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Data\Docs\Standards\802.24\2020-01\"/>
    </mc:Choice>
  </mc:AlternateContent>
  <xr:revisionPtr revIDLastSave="0" documentId="13_ncr:1_{090A6759-E9DE-49BC-9CF1-6525A81ED207}" xr6:coauthVersionLast="41" xr6:coauthVersionMax="41" xr10:uidLastSave="{00000000-0000-0000-0000-000000000000}"/>
  <bookViews>
    <workbookView xWindow="-98" yWindow="-98" windowWidth="28996" windowHeight="16395" activeTab="1" xr2:uid="{00000000-000D-0000-FFFF-FFFF00000000}"/>
  </bookViews>
  <sheets>
    <sheet name="ReleaseHistory" sheetId="4" r:id="rId1"/>
    <sheet name="Wireless Capability Matrix 2018"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23" i="1" l="1"/>
  <c r="AG22" i="1"/>
  <c r="AB24" i="1"/>
  <c r="AB22" i="1"/>
  <c r="AB21" i="1"/>
  <c r="AB25" i="1" s="1"/>
  <c r="AB20" i="1"/>
  <c r="AB26" i="1" s="1"/>
  <c r="AB27" i="1" l="1"/>
  <c r="AB23" i="1"/>
  <c r="AE19" i="1"/>
  <c r="AE21" i="1" s="1"/>
  <c r="AE23" i="1" s="1"/>
  <c r="AD21" i="1"/>
  <c r="AD23" i="1" s="1"/>
  <c r="AE18" i="1"/>
  <c r="AE20" i="1" s="1"/>
  <c r="AE22" i="1" s="1"/>
  <c r="AD20" i="1"/>
  <c r="AD22" i="1" s="1"/>
  <c r="C25"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dtsoc59</author>
  </authors>
  <commentList>
    <comment ref="B2" authorId="0" shapeId="0" xr:uid="{00000000-0006-0000-0100-000001000000}">
      <text>
        <r>
          <rPr>
            <sz val="9"/>
            <color indexed="81"/>
            <rFont val="Tahoma"/>
            <family val="2"/>
          </rPr>
          <t xml:space="preserve">For numeric values to be entered in that rows response cells to the right, if no scalar measurement unit is entered, the default scalar measurement unit in this column is assumed 
</t>
        </r>
      </text>
    </comment>
  </commentList>
</comments>
</file>

<file path=xl/sharedStrings.xml><?xml version="1.0" encoding="utf-8"?>
<sst xmlns="http://schemas.openxmlformats.org/spreadsheetml/2006/main" count="2328" uniqueCount="1008">
  <si>
    <t>Group 1:  Smart Grid Communications Network Segments</t>
  </si>
  <si>
    <t xml:space="preserve"> Primary SG Network Segment(s)</t>
  </si>
  <si>
    <t xml:space="preserve"> Secondary SG Network Segment(s)</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</si>
  <si>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</si>
  <si>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</si>
  <si>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</si>
  <si>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</si>
  <si>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</si>
  <si>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</si>
  <si>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</si>
  <si>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</si>
  <si>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</si>
  <si>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</si>
  <si>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</si>
  <si>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</si>
  <si>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</si>
  <si>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Maximum Doppler</t>
  </si>
  <si>
    <t>Hz</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</si>
  <si>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</si>
  <si>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</si>
  <si>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</si>
  <si>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</si>
  <si>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</si>
  <si>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</si>
  <si>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</si>
  <si>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</si>
  <si>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</si>
  <si>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</si>
  <si>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</si>
  <si>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</si>
  <si>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</si>
  <si>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</si>
  <si>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</si>
  <si>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</si>
  <si>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</si>
  <si>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</si>
  <si>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</si>
  <si>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</si>
  <si>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</si>
  <si>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</si>
  <si>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</si>
  <si>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</si>
  <si>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</si>
  <si>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</si>
  <si>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</si>
  <si>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</si>
  <si>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</si>
  <si>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</si>
  <si>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</si>
  <si>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</si>
  <si>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</si>
  <si>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</si>
  <si>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</si>
  <si>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</si>
  <si>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</si>
  <si>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</si>
  <si>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</si>
  <si>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</si>
  <si>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</si>
  <si>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</si>
  <si>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</si>
  <si>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</si>
  <si>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</si>
  <si>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</si>
  <si>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</si>
  <si>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</si>
  <si>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</si>
  <si>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</si>
  <si>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</si>
  <si>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</si>
  <si>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</si>
  <si>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</si>
  <si>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</si>
  <si>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</si>
  <si>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</si>
  <si>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</si>
  <si>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</si>
  <si>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</si>
  <si>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</si>
  <si>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</si>
  <si>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</si>
  <si>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</si>
  <si>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</si>
  <si>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</si>
  <si>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</si>
  <si>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</si>
  <si>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</si>
  <si>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</si>
  <si>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</si>
  <si>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</si>
  <si>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</si>
  <si>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</si>
  <si>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</si>
  <si>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</si>
  <si>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</si>
  <si>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</si>
  <si>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</si>
  <si>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</si>
  <si>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</si>
  <si>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</si>
  <si>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</si>
  <si>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</si>
  <si>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</si>
  <si>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</si>
  <si>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</si>
  <si>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</si>
  <si>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</si>
  <si>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</si>
  <si>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</si>
  <si>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</si>
  <si>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</si>
  <si>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</si>
  <si>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</si>
  <si>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</si>
  <si>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</si>
  <si>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</si>
  <si>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</si>
  <si>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t>Indoor or Outdoor-urban/Outdoor-suburban, Urban-Micro-cell, etc.</t>
  </si>
  <si>
    <t>FTP “Best Effort”, VoIP, mixed,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</si>
  <si>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</si>
  <si>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</si>
  <si>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</si>
  <si>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</si>
  <si>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</si>
  <si>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</si>
  <si>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</si>
  <si>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</si>
  <si>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</si>
  <si>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</si>
  <si>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</si>
  <si>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</si>
  <si>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</si>
  <si>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</si>
  <si>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</si>
  <si>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</si>
  <si>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</si>
  <si>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</si>
  <si>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</si>
  <si>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</si>
  <si>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</si>
  <si>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</si>
  <si>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</si>
  <si>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</si>
  <si>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</si>
  <si>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</si>
  <si>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</si>
  <si>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</si>
  <si>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</si>
  <si>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</si>
  <si>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</si>
  <si>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</si>
  <si>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</si>
  <si>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</si>
  <si>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</si>
  <si>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</si>
  <si>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</si>
  <si>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</si>
  <si>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</si>
  <si>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</si>
  <si>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120 km radius for extended range cells</t>
  </si>
  <si>
    <t>100 km radius</t>
  </si>
  <si>
    <t>WAN</t>
  </si>
  <si>
    <t>Can be operated, but not currently specified.</t>
  </si>
  <si>
    <t>Multiple bands per 3GPP 45.005</t>
  </si>
  <si>
    <t>Multiple bands as per 3GPP 25.101</t>
  </si>
  <si>
    <t>Multiple bands as per 3GPP 36.101 and 36.104</t>
  </si>
  <si>
    <t>FDD</t>
  </si>
  <si>
    <t>FDD and TDD</t>
  </si>
  <si>
    <t>5 MHz for FDD</t>
  </si>
  <si>
    <t>200 kHz channel spacing</t>
  </si>
  <si>
    <t>Nominal Channel spacing = (BWChannel(1) + BWChannel(2))/2, where BWChannel(1) and BWChannel(2) are the channel bandwidths of the two respective carriers</t>
  </si>
  <si>
    <t>See 3GPP 45.005</t>
  </si>
  <si>
    <t>See 3GPP 25.101</t>
  </si>
  <si>
    <t>See 3GPP 36.101 and 36.104</t>
  </si>
  <si>
    <t>0.4096 bit/s/Hz</t>
  </si>
  <si>
    <t>0.2048 bit/s/Hz</t>
  </si>
  <si>
    <t>2.2 bit/s/Hz</t>
  </si>
  <si>
    <t>5.6 bit/s/Hz</t>
  </si>
  <si>
    <t>3.75 bit/s/Hz</t>
  </si>
  <si>
    <t>15 bit/s/Hz</t>
  </si>
  <si>
    <t xml:space="preserve">Yes </t>
  </si>
  <si>
    <t>Yes, Soft HO</t>
  </si>
  <si>
    <t>Random followed by connection oriented</t>
  </si>
  <si>
    <t>TDMA</t>
  </si>
  <si>
    <t>CDMA</t>
  </si>
  <si>
    <t>OFDMA</t>
  </si>
  <si>
    <t>Sync and Broadcast channel</t>
  </si>
  <si>
    <t>Temporary Block Flow (TBF)</t>
  </si>
  <si>
    <t>Through various RNTIs</t>
  </si>
  <si>
    <t>Through HRNTI and ERNTI assigned to UEs</t>
  </si>
  <si>
    <t>Through CRNTI</t>
  </si>
  <si>
    <t>ATIS (3GPP Organizational Partner)</t>
  </si>
  <si>
    <t>3GPP-defined priorities</t>
  </si>
  <si>
    <t>Scheduler in base station</t>
  </si>
  <si>
    <t>Yes at the Node B scheduler</t>
  </si>
  <si>
    <t>Yes at the eNode B scheduler</t>
  </si>
  <si>
    <t>120/26 ms</t>
  </si>
  <si>
    <t>10 ms (2 ms TTI)</t>
  </si>
  <si>
    <t>10 ms (1 ms TTI)</t>
  </si>
  <si>
    <t>1560 octets at RLC interface</t>
  </si>
  <si>
    <t>42192 bits per stream on DL; 22996 bits for UL</t>
  </si>
  <si>
    <t>8188 bytes for DL/UL</t>
  </si>
  <si>
    <t>bit/s/Hz</t>
  </si>
  <si>
    <t>350 km/h</t>
  </si>
  <si>
    <t>1000 with channel tracking equalizer</t>
  </si>
  <si>
    <t>No</t>
  </si>
  <si>
    <t>Yes, e.g., ARQ, HARQ -Incremental Redundancy</t>
  </si>
  <si>
    <t>Yes, e.g., ARQ/HARQ</t>
  </si>
  <si>
    <t>Punctured convolutional coding</t>
  </si>
  <si>
    <t>Convolutional and Turbo</t>
  </si>
  <si>
    <t>Turbo; Tail Biting Convolution on BCH</t>
  </si>
  <si>
    <t>Yes, e.g., Single Antenna Interference Cancellation (SAIC)</t>
  </si>
  <si>
    <t>Yes for both DL and UL</t>
  </si>
  <si>
    <t>Specified in 3GPP 25.101</t>
  </si>
  <si>
    <t>Specified in 3GPP 36.101</t>
  </si>
  <si>
    <t>LTE reports Reference Signal Received Power (RSRP) for LTE neighbor cells and RSSI (77 levels between -100 dBm and -25 dBm) for HSPA and EDGE neighbor cells. See 3GPP TS 36.133.</t>
  </si>
  <si>
    <t>Yes, configurable</t>
  </si>
  <si>
    <t>Yes, 64 levels between -110 dBm+scale and -48 dBm+scale</t>
  </si>
  <si>
    <t>Yes, 77 levels between -100 dBm and -25 dBm</t>
  </si>
  <si>
    <t>Yes, e.g., DTX, DRX</t>
  </si>
  <si>
    <t>Yes, e.g., Longer DTX/DRX cycles in all states</t>
  </si>
  <si>
    <t>Yes, aGPS and UTDOA methods as per 3GPP spec</t>
  </si>
  <si>
    <t>Yes, aGPS and OTDOA methods as per 3GPP spec</t>
  </si>
  <si>
    <t>812.5/200 = 4.0625 bit/s/Hz</t>
  </si>
  <si>
    <t>Per ITU-R M.1225</t>
  </si>
  <si>
    <t>FAN/NAN</t>
  </si>
  <si>
    <t>120 km radius with extended timing advance</t>
  </si>
  <si>
    <t>PMP</t>
  </si>
  <si>
    <t>antenna, space, time</t>
  </si>
  <si>
    <t>CDMA/TDMA</t>
  </si>
  <si>
    <t>Yes, IMEI</t>
  </si>
  <si>
    <t>IMEI, IMSI</t>
  </si>
  <si>
    <t>NA</t>
  </si>
  <si>
    <t>2 GHz</t>
  </si>
  <si>
    <t>200 KHz</t>
  </si>
  <si>
    <t>3 Sector</t>
  </si>
  <si>
    <t>27m for the Vehicular Model</t>
  </si>
  <si>
    <t>1.5m</t>
  </si>
  <si>
    <t>0 dBi</t>
  </si>
  <si>
    <t>5 MHz</t>
  </si>
  <si>
    <t>2x2</t>
  </si>
  <si>
    <t>5 dB</t>
  </si>
  <si>
    <t>FDD/TDD</t>
  </si>
  <si>
    <t>1 to 1</t>
  </si>
  <si>
    <t>Vehicular A and Pedestrian A Per ITU-R M.1225</t>
  </si>
  <si>
    <t>Pedestrian and Vehicular Per ITU-R M.1225</t>
  </si>
  <si>
    <t xml:space="preserve">10 dB </t>
  </si>
  <si>
    <t>12 dB with a standard deviation of 8 dB</t>
  </si>
  <si>
    <t>mixed</t>
  </si>
  <si>
    <t>Ped A,  Veh A</t>
  </si>
  <si>
    <t>-174 dBm/Hz</t>
  </si>
  <si>
    <t>1-10 m</t>
  </si>
  <si>
    <t>17 dBi</t>
  </si>
  <si>
    <t>24 dBm</t>
  </si>
  <si>
    <t>4x2</t>
  </si>
  <si>
    <t>7 dB</t>
  </si>
  <si>
    <t>3 to 2</t>
  </si>
  <si>
    <t>10 users per cell</t>
  </si>
  <si>
    <t>As per ITU-R M.2135</t>
  </si>
  <si>
    <t xml:space="preserve">Per ITU-R M.2135 Table A1-2 </t>
  </si>
  <si>
    <t>Per ITU-R M.2135</t>
  </si>
  <si>
    <t xml:space="preserve">Per ITU-R M.2135 Table 8-2 </t>
  </si>
  <si>
    <t>10 MHz</t>
  </si>
  <si>
    <r>
      <t xml:space="preserve">No </t>
    </r>
    <r>
      <rPr>
        <i/>
        <sz val="11"/>
        <rFont val="Calibri"/>
        <family val="2"/>
      </rPr>
      <t>(for Rel 5)</t>
    </r>
  </si>
  <si>
    <t>GSM/EDGE Radio Access Network (GERAN)</t>
  </si>
  <si>
    <t>Universal Terrestrial Radio Access Network (UTRAN) (a.k.a. Wideband CDMA (WCDMA))</t>
  </si>
  <si>
    <t>Evolved High-Speed Packet Access (HSPA+)</t>
  </si>
  <si>
    <t>Evolved Universal Terrestrial Radio Access Network (E-UTRAN) (a.k.a. Long Term Evolution (LTE))</t>
  </si>
  <si>
    <t>ITU-T G.9959 and Z-Wave wireless technologies</t>
  </si>
  <si>
    <t>HAN</t>
  </si>
  <si>
    <t>30m</t>
  </si>
  <si>
    <t>non-LOS</t>
  </si>
  <si>
    <t>20km/hr</t>
  </si>
  <si>
    <t>90 - 110 KHz</t>
  </si>
  <si>
    <t>HDD</t>
  </si>
  <si>
    <t>Up to 3 channels</t>
  </si>
  <si>
    <t>4 - 60</t>
  </si>
  <si>
    <t>None</t>
  </si>
  <si>
    <t>ARQ</t>
  </si>
  <si>
    <t>Sub 1GHz, ISM band or similar</t>
  </si>
  <si>
    <t>(Yes)</t>
  </si>
  <si>
    <t>CSMA</t>
  </si>
  <si>
    <t>AES-128 OFB</t>
  </si>
  <si>
    <t>AES-128 CBC MAC</t>
  </si>
  <si>
    <t>3 Levels</t>
  </si>
  <si>
    <t>ITU-T G.9959</t>
  </si>
  <si>
    <t>Z-Wave Alliance</t>
  </si>
  <si>
    <t>See above</t>
  </si>
  <si>
    <t xml:space="preserve">Regional </t>
  </si>
  <si>
    <t>A=30dB, n=3</t>
  </si>
  <si>
    <t>Indoor</t>
  </si>
  <si>
    <t>UDP</t>
  </si>
  <si>
    <t>Typically 0 to +5dBm</t>
  </si>
  <si>
    <t>Typical max</t>
  </si>
  <si>
    <t>E.g. a device may be moved by an indoor moving operator. The entered value reflects an estimated maximum user scenario. The value does not reflect technical limitations.</t>
  </si>
  <si>
    <t xml:space="preserve">Event triggered network </t>
  </si>
  <si>
    <t>Z-Wave Transport Service / 6LoWPAN fragmentation</t>
  </si>
  <si>
    <t>Option to use LBT</t>
  </si>
  <si>
    <t>In steps of 1.5dB</t>
  </si>
  <si>
    <t>Report of failed link</t>
  </si>
  <si>
    <t>Sleep mode. Mailbox mode. FL mode (see above)</t>
  </si>
  <si>
    <t>Mesh network</t>
  </si>
  <si>
    <t>Up to 4 hops</t>
  </si>
  <si>
    <t>Self-configuring multi-hop</t>
  </si>
  <si>
    <t>Explorer route repair from "lost" node to gateway</t>
  </si>
  <si>
    <t>Last working route learned during Explorer route repair</t>
  </si>
  <si>
    <t>Challenge/response via nonce token (WAS: Channel response)</t>
  </si>
  <si>
    <t>0: Default key in plain text over the air, 1: Manual key in plain text, 3 Encrypted key exchange</t>
  </si>
  <si>
    <t>HomeID (32 bit) and NodeID(8 bit)</t>
  </si>
  <si>
    <t>Indoor 900MHz FSK</t>
  </si>
  <si>
    <t>Acknowledged datagrams</t>
  </si>
  <si>
    <t>Typical number</t>
  </si>
  <si>
    <t>Customer design</t>
  </si>
  <si>
    <t>Extended High Rate Packet Data (xHRPD)</t>
  </si>
  <si>
    <t>0.0384 per 12.8kHz channel, up to 96 12.8KHz channels supported in 1.23MHz</t>
  </si>
  <si>
    <t>3.072 per 1.23MHz carrier</t>
  </si>
  <si>
    <t>0.0373 per 12.8kHz channel, up to 96 12.8KHz channels supported in 1.23MHz</t>
  </si>
  <si>
    <t>Depends on satellite parameters</t>
  </si>
  <si>
    <t>0.49 bit/s/Hz (Following 3GPP2 C.R1002-B, Evaluation Methodology)</t>
  </si>
  <si>
    <t>0.8 bit/s/Hz  (Following 3GPP2 C.R1002-B, Evaluation Methodology)</t>
  </si>
  <si>
    <t>1.23 bit/s/Hz (Following 3GPP2 C.R1002-B, Evaluation Methodology)</t>
  </si>
  <si>
    <t>1.23 bit/s/Hz  (Following 3GPP2 C.R1002-B, Evaluation Methodology)</t>
  </si>
  <si>
    <t>Not specified</t>
  </si>
  <si>
    <t>Multiple bands possible (See 3GPP2 C.S0057-E)</t>
  </si>
  <si>
    <t>Can be operated, but may require new band definition in 3GPP2 C.S0057-E</t>
  </si>
  <si>
    <t>1.25 MHz</t>
  </si>
  <si>
    <t>Per 3GPP2 C.S0057-E</t>
  </si>
  <si>
    <t>20 ms for RL/1.67 ms for FL</t>
  </si>
  <si>
    <t xml:space="preserve">1536  RL/480 FL </t>
  </si>
  <si>
    <t xml:space="preserve">4608  RL/1024 FL </t>
  </si>
  <si>
    <t xml:space="preserve">96  RL/640 FL </t>
  </si>
  <si>
    <t>Yes, the air interface supports IP datagrams of any length</t>
  </si>
  <si>
    <t>Yes, all</t>
  </si>
  <si>
    <t>HARQ</t>
  </si>
  <si>
    <t>Yes, Convolutional code and Turbo code</t>
  </si>
  <si>
    <t>Yes, Tailbiting Convolutional code and Turbo code</t>
  </si>
  <si>
    <t>Yes, Multiple techniques such as receiver interference cancellation, power control, etc</t>
  </si>
  <si>
    <t>Yes. Reported to base station and measured at base station</t>
  </si>
  <si>
    <t>Yes, Cellular</t>
  </si>
  <si>
    <t>Yes, Hard/Softer/Soft handoff</t>
  </si>
  <si>
    <t>Yes, Hard/Soft/Softer handoff</t>
  </si>
  <si>
    <t>Use access process to get an assignment</t>
  </si>
  <si>
    <t>CDMA (RL)/TDMA (FL)</t>
  </si>
  <si>
    <t>FDMA (RL)/TDMA (FL)</t>
  </si>
  <si>
    <t>Yes, 3GPP2-defined priorities</t>
  </si>
  <si>
    <t>Yes at scheduler</t>
  </si>
  <si>
    <t>Yes, aGPS and AFLT</t>
  </si>
  <si>
    <t xml:space="preserve">Yes. aGPS and AFLT </t>
  </si>
  <si>
    <t>Yes, based on round trip delay measurement</t>
  </si>
  <si>
    <t>Yes (optional)</t>
  </si>
  <si>
    <t>TIA</t>
  </si>
  <si>
    <t>3GPP2/CDG</t>
  </si>
  <si>
    <t>120 degree, 20dB Front-to-Back Ratio</t>
  </si>
  <si>
    <t>1x2</t>
  </si>
  <si>
    <t>PL=-76.5+35*LOG10(d)</t>
  </si>
  <si>
    <t>Indoor urban</t>
  </si>
  <si>
    <t>Best Effort</t>
  </si>
  <si>
    <t>depends on channel model</t>
  </si>
  <si>
    <t>WAN, FAN, or NAN</t>
  </si>
  <si>
    <t>43 concurrent VoIP sessions/MHz for AMR 12.2 Voice CODEC</t>
  </si>
  <si>
    <t>Ref [2], Table 13</t>
  </si>
  <si>
    <t>PtP, LoS for maximum range potential</t>
  </si>
  <si>
    <t>120 km/hr</t>
  </si>
  <si>
    <t>278 Hz</t>
  </si>
  <si>
    <t xml:space="preserve">With (2x2) MIMO &amp; 10 MHz BW
</t>
  </si>
  <si>
    <t xml:space="preserve">With (1x2) SIMO &amp; 10 MHz BW
</t>
  </si>
  <si>
    <t xml:space="preserve">With (2x2) MIMO &amp; 10 MHz BW
</t>
  </si>
  <si>
    <t>1.73 bps/Hz</t>
  </si>
  <si>
    <t>With (1x2) SIMO and Freq Reuse =1</t>
  </si>
  <si>
    <t>With (2x2) MIMO and Freq Reuse =1</t>
  </si>
  <si>
    <t>Permitted in any unlicensed band below 6 GHz with interference mitigation</t>
  </si>
  <si>
    <t>IEEE Std 802.16h addresses unlicensed operation</t>
  </si>
  <si>
    <t>Ref [2], Section 5.4</t>
  </si>
  <si>
    <t>TDD, FDD, or H-FDD</t>
  </si>
  <si>
    <t>Adaptive TDD is supported</t>
  </si>
  <si>
    <t>Current solutions favor DL direction (Typ 3:1 to 1:1)</t>
  </si>
  <si>
    <t>Ref [1]</t>
  </si>
  <si>
    <t>Dependent on spectrum and available bandwidth</t>
  </si>
  <si>
    <t xml:space="preserve">5 ms Frame </t>
  </si>
  <si>
    <t>2042 bytes</t>
  </si>
  <si>
    <t>ARQ and HARQ</t>
  </si>
  <si>
    <t>Any available licensed  or unlicensed band below 6 GHz</t>
  </si>
  <si>
    <t>Yes, up to  4 Retries</t>
  </si>
  <si>
    <t>Yes, RSSI and other measurements are reported</t>
  </si>
  <si>
    <t>Near zero PER after ARQ and HARQ in most propagation environments.</t>
  </si>
  <si>
    <t>QoS differentiation (5 classes supported)</t>
  </si>
  <si>
    <t>AES128 - CCM and CTR</t>
  </si>
  <si>
    <t>Each encrypted packet contains packet number for receiver to detect and drop replays</t>
  </si>
  <si>
    <t>Yes, Optional feature</t>
  </si>
  <si>
    <t>X.509 certificates</t>
  </si>
  <si>
    <t>IEEE 802.16 Working Group</t>
  </si>
  <si>
    <t>WiMAX Forum</t>
  </si>
  <si>
    <t>2.5 GHz</t>
  </si>
  <si>
    <t>0.5 km</t>
  </si>
  <si>
    <t>70 Degree Azimuth, 20 dB Front to Back Ratio</t>
  </si>
  <si>
    <t>30 m</t>
  </si>
  <si>
    <t>2 m</t>
  </si>
  <si>
    <t>15 dBi</t>
  </si>
  <si>
    <t>-1 dBi</t>
  </si>
  <si>
    <t>43 dBm (20 Watts)</t>
  </si>
  <si>
    <t>23 dBm (200 mw)</t>
  </si>
  <si>
    <t>4 dB</t>
  </si>
  <si>
    <t>n/a</t>
  </si>
  <si>
    <t>10 per sector (30 per BS)</t>
  </si>
  <si>
    <t>Urban Macrocell</t>
  </si>
  <si>
    <t>8 dB</t>
  </si>
  <si>
    <t>20 dB</t>
  </si>
  <si>
    <t>2 dB</t>
  </si>
  <si>
    <t>Full Buffer Best Effort</t>
  </si>
  <si>
    <t>SCM with 3 km/hr</t>
  </si>
  <si>
    <t>Composite Rx Sensitivity –88.4 dBm to –100.4 dBm</t>
  </si>
  <si>
    <t>Power Class Profiles 1-4 (Typically up to 43 dBm per Tx antenna)</t>
  </si>
  <si>
    <t>Higher Tx powers available for backhaul applications</t>
  </si>
  <si>
    <t>+12 dBi to +17 dBi</t>
  </si>
  <si>
    <t>Vendor and freq specific</t>
  </si>
  <si>
    <t>-1 dBi to +15 dBi</t>
  </si>
  <si>
    <t>Depends on freq, terminal type, and application</t>
  </si>
  <si>
    <t>MSS in L/S-Band</t>
  </si>
  <si>
    <t>FSS/MSS in Ku/Ka-band</t>
  </si>
  <si>
    <t>Global coverage</t>
  </si>
  <si>
    <t>LOS</t>
  </si>
  <si>
    <t>LoS (with interruptions)</t>
  </si>
  <si>
    <t>Typ. 590 kb/s</t>
  </si>
  <si>
    <t>e.g. GMR-1 3G;
system dependent</t>
  </si>
  <si>
    <t xml:space="preserve">Typ. 2-6 Mb/s </t>
  </si>
  <si>
    <t>Typ. 380 kb/s</t>
  </si>
  <si>
    <t>some overhead for CRS, MAC/RLC protocol</t>
  </si>
  <si>
    <t xml:space="preserve">e.g. BGAN, GMR-1 3G </t>
  </si>
  <si>
    <t>IP efficiency typ. 95%</t>
  </si>
  <si>
    <t>e.g. BGAN, GMR-1 3G</t>
  </si>
  <si>
    <t>Typ. &gt; 10 Mb/s</t>
  </si>
  <si>
    <t>Depends on satellite design, application and terminal</t>
  </si>
  <si>
    <t>Depends on application and terminal</t>
  </si>
  <si>
    <t>Typ 1.2; max 2.4 b/s/Hz</t>
  </si>
  <si>
    <t>QPSK, 16 QAM,  16 APSK,
 32 APSK</t>
  </si>
  <si>
    <t>Typ. 1.1; max 2.4 b/s/Hz</t>
  </si>
  <si>
    <t>E.g., QPSK 3/4; 8PSK 6/7</t>
  </si>
  <si>
    <t>Typ 1.3 – 2.2 b/s/Hz;
up to 3 in some applications</t>
  </si>
  <si>
    <t>E.g. DVB-S2 QPSK 4/5, 8PSK 8/9</t>
  </si>
  <si>
    <t>typical reuse of 4 or 7;
Globalstar uses reuse of 1</t>
  </si>
  <si>
    <t>N/A</t>
  </si>
  <si>
    <t>Same bands as for public standards</t>
  </si>
  <si>
    <t>Iridium: TDD</t>
  </si>
  <si>
    <t>Iridium</t>
  </si>
  <si>
    <t>Typ. 156-200 kHz; up to 312.5 kHz</t>
  </si>
  <si>
    <t>Typ. 1.2 times symbol rate</t>
  </si>
  <si>
    <t>BGAN, GMR-1 3G</t>
  </si>
  <si>
    <t>Typ. 25 — 150 ms</t>
  </si>
  <si>
    <t>360 bytes</t>
  </si>
  <si>
    <t>GMR-1 3G</t>
  </si>
  <si>
    <t>500 bytes</t>
  </si>
  <si>
    <t>System dependent</t>
  </si>
  <si>
    <t>E.g., time diversity by LL-FEC in DVB-RCS</t>
  </si>
  <si>
    <t>usually only for mobile</t>
  </si>
  <si>
    <t>Usually only for mobile</t>
  </si>
  <si>
    <t>Higher layers</t>
  </si>
  <si>
    <t>E.g. TCP</t>
  </si>
  <si>
    <t>Convolutional, Turbo, LDCP codes</t>
  </si>
  <si>
    <t>Turbo code</t>
  </si>
  <si>
    <t>EIRP control</t>
  </si>
  <si>
    <t>L/S-band</t>
  </si>
  <si>
    <t>C, Ku, Ka bands</t>
  </si>
  <si>
    <t>Random access not commonly used other than for logon</t>
  </si>
  <si>
    <t>Also for antenna alignment in transportable terminals</t>
  </si>
  <si>
    <t>System dependent, generally yes</t>
  </si>
  <si>
    <t>Some signal quality information usually available</t>
  </si>
  <si>
    <t>Standby mode</t>
  </si>
  <si>
    <t>Terminal dependent; e.g., switching off BUC</t>
  </si>
  <si>
    <t>Generally supported by systems</t>
  </si>
  <si>
    <t>Terminal dependent</t>
  </si>
  <si>
    <t>Mesh connectivity supported by some systems</t>
  </si>
  <si>
    <t>Supported for mobility</t>
  </si>
  <si>
    <t>Demand Assigned, Slotted Aloha</t>
  </si>
  <si>
    <t>Demand assigned</t>
  </si>
  <si>
    <t>TDM Outbound; TDMA inbound</t>
  </si>
  <si>
    <t>Globalstar: CDMA inbound</t>
  </si>
  <si>
    <t>Details system dependent; all systems support some form of QoS</t>
  </si>
  <si>
    <t>part of QoS</t>
  </si>
  <si>
    <t>GPS interface</t>
  </si>
  <si>
    <t>Typically GPS interface for mobile terminals</t>
  </si>
  <si>
    <t>3GPP 33.105</t>
  </si>
  <si>
    <t>BGAN and GMR-1 3G</t>
  </si>
  <si>
    <t>System Dependent</t>
  </si>
  <si>
    <t>Many support AES-256 encryption</t>
  </si>
  <si>
    <t>3GPP identities used</t>
  </si>
  <si>
    <t>TIA, ETSI</t>
  </si>
  <si>
    <t>DVB, ETSI</t>
  </si>
  <si>
    <t>E.g., SatLabs</t>
  </si>
  <si>
    <t>Stated results are generic</t>
  </si>
  <si>
    <t>Average uplink spectral efficiency</t>
  </si>
  <si>
    <t>Average downlink spectral efficiency</t>
  </si>
  <si>
    <t>Provision for Packet Error Rate Reporting</t>
  </si>
  <si>
    <t>Rx Sensitivity</t>
  </si>
  <si>
    <t>Specific Operating Model + Outdoor Model</t>
  </si>
  <si>
    <t>Family Description + Indoor Model</t>
  </si>
  <si>
    <t>HAN/FAN</t>
  </si>
  <si>
    <t>HAN/FAN/NAN</t>
  </si>
  <si>
    <t>NAN</t>
  </si>
  <si>
    <t>1km, 5GHz</t>
  </si>
  <si>
    <t>LoS</t>
  </si>
  <si>
    <t>200 km/hr</t>
  </si>
  <si>
    <t>TDD</t>
  </si>
  <si>
    <t>alternate Tx &amp; Rx on a selected channel</t>
  </si>
  <si>
    <t>1,2,4,8,16</t>
  </si>
  <si>
    <t>20,40</t>
  </si>
  <si>
    <t>20,40,80,160</t>
  </si>
  <si>
    <t>13 channels for  2 MHz channel BW</t>
  </si>
  <si>
    <t>Antenna</t>
  </si>
  <si>
    <t>Space time</t>
  </si>
  <si>
    <t>Yes, Listen before talk</t>
  </si>
  <si>
    <t>Yes, Listen before talk, frequency channel selection</t>
  </si>
  <si>
    <t>Yes, LDPC</t>
  </si>
  <si>
    <t>Self configuring</t>
  </si>
  <si>
    <t>CSMA/CA</t>
  </si>
  <si>
    <t>CSMA/TDMA</t>
  </si>
  <si>
    <t>AES, 128,256</t>
  </si>
  <si>
    <t>IEEE 802.11</t>
  </si>
  <si>
    <t>WFA</t>
  </si>
  <si>
    <t>Omni</t>
  </si>
  <si>
    <t>TDD/Simplex</t>
  </si>
  <si>
    <t>TGah Indoor Path Loss Model  PL =121.5+ 35log10(d)</t>
  </si>
  <si>
    <t>TGah Outdoor  Path Loss Model  PL =8.1+ 37.6log10(d)</t>
  </si>
  <si>
    <t>Indoor or Outdoor-urban/Outdoor-suburban, Urban-Micro-cell</t>
  </si>
  <si>
    <t xml:space="preserve">Indoor </t>
  </si>
  <si>
    <t xml:space="preserve"> Outdoor-urban/Outdoor-suburban, Urban-Micro-cell</t>
  </si>
  <si>
    <t>Per TGah Indoor Path Loss Model</t>
  </si>
  <si>
    <t>Per TGah outdoor Path Loss Model</t>
  </si>
  <si>
    <t>FTP, IP, Best effort, VoIP</t>
  </si>
  <si>
    <t>Full Buffer, Best Effort</t>
  </si>
  <si>
    <t>Stationary</t>
  </si>
  <si>
    <t>Per TGn D (D-NLOS) model</t>
  </si>
  <si>
    <t xml:space="preserve">Per Tgn D (D-NLOS) channel model </t>
  </si>
  <si>
    <t>A5/3, A5/4, GEA3</t>
  </si>
  <si>
    <t>KASUMI</t>
  </si>
  <si>
    <t>KASUMI and SNOW 3G</t>
  </si>
  <si>
    <t>SNOW 3G/AES</t>
  </si>
  <si>
    <t>Cellular Message Encryption Algorithm (CMEA) ; AES</t>
  </si>
  <si>
    <t>AES</t>
  </si>
  <si>
    <t>Yes, mutual</t>
  </si>
  <si>
    <t>Yes; CAVE &amp; AKA</t>
  </si>
  <si>
    <t>Yes; CHAP &amp; AKA</t>
  </si>
  <si>
    <t>MILENAGE</t>
  </si>
  <si>
    <t xml:space="preserve">MILENAGE </t>
  </si>
  <si>
    <t>AKA</t>
  </si>
  <si>
    <t>Yes, base station can be authenticated</t>
  </si>
  <si>
    <t>FAN</t>
  </si>
  <si>
    <t>IEEE 802.15.4</t>
  </si>
  <si>
    <t>space, time</t>
  </si>
  <si>
    <t>Yes, a variety of sleep modes are provided.</t>
  </si>
  <si>
    <t>Yes, coordinated, uncoordinated, low duty cycle.</t>
  </si>
  <si>
    <t>Yes, both dynamic and self-configuring</t>
  </si>
  <si>
    <t>Yes, automatic and host controlled</t>
  </si>
  <si>
    <t>CSMA/TDMA/FDMA (in hopping systems)</t>
  </si>
  <si>
    <t>Yes, passive and active scanning</t>
  </si>
  <si>
    <t>AES, 128</t>
  </si>
  <si>
    <t>Wi-SUN alliance, Zigbee alliance</t>
  </si>
  <si>
    <t>Notes and References for WiMAX - IEEE 802.16e,n,p</t>
  </si>
  <si>
    <t>WAN/FAN</t>
  </si>
  <si>
    <t>NLoS</t>
  </si>
  <si>
    <t>Fixed and Portable as per the regulations</t>
  </si>
  <si>
    <t xml:space="preserve">Can support 114 km/hr of Doppler at the VHF/UHF Bands. However WhiteSpace regulations do not allow mobility. </t>
  </si>
  <si>
    <t>Application and Country Specific</t>
  </si>
  <si>
    <t>alternate Tx and Rx on a selected channel</t>
  </si>
  <si>
    <t>6, 7, 8</t>
  </si>
  <si>
    <t>Yes - But using different inter Base Station Co-existence technique</t>
  </si>
  <si>
    <t>Space, Time, Dynamic Spectrum Access (Frequency)</t>
  </si>
  <si>
    <t>Yes, Multiple techniques.</t>
  </si>
  <si>
    <t>0.054 - 0.868</t>
  </si>
  <si>
    <t>Yes (IEEE 802.22b)</t>
  </si>
  <si>
    <t>Limited (Mobility is not allowed). However, Base Station can direct the subscribers to join other networks</t>
  </si>
  <si>
    <t>OFDMA/TDMA/TDD</t>
  </si>
  <si>
    <t>Supported</t>
  </si>
  <si>
    <t>IEEE 802.22</t>
  </si>
  <si>
    <t>WhiteSpace Alliance</t>
  </si>
  <si>
    <t>1 or 3</t>
  </si>
  <si>
    <t>6,7,8</t>
  </si>
  <si>
    <t>6 dBi</t>
  </si>
  <si>
    <t>6-14 dBi</t>
  </si>
  <si>
    <t>1X1 (Typical) But IEEE 802.22b supports up to 4X4</t>
  </si>
  <si>
    <t>1 to 1. But also adjustable</t>
  </si>
  <si>
    <t>512 (Typically 30)</t>
  </si>
  <si>
    <t>Stochastic but based on ITU-R Recommendation P.1546-1 and Extended Hata Model</t>
  </si>
  <si>
    <t>Outdoor to Outdoor (Fixed and Nomadic)</t>
  </si>
  <si>
    <t>Refer to https://mentor.ieee.org/802.22/dcn/05/22-05-0055-07-0000-wran-channel-modeling.doc</t>
  </si>
  <si>
    <t>Typically 7. Maximum 20</t>
  </si>
  <si>
    <t>Up to 80 km/hr</t>
  </si>
  <si>
    <t>For 1x1 SISO and Freq Reuse = 3</t>
  </si>
  <si>
    <t>Adaptive TDD is supported, &gt;10:1 for UL/DL and DL/UL</t>
  </si>
  <si>
    <t>Nominal Channel spacing = [BWChannel(1) + BWChannel(2)]/2, where BWChannel(1) and BWChannel(2) are the channel bandwidths of the two respective carriers</t>
  </si>
  <si>
    <t>Optional Tx STC</t>
  </si>
  <si>
    <t>Yes, up to  2 Retries</t>
  </si>
  <si>
    <t>3 - 10</t>
  </si>
  <si>
    <t>500 - 1300</t>
  </si>
  <si>
    <t>0.1 - 4</t>
  </si>
  <si>
    <t>Yes, convolutonal and RS</t>
  </si>
  <si>
    <t>3.5 - 9.9</t>
  </si>
  <si>
    <t>Slotted Aloha</t>
  </si>
  <si>
    <t>180 kHz</t>
  </si>
  <si>
    <t>200 kHz</t>
  </si>
  <si>
    <t>Ref [1] Section 12.9</t>
  </si>
  <si>
    <t>0.10 MHz to 1.20 MHz in 50 kHz increments</t>
  </si>
  <si>
    <t>Ref [1] Section 6.3.9.5 and Section 6.3.10</t>
  </si>
  <si>
    <t>Ref [1] Section 8.4.12.2.</t>
  </si>
  <si>
    <t>Ref [1] Section 6.3.1.2</t>
  </si>
  <si>
    <t>Ref [1] Section 6.3.20.1.3</t>
  </si>
  <si>
    <t>Ref [1] Section 7.2.2</t>
  </si>
  <si>
    <t>PKM v2</t>
  </si>
  <si>
    <t>Ref [5]</t>
  </si>
  <si>
    <t xml:space="preserve">Power Class Profiles 1-4 </t>
  </si>
  <si>
    <t>Ref [1] Section 12.9.1, Table 12-46</t>
  </si>
  <si>
    <t>Vendor, freq, and application specific</t>
  </si>
  <si>
    <t>1x1</t>
  </si>
  <si>
    <t>0.70 GHz</t>
  </si>
  <si>
    <t xml:space="preserve"> </t>
  </si>
  <si>
    <t>12 dBi</t>
  </si>
  <si>
    <t>Modified Erceg</t>
  </si>
  <si>
    <t>Suburban</t>
  </si>
  <si>
    <t>10 dB</t>
  </si>
  <si>
    <t>Uniform user distribution, Excess path loss factor n=3, Avg SE ~2 bps/Hz</t>
  </si>
  <si>
    <t xml:space="preserve">LTE Cat 1
3GPP Release 8
</t>
  </si>
  <si>
    <t xml:space="preserve">LTE Cat 0
3GPP Release 12
</t>
  </si>
  <si>
    <t xml:space="preserve">LTE Cat M1 (eMTC)
3GPP Release 13
</t>
  </si>
  <si>
    <t xml:space="preserve">LTE Cat NB1 (NB-IoT)
3GPP Release 13
</t>
  </si>
  <si>
    <t xml:space="preserve">EC-GSM IoT
3GPP Release 13
</t>
  </si>
  <si>
    <t>Voice messaging supported</t>
  </si>
  <si>
    <t>Yes (possibly with reduced coverage)</t>
  </si>
  <si>
    <t>100 km</t>
  </si>
  <si>
    <t>40 km</t>
  </si>
  <si>
    <t>35 km with normal timing advance</t>
  </si>
  <si>
    <t>~100 km/h (no support for handove)</t>
  </si>
  <si>
    <t>~100 km/h</t>
  </si>
  <si>
    <t>Ref: ITU-R SM.2351-2</t>
  </si>
  <si>
    <t>Multiple bands per 3GPP 36.101 and 36.104</t>
  </si>
  <si>
    <t>Not currently specified</t>
  </si>
  <si>
    <t>H-FDD</t>
  </si>
  <si>
    <t>1.4 kHz</t>
  </si>
  <si>
    <t>10 ms (1 ms minimum TTI)</t>
  </si>
  <si>
    <t>20 to 80 ms TTI</t>
  </si>
  <si>
    <t>1600 bytes for DL/UL</t>
  </si>
  <si>
    <t>Yes, e.g., ARQ/HARQ - Incremental Redundancy</t>
  </si>
  <si>
    <t>Dependent on deployment scenario</t>
  </si>
  <si>
    <t>FDD and H-FDD</t>
  </si>
  <si>
    <t>FDD, H-FDD, and TDD</t>
  </si>
  <si>
    <t xml:space="preserve">Ref: https://en.wikipedia.org/wiki/NarrowBand_IOT  </t>
  </si>
  <si>
    <t>SNOW 3G, AES, ZUC</t>
  </si>
  <si>
    <t>Proprietary, MILENAGE, TUAK</t>
  </si>
  <si>
    <t>Yes, 3GPP-defined priorities</t>
  </si>
  <si>
    <t>IMEI</t>
  </si>
  <si>
    <t>As per 3GPP 36.101 &amp; 36.104</t>
  </si>
  <si>
    <t>As per 3GPP 45.005</t>
  </si>
  <si>
    <t>As per 3GPP 45.050</t>
  </si>
  <si>
    <t>Yes, e.g. extended DRX, and Power Save Mode</t>
  </si>
  <si>
    <r>
      <t xml:space="preserve">WiMAX
IEEE Std 802.16-2017
For Channel BWs </t>
    </r>
    <r>
      <rPr>
        <b/>
        <sz val="10"/>
        <rFont val="Calibri"/>
        <family val="2"/>
      </rPr>
      <t>≥</t>
    </r>
    <r>
      <rPr>
        <b/>
        <sz val="10"/>
        <rFont val="Arial"/>
        <family val="2"/>
      </rPr>
      <t>1.25MHz</t>
    </r>
  </si>
  <si>
    <r>
      <t xml:space="preserve">WiMAX
IEEE Std 802.16-2017
For Channel BWs </t>
    </r>
    <r>
      <rPr>
        <b/>
        <sz val="10"/>
        <rFont val="Calibri"/>
        <family val="2"/>
      </rPr>
      <t>&lt;</t>
    </r>
    <r>
      <rPr>
        <b/>
        <sz val="10"/>
        <rFont val="Arial"/>
        <family val="2"/>
      </rPr>
      <t>1.25MHz</t>
    </r>
  </si>
  <si>
    <t>[1] IEEE Std 802.16-2017 (Revision of IEEE Std 802.16-2012), IEEE Standard for Local and Metropolitan Area Networks - Part 16: Air Interface for Broadband Wireless Access Systems, December 6, 2017</t>
  </si>
  <si>
    <t xml:space="preserve">Specific operating bands are defined by the standards (above).  Operation outside these bands is possible (based on local regulatory requirements), but not specified. </t>
  </si>
  <si>
    <t>Ref: 3GPP TS 36.306 V8.9.0 (2013-03)</t>
  </si>
  <si>
    <t>23 dBm</t>
  </si>
  <si>
    <r>
      <t>No</t>
    </r>
    <r>
      <rPr>
        <sz val="11"/>
        <rFont val="Calibri"/>
        <family val="2"/>
      </rPr>
      <t xml:space="preserve"> (Point-to-point supported at IP layer)</t>
    </r>
  </si>
  <si>
    <t>Diffie-Hellman(D-H), AKA</t>
  </si>
  <si>
    <t>Yes, MEID</t>
  </si>
  <si>
    <r>
      <t>MEID</t>
    </r>
    <r>
      <rPr>
        <sz val="11"/>
        <rFont val="Calibri"/>
        <family val="2"/>
      </rPr>
      <t>, IMSI/NAI</t>
    </r>
  </si>
  <si>
    <r>
      <t xml:space="preserve">1.8 </t>
    </r>
    <r>
      <rPr>
        <sz val="11"/>
        <rFont val="Calibri"/>
        <family val="2"/>
      </rPr>
      <t>(1.23 Mcps carrier)</t>
    </r>
  </si>
  <si>
    <r>
      <t xml:space="preserve">3.1 </t>
    </r>
    <r>
      <rPr>
        <sz val="11"/>
        <rFont val="Calibri"/>
        <family val="2"/>
      </rPr>
      <t>(1.23 Mcps carrier)</t>
    </r>
  </si>
  <si>
    <r>
      <t>1.8</t>
    </r>
    <r>
      <rPr>
        <sz val="11"/>
        <rFont val="Calibri"/>
        <family val="2"/>
      </rPr>
      <t xml:space="preserve"> (1.23 Mcps carrier)</t>
    </r>
  </si>
  <si>
    <r>
      <t>3.1</t>
    </r>
    <r>
      <rPr>
        <sz val="11"/>
        <rFont val="Calibri"/>
        <family val="2"/>
      </rPr>
      <t xml:space="preserve"> (1.23 Mcps carrier)</t>
    </r>
  </si>
  <si>
    <r>
      <t xml:space="preserve">0.6 Mb/s </t>
    </r>
    <r>
      <rPr>
        <sz val="11"/>
        <rFont val="Calibri"/>
        <family val="2"/>
      </rPr>
      <t>(1.23 Mcps carrier)</t>
    </r>
    <r>
      <rPr>
        <sz val="11"/>
        <rFont val="Calibri"/>
        <family val="2"/>
        <scheme val="minor"/>
      </rPr>
      <t xml:space="preserve">  (Following 3GPP2 C.R1002-B, Evaluation Methodology)</t>
    </r>
  </si>
  <si>
    <r>
      <t xml:space="preserve">1.51 Mb/s </t>
    </r>
    <r>
      <rPr>
        <sz val="11"/>
        <rFont val="Calibri"/>
        <family val="2"/>
      </rPr>
      <t>(1.23 Mcps carrier)</t>
    </r>
    <r>
      <rPr>
        <sz val="11"/>
        <rFont val="Calibri"/>
        <family val="2"/>
        <scheme val="minor"/>
      </rPr>
      <t xml:space="preserve">  (Following 3GPP2 C.R1002-B, Evaluation Methodology)</t>
    </r>
  </si>
  <si>
    <r>
      <rPr>
        <sz val="11"/>
        <rFont val="Calibri"/>
        <family val="2"/>
      </rPr>
      <t>20</t>
    </r>
    <r>
      <rPr>
        <sz val="11"/>
        <rFont val="Calibri"/>
        <family val="2"/>
        <scheme val="minor"/>
      </rPr>
      <t xml:space="preserve"> ms for RL/1.25 ms for FL</t>
    </r>
  </si>
  <si>
    <r>
      <t xml:space="preserve">CAVE, </t>
    </r>
    <r>
      <rPr>
        <sz val="11"/>
        <rFont val="Calibri"/>
        <family val="2"/>
      </rPr>
      <t>AKA</t>
    </r>
  </si>
  <si>
    <r>
      <t>MEID</t>
    </r>
    <r>
      <rPr>
        <sz val="11"/>
        <rFont val="Calibri"/>
        <family val="2"/>
      </rPr>
      <t>, MIN/IMSI</t>
    </r>
  </si>
  <si>
    <r>
      <t xml:space="preserve"> -104 </t>
    </r>
    <r>
      <rPr>
        <sz val="11"/>
        <rFont val="Calibri"/>
        <family val="2"/>
      </rPr>
      <t>(Assumes 307.2 kbps data rate and minimum required performance)</t>
    </r>
  </si>
  <si>
    <r>
      <t xml:space="preserve">No  </t>
    </r>
    <r>
      <rPr>
        <sz val="11"/>
        <rFont val="Calibri"/>
        <family val="2"/>
      </rPr>
      <t>(Point-to-point supported at IP layer)</t>
    </r>
  </si>
  <si>
    <r>
      <t xml:space="preserve">1.25 to 20 MHz </t>
    </r>
    <r>
      <rPr>
        <sz val="11"/>
        <rFont val="Calibri"/>
        <family val="2"/>
      </rPr>
      <t>(1 to 16 carriers)</t>
    </r>
  </si>
  <si>
    <r>
      <t xml:space="preserve">1.51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</si>
  <si>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</si>
  <si>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r>
      <t xml:space="preserve">4.9 per </t>
    </r>
    <r>
      <rPr>
        <sz val="11"/>
        <rFont val="Calibri"/>
        <family val="2"/>
      </rPr>
      <t>1.23 Mcps</t>
    </r>
    <r>
      <rPr>
        <sz val="11"/>
        <rFont val="Calibri"/>
        <family val="2"/>
        <scheme val="minor"/>
      </rPr>
      <t xml:space="preserve"> carrier</t>
    </r>
    <r>
      <rPr>
        <sz val="11"/>
        <rFont val="Calibri"/>
        <family val="2"/>
      </rPr>
      <t>, with up to 16 carriers possible</t>
    </r>
  </si>
  <si>
    <r>
      <t xml:space="preserve">0.98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</si>
  <si>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</si>
  <si>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t>IEEE Std 802.15.4 and approved amendments</t>
  </si>
  <si>
    <t>CDMA2000 1x</t>
  </si>
  <si>
    <t>CDMA2000 High Rate Packet Data (HRPD/EV-DO)</t>
  </si>
  <si>
    <t xml:space="preserve">IEEE Std 802.22  </t>
  </si>
  <si>
    <t>IEEE Std 802.15.4   HRP-UWB</t>
  </si>
  <si>
    <t>Select from HAN/FAN/NAN/ WAN/etc.</t>
  </si>
  <si>
    <t>References</t>
  </si>
  <si>
    <t>Year of Last Provided Update</t>
  </si>
  <si>
    <t>Functionality/Characteristic                             Wireless Technologies</t>
  </si>
  <si>
    <t>Notes</t>
  </si>
  <si>
    <t>details</t>
  </si>
  <si>
    <t>Details and References</t>
  </si>
  <si>
    <t xml:space="preserve">▶Urban micro-cell 10 m, below rooftop
▶Urban macro-cell 25 m, above rooftop
▶Rural macro-cell  35 m, above rooftop
</t>
  </si>
  <si>
    <t>Tx Antenna Gain: 
▶13 dBi for Vehicular
▶10 for Pedestrian
▶2 dBi for Indoor</t>
  </si>
  <si>
    <t>▶24 dBm for Vehicular
▶14 dBm for Pedestrian</t>
  </si>
  <si>
    <t>▶For Vehicular: 3500 users per km2
▶For Pedestrian 9000 users per km2</t>
  </si>
  <si>
    <t>Per ITU-R M.2135
▶Base Coverage Urban (Macro)
▶Urban Micro
▶High Speed (Rural)</t>
  </si>
  <si>
    <t>▶30 dBm for Vehicular
▶20 dBm for Pedestrian</t>
  </si>
  <si>
    <t>▶Urban micro cell 44 dBm
▶Urban macro-cell 49 dBm
▶Rural macro-cell 49 dBm</t>
  </si>
  <si>
    <t>PtP (PMP not supported per line 58).      
▶164 dB Link budget, 
▶20 dBm UE power class. 
See 3GPP TR 36.888 for further assumptions.</t>
  </si>
  <si>
    <t>PtP (PMP not supported per line 58).      
▶164 dB Link budget,
▶23 dBm UE power class. 
See 3GPP TR 45.820 for further assumptions.</t>
  </si>
  <si>
    <t>PtP (PMP not supported per line 58).      
▶164 dB Link budget, 
▶33 dBm MS power class. 
See 3GPP TR 45.820 for further assumptions.</t>
  </si>
  <si>
    <t xml:space="preserve">Specific operating bands are defined by the standards (above).  
Operation outside these bands is possible (based on local regulatory requirements), but not specified. </t>
  </si>
  <si>
    <t>▶LTE in-band operation: 1.08 MHz,   
▶Standalone operation: 1.4 MHz</t>
  </si>
  <si>
    <t>▶LTE in-band operation: 180 kHz,   
▶Standalone operation: 200 kHz</t>
  </si>
  <si>
    <r>
      <t xml:space="preserve">Yes, mobile registers with a group of base stations, and associates with the  strongest base station when transmitting /receiving data. 
</t>
    </r>
    <r>
      <rPr>
        <sz val="11"/>
        <rFont val="Calibri"/>
        <family val="2"/>
      </rPr>
      <t>Mobile registers and potentially receives a MAC ID.</t>
    </r>
  </si>
  <si>
    <t>▶30% PedA 3km/h, 
▶30% PedB 10km/h, 
▶20% VehA 30km/h 
▶10% PedA 120km/h, 
▶10% Rician 0.8km/h</t>
  </si>
  <si>
    <t xml:space="preserve">▶With (1x2) SIMO, 10 MHz BW                                
▶Per channel with UL MU-MIMO
</t>
  </si>
  <si>
    <t>▶Rx antenna diversity,
▶Space Time Block Codes, 
▶Spatial Multiplexing</t>
  </si>
  <si>
    <r>
      <t xml:space="preserve">Yes, mobile registers with a group of base stations, and associates with the  strongest base station when transmitting /receiving data. 
</t>
    </r>
    <r>
      <rPr>
        <sz val="11"/>
        <rFont val="Calibri"/>
        <family val="2"/>
      </rPr>
      <t>Mobile registers and  receives a MAC ID.</t>
    </r>
  </si>
  <si>
    <t>Yes, mobile registers with a group of base stations, and associates with the  strongest base station when transmitting /receiving data</t>
  </si>
  <si>
    <t>E.g., GMR-1 3G, BGAN
L-Band:
  ▶D/L 1525.0-1559.0 MHz;
  ▶U/L 1626.5-1660.5 MHz;
extended L-band:
  ▶D/L 1518.0-1525.0 MHz;
  ▶U/L 1668.0-1675.0 MHz
S-band:
  ▶D/L 2170.0-2200.0 MHz;
  ▶U/L 1980.0-2020.0 MHz</t>
  </si>
  <si>
    <t>▶44 kHz for Iridium;
▶1.23 MHz for Globalstar</t>
  </si>
  <si>
    <t>Some systems; e.g., DVB-S, DVB-RCS, IPoS,
  ▶C-band (6/4 GHz)
  ▶Ku-Band (11/14 GHz)
  ▶Ka-band (20/30 GHz)
RSM-A operates Ka-Band only</t>
  </si>
  <si>
    <t xml:space="preserve">Yes, 
▶listen before talk, 
▶frequency channel selection,
▶frequency hopping spread spectrum, 
▶frequency agility. </t>
  </si>
  <si>
    <t>Yes, 
▶frequency channel selection, 
▶preamble code selection.</t>
  </si>
  <si>
    <t>Cognitive Radio based operation. 
▶Spectrum Sensing, 
▶Database driven operation.</t>
  </si>
  <si>
    <r>
      <t xml:space="preserve">Urban Micro: 22 Mb/s 
</t>
    </r>
    <r>
      <rPr>
        <sz val="11"/>
        <color theme="1"/>
        <rFont val="Calibri"/>
        <family val="2"/>
        <scheme val="minor"/>
      </rPr>
      <t>▶Base coverage Urban (Urban Macro): 16.7 Mb/s
▶High Speed (Rural): 20.8 Mb/s</t>
    </r>
  </si>
  <si>
    <r>
      <t xml:space="preserve">Urban Micro: 20.6 Mb/s
</t>
    </r>
    <r>
      <rPr>
        <sz val="11"/>
        <color theme="1"/>
        <rFont val="Calibri"/>
        <family val="2"/>
        <scheme val="minor"/>
      </rPr>
      <t>▶Base coverage Urban (Urban Macro): 17.6 Mb/s
▶High Speed (Rural): 21.4 Mb/s</t>
    </r>
  </si>
  <si>
    <r>
      <t xml:space="preserve">Note: these values are for PEAK and not Average
For 384 kbit/s Packet Data Service:
</t>
    </r>
    <r>
      <rPr>
        <sz val="11"/>
        <color theme="1"/>
        <rFont val="Calibri"/>
        <family val="2"/>
        <scheme val="minor"/>
      </rPr>
      <t xml:space="preserve">▶0.9495 Mbit/s/MHz/cell for Pedestrian A
▶1.176 Mbit/s/MHz/cell for Vehicular  A50
▶1.038 Mbit/s/MHz/cell for Vehicular A120
▶0.9318 Mbit/s/MHz/cell for Pedestrian B
▶0.820 Mbit/s/MHz/cell for Vehicular B50
▶0.7682 Mbit/s/MHz/cell for Vehicular B120
</t>
    </r>
  </si>
  <si>
    <r>
      <t xml:space="preserve">Note: these values are for PEAK and not Average.
For overhead L=2
</t>
    </r>
    <r>
      <rPr>
        <sz val="11"/>
        <color theme="1"/>
        <rFont val="Calibri"/>
        <family val="2"/>
        <scheme val="minor"/>
      </rPr>
      <t>▶Urban Micro:  2.20
▶Base coverage Urban (Urban Macro): 1.67 UL
▶High Speed (Rural): 2.08 UL</t>
    </r>
  </si>
  <si>
    <r>
      <t xml:space="preserve">Note: these values are for PEAK and not Average.
For overhead L=2
</t>
    </r>
    <r>
      <rPr>
        <sz val="11"/>
        <color theme="1"/>
        <rFont val="Calibri"/>
        <family val="2"/>
        <scheme val="minor"/>
      </rPr>
      <t xml:space="preserve">▶Urban Micro:  2.06
▶Base coverage Urban (Urban Macro): 1.76
▶High Speed (Rural): 2.14
</t>
    </r>
  </si>
  <si>
    <r>
      <rPr>
        <sz val="11"/>
        <color theme="1"/>
        <rFont val="Calibri"/>
        <family val="2"/>
        <scheme val="minor"/>
      </rPr>
      <t>▶Base Coverage Urban (Macro): 2 GHz
▶Urban Micro: 2.5 GHz
▶High Speed (Rural): 800 MHz</t>
    </r>
  </si>
  <si>
    <r>
      <t xml:space="preserve">Tx Antenna Gain: 
</t>
    </r>
    <r>
      <rPr>
        <sz val="11"/>
        <color theme="1"/>
        <rFont val="Calibri"/>
        <family val="2"/>
        <scheme val="minor"/>
      </rPr>
      <t>▶13 dBi for Vehicular
▶10 for Pedestrian
▶2 dBi for Indoor</t>
    </r>
  </si>
  <si>
    <r>
      <rPr>
        <sz val="11"/>
        <color theme="1"/>
        <rFont val="Calibri"/>
        <family val="2"/>
        <scheme val="minor"/>
      </rPr>
      <t>▶30 dBm for Vehicular
▶20 dBm for Pedestrian</t>
    </r>
  </si>
  <si>
    <r>
      <rPr>
        <sz val="11"/>
        <color theme="1"/>
        <rFont val="Calibri"/>
        <family val="2"/>
        <scheme val="minor"/>
      </rPr>
      <t>▶Urban micro cell 44 dBm
▶Urban macro-cell 49 dBm
▶Rural macro-cell 49 dBm</t>
    </r>
  </si>
  <si>
    <r>
      <rPr>
        <sz val="11"/>
        <color theme="1"/>
        <rFont val="Calibri"/>
        <family val="2"/>
        <scheme val="minor"/>
      </rPr>
      <t>▶24 dBm for Vehicular
▶14 dBm for Pedestrian</t>
    </r>
  </si>
  <si>
    <r>
      <rPr>
        <sz val="11"/>
        <color theme="1"/>
        <rFont val="Calibri"/>
        <family val="2"/>
        <scheme val="minor"/>
      </rPr>
      <t>▶For Vehicular: 3500 users per km2
▶For Pedestrian 9000 users per km2</t>
    </r>
  </si>
  <si>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</si>
  <si>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r>
      <t>ITU-R M.2135-1                 [ A</t>
    </r>
    <r>
      <rPr>
        <vertAlign val="subscript"/>
        <sz val="11"/>
        <color indexed="8"/>
        <rFont val="Calibri"/>
        <family val="2"/>
      </rPr>
      <t>dB</t>
    </r>
    <r>
      <rPr>
        <sz val="11"/>
        <color theme="1"/>
        <rFont val="Calibri"/>
        <family val="2"/>
        <scheme val="minor"/>
      </rPr>
      <t xml:space="preserve"> = 130.62, n = 3.76]</t>
    </r>
  </si>
  <si>
    <t>Release History - Summary Level</t>
  </si>
  <si>
    <t>Version</t>
  </si>
  <si>
    <t>Description</t>
  </si>
  <si>
    <t>Release Date</t>
  </si>
  <si>
    <t>June 2014</t>
  </si>
  <si>
    <t>Artifact Name</t>
  </si>
  <si>
    <t>Rev. 1</t>
  </si>
  <si>
    <t>tbd</t>
  </si>
  <si>
    <t>IG Band (450-470 MHz)</t>
  </si>
  <si>
    <t>NAN/WAN</t>
  </si>
  <si>
    <t>yes</t>
  </si>
  <si>
    <t>Data transfer main Smart Grid use</t>
  </si>
  <si>
    <t>no</t>
  </si>
  <si>
    <t xml:space="preserve">typically range limited by FCC license and power authorization 2W typical max with 32 km around the base station transmitter mobile license used within this circle </t>
  </si>
  <si>
    <t>PtP</t>
  </si>
  <si>
    <t>mobile transceivers are usually stationary reporting points for Smart grid operations</t>
  </si>
  <si>
    <t>N/a</t>
  </si>
  <si>
    <t>H-FDD, Simplex, Duplex</t>
  </si>
  <si>
    <t>Dual frequency use is possible on some frequency combinations Simplex is standard</t>
  </si>
  <si>
    <t>.006 MHz -.01125MHz</t>
  </si>
  <si>
    <t>FCC Frequency dependent</t>
  </si>
  <si>
    <t>yes broadcast</t>
  </si>
  <si>
    <t xml:space="preserve">Antenna, random time delay, </t>
  </si>
  <si>
    <t>Omni-directional usual</t>
  </si>
  <si>
    <t>Can be used to increase range and improve signal strength for receiving and transmission purposes. Signal must remain within  licensed zone</t>
  </si>
  <si>
    <t>Usually based on system design 7 typical</t>
  </si>
  <si>
    <t>Requires SWR meter connection to determine received signal strength not usually visible to end user</t>
  </si>
  <si>
    <t>Based on the GFSK modulation mode, the actual bit error rate is 10(**−5)~10(**-6) when channel bit error rate is 10(** −2)Message checksum validates packet.</t>
  </si>
  <si>
    <t>Sleep mode available</t>
  </si>
  <si>
    <t xml:space="preserve">Sleep mode available </t>
  </si>
  <si>
    <t>Subset of multihop</t>
  </si>
  <si>
    <t>multihop</t>
  </si>
  <si>
    <t>Up to 7 hops by design - this is to prevent the never ending message problem (one that keeps getting retransmitted forever due to reception problems)</t>
  </si>
  <si>
    <t>Multihopping technique</t>
  </si>
  <si>
    <t>incorporated by design of the using system. Rogue nodes are ignored by the system.</t>
  </si>
  <si>
    <t>Radio ID</t>
  </si>
  <si>
    <t>Typically assigned when setting up the reporting point</t>
  </si>
  <si>
    <t>Oriental Huary Group Limited, WiPath Communications, NXEGEN, LLC</t>
  </si>
  <si>
    <t xml:space="preserve"> 1 per 32 km </t>
  </si>
  <si>
    <t>uses multiple single frequencies to deal with congestion issues</t>
  </si>
  <si>
    <t>Ref: 47 CFR CH. 1(10-1-12 Edition) SubPart C 90.35 (b) (3) for frequency list and limitations</t>
  </si>
  <si>
    <t xml:space="preserve">typical FCC license range 32km from base station (x2) </t>
  </si>
  <si>
    <t>OMNI-directional</t>
  </si>
  <si>
    <t>above structure typical</t>
  </si>
  <si>
    <t>&lt;3</t>
  </si>
  <si>
    <t>typical</t>
  </si>
  <si>
    <t>&lt;5</t>
  </si>
  <si>
    <t>typical 1,3</t>
  </si>
  <si>
    <t>2 watts</t>
  </si>
  <si>
    <t>one antenna required for Tx and Rx</t>
  </si>
  <si>
    <t>1X1</t>
  </si>
  <si>
    <t xml:space="preserve"> -153/-148</t>
  </si>
  <si>
    <t>Simplex, Half duplex</t>
  </si>
  <si>
    <t>Duplex may be available if paired frequencies are licensed</t>
  </si>
  <si>
    <t>4000 per BS</t>
  </si>
  <si>
    <t>FCC license determined mobile licenses</t>
  </si>
  <si>
    <t>http://www.cdt21.com/resources/siryo4_01.asp</t>
  </si>
  <si>
    <t>all</t>
  </si>
  <si>
    <t>depends on installation</t>
  </si>
  <si>
    <t>telemetry, Data</t>
  </si>
  <si>
    <t>100% Stationary</t>
  </si>
  <si>
    <t>low density environments may have fewer paths</t>
  </si>
  <si>
    <t xml:space="preserve"> -123dbm-118dbm</t>
  </si>
  <si>
    <t>typical 1,3 depends on density of installations, range and</t>
  </si>
  <si>
    <t xml:space="preserve">Internal use, basement positioning, building composition all effect loss. 
Tree leaves also reduce range if dense enough foliage covers the transceiver. dB varies  </t>
  </si>
  <si>
    <t>typical although beam orientations are also supported when RF signals remain within licensed zone</t>
  </si>
  <si>
    <t xml:space="preserve">Usually radios that hear the message will ignore a transmission not addressed to it.
However after a certain number of attempts to use the defined radio contact the initiating radio will dynamically try and send to another radio source that hears both the station intended to receive the message and the initiator radio. (Multihop technology) </t>
  </si>
  <si>
    <t>Consolidated_Wireless_Characteristics_Matrix2_09-03-13.xlsx</t>
  </si>
  <si>
    <t>SEPA / Wireless Characteristics Matrix TF</t>
  </si>
  <si>
    <t>Editor / content provider-gather</t>
  </si>
  <si>
    <t>NIST / SGIP_PAP02 &amp; wireless SDOs-Alliances</t>
  </si>
  <si>
    <t>Many proprietary systems</t>
  </si>
  <si>
    <t>Availability of channels for use in the IG Band is a licensing issue and may require Frequency Coordinator assistance when requesting frequencies for use.</t>
  </si>
  <si>
    <t>protocol dependent  - since a single frequency is generally in use only one transceiver in the group can actually transmit at a time.
Acknowledgement also reduces transmit time availability. 
Short messages should be considered to maximize the number of messages that can be transferred per period of time.</t>
  </si>
  <si>
    <t>e.g. Globalstar has satellite diversity; 
Terrastar uses polarization diversity.</t>
  </si>
  <si>
    <t>Yes, Convolutional and LDPC(optional)</t>
  </si>
  <si>
    <t>Yes, convolutional</t>
  </si>
  <si>
    <t>Frequently listening (FL) mode. Periodic wakeup to listen for beams</t>
  </si>
  <si>
    <t>Yes. Multiple techniques such as quick paging, etc</t>
  </si>
  <si>
    <t>Yes. Multiple techniques such as idle state, slotted mode, etc</t>
  </si>
  <si>
    <t xml:space="preserve">System will typically have an initial configuration and then adjust to the best message </t>
  </si>
  <si>
    <t>Coordinated contention followed by connection oriented QoS is support through the use of 5 service disciplines</t>
  </si>
  <si>
    <t>Yes, mobile continuously searches for the strongest base station</t>
  </si>
  <si>
    <t xml:space="preserve">CMAC / HMAC key derivation for integrity protection for control messages.  
Additionally ICV of AES-CCM for integrity protection of MPDUs. </t>
  </si>
  <si>
    <t>Simulation methodology is not applicable to non-cellular type networks such as 802.15.4.</t>
  </si>
  <si>
    <t>.025 MHz</t>
  </si>
  <si>
    <t xml:space="preserve"> +/- .0125 MHz from center frequency</t>
  </si>
  <si>
    <t xml:space="preserve"> +/- .0125 MHz from frequency center</t>
  </si>
  <si>
    <t xml:space="preserve">Okumura-Hata Model </t>
  </si>
  <si>
    <t>1.024 Mb/s</t>
  </si>
  <si>
    <t>11 Mb/s for Rel 7</t>
  </si>
  <si>
    <t>75 Mb/s (1x4 MIMO)</t>
  </si>
  <si>
    <t>5 Mb/s</t>
  </si>
  <si>
    <t>1 Mb/s</t>
  </si>
  <si>
    <t>1 Mb/s (Assuming UE Category NB1, see 3GPP 36.306)</t>
  </si>
  <si>
    <t>System dependent;
RSM-A 16 Mb/s</t>
  </si>
  <si>
    <t>2.048 Mb/s</t>
  </si>
  <si>
    <t>28 Mb/s for Rel 7</t>
  </si>
  <si>
    <t>300 Mb/s (4x4 MIMO)</t>
  </si>
  <si>
    <t>10 Mb/s</t>
  </si>
  <si>
    <t>60 Mb/s                                          
120 Mb/s</t>
  </si>
  <si>
    <t>Typ. &gt; 10 Mb/s;
up to 80 Mb/s</t>
  </si>
  <si>
    <t>System dependent;
RSM-A 440 Mb/s</t>
  </si>
  <si>
    <t>0.960 Mb/s</t>
  </si>
  <si>
    <t>~9 Mb/s (~15% overhead wrt PHY)</t>
  </si>
  <si>
    <t>~63.75 Mb/s (~15% overhead wrt PHY)</t>
  </si>
  <si>
    <t>▶ 34.6 Mb/s/User      
▶ 69.2 Mb/s/Channel</t>
  </si>
  <si>
    <t>1.920 Mb/s</t>
  </si>
  <si>
    <t>~24 Mb/s (~15% overhead wrt PHY)</t>
  </si>
  <si>
    <t>~255 Mb/s (~15% overhead wrt PHY)</t>
  </si>
  <si>
    <t xml:space="preserve">70.7 Mb/s/Channel                                 
</t>
  </si>
  <si>
    <t>1.3 Mb/s in a single carrier using dual Rx Rake receiver. 
BE throughput in 57 cell layout (3GPP mix = 
▶30% PA3, 
▶30% PB3,
▶20% VA30, 
▶20% VA120). 
2.0 Mb/s with UL IC enabled.</t>
  </si>
  <si>
    <t>10.8 Mb/s</t>
  </si>
  <si>
    <t>5 Mb/s in a single carrier. 
BE throughput in 57 cell layout (3GPP mix =
▶30% PA3, 
▶30% PB3, 
▶20% VA30, 
▶20% VA120)</t>
  </si>
  <si>
    <t>17.3 Mb/s</t>
  </si>
  <si>
    <t>No fixed size for FDD (depends on modulation level and number of channelization codes); TDD (3.84 Mb/s) = 12750 bytes (see 3GPP 25.321)</t>
  </si>
  <si>
    <t>812.5 kbit/s</t>
  </si>
  <si>
    <t>69.6 x 8 slots = 556.8 kbit/s</t>
  </si>
  <si>
    <r>
      <rPr>
        <sz val="11"/>
        <color theme="1"/>
        <rFont val="MS PGothic"/>
        <family val="2"/>
      </rPr>
      <t>▶</t>
    </r>
    <r>
      <rPr>
        <sz val="11"/>
        <color theme="1"/>
        <rFont val="Calibri"/>
        <family val="2"/>
        <scheme val="minor"/>
      </rPr>
      <t xml:space="preserve">Aggregate average of 406 kbit/s for Pedestrian A
</t>
    </r>
    <r>
      <rPr>
        <sz val="11"/>
        <color theme="1"/>
        <rFont val="MS PGothic"/>
        <family val="2"/>
      </rPr>
      <t>▶</t>
    </r>
    <r>
      <rPr>
        <sz val="11"/>
        <color theme="1"/>
        <rFont val="Calibri"/>
        <family val="2"/>
        <scheme val="minor"/>
      </rPr>
      <t xml:space="preserve"> Aggregate average of 390 kbit/s for Vehicular A50 for the 384 kbit/s packet data service
</t>
    </r>
    <r>
      <rPr>
        <sz val="11"/>
        <color theme="1"/>
        <rFont val="MS PGothic"/>
        <family val="2"/>
      </rPr>
      <t>▶</t>
    </r>
    <r>
      <rPr>
        <sz val="11"/>
        <color theme="1"/>
        <rFont val="Calibri"/>
        <family val="2"/>
        <scheme val="minor"/>
      </rPr>
      <t>Aggregate average of 235 kbit/s for Vehicular A120 for the 144 kbit/s packet data service high speed vehicular environment</t>
    </r>
  </si>
  <si>
    <t>26.8 kbit/s</t>
  </si>
  <si>
    <t>Mb/s/Hz</t>
  </si>
  <si>
    <t xml:space="preserve">
0.4 b/s/Hz (UL IC)</t>
  </si>
  <si>
    <t>Note: these values are for PEAK and not Average.
▶1 b/s/Hz in 5 MHz (3GPP mix)</t>
  </si>
  <si>
    <t>OBW, 
▶90 kHz for 9.6 kbit/s FSK, 
▶100 kHz for 40 kbit/s FSK, and 
▶110 kHz for 100 kbit/s</t>
  </si>
  <si>
    <t>Assuming peak over the air 100 kbit/s baudrate with a OBW of 110 kHz.</t>
  </si>
  <si>
    <t>(300-400) KHz</t>
  </si>
  <si>
    <t>Depending on bit rate (9.6 kbit, 40 kbit, 100 kbit)</t>
  </si>
  <si>
    <t>▶4 ms for a 100 kbit/s ACK, 
▶60 ms for a 9.6 kbit/s frame with maximum payload</t>
  </si>
  <si>
    <t>Typically 2 dBi</t>
  </si>
  <si>
    <r>
      <t>160 dB pathloss</t>
    </r>
    <r>
      <rPr>
        <strike/>
        <sz val="11"/>
        <rFont val="Calibri"/>
        <family val="2"/>
      </rPr>
      <t xml:space="preserve">
▶</t>
    </r>
    <r>
      <rPr>
        <sz val="11"/>
        <rFont val="Calibri"/>
        <family val="2"/>
      </rPr>
      <t>(For Urban deployment, a typical max range is 5.7 km at 2 GHz following 3GPP2 C.R.1002-B Evaluation Methodology.
▶For special deployments, range as large as 144 km can be achieved with optimized parameter settings.)</t>
    </r>
  </si>
  <si>
    <t>FD-FDD: 1 Mb/s UL 
HD-FDD: 375 kb/s UL (Taking protocol limitations into account.)</t>
  </si>
  <si>
    <t>FD-FDD: 800 kb/s DL 
HD-FDD: 300 kb/s DL (Taking protocol limitations into account.)</t>
  </si>
  <si>
    <t>250 kb/s (Assuming UE Category NB1, see 3GPP 36.306)</t>
  </si>
  <si>
    <t>LTE in-band operation: 170 kb/s,       
Standalone operation: 226.7 kb/s (Assuming UE Category M1, see 3GPP 36.306)</t>
  </si>
  <si>
    <t>62.5 kb/s (Taking protocol limitations into account)</t>
  </si>
  <si>
    <t>21.3 kb/s (Taking protocol limitations into account)</t>
  </si>
  <si>
    <t>491 kb/s (Based on number of information bits per radio block, see 3GPP TS 45.003.)</t>
  </si>
  <si>
    <t>98 kb/s (Taking protocol limitations into account)</t>
  </si>
  <si>
    <t>(1.4, 3, 5, 10, 15, 20) MHz</t>
  </si>
  <si>
    <t>(1.08 to 18) MHz</t>
  </si>
  <si>
    <t>▶Urban micro cell 200 m
▶Urban macro-cell 500 m
▶Rural macro-cell 1732 m</t>
  </si>
  <si>
    <t>120 degree, 20 dB Front-to-Back Ratio</t>
  </si>
  <si>
    <t>▶30% PedA 3 km/h, 
▶30% PedB 10 km/h, 
▶20% VehA 30 km/h 
▶10% PedA 120 km/h, 
▶10% Rician 0.8 km/h</t>
  </si>
  <si>
    <r>
      <t xml:space="preserve"> -105.4 </t>
    </r>
    <r>
      <rPr>
        <sz val="11"/>
        <rFont val="Calibri"/>
        <family val="2"/>
      </rPr>
      <t>(Assumes 9.6 kb/s data rate and minimum required performance)</t>
    </r>
  </si>
  <si>
    <t>North America covered under the 
▶geosatellite deployment case; 11.4 km 
▶in terrestrial deployment; 2 GHz</t>
  </si>
  <si>
    <t>1.08 b/s/Hz</t>
  </si>
  <si>
    <t>Iridium TDD:
  ▶(1616 and 1626) MHz
Globalstar:
  ▶D/L (2483.5-2500.0) MHz;
  ▶U/L (1610.0-1626.5) MHz</t>
  </si>
  <si>
    <t>(3.5, 5, 7, 8.75, 10, 20) MHz</t>
  </si>
  <si>
    <t>Typ. (156-200) kHz; up to 312.5 kHz</t>
  </si>
  <si>
    <t>Typ. (5 – 40) ms</t>
  </si>
  <si>
    <t>32 km, (.450-.470) GHz</t>
  </si>
  <si>
    <t>1.5 km 2.4 GHz</t>
  </si>
  <si>
    <t>2 km 0.9 GHz</t>
  </si>
  <si>
    <t>1 km, 2.4 GHz</t>
  </si>
  <si>
    <t xml:space="preserve">(.45-.47) GHz </t>
  </si>
  <si>
    <t>C, Ku Ka systems
▶DL: typ. 1.5 to 54 MHz;
▶UL: from 80 kHz to 2.56 MHz
RSM-A [Regenerative Satellite Mesh]
▶DL:500 MHz;
(62.5/96 to 62.5/3) MHz</t>
  </si>
  <si>
    <t>(1/3/6/13/26) channels for 
(16/8/4/2/1) MHz channel BW</t>
  </si>
  <si>
    <t>(.450-.470) GHz (450-470 MHz)</t>
  </si>
  <si>
    <t>1200 b/s-9600 b/s</t>
  </si>
  <si>
    <t>BPM-BPFK  300 m</t>
  </si>
  <si>
    <t xml:space="preserve">30 km. 
IEEE 802.22-2011 can support 100 km range, propagation delays and multi-path.  </t>
  </si>
  <si>
    <t>Variable, up to 27 ms</t>
  </si>
  <si>
    <t>30 m (typical) but may be less</t>
  </si>
  <si>
    <t>10 m (typical) but may be less</t>
  </si>
  <si>
    <t>1.73 b/s/Hz</t>
  </si>
  <si>
    <t xml:space="preserve">Various, including:
▶(0.450 - 0.470) GHz
▶(0.698 - 0.960) GHz
▶(1.710 - 2.025) GHz
▶(2.110 - 2.200) GHz
▶(2.300 - 2.400) GHz 
▶(2.500 - 2.690) GHz
▶(3.400 - 3.600) GHz
</t>
  </si>
  <si>
    <t>average range at antenna height of 3 meters is 6.5 km</t>
  </si>
  <si>
    <t>▶2 kHz at 1.5 GHz;
▶2.7 kHz at 2 GHz;
▶for Iridium: +/-37.5 KHz
▶For Globalstar: +/- 161.8 kHz</t>
  </si>
  <si>
    <t>35 kHz at 30 GHz</t>
  </si>
  <si>
    <t>at100 kbit/s baudrate. During transfer of bulk data between nodes</t>
  </si>
  <si>
    <t xml:space="preserve"> at 38400b/s</t>
  </si>
  <si>
    <t>For a single 5 MHz carrier
▶384 kb/s for Pedestrian (A) at3km/h at 384 kbps
▶144 kb/sz for Vehicular (A) at120 km/h at 144 kb/s</t>
  </si>
  <si>
    <t>For a single 5 MHz carrier
▶384 kb/s for Pedestrian (A) at3 km/h at 384 kbps
▶144 kb/s for Vehicular (A) at120 km/h at 144 kb/s</t>
  </si>
  <si>
    <t>Note: these values are for PEAK and not Average.
For a single 5 MHz carrier, each sector:
▶0.449 bit/s/Hz for Pedestrian (A) at3 km/h at 384 kbps
▶0.202 bit/s/Hz for Vehicular (A) at120 km/h at 144 kbps</t>
  </si>
  <si>
    <t xml:space="preserve"> at11250 Hz</t>
  </si>
  <si>
    <t>Note: these values are for PEAK and not Average.
For a single 5 MHz carrier, each sector:
▶0.668 bit/s/Hz for Pedestrian (A) at3 km/h at 384 kb/s
▶0.290 bit/s/Hz for Vehicular (A) at120 km/h at 144 kb/s</t>
  </si>
  <si>
    <t>208 kHz at 99%</t>
  </si>
  <si>
    <t xml:space="preserve"> at1200 b/s-9600 b/s</t>
  </si>
  <si>
    <t>&lt; 1.25 MHz</t>
  </si>
  <si>
    <t>▶ -109.3 dBm for 0.10 MHz BW and QPSK-1/4 coding
▶ -84.8 dBm for 0.55 MHz BW and 64QAM-5/6 coding</t>
  </si>
  <si>
    <t>▶2 km, 0.9 GHz for OFDM
▶5 km, 0.9 GHz for MR-FSK
▶ 0.1 km, 2.4 GHz for DSSS</t>
  </si>
  <si>
    <t>▶ 1.5 for OFDM
▶ 0.5 for SUN/TVWS FSK
▶ 0.05 for DSSS</t>
  </si>
  <si>
    <t>▶ 0.2 to 1.25 for OFDM
▶ 0.012 to 0.6 for SUN/TVWS FSK
▶ 5 for DSSS</t>
  </si>
  <si>
    <t>▶ 0.2 to 1.25 for OFDM
▶ 0.012 to 0.5 for SUN/TVWS FSK
▶ 5 for DSSS</t>
  </si>
  <si>
    <t>▶ 130 to 416 for OFDM 
▶ 1 to 7279 (depending on band of operation) for SUN/TVWS FSK
▶ 16 for DSSS</t>
  </si>
  <si>
    <t xml:space="preserve">▶ 15ms to 120ms for OFDM
▶ 1.3 ms to 488 ms for SUN/TVWS FSK
</t>
  </si>
  <si>
    <t>0.169 - 2.4</t>
  </si>
  <si>
    <t>▶ 19 Mb/s for 6 MHz Channel
▶ 24 Mb/s for 7 MHz Channel
▶ 28 Mb/s for 8 MHz Channel</t>
  </si>
  <si>
    <t>▶ 12 Mb/s for 6 MHz Channel
▶ 14 Mb/s for 7 MHz Channel
▶ 16 Mb/s for 8 MHz Channel</t>
  </si>
  <si>
    <t>2.08 for 16 QAM with Rate 5/6 Channel Code</t>
  </si>
  <si>
    <t xml:space="preserve"> 0.054 - 0.862 for WS</t>
  </si>
  <si>
    <t>-174 dBm/Hz (at 20⁰C)</t>
  </si>
  <si>
    <r>
      <t>Measurement Unit</t>
    </r>
    <r>
      <rPr>
        <b/>
        <vertAlign val="superscript"/>
        <sz val="10"/>
        <rFont val="Arial"/>
        <family val="2"/>
      </rPr>
      <t>1</t>
    </r>
  </si>
  <si>
    <t xml:space="preserve">Notes:
1 - For numeric values to be entered in that rows response cells to the right, if no scalar measurement unit is entered, the default scalar measurement unit in this column is assumed </t>
  </si>
  <si>
    <r>
      <t xml:space="preserve">This is the SEPA 2018 update of the NIST 2nd release of the Wireless Characteristics Matrix June 2014, with the intent of updating the matrix content based on gathered SDOs and alliances changes and additions to their Wireless Technologies. The SEPA update also includes minor typo and  cell content formatting to improve readability (without changing the content) and denoting which Wireless Technologies have updated technical content. The restructured and added Wireless Technologies includes:
</t>
    </r>
    <r>
      <rPr>
        <u/>
        <sz val="11"/>
        <color theme="1"/>
        <rFont val="Calibri"/>
        <family val="2"/>
        <scheme val="minor"/>
      </rPr>
      <t>Restructured / updated:</t>
    </r>
    <r>
      <rPr>
        <sz val="11"/>
        <color theme="1"/>
        <rFont val="Calibri"/>
        <family val="2"/>
        <scheme val="minor"/>
      </rPr>
      <t xml:space="preserve">
  from:  ▶ IEEE Std 802.16-2012 / WiMAX 
               ▶ IEEE Std 802.16.1-2012 / WiMAX 2 
               ▶ IEEE Std 802.161a-b / WiGRID
  to:       ▶ WiMAX IEEE Std 802.16-2017 For Channel BWs ≥1.25MHz
               ▶ WiMAX IEEE Std 802.16-2017 For Channel BWs &lt;1.25MHz
</t>
    </r>
    <r>
      <rPr>
        <u/>
        <sz val="11"/>
        <color theme="1"/>
        <rFont val="Calibri"/>
        <family val="2"/>
        <scheme val="minor"/>
      </rPr>
      <t>Added:</t>
    </r>
    <r>
      <rPr>
        <sz val="11"/>
        <color theme="1"/>
        <rFont val="Calibri"/>
        <family val="2"/>
        <scheme val="minor"/>
      </rPr>
      <t xml:space="preserve">
  ▶ LTE Cat 1 - 3GPP Release 8
  ▶ LTE Cat 0 - 3GPP Release 12
  ▶ LTE Cat M1 (eMTC) - 3GPP Release 13
  ▶ LTE Cat NB1 (NB-IoT) - 3GPP Release 13
  ▶ EC-GSM IoT - 3GPP Release 13
  ▶ IEEE Std 802.15.4 - HRP-UWB
  ▶ IEEE Std 802.22
</t>
    </r>
  </si>
  <si>
    <r>
      <t xml:space="preserve">This is the 2nd release of the Wireless Characteristics Matrix with the intent of improving the interpretation and input of the data from the SDOs and alliances on the Wireless Functionality and Characteristics. The documented Wireless Technologies includes:
</t>
    </r>
    <r>
      <rPr>
        <sz val="11"/>
        <color theme="1"/>
        <rFont val="MS PGothic"/>
        <family val="2"/>
      </rPr>
      <t>▶</t>
    </r>
    <r>
      <rPr>
        <sz val="11"/>
        <color theme="1"/>
        <rFont val="Calibri"/>
        <family val="2"/>
      </rPr>
      <t xml:space="preserve"> </t>
    </r>
    <r>
      <rPr>
        <sz val="11"/>
        <color theme="1"/>
        <rFont val="Calibri"/>
        <family val="2"/>
        <scheme val="minor"/>
      </rPr>
      <t>ITU-T G.9959 and Z-Wave wireless technologies
▶ IG Band (450 MHz - 470 MHz)
▶ IEEE Std. 802.11 
▶ IEEE Std. 802.11ah 
▶ IEEE Std. 802.11n-2009
▶ IEEE Std. 802.11ac-2013
▶ IEEE Std. 802.15.4 
▶ IEEE Std. 802.16-2012 / WiMAX 
▶ IEEE Std. 802.16.1-2012 / WiMAX 2 
▶ IEEE Std. 802.161a-b / WiGRID 
▶ GSM / EDGE Radio Access Network (GERAN) 
▶ cdma2000 1x 
▶ cdma2000 High Rate Packet Data (HRPD / EVDO)
▶ Extended High Rate Packet Data (xHRPD) 
▶ Universal Terrestrial Radio Access Network (UTRAN) (a.k.a. Wideband CDMA (WCDMA))
▶ Evolved High-Speed Packet Access (HSPA+) 
▶ Evolved Universal Terrestrial Radio Access Network (E-UTRAN) (a.k.a. Long Term Evolution (LTE))
▶ Mobile Satellite Service (MSS) in L / S-Band 
▶ Fixed / Mobile Satellite Service (FSS / MSS) in Ku/Ka-band</t>
    </r>
  </si>
  <si>
    <r>
      <t>Consolidated_Wireless_Characteristics_Matrix3_</t>
    </r>
    <r>
      <rPr>
        <sz val="11"/>
        <color rgb="FFFF0000"/>
        <rFont val="Calibri"/>
        <family val="2"/>
        <scheme val="minor"/>
      </rPr>
      <t>10-08-2018</t>
    </r>
    <r>
      <rPr>
        <sz val="11"/>
        <color theme="1"/>
        <rFont val="Calibri"/>
        <family val="2"/>
        <scheme val="minor"/>
      </rPr>
      <t>.xlsx</t>
    </r>
  </si>
  <si>
    <r>
      <t xml:space="preserve">Yes, </t>
    </r>
    <r>
      <rPr>
        <sz val="11"/>
        <color rgb="FFFF0000"/>
        <rFont val="Calibri"/>
        <family val="2"/>
        <scheme val="minor"/>
      </rPr>
      <t>Sleep mode, Idle mode, and Tx power control</t>
    </r>
  </si>
  <si>
    <t>Yes, optional</t>
  </si>
  <si>
    <t>-174 dBm/Hz (at 20 ⁰C)</t>
  </si>
  <si>
    <r>
      <t xml:space="preserve">-174 dBm/Hz (at 20 </t>
    </r>
    <r>
      <rPr>
        <sz val="11"/>
        <color rgb="FFFF0000"/>
        <rFont val="Calibri"/>
        <family val="2"/>
      </rPr>
      <t>⁰C)</t>
    </r>
  </si>
  <si>
    <r>
      <t xml:space="preserve">Specific operating bands are defined by </t>
    </r>
    <r>
      <rPr>
        <sz val="11"/>
        <color rgb="FFFF0000"/>
        <rFont val="Calibri"/>
        <family val="2"/>
        <scheme val="minor"/>
      </rPr>
      <t>regulatory requirements</t>
    </r>
    <r>
      <rPr>
        <sz val="11"/>
        <rFont val="Calibri"/>
        <family val="2"/>
        <scheme val="minor"/>
      </rPr>
      <t xml:space="preserve"> (see ref) </t>
    </r>
  </si>
  <si>
    <t>Ref [1] Section 11.13.36.5</t>
  </si>
  <si>
    <t>▶Sleep mode (Ref [1] Section 6.3.19);
▶Idle mode (Ref [1] Section 6.3.22), 
▶Tx power control (Ref [1] Section 8.1.7.3)</t>
  </si>
  <si>
    <t>Connection oriented QoS support (Ref [1] Section 6.1</t>
  </si>
  <si>
    <t>WiMAX Forum Smart Grid-specific profiles are called WiGRID</t>
  </si>
  <si>
    <t>WiMAX Forum Smart Grid-specific profiles are called WiGRID (WiGRID profiles for channel BWs below 1.25 MHz are pending)</t>
  </si>
  <si>
    <t>Ref [1] Section 8.4.14.1, Table 8-374</t>
  </si>
  <si>
    <t>Ref [1] Section 12.4.1</t>
  </si>
  <si>
    <t>64 km (40 miles), &lt; 1.0 GHz</t>
  </si>
  <si>
    <r>
      <t>Optimized for range up to 5 km in typical PMP environment</t>
    </r>
    <r>
      <rPr>
        <sz val="11"/>
        <color rgb="FFFF0000"/>
        <rFont val="Calibri"/>
        <family val="2"/>
        <scheme val="minor"/>
      </rPr>
      <t>, &lt; 11 GHz</t>
    </r>
    <r>
      <rPr>
        <sz val="11"/>
        <color theme="1"/>
        <rFont val="Calibri"/>
        <family val="2"/>
        <scheme val="minor"/>
      </rPr>
      <t xml:space="preserve">
functional up to 100 km</t>
    </r>
  </si>
  <si>
    <t>222 Hz (at 3 GHz)</t>
  </si>
  <si>
    <t>1.056 Mb/s per sector (for 1.20 MHz channel and reuse of 3 and 11:1 UL:DL)</t>
  </si>
  <si>
    <t>1.056 Mb/s per sector (for 1.20 MHz channel and reuse of 3 and 11:1 DL:UL and 1x1 SISO)</t>
  </si>
  <si>
    <t>3.17 Mb/s per channel (for 1.20 MHz channel and 11:1 UL:DL and 1x1 SISO)</t>
  </si>
  <si>
    <t>3.17 Mb/s  per channel (for 1.20 MHz channel and 11:1 UL:DL and 1x1 SISO)</t>
  </si>
  <si>
    <t>~1.0 bit/s/Hz for any of the following channel BWs
▶ channel BW from 1.2 MHz to 0.55 MHz with 5 ms frame, 
▶ channel BW from 0.50 MHz to 0.35 MHz with 10 ms frame, 
▶ channel BW from 0.30 MHz to 0.20 MHz with 20 ms frame, 
▶ channel BW from 0.15 MHz to 0.10 MHz with 25 ms frame.</t>
  </si>
  <si>
    <t>5, 10, 12.5, 20, 25, 40 and 50 ms Frame</t>
  </si>
  <si>
    <t>0.030 GHz to 3.0 GHz (VHF/UHF Bands)</t>
  </si>
  <si>
    <t>Yes, RSA and EAP based authentication</t>
  </si>
  <si>
    <t>Ref [1] Section 7.1.3</t>
  </si>
  <si>
    <t>Yes, Each encrypted packet contains packet number for receiver to detect and drop replays</t>
  </si>
  <si>
    <t xml:space="preserve">Yes, CMAC / HMAC key derivation for integrity protection for control messages.  
Additionally ICV of AES-CCM for integrity protection of MPDUs. </t>
  </si>
  <si>
    <t>Up to 2x2 MIMO
Ref [1] Section 8.3.8</t>
  </si>
  <si>
    <t>Ref [1] Section 6.3.4 and Section 8.4.16</t>
  </si>
  <si>
    <t>Yes, Flexible freq reuse, Dynamic channel selection, Vendor specific (MLD)</t>
  </si>
  <si>
    <t>Ref [1] Section 17.3.1.1</t>
  </si>
  <si>
    <t>Yes, Flexible freq reuse, Dynamic channel selection,Vendor specific (MLD)</t>
  </si>
  <si>
    <t>Yes, Sleep Mode</t>
  </si>
  <si>
    <t>Ref [1] Section 6.3.19</t>
  </si>
  <si>
    <t>Ref [1] Section 8.4.14.1, Table 8-374 and Section 12.9.1, Tables 12-47, 12-48, 12-49 and 12-50</t>
  </si>
  <si>
    <r>
      <t>[</t>
    </r>
    <r>
      <rPr>
        <sz val="11"/>
        <color rgb="FFFF0000"/>
        <rFont val="Calibri"/>
        <family val="2"/>
        <scheme val="minor"/>
      </rPr>
      <t>3</t>
    </r>
    <r>
      <rPr>
        <sz val="11"/>
        <color theme="1"/>
        <rFont val="Calibri"/>
        <family val="2"/>
        <scheme val="minor"/>
      </rPr>
      <t>] IEEE 802.16s System Requirements Document, IEEE 802.16 GRIDMAN Working Group, Nov 10, 2016, https://mentor.ieee.org/802.16/dcn/16/16-16-0034-04-000s-p802-16s-system-requirements-document-srd.docx</t>
    </r>
  </si>
  <si>
    <r>
      <t xml:space="preserve">Latency limitations for channel BW </t>
    </r>
    <r>
      <rPr>
        <sz val="11"/>
        <color rgb="FFFF0000"/>
        <rFont val="Calibri"/>
        <family val="2"/>
      </rPr>
      <t xml:space="preserve">≤ </t>
    </r>
    <r>
      <rPr>
        <sz val="11"/>
        <color rgb="FFFF0000"/>
        <rFont val="Calibri"/>
        <family val="2"/>
        <scheme val="minor"/>
      </rPr>
      <t>0.5 MHz, Ref [4]</t>
    </r>
  </si>
  <si>
    <t>TR Gap dependent    Ref [3], [4]</t>
  </si>
  <si>
    <t>Ref [3], [4]</t>
  </si>
  <si>
    <t>Ref [1] Section 8.4.5.2 and Section 12.9.1
Ref [4]</t>
  </si>
  <si>
    <t>See Ref [2]</t>
  </si>
  <si>
    <t>Ref [2]</t>
  </si>
  <si>
    <t xml:space="preserve">Ref [1] Section 12.4.4 </t>
  </si>
  <si>
    <t>23 dBm (for typical mobile Handset) 
Up to 30 dBm (for a fixed ODU)</t>
  </si>
  <si>
    <t>~0.000001 Mb/s/Hz for any of the following channel BWs
▶ channel BW from 1.2 MHz to 0.55 MHz with 5 ms frame, 
▶ channel BW from 0.50 MHz to 0.35 MHz with 10 ms frame, 
▶ channel BW from 0.30 MHz to 0.20 MHz with 20 ms frame, 
▶ channel BW from 0.15 MHz to 0.10 MHz with 25 ms frame.</t>
  </si>
  <si>
    <t xml:space="preserve">
With 1 Tx BS Antenna (10 MHz BW)
With 2 Tx BS Antennas (10 MHz BW)</t>
  </si>
  <si>
    <t>▶16QAM &amp; 1 SS Tx Antenna (10 MHz BW)
▶Optional 64QAM &amp; 1 SS Tx Antenna (10 MHz BW)</t>
  </si>
  <si>
    <t>40 Mb/s
60 Mb/s</t>
  </si>
  <si>
    <t>Yes, Tail Biting Convolution in DL; 
Turbo in UL</t>
  </si>
  <si>
    <t>Yes, Punctured convolutional coding</t>
  </si>
  <si>
    <t>12,840 bytes (1560 octets) at RLC interface</t>
  </si>
  <si>
    <t>Yes, EC-GSM-IoT reports received useful signal in 75 levels between −122 dBm and −48 dBm</t>
  </si>
  <si>
    <t>Yes, Timing Advanced based method as per 3GPP spec</t>
  </si>
  <si>
    <t>Yes, E-CID method as per 3GPP spec</t>
  </si>
  <si>
    <t>Yes, A-GNSS, E-CID methods as per 3GPP spec</t>
  </si>
  <si>
    <t>Yes, Mutual</t>
  </si>
  <si>
    <t>Yes, LTE reports Reference Signal Received Power (RSRP) for LTE neighbor cells. See 3GPP TS 36.133.</t>
  </si>
  <si>
    <t>Yes, NB-IoT measures Reference Signal Received Power (RSRP).</t>
  </si>
  <si>
    <t>Yes, Turbo; Tail Biting Convolution on BCH</t>
  </si>
  <si>
    <t>Yes, ETWS, CMAS, SIB16 time info</t>
  </si>
  <si>
    <t>Yes, SIB16 time info</t>
  </si>
  <si>
    <t>[2] Report  ITU-R  M.2135-1, Guidelines for evaluation of radio interface technologies for IMT-Advanced (12/2009)</t>
  </si>
  <si>
    <r>
      <t>[</t>
    </r>
    <r>
      <rPr>
        <sz val="11"/>
        <color rgb="FFFF0000"/>
        <rFont val="Calibri"/>
        <family val="2"/>
        <scheme val="minor"/>
      </rPr>
      <t>4</t>
    </r>
    <r>
      <rPr>
        <sz val="11"/>
        <color theme="1"/>
        <rFont val="Calibri"/>
        <family val="2"/>
        <scheme val="minor"/>
      </rPr>
      <t xml:space="preserve">] IEEE 802.16s System Description Document, IEEE 802.16 GRIDMAN Working Group, August 14, 2017, https://mentor.ieee.org/802.16/dcn/17/16-17-0006-03-000s-802-16s-approved-system-description-document-sdd.docx </t>
    </r>
  </si>
  <si>
    <r>
      <rPr>
        <sz val="11"/>
        <rFont val="Calibri"/>
        <family val="2"/>
        <scheme val="minor"/>
      </rPr>
      <t>[5] NISTIR-</t>
    </r>
    <r>
      <rPr>
        <sz val="11"/>
        <color rgb="FFFF0000"/>
        <rFont val="Calibri"/>
        <family val="2"/>
        <scheme val="minor"/>
      </rPr>
      <t xml:space="preserve">7761  </t>
    </r>
    <r>
      <rPr>
        <sz val="11"/>
        <rFont val="Calibri"/>
        <family val="2"/>
        <scheme val="minor"/>
      </rPr>
      <t>Rev 1: Guidelines for Assessing Wireless Standards for Smart Grid Applications, Section 5.2.1.3.9, Pg 71</t>
    </r>
  </si>
  <si>
    <r>
      <t xml:space="preserve">see Ref [1] </t>
    </r>
    <r>
      <rPr>
        <strike/>
        <sz val="11"/>
        <color rgb="FFFF0000"/>
        <rFont val="Calibri"/>
        <family val="2"/>
        <scheme val="minor"/>
      </rPr>
      <t>for relevant standards</t>
    </r>
    <r>
      <rPr>
        <sz val="11"/>
        <color theme="1"/>
        <rFont val="Calibri"/>
        <family val="2"/>
        <scheme val="minor"/>
      </rPr>
      <t xml:space="preserve">
E.g (1800-1830) MHz in Canada Operation outside these bands is possible (based on local regulatory requirements), but not specified. </t>
    </r>
  </si>
  <si>
    <r>
      <t xml:space="preserve">Various licensed bands from 0.03 GHz to 3.0 GHz. Specific bands include
▶ </t>
    </r>
    <r>
      <rPr>
        <sz val="11"/>
        <color rgb="FFFF0000"/>
        <rFont val="Calibri"/>
        <family val="2"/>
        <scheme val="minor"/>
      </rPr>
      <t xml:space="preserve">(0.176 - 0.220) GHz
▶ (0.406 - 0.470) GHz
▶ (0.746 - 0.806) GHz
▶ (0.895 - 0.941) GHz </t>
    </r>
    <r>
      <rPr>
        <sz val="11"/>
        <rFont val="Calibri"/>
        <family val="2"/>
        <scheme val="minor"/>
      </rPr>
      <t xml:space="preserve">(excluding </t>
    </r>
    <r>
      <rPr>
        <sz val="11"/>
        <color rgb="FFFF0000"/>
        <rFont val="Calibri"/>
        <family val="2"/>
        <scheme val="minor"/>
      </rPr>
      <t>(0.902 - 0.928) GHz)</t>
    </r>
    <r>
      <rPr>
        <sz val="11"/>
        <rFont val="Calibri"/>
        <family val="2"/>
        <scheme val="minor"/>
      </rPr>
      <t xml:space="preserve">
▶</t>
    </r>
    <r>
      <rPr>
        <sz val="11"/>
        <color rgb="FFFF0000"/>
        <rFont val="Calibri"/>
        <family val="2"/>
        <scheme val="minor"/>
      </rPr>
      <t xml:space="preserve"> (1.390 - 1.395 &amp; 1.432 - 1.435) GHz</t>
    </r>
    <r>
      <rPr>
        <sz val="11"/>
        <rFont val="Calibri"/>
        <family val="2"/>
        <scheme val="minor"/>
      </rPr>
      <t xml:space="preserve">
</t>
    </r>
  </si>
  <si>
    <r>
      <t>Reed Solomon Convolutional Coding, Convolutional Turbo Coding (</t>
    </r>
    <r>
      <rPr>
        <sz val="11"/>
        <color rgb="FFFF0000"/>
        <rFont val="Calibri"/>
        <family val="2"/>
        <scheme val="minor"/>
      </rPr>
      <t xml:space="preserve">Ref </t>
    </r>
    <r>
      <rPr>
        <sz val="11"/>
        <color theme="1"/>
        <rFont val="Calibri"/>
        <family val="2"/>
        <scheme val="minor"/>
      </rPr>
      <t>[1] Section 8.3.3.2) BTC and LDPC optional.</t>
    </r>
  </si>
  <si>
    <r>
      <t xml:space="preserve">Mandatory Convolutional Turbo Coding 
</t>
    </r>
    <r>
      <rPr>
        <sz val="11"/>
        <color rgb="FFFF0000"/>
        <rFont val="Calibri"/>
        <family val="2"/>
        <scheme val="minor"/>
      </rPr>
      <t>Ref</t>
    </r>
    <r>
      <rPr>
        <sz val="11"/>
        <color theme="1"/>
        <rFont val="Calibri"/>
        <family val="2"/>
        <scheme val="minor"/>
      </rPr>
      <t xml:space="preserve"> [1] Section 8.3.3.2</t>
    </r>
  </si>
  <si>
    <r>
      <t>ATIS (3GPP Organizational Partner</t>
    </r>
    <r>
      <rPr>
        <sz val="11"/>
        <color rgb="FFFF0000"/>
        <rFont val="Calibri"/>
        <family val="2"/>
        <scheme val="minor"/>
      </rPr>
      <t>)</t>
    </r>
  </si>
  <si>
    <t>HRP in draft</t>
  </si>
  <si>
    <t>IEEE Std 802.11ah-2016 (S1G Sub 1 GHz PHY)</t>
  </si>
  <si>
    <t xml:space="preserve">IEEE Std 802.11-1997 </t>
  </si>
  <si>
    <t>IEEE Std 802.11-2016 (includes 5GHz PHY amendments through 11ac)</t>
  </si>
  <si>
    <t>per spatial stream, 16 MHz channel, 256 QAM, rate 5/6 code</t>
  </si>
  <si>
    <t>Assume 70% MAC efficiency</t>
  </si>
  <si>
    <t>30% of channel data rate</t>
  </si>
  <si>
    <t>Based on Channel Data Rate</t>
  </si>
  <si>
    <t>IEEE Std 802.11-2012 (includes 2.4 GHz PHY amendments 11b, 11g, 11n)</t>
  </si>
  <si>
    <t>Human walking speed</t>
  </si>
  <si>
    <t>4g, 4m, 4n,4t, 4u, 4v, 4x</t>
  </si>
  <si>
    <t>▶ 0.4 for SUN/TVWS FSK
▶ 2.4 for SUN OFDM
▶ 0.5 for SUN OQPSK
▶ 6.25 for TVWS OFDM
▶ 1.64 for TVWS NBOFDM
▶ 2.0 for DSSS</t>
  </si>
  <si>
    <t>▶0.169, 
▶0.450 - 0.510,
▶ 0.863 - 0.876, 
▶0.902 - 0.928, 
▶0.950 - 0.958, 
▶2.4
▶ 0.054 - 0.862 for WS</t>
  </si>
  <si>
    <t>▶0.22, 
▶0.4-1,
▶ 0.779 - 0.787,
▶ 0.901-0.902,
▶1.427-1.432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</si>
</sst>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i/>
      <sz val="11"/>
      <name val="Calibri"/>
      <family val="2"/>
    </font>
    <font>
      <sz val="11"/>
      <name val="Calibri"/>
      <family val="2"/>
      <scheme val="minor"/>
    </font>
    <font>
      <sz val="11"/>
      <color theme="1"/>
      <name val="Calibri"/>
      <family val="2"/>
    </font>
    <font>
      <sz val="11"/>
      <color indexed="8"/>
      <name val="Calibri"/>
      <family val="2"/>
      <scheme val="minor"/>
    </font>
    <font>
      <sz val="11"/>
      <color rgb="FFFF0000"/>
      <name val="Calibri"/>
      <family val="2"/>
      <scheme val="minor"/>
    </font>
    <font>
      <b/>
      <sz val="10"/>
      <name val="Calibri"/>
      <family val="2"/>
    </font>
    <font>
      <sz val="11"/>
      <name val="Calibri"/>
      <family val="2"/>
    </font>
    <font>
      <strike/>
      <sz val="11"/>
      <name val="Calibri"/>
      <family val="2"/>
    </font>
    <font>
      <sz val="11"/>
      <color theme="1"/>
      <name val="MS PGothic"/>
      <family val="2"/>
    </font>
    <font>
      <b/>
      <sz val="11"/>
      <name val="Arial"/>
      <family val="2"/>
    </font>
    <font>
      <b/>
      <u/>
      <sz val="11"/>
      <color theme="1"/>
      <name val="Calibri"/>
      <family val="2"/>
      <scheme val="minor"/>
    </font>
    <font>
      <u/>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vertAlign val="superscript"/>
      <sz val="10"/>
      <name val="Arial"/>
      <family val="2"/>
    </font>
    <font>
      <sz val="9"/>
      <color indexed="81"/>
      <name val="Tahoma"/>
      <family val="2"/>
    </font>
    <font>
      <strike/>
      <sz val="11"/>
      <name val="Calibri"/>
      <family val="2"/>
      <scheme val="minor"/>
    </font>
    <font>
      <sz val="11"/>
      <color rgb="FFFF0000"/>
      <name val="Calibri"/>
      <family val="2"/>
    </font>
    <font>
      <strike/>
      <sz val="11"/>
      <color rgb="FFFF000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s>
  <cellStyleXfs count="56">
    <xf numFmtId="0" fontId="0" fillId="0" borderId="0"/>
    <xf numFmtId="0" fontId="5" fillId="2" borderId="0" applyNumberFormat="0" applyBorder="0" applyAlignment="0" applyProtection="0"/>
    <xf numFmtId="0" fontId="1" fillId="2"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cellStyleXfs>
  <cellXfs count="258">
    <xf numFmtId="0" fontId="0" fillId="0" borderId="0" xfId="0"/>
    <xf numFmtId="0" fontId="0" fillId="0" borderId="0" xfId="0" applyBorder="1"/>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24" borderId="12" xfId="0" applyFont="1" applyFill="1" applyBorder="1" applyAlignment="1">
      <alignment vertical="center"/>
    </xf>
    <xf numFmtId="0" fontId="0" fillId="25" borderId="12" xfId="0" applyFont="1" applyFill="1" applyBorder="1" applyAlignment="1">
      <alignment wrapText="1"/>
    </xf>
    <xf numFmtId="0" fontId="0" fillId="0" borderId="12" xfId="0" applyBorder="1"/>
    <xf numFmtId="0" fontId="0" fillId="0" borderId="13" xfId="0" applyBorder="1"/>
    <xf numFmtId="0" fontId="0" fillId="0" borderId="13" xfId="0" applyBorder="1" applyAlignment="1">
      <alignment horizontal="left"/>
    </xf>
    <xf numFmtId="0" fontId="2" fillId="25" borderId="14" xfId="0" applyFont="1" applyFill="1" applyBorder="1" applyAlignment="1">
      <alignment horizontal="center" vertical="center" wrapText="1"/>
    </xf>
    <xf numFmtId="0" fontId="1" fillId="24" borderId="15" xfId="0" applyFont="1" applyFill="1" applyBorder="1" applyAlignment="1">
      <alignment vertical="center"/>
    </xf>
    <xf numFmtId="0" fontId="0" fillId="25" borderId="15" xfId="0" applyFont="1" applyFill="1" applyBorder="1" applyAlignment="1">
      <alignment wrapText="1"/>
    </xf>
    <xf numFmtId="0" fontId="0" fillId="24" borderId="15" xfId="0" applyFont="1" applyFill="1" applyBorder="1" applyAlignment="1">
      <alignment vertical="center" wrapText="1"/>
    </xf>
    <xf numFmtId="0" fontId="0" fillId="0" borderId="15" xfId="0" applyBorder="1" applyAlignment="1">
      <alignment wrapText="1"/>
    </xf>
    <xf numFmtId="0" fontId="0" fillId="24" borderId="15" xfId="0" applyFill="1" applyBorder="1" applyAlignment="1">
      <alignment wrapText="1"/>
    </xf>
    <xf numFmtId="0" fontId="0" fillId="0" borderId="12" xfId="0" applyBorder="1" applyAlignment="1">
      <alignment horizontal="left"/>
    </xf>
    <xf numFmtId="0" fontId="2" fillId="25" borderId="12" xfId="0" applyFont="1" applyFill="1" applyBorder="1" applyAlignment="1">
      <alignment horizontal="left" vertical="center"/>
    </xf>
    <xf numFmtId="0" fontId="2" fillId="25" borderId="12"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0" fillId="0" borderId="12" xfId="0" applyBorder="1" applyAlignment="1">
      <alignment horizontal="left" vertical="top" wrapText="1"/>
    </xf>
    <xf numFmtId="0" fontId="2" fillId="25" borderId="10" xfId="0" applyFont="1" applyFill="1" applyBorder="1" applyAlignment="1">
      <alignment horizontal="center" vertical="center" wrapText="1"/>
    </xf>
    <xf numFmtId="0" fontId="0" fillId="0" borderId="20" xfId="0" applyBorder="1" applyAlignment="1">
      <alignment horizontal="left"/>
    </xf>
    <xf numFmtId="0" fontId="0" fillId="0" borderId="19" xfId="0" applyBorder="1" applyAlignment="1">
      <alignment wrapText="1"/>
    </xf>
    <xf numFmtId="0" fontId="0" fillId="0" borderId="18" xfId="0" applyBorder="1" applyAlignment="1">
      <alignment horizontal="left"/>
    </xf>
    <xf numFmtId="0" fontId="2" fillId="25" borderId="12" xfId="0" applyFont="1" applyFill="1" applyBorder="1" applyAlignment="1">
      <alignment horizontal="center"/>
    </xf>
    <xf numFmtId="0" fontId="0" fillId="24" borderId="0" xfId="0" applyFont="1" applyFill="1" applyBorder="1" applyAlignment="1">
      <alignment vertical="center"/>
    </xf>
    <xf numFmtId="0" fontId="2" fillId="25" borderId="15" xfId="0" applyFont="1" applyFill="1" applyBorder="1" applyAlignment="1">
      <alignment horizontal="center" vertical="center"/>
    </xf>
    <xf numFmtId="0" fontId="2" fillId="0" borderId="12" xfId="0" applyFont="1" applyFill="1" applyBorder="1" applyAlignment="1">
      <alignment horizontal="center"/>
    </xf>
    <xf numFmtId="0" fontId="2" fillId="0" borderId="0" xfId="0" applyFont="1" applyFill="1" applyBorder="1" applyAlignment="1">
      <alignment horizontal="center"/>
    </xf>
    <xf numFmtId="0" fontId="0" fillId="0" borderId="12" xfId="0" applyFill="1" applyBorder="1"/>
    <xf numFmtId="0" fontId="0" fillId="0" borderId="0" xfId="0" applyFill="1" applyBorder="1"/>
    <xf numFmtId="0" fontId="0" fillId="0" borderId="0" xfId="0" applyFill="1" applyBorder="1" applyAlignment="1">
      <alignment horizontal="left" vertical="top"/>
    </xf>
    <xf numFmtId="0" fontId="0" fillId="0" borderId="12" xfId="0" applyFill="1" applyBorder="1" applyAlignment="1">
      <alignment horizontal="left" vertical="top"/>
    </xf>
    <xf numFmtId="0" fontId="0" fillId="0" borderId="12" xfId="0" applyFont="1" applyFill="1" applyBorder="1"/>
    <xf numFmtId="0" fontId="0" fillId="0" borderId="0" xfId="0" applyFont="1" applyFill="1" applyBorder="1"/>
    <xf numFmtId="0" fontId="0" fillId="24" borderId="12" xfId="0" applyFill="1" applyBorder="1" applyAlignment="1">
      <alignment horizontal="left"/>
    </xf>
    <xf numFmtId="0" fontId="0" fillId="24" borderId="13" xfId="0" applyFill="1" applyBorder="1" applyAlignment="1">
      <alignment horizontal="left"/>
    </xf>
    <xf numFmtId="0" fontId="1" fillId="24" borderId="0" xfId="0" applyFont="1" applyFill="1" applyBorder="1" applyAlignment="1">
      <alignment vertical="center"/>
    </xf>
    <xf numFmtId="0" fontId="0" fillId="25" borderId="0" xfId="0" applyFont="1" applyFill="1" applyBorder="1" applyAlignment="1">
      <alignment wrapText="1"/>
    </xf>
    <xf numFmtId="0" fontId="0" fillId="24" borderId="0" xfId="0" applyFill="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0" xfId="0" applyBorder="1" applyAlignment="1">
      <alignment wrapText="1"/>
    </xf>
    <xf numFmtId="0" fontId="0" fillId="24" borderId="12" xfId="0" applyFill="1" applyBorder="1" applyAlignment="1">
      <alignment wrapText="1"/>
    </xf>
    <xf numFmtId="0" fontId="0" fillId="0" borderId="12" xfId="0" applyBorder="1" applyAlignment="1">
      <alignment wrapText="1"/>
    </xf>
    <xf numFmtId="0" fontId="0" fillId="0" borderId="18" xfId="0" applyBorder="1" applyAlignment="1">
      <alignment wrapText="1"/>
    </xf>
    <xf numFmtId="0" fontId="0" fillId="24" borderId="21" xfId="0" applyFont="1" applyFill="1" applyBorder="1" applyAlignment="1">
      <alignment vertical="center"/>
    </xf>
    <xf numFmtId="0" fontId="0" fillId="24" borderId="21" xfId="0" applyFont="1" applyFill="1" applyBorder="1" applyAlignment="1">
      <alignment vertical="center" wrapText="1"/>
    </xf>
    <xf numFmtId="0" fontId="2" fillId="25" borderId="21" xfId="0" applyFont="1" applyFill="1" applyBorder="1" applyAlignment="1">
      <alignment horizontal="center" vertical="center" wrapText="1"/>
    </xf>
    <xf numFmtId="0" fontId="0" fillId="25" borderId="21" xfId="0" applyFont="1" applyFill="1" applyBorder="1" applyAlignment="1">
      <alignment wrapText="1"/>
    </xf>
    <xf numFmtId="0" fontId="32" fillId="26" borderId="12" xfId="0" applyFont="1" applyFill="1" applyBorder="1" applyAlignment="1">
      <alignment horizontal="left" vertical="center"/>
    </xf>
    <xf numFmtId="0" fontId="32" fillId="0" borderId="2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xf>
    <xf numFmtId="0" fontId="0" fillId="24" borderId="21" xfId="0" applyFont="1" applyFill="1" applyBorder="1"/>
    <xf numFmtId="0" fontId="0" fillId="24" borderId="15" xfId="0" applyFont="1" applyFill="1" applyBorder="1"/>
    <xf numFmtId="0" fontId="0" fillId="24" borderId="15" xfId="0" applyFont="1" applyFill="1" applyBorder="1" applyAlignment="1">
      <alignment wrapText="1"/>
    </xf>
    <xf numFmtId="0" fontId="0" fillId="24" borderId="12" xfId="0" applyFont="1" applyFill="1" applyBorder="1" applyAlignment="1">
      <alignment wrapText="1"/>
    </xf>
    <xf numFmtId="0" fontId="0" fillId="24" borderId="12" xfId="0" applyFont="1" applyFill="1" applyBorder="1"/>
    <xf numFmtId="0" fontId="0" fillId="24" borderId="13" xfId="0" applyFont="1" applyFill="1" applyBorder="1"/>
    <xf numFmtId="0" fontId="0" fillId="24" borderId="0" xfId="0" applyFont="1" applyFill="1" applyBorder="1"/>
    <xf numFmtId="0" fontId="0" fillId="25" borderId="0" xfId="0" applyFont="1" applyFill="1" applyBorder="1" applyAlignment="1">
      <alignment horizontal="left"/>
    </xf>
    <xf numFmtId="0" fontId="0" fillId="25" borderId="21" xfId="0" applyFont="1" applyFill="1" applyBorder="1" applyAlignment="1">
      <alignment horizontal="left"/>
    </xf>
    <xf numFmtId="0" fontId="0" fillId="25" borderId="12" xfId="0" applyFont="1" applyFill="1" applyBorder="1" applyAlignment="1">
      <alignment horizontal="left"/>
    </xf>
    <xf numFmtId="0" fontId="2" fillId="25" borderId="21" xfId="0" applyFont="1" applyFill="1" applyBorder="1" applyAlignment="1">
      <alignment horizontal="left" vertical="center" wrapText="1"/>
    </xf>
    <xf numFmtId="17" fontId="0" fillId="0" borderId="0" xfId="0" quotePrefix="1" applyNumberFormat="1" applyAlignment="1">
      <alignment vertical="top"/>
    </xf>
    <xf numFmtId="0" fontId="0" fillId="0" borderId="0" xfId="0" applyAlignment="1">
      <alignment vertical="top"/>
    </xf>
    <xf numFmtId="0" fontId="0" fillId="0" borderId="0" xfId="0" applyAlignment="1">
      <alignment vertical="top" wrapText="1"/>
    </xf>
    <xf numFmtId="0" fontId="0" fillId="24" borderId="12" xfId="0" applyFont="1" applyFill="1" applyBorder="1" applyAlignment="1">
      <alignment vertical="center" wrapText="1"/>
    </xf>
    <xf numFmtId="0" fontId="27" fillId="0" borderId="0" xfId="0" applyFont="1" applyAlignment="1">
      <alignment vertical="top"/>
    </xf>
    <xf numFmtId="0" fontId="2" fillId="25" borderId="14" xfId="0" applyFont="1" applyFill="1" applyBorder="1" applyAlignment="1">
      <alignment horizontal="center" vertical="center" wrapText="1"/>
    </xf>
    <xf numFmtId="0" fontId="37" fillId="0" borderId="0" xfId="0" applyFont="1"/>
    <xf numFmtId="0" fontId="37" fillId="27" borderId="0" xfId="0" applyFont="1" applyFill="1"/>
    <xf numFmtId="0" fontId="37" fillId="27" borderId="0" xfId="0" applyFont="1" applyFill="1" applyAlignment="1">
      <alignment wrapText="1"/>
    </xf>
    <xf numFmtId="0" fontId="0" fillId="0" borderId="12" xfId="0" applyFont="1" applyBorder="1" applyAlignment="1">
      <alignment horizontal="left" wrapText="1"/>
    </xf>
    <xf numFmtId="0" fontId="1" fillId="0" borderId="21" xfId="0" applyFont="1" applyBorder="1" applyAlignment="1">
      <alignment horizontal="left" wrapText="1"/>
    </xf>
    <xf numFmtId="0" fontId="0" fillId="0" borderId="21" xfId="0" applyFont="1" applyBorder="1" applyAlignment="1">
      <alignment horizontal="left" wrapText="1"/>
    </xf>
    <xf numFmtId="0" fontId="0" fillId="0" borderId="15" xfId="0" applyFont="1" applyBorder="1" applyAlignment="1">
      <alignment horizontal="left" wrapText="1"/>
    </xf>
    <xf numFmtId="0" fontId="0" fillId="0" borderId="15" xfId="0" applyFont="1" applyFill="1" applyBorder="1" applyAlignment="1">
      <alignment horizontal="left" wrapText="1"/>
    </xf>
    <xf numFmtId="0" fontId="0" fillId="0" borderId="13" xfId="0" applyFont="1" applyBorder="1" applyAlignment="1">
      <alignment horizontal="left" wrapText="1"/>
    </xf>
    <xf numFmtId="0" fontId="0" fillId="0" borderId="0" xfId="0" applyFont="1" applyBorder="1" applyAlignment="1">
      <alignment horizontal="left" wrapText="1"/>
    </xf>
    <xf numFmtId="0" fontId="0" fillId="0" borderId="21" xfId="0" applyBorder="1" applyAlignment="1">
      <alignment wrapText="1"/>
    </xf>
    <xf numFmtId="0" fontId="0" fillId="0" borderId="0" xfId="0" applyFont="1" applyBorder="1" applyAlignment="1">
      <alignment horizontal="left"/>
    </xf>
    <xf numFmtId="0" fontId="0" fillId="0" borderId="12" xfId="0" applyFont="1" applyBorder="1" applyAlignment="1">
      <alignment horizontal="left"/>
    </xf>
    <xf numFmtId="0" fontId="0" fillId="0" borderId="21" xfId="0" applyFont="1" applyBorder="1" applyAlignment="1">
      <alignment horizontal="left"/>
    </xf>
    <xf numFmtId="0" fontId="0" fillId="0" borderId="15" xfId="0" applyFont="1" applyBorder="1" applyAlignment="1">
      <alignment horizontal="left"/>
    </xf>
    <xf numFmtId="0" fontId="0" fillId="0" borderId="12" xfId="0" applyFont="1" applyFill="1" applyBorder="1" applyAlignment="1">
      <alignment horizontal="left" wrapText="1"/>
    </xf>
    <xf numFmtId="0" fontId="0" fillId="24" borderId="12" xfId="0" applyFont="1" applyFill="1" applyBorder="1" applyAlignment="1"/>
    <xf numFmtId="0" fontId="1" fillId="24" borderId="0" xfId="0" applyFont="1" applyFill="1" applyBorder="1" applyAlignment="1"/>
    <xf numFmtId="0" fontId="0" fillId="24" borderId="21" xfId="0" applyFont="1" applyFill="1" applyBorder="1" applyAlignment="1"/>
    <xf numFmtId="0" fontId="26" fillId="24" borderId="15" xfId="0" applyFont="1" applyFill="1" applyBorder="1" applyAlignment="1">
      <alignment horizontal="left" wrapText="1"/>
    </xf>
    <xf numFmtId="0" fontId="0" fillId="24" borderId="15" xfId="0" applyFont="1" applyFill="1" applyBorder="1" applyAlignment="1">
      <alignment horizontal="left" wrapText="1"/>
    </xf>
    <xf numFmtId="0" fontId="0" fillId="24" borderId="21" xfId="0" applyFont="1" applyFill="1" applyBorder="1" applyAlignment="1">
      <alignment wrapText="1"/>
    </xf>
    <xf numFmtId="0" fontId="0" fillId="24" borderId="0" xfId="0" applyFont="1" applyFill="1" applyBorder="1" applyAlignment="1"/>
    <xf numFmtId="0" fontId="0" fillId="24" borderId="0" xfId="0" applyFont="1" applyFill="1" applyBorder="1" applyAlignment="1">
      <alignment horizontal="left"/>
    </xf>
    <xf numFmtId="0" fontId="0" fillId="24" borderId="12" xfId="0" applyFont="1" applyFill="1" applyBorder="1" applyAlignment="1">
      <alignment horizontal="left"/>
    </xf>
    <xf numFmtId="0" fontId="0" fillId="24" borderId="21" xfId="0" applyFont="1" applyFill="1" applyBorder="1" applyAlignment="1">
      <alignment horizontal="left"/>
    </xf>
    <xf numFmtId="0" fontId="0" fillId="24" borderId="15" xfId="0" applyFont="1" applyFill="1" applyBorder="1" applyAlignment="1">
      <alignment horizontal="left"/>
    </xf>
    <xf numFmtId="0" fontId="24" fillId="0" borderId="15" xfId="0" applyFont="1" applyFill="1" applyBorder="1" applyAlignment="1">
      <alignment horizontal="left" wrapText="1"/>
    </xf>
    <xf numFmtId="0" fontId="0" fillId="0" borderId="13" xfId="0" applyFont="1" applyBorder="1" applyAlignment="1">
      <alignment horizontal="left"/>
    </xf>
    <xf numFmtId="0" fontId="0" fillId="0" borderId="12" xfId="0" applyFill="1" applyBorder="1" applyAlignment="1">
      <alignment wrapText="1"/>
    </xf>
    <xf numFmtId="0" fontId="24" fillId="24" borderId="15" xfId="0" applyFont="1" applyFill="1" applyBorder="1" applyAlignment="1">
      <alignment horizontal="left" wrapText="1"/>
    </xf>
    <xf numFmtId="0" fontId="24" fillId="0" borderId="15" xfId="0" applyFont="1" applyBorder="1" applyAlignment="1">
      <alignment horizontal="left" wrapText="1"/>
    </xf>
    <xf numFmtId="0" fontId="0" fillId="0" borderId="21" xfId="0" applyFont="1" applyFill="1" applyBorder="1" applyAlignment="1">
      <alignment horizontal="left" wrapText="1"/>
    </xf>
    <xf numFmtId="0" fontId="0" fillId="0" borderId="15" xfId="0" applyFont="1" applyFill="1" applyBorder="1" applyAlignment="1">
      <alignment horizontal="left"/>
    </xf>
    <xf numFmtId="0" fontId="24" fillId="0" borderId="12" xfId="0" applyFont="1" applyBorder="1" applyAlignment="1">
      <alignment horizontal="left" wrapText="1"/>
    </xf>
    <xf numFmtId="0" fontId="24" fillId="0" borderId="21" xfId="0" applyFont="1" applyBorder="1" applyAlignment="1">
      <alignment horizontal="left" wrapText="1"/>
    </xf>
    <xf numFmtId="0" fontId="27" fillId="0" borderId="21" xfId="0" applyFont="1" applyBorder="1" applyAlignment="1">
      <alignment horizontal="left" wrapText="1"/>
    </xf>
    <xf numFmtId="0" fontId="0" fillId="24" borderId="0" xfId="0" applyFont="1" applyFill="1" applyBorder="1" applyAlignment="1">
      <alignment wrapText="1"/>
    </xf>
    <xf numFmtId="0" fontId="0" fillId="24" borderId="21" xfId="0" applyFill="1" applyBorder="1" applyAlignment="1">
      <alignment wrapText="1"/>
    </xf>
    <xf numFmtId="0" fontId="0" fillId="0" borderId="21" xfId="0" quotePrefix="1" applyFont="1" applyBorder="1" applyAlignment="1">
      <alignment horizontal="left" wrapText="1"/>
    </xf>
    <xf numFmtId="1" fontId="0" fillId="0" borderId="15" xfId="0" applyNumberFormat="1" applyFont="1" applyBorder="1" applyAlignment="1">
      <alignment horizontal="left"/>
    </xf>
    <xf numFmtId="0" fontId="29" fillId="0" borderId="15" xfId="0" applyFont="1" applyBorder="1" applyAlignment="1">
      <alignment wrapText="1"/>
    </xf>
    <xf numFmtId="0" fontId="24" fillId="0" borderId="12"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16" fontId="0" fillId="0" borderId="0" xfId="0" applyNumberFormat="1" applyFont="1" applyBorder="1" applyAlignment="1">
      <alignment horizontal="left" wrapText="1"/>
    </xf>
    <xf numFmtId="0" fontId="0" fillId="0" borderId="21" xfId="0" applyFill="1" applyBorder="1" applyAlignment="1">
      <alignment wrapText="1"/>
    </xf>
    <xf numFmtId="0" fontId="24" fillId="0" borderId="21" xfId="0" applyFont="1" applyFill="1" applyBorder="1" applyAlignment="1">
      <alignment horizontal="left" wrapText="1"/>
    </xf>
    <xf numFmtId="16" fontId="0" fillId="0" borderId="13" xfId="0" quotePrefix="1" applyNumberFormat="1" applyFont="1" applyBorder="1" applyAlignment="1">
      <alignment horizontal="left" wrapText="1"/>
    </xf>
    <xf numFmtId="0" fontId="0" fillId="0" borderId="0" xfId="0" quotePrefix="1" applyFont="1" applyBorder="1" applyAlignment="1">
      <alignment horizontal="left" wrapText="1"/>
    </xf>
    <xf numFmtId="3" fontId="0" fillId="0" borderId="12" xfId="0" applyNumberFormat="1" applyBorder="1" applyAlignment="1">
      <alignment horizontal="left" wrapText="1"/>
    </xf>
    <xf numFmtId="0" fontId="0" fillId="0" borderId="21" xfId="0" applyFont="1" applyBorder="1" applyAlignment="1">
      <alignment wrapText="1"/>
    </xf>
    <xf numFmtId="0" fontId="0" fillId="24" borderId="12" xfId="0" applyFont="1" applyFill="1" applyBorder="1" applyAlignment="1">
      <alignment horizontal="left" wrapText="1"/>
    </xf>
    <xf numFmtId="0" fontId="1" fillId="24" borderId="0" xfId="0" applyFont="1" applyFill="1" applyBorder="1" applyAlignment="1">
      <alignment horizontal="left" wrapText="1"/>
    </xf>
    <xf numFmtId="0" fontId="0" fillId="24" borderId="21" xfId="0" applyFont="1" applyFill="1" applyBorder="1" applyAlignment="1">
      <alignment horizontal="left" wrapText="1"/>
    </xf>
    <xf numFmtId="0" fontId="0" fillId="24" borderId="13" xfId="0" applyFont="1" applyFill="1" applyBorder="1" applyAlignment="1">
      <alignment horizontal="left" wrapText="1"/>
    </xf>
    <xf numFmtId="0" fontId="0" fillId="24" borderId="0" xfId="0" applyFont="1" applyFill="1" applyBorder="1" applyAlignment="1">
      <alignment horizontal="left" wrapText="1"/>
    </xf>
    <xf numFmtId="17" fontId="0" fillId="0" borderId="12" xfId="0" quotePrefix="1" applyNumberFormat="1" applyFont="1" applyBorder="1" applyAlignment="1">
      <alignment horizontal="left" wrapText="1"/>
    </xf>
    <xf numFmtId="0" fontId="0" fillId="0" borderId="12" xfId="0" applyBorder="1" applyAlignment="1">
      <alignment horizontal="left" wrapText="1"/>
    </xf>
    <xf numFmtId="0" fontId="0" fillId="0" borderId="21" xfId="0" applyFill="1" applyBorder="1" applyAlignment="1">
      <alignment horizontal="left" wrapText="1"/>
    </xf>
    <xf numFmtId="0" fontId="0" fillId="0" borderId="13" xfId="0" quotePrefix="1" applyFont="1" applyFill="1" applyBorder="1" applyAlignment="1">
      <alignment horizontal="left" wrapText="1"/>
    </xf>
    <xf numFmtId="0" fontId="0" fillId="0" borderId="21" xfId="0" applyBorder="1" applyAlignment="1">
      <alignment horizontal="left" wrapText="1"/>
    </xf>
    <xf numFmtId="0" fontId="26" fillId="0" borderId="15" xfId="0" applyFont="1" applyBorder="1" applyAlignment="1">
      <alignment horizontal="left" wrapText="1"/>
    </xf>
    <xf numFmtId="0" fontId="1" fillId="0" borderId="21" xfId="0" applyFont="1" applyFill="1" applyBorder="1" applyAlignment="1">
      <alignment horizontal="left" wrapText="1"/>
    </xf>
    <xf numFmtId="0" fontId="24" fillId="0" borderId="0" xfId="0" applyFont="1" applyBorder="1" applyAlignment="1">
      <alignment horizontal="left" wrapText="1"/>
    </xf>
    <xf numFmtId="0" fontId="0" fillId="24" borderId="13" xfId="0" applyFont="1" applyFill="1" applyBorder="1" applyAlignment="1">
      <alignment horizontal="left"/>
    </xf>
    <xf numFmtId="0" fontId="0" fillId="0" borderId="0" xfId="0" quotePrefix="1" applyFont="1" applyBorder="1" applyAlignment="1">
      <alignment horizontal="left"/>
    </xf>
    <xf numFmtId="49" fontId="24" fillId="0" borderId="15" xfId="0" applyNumberFormat="1" applyFont="1" applyFill="1" applyBorder="1" applyAlignment="1">
      <alignment horizontal="left" wrapText="1"/>
    </xf>
    <xf numFmtId="49" fontId="0" fillId="0" borderId="12" xfId="0" applyNumberFormat="1" applyFont="1" applyFill="1" applyBorder="1" applyAlignment="1">
      <alignment horizontal="left" wrapText="1"/>
    </xf>
    <xf numFmtId="0" fontId="26" fillId="0" borderId="15" xfId="0" applyFont="1" applyFill="1" applyBorder="1" applyAlignment="1">
      <alignment horizontal="left" wrapText="1"/>
    </xf>
    <xf numFmtId="0" fontId="0" fillId="24" borderId="15" xfId="0" applyFont="1" applyFill="1" applyBorder="1" applyAlignment="1"/>
    <xf numFmtId="0" fontId="0" fillId="26" borderId="15" xfId="0" applyFont="1" applyFill="1" applyBorder="1" applyAlignment="1">
      <alignment horizontal="left" wrapText="1"/>
    </xf>
    <xf numFmtId="0" fontId="0" fillId="24" borderId="13" xfId="0" applyFont="1" applyFill="1" applyBorder="1" applyAlignment="1"/>
    <xf numFmtId="0" fontId="29" fillId="0" borderId="15" xfId="0" applyFont="1" applyFill="1" applyBorder="1" applyAlignment="1">
      <alignment horizontal="left" wrapText="1"/>
    </xf>
    <xf numFmtId="0" fontId="29" fillId="0" borderId="12" xfId="0" applyFont="1" applyBorder="1" applyAlignment="1">
      <alignment horizontal="left" wrapText="1"/>
    </xf>
    <xf numFmtId="0" fontId="29" fillId="0" borderId="12" xfId="0" applyFont="1" applyFill="1" applyBorder="1" applyAlignment="1">
      <alignment horizontal="left" wrapText="1"/>
    </xf>
    <xf numFmtId="0" fontId="0" fillId="0" borderId="12" xfId="0" applyFont="1" applyFill="1" applyBorder="1" applyAlignment="1">
      <alignment horizontal="left"/>
    </xf>
    <xf numFmtId="0" fontId="0" fillId="0" borderId="21" xfId="0" applyFont="1" applyFill="1" applyBorder="1" applyAlignment="1">
      <alignment horizontal="left"/>
    </xf>
    <xf numFmtId="0" fontId="0" fillId="25" borderId="12" xfId="0" applyFont="1" applyFill="1" applyBorder="1" applyAlignment="1"/>
    <xf numFmtId="0" fontId="0" fillId="25" borderId="0" xfId="0" applyFont="1" applyFill="1" applyBorder="1" applyAlignment="1">
      <alignment horizontal="left" wrapText="1"/>
    </xf>
    <xf numFmtId="0" fontId="0" fillId="25" borderId="21" xfId="0" applyFont="1" applyFill="1" applyBorder="1" applyAlignment="1">
      <alignment horizontal="left" wrapText="1"/>
    </xf>
    <xf numFmtId="0" fontId="0" fillId="25" borderId="12" xfId="0" applyFont="1" applyFill="1" applyBorder="1" applyAlignment="1">
      <alignment horizontal="left" wrapText="1"/>
    </xf>
    <xf numFmtId="0" fontId="0" fillId="25" borderId="15" xfId="0" applyFont="1" applyFill="1" applyBorder="1" applyAlignment="1">
      <alignment horizontal="left"/>
    </xf>
    <xf numFmtId="0" fontId="0" fillId="24" borderId="12" xfId="0" applyFill="1" applyBorder="1" applyAlignment="1">
      <alignment horizontal="left" wrapText="1"/>
    </xf>
    <xf numFmtId="0" fontId="0" fillId="24" borderId="13" xfId="0" applyFill="1" applyBorder="1" applyAlignment="1">
      <alignment horizontal="left" wrapText="1"/>
    </xf>
    <xf numFmtId="0" fontId="0" fillId="0" borderId="23" xfId="0" applyBorder="1" applyAlignment="1">
      <alignment horizontal="justify" wrapText="1"/>
    </xf>
    <xf numFmtId="0" fontId="0" fillId="26" borderId="12" xfId="0" applyFont="1" applyFill="1" applyBorder="1" applyAlignment="1">
      <alignment horizontal="left"/>
    </xf>
    <xf numFmtId="0" fontId="0" fillId="26" borderId="21" xfId="0" applyFont="1" applyFill="1" applyBorder="1" applyAlignment="1">
      <alignment horizontal="left"/>
    </xf>
    <xf numFmtId="0" fontId="0" fillId="26" borderId="15" xfId="0" applyFont="1" applyFill="1" applyBorder="1" applyAlignment="1">
      <alignment horizontal="left"/>
    </xf>
    <xf numFmtId="0" fontId="0" fillId="26" borderId="13" xfId="0" applyFont="1" applyFill="1" applyBorder="1" applyAlignment="1">
      <alignment horizontal="left" wrapText="1"/>
    </xf>
    <xf numFmtId="0" fontId="25" fillId="0" borderId="12" xfId="0" applyFont="1" applyBorder="1" applyAlignment="1">
      <alignment horizontal="left" wrapText="1"/>
    </xf>
    <xf numFmtId="0" fontId="0" fillId="0" borderId="12" xfId="0" quotePrefix="1" applyFont="1" applyBorder="1" applyAlignment="1">
      <alignment horizontal="left" wrapText="1"/>
    </xf>
    <xf numFmtId="0" fontId="0" fillId="0" borderId="12" xfId="0" applyBorder="1" applyAlignment="1">
      <alignment horizontal="justify" wrapText="1"/>
    </xf>
    <xf numFmtId="0" fontId="36" fillId="0" borderId="21" xfId="55" applyBorder="1" applyAlignment="1" applyProtection="1">
      <alignment wrapText="1"/>
    </xf>
    <xf numFmtId="0" fontId="0" fillId="26" borderId="21" xfId="0" applyFont="1" applyFill="1" applyBorder="1" applyAlignment="1">
      <alignment horizontal="left" wrapText="1"/>
    </xf>
    <xf numFmtId="0" fontId="0" fillId="25" borderId="0" xfId="0" applyFont="1" applyFill="1" applyBorder="1" applyAlignment="1"/>
    <xf numFmtId="0" fontId="0" fillId="25" borderId="21" xfId="0" applyFont="1" applyFill="1" applyBorder="1" applyAlignment="1"/>
    <xf numFmtId="0" fontId="0" fillId="25" borderId="15" xfId="0" applyFont="1" applyFill="1" applyBorder="1" applyAlignment="1"/>
    <xf numFmtId="0" fontId="0" fillId="25" borderId="12" xfId="0" applyFill="1" applyBorder="1" applyAlignment="1">
      <alignment wrapText="1"/>
    </xf>
    <xf numFmtId="0" fontId="0" fillId="25" borderId="21" xfId="0" applyFill="1" applyBorder="1" applyAlignment="1">
      <alignment wrapText="1"/>
    </xf>
    <xf numFmtId="0" fontId="0" fillId="25" borderId="13" xfId="0" applyFont="1" applyFill="1" applyBorder="1" applyAlignment="1">
      <alignment horizontal="left"/>
    </xf>
    <xf numFmtId="0" fontId="0" fillId="25" borderId="13" xfId="0" applyFont="1" applyFill="1" applyBorder="1" applyAlignment="1"/>
    <xf numFmtId="0" fontId="35" fillId="24" borderId="12" xfId="0" applyFont="1" applyFill="1" applyBorder="1" applyAlignment="1">
      <alignment wrapText="1"/>
    </xf>
    <xf numFmtId="0" fontId="24" fillId="0" borderId="12" xfId="0" quotePrefix="1" applyFont="1" applyFill="1" applyBorder="1" applyAlignment="1">
      <alignment horizontal="left" wrapText="1"/>
    </xf>
    <xf numFmtId="0" fontId="0" fillId="0" borderId="12" xfId="0" quotePrefix="1" applyFont="1" applyFill="1" applyBorder="1" applyAlignment="1">
      <alignment horizontal="left" wrapText="1"/>
    </xf>
    <xf numFmtId="0" fontId="0" fillId="0" borderId="15" xfId="0" quotePrefix="1" applyFont="1" applyBorder="1" applyAlignment="1">
      <alignment horizontal="left" wrapText="1"/>
    </xf>
    <xf numFmtId="0" fontId="0" fillId="24" borderId="12" xfId="0" applyFill="1" applyBorder="1" applyAlignment="1"/>
    <xf numFmtId="0" fontId="0" fillId="24" borderId="13" xfId="0" applyFill="1" applyBorder="1" applyAlignment="1"/>
    <xf numFmtId="0" fontId="0" fillId="24" borderId="15" xfId="0" applyFill="1" applyBorder="1" applyAlignment="1"/>
    <xf numFmtId="0" fontId="24" fillId="24" borderId="15" xfId="0" applyFont="1" applyFill="1" applyBorder="1" applyAlignment="1"/>
    <xf numFmtId="0" fontId="0" fillId="24" borderId="0" xfId="0" applyFill="1" applyBorder="1" applyAlignment="1"/>
    <xf numFmtId="0" fontId="0" fillId="24" borderId="21" xfId="0" applyFill="1" applyBorder="1" applyAlignment="1"/>
    <xf numFmtId="0" fontId="0" fillId="0" borderId="12" xfId="0" applyBorder="1" applyAlignment="1"/>
    <xf numFmtId="0" fontId="0" fillId="0" borderId="13" xfId="0" applyBorder="1" applyAlignment="1"/>
    <xf numFmtId="0" fontId="0" fillId="0" borderId="15" xfId="0" applyBorder="1" applyAlignment="1"/>
    <xf numFmtId="0" fontId="24" fillId="0" borderId="15" xfId="0" applyFont="1" applyBorder="1" applyAlignment="1"/>
    <xf numFmtId="0" fontId="0" fillId="0" borderId="13" xfId="0" applyBorder="1" applyAlignment="1">
      <alignment horizontal="left" wrapText="1"/>
    </xf>
    <xf numFmtId="0" fontId="0" fillId="0" borderId="0" xfId="0" applyBorder="1" applyAlignment="1"/>
    <xf numFmtId="0" fontId="0" fillId="0" borderId="21" xfId="0" applyBorder="1" applyAlignment="1"/>
    <xf numFmtId="0" fontId="0" fillId="0" borderId="15" xfId="0" applyFont="1" applyBorder="1" applyAlignment="1">
      <alignment horizontal="left" wrapText="1"/>
    </xf>
    <xf numFmtId="0" fontId="0" fillId="0" borderId="18" xfId="0" applyBorder="1" applyAlignment="1"/>
    <xf numFmtId="0" fontId="0" fillId="0" borderId="20" xfId="0" applyBorder="1" applyAlignment="1"/>
    <xf numFmtId="0" fontId="0" fillId="0" borderId="19" xfId="0" applyBorder="1" applyAlignment="1"/>
    <xf numFmtId="0" fontId="0" fillId="0" borderId="18" xfId="0" applyBorder="1" applyAlignment="1">
      <alignment horizontal="left" wrapText="1"/>
    </xf>
    <xf numFmtId="0" fontId="0" fillId="0" borderId="20" xfId="0" applyBorder="1" applyAlignment="1">
      <alignment horizontal="left" wrapText="1"/>
    </xf>
    <xf numFmtId="0" fontId="0" fillId="0" borderId="17" xfId="0" applyBorder="1" applyAlignment="1"/>
    <xf numFmtId="0" fontId="0" fillId="0" borderId="22" xfId="0" applyBorder="1" applyAlignment="1"/>
    <xf numFmtId="0" fontId="0" fillId="0" borderId="15" xfId="0" applyFont="1" applyBorder="1" applyAlignment="1">
      <alignment horizontal="left" wrapText="1"/>
    </xf>
    <xf numFmtId="0" fontId="24" fillId="28" borderId="15" xfId="0" applyFont="1" applyFill="1" applyBorder="1" applyAlignment="1">
      <alignment horizontal="left" wrapText="1"/>
    </xf>
    <xf numFmtId="0" fontId="0" fillId="28" borderId="15" xfId="0" applyFont="1" applyFill="1" applyBorder="1" applyAlignment="1">
      <alignment horizontal="left" wrapText="1"/>
    </xf>
    <xf numFmtId="0" fontId="0" fillId="28" borderId="12" xfId="0" applyFont="1" applyFill="1" applyBorder="1" applyAlignment="1">
      <alignment horizontal="left" wrapText="1"/>
    </xf>
    <xf numFmtId="0" fontId="24" fillId="28" borderId="12" xfId="0" applyFont="1" applyFill="1" applyBorder="1" applyAlignment="1">
      <alignment horizontal="left" wrapText="1"/>
    </xf>
    <xf numFmtId="0" fontId="0" fillId="28" borderId="13" xfId="0" applyFont="1" applyFill="1" applyBorder="1" applyAlignment="1">
      <alignment horizontal="left" wrapText="1"/>
    </xf>
    <xf numFmtId="16" fontId="0" fillId="28" borderId="13" xfId="0" applyNumberFormat="1" applyFont="1" applyFill="1" applyBorder="1" applyAlignment="1">
      <alignment horizontal="left" wrapText="1"/>
    </xf>
    <xf numFmtId="0" fontId="0" fillId="28" borderId="15" xfId="0" applyFont="1" applyFill="1" applyBorder="1" applyAlignment="1">
      <alignment horizontal="left"/>
    </xf>
    <xf numFmtId="0" fontId="0" fillId="28" borderId="0" xfId="0" applyFont="1" applyFill="1" applyBorder="1" applyAlignment="1">
      <alignment horizontal="left" wrapText="1"/>
    </xf>
    <xf numFmtId="0" fontId="0" fillId="28" borderId="13" xfId="0" applyFont="1" applyFill="1" applyBorder="1" applyAlignment="1">
      <alignment horizontal="left"/>
    </xf>
    <xf numFmtId="0" fontId="27" fillId="28" borderId="12" xfId="0" applyFont="1" applyFill="1" applyBorder="1" applyAlignment="1">
      <alignment horizontal="left" wrapText="1"/>
    </xf>
    <xf numFmtId="0" fontId="27" fillId="0" borderId="12" xfId="0" quotePrefix="1" applyFont="1" applyBorder="1" applyAlignment="1">
      <alignment horizontal="left" wrapText="1"/>
    </xf>
    <xf numFmtId="0" fontId="27" fillId="0" borderId="12" xfId="0" applyFont="1" applyFill="1" applyBorder="1" applyAlignment="1">
      <alignment horizontal="left" wrapText="1"/>
    </xf>
    <xf numFmtId="0" fontId="27" fillId="0" borderId="12" xfId="0" applyFont="1" applyBorder="1" applyAlignment="1">
      <alignment horizontal="left" wrapText="1"/>
    </xf>
    <xf numFmtId="0" fontId="27" fillId="0" borderId="21" xfId="0" applyFont="1" applyFill="1" applyBorder="1" applyAlignment="1">
      <alignment horizontal="left" wrapText="1"/>
    </xf>
    <xf numFmtId="0" fontId="27" fillId="0" borderId="0" xfId="0" applyFont="1" applyFill="1" applyBorder="1" applyAlignment="1">
      <alignment horizontal="left" wrapText="1"/>
    </xf>
    <xf numFmtId="0" fontId="27" fillId="0" borderId="24" xfId="0" applyFont="1" applyFill="1" applyBorder="1" applyAlignment="1">
      <alignment horizontal="left" wrapText="1"/>
    </xf>
    <xf numFmtId="0" fontId="27" fillId="0" borderId="0" xfId="0" applyFont="1" applyBorder="1" applyAlignment="1">
      <alignment horizontal="left" wrapText="1"/>
    </xf>
    <xf numFmtId="0" fontId="42" fillId="0" borderId="21" xfId="0" applyFont="1" applyFill="1" applyBorder="1" applyAlignment="1">
      <alignment horizontal="left" wrapText="1"/>
    </xf>
    <xf numFmtId="0" fontId="40" fillId="0" borderId="21" xfId="0" applyFont="1" applyFill="1" applyBorder="1" applyAlignment="1">
      <alignment horizontal="left" wrapText="1"/>
    </xf>
    <xf numFmtId="0" fontId="27" fillId="24" borderId="21" xfId="0" applyFont="1" applyFill="1" applyBorder="1" applyAlignment="1">
      <alignment horizontal="left" wrapText="1"/>
    </xf>
    <xf numFmtId="0" fontId="27" fillId="0" borderId="15" xfId="0" applyFont="1" applyFill="1" applyBorder="1" applyAlignment="1">
      <alignment horizontal="left" wrapText="1"/>
    </xf>
    <xf numFmtId="0" fontId="41" fillId="0" borderId="15" xfId="0" applyFont="1" applyFill="1" applyBorder="1" applyAlignment="1">
      <alignment wrapText="1"/>
    </xf>
    <xf numFmtId="0" fontId="29" fillId="3" borderId="16" xfId="3" applyFont="1" applyBorder="1" applyAlignment="1">
      <alignment horizontal="center" vertical="center" wrapText="1"/>
    </xf>
    <xf numFmtId="0" fontId="1" fillId="3" borderId="14" xfId="4" applyBorder="1" applyAlignment="1">
      <alignment horizontal="center" vertical="center" wrapText="1"/>
    </xf>
    <xf numFmtId="0" fontId="29" fillId="3" borderId="14" xfId="4" applyFont="1" applyBorder="1" applyAlignment="1">
      <alignment horizontal="center" vertical="center" wrapText="1"/>
    </xf>
    <xf numFmtId="0" fontId="18" fillId="0" borderId="12" xfId="54" applyBorder="1" applyAlignment="1">
      <alignment horizontal="left" wrapText="1"/>
    </xf>
    <xf numFmtId="0" fontId="18" fillId="0" borderId="21" xfId="54" applyBorder="1" applyAlignment="1">
      <alignment horizontal="left" wrapText="1"/>
    </xf>
    <xf numFmtId="0" fontId="18" fillId="0" borderId="12" xfId="54" applyFill="1" applyBorder="1" applyAlignment="1">
      <alignment horizontal="left" wrapText="1"/>
    </xf>
    <xf numFmtId="0" fontId="18" fillId="0" borderId="21" xfId="54" applyFill="1" applyBorder="1" applyAlignment="1">
      <alignment horizontal="left" wrapText="1"/>
    </xf>
    <xf numFmtId="0" fontId="18" fillId="0" borderId="13" xfId="54" applyBorder="1" applyAlignment="1">
      <alignment horizontal="left"/>
    </xf>
    <xf numFmtId="0" fontId="18" fillId="0" borderId="0" xfId="54" applyFill="1" applyBorder="1" applyAlignment="1">
      <alignment horizontal="left" wrapText="1"/>
    </xf>
    <xf numFmtId="0" fontId="1" fillId="3" borderId="13" xfId="4" applyBorder="1" applyAlignment="1">
      <alignment horizontal="center" vertical="center" wrapText="1"/>
    </xf>
    <xf numFmtId="0" fontId="0" fillId="0" borderId="15" xfId="0" applyNumberFormat="1" applyFont="1" applyFill="1" applyBorder="1" applyAlignment="1" applyProtection="1">
      <alignment horizontal="left" wrapText="1"/>
    </xf>
    <xf numFmtId="0" fontId="24" fillId="0" borderId="12" xfId="0" applyFont="1"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12" xfId="0" applyNumberFormat="1" applyFont="1" applyFill="1" applyBorder="1" applyAlignment="1" applyProtection="1">
      <alignment horizontal="left" wrapText="1"/>
    </xf>
    <xf numFmtId="0" fontId="0" fillId="0" borderId="0" xfId="0" applyFill="1" applyAlignment="1">
      <alignment horizontal="left" wrapText="1"/>
    </xf>
    <xf numFmtId="0" fontId="0" fillId="0" borderId="13" xfId="0" applyFill="1" applyBorder="1" applyAlignment="1">
      <alignment horizontal="left" wrapText="1"/>
    </xf>
    <xf numFmtId="0" fontId="0" fillId="0" borderId="10" xfId="0" applyBorder="1" applyAlignment="1">
      <alignment wrapText="1"/>
    </xf>
    <xf numFmtId="0" fontId="0" fillId="0" borderId="16" xfId="0" applyBorder="1" applyAlignment="1">
      <alignment wrapText="1"/>
    </xf>
    <xf numFmtId="0" fontId="0" fillId="0" borderId="11" xfId="0" applyBorder="1" applyAlignment="1">
      <alignment wrapText="1"/>
    </xf>
    <xf numFmtId="0" fontId="27" fillId="0" borderId="19" xfId="0" applyNumberFormat="1" applyFont="1" applyFill="1" applyBorder="1" applyAlignment="1" applyProtection="1">
      <alignment horizontal="left" wrapText="1"/>
    </xf>
    <xf numFmtId="0" fontId="33" fillId="28" borderId="15" xfId="0" applyFont="1" applyFill="1" applyBorder="1" applyAlignment="1">
      <alignment horizontal="center"/>
    </xf>
    <xf numFmtId="0" fontId="29" fillId="3" borderId="14" xfId="4" applyFont="1" applyBorder="1" applyAlignment="1">
      <alignment horizontal="center" vertical="center" wrapText="1"/>
    </xf>
    <xf numFmtId="0" fontId="2" fillId="25" borderId="10"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0" fillId="24" borderId="12" xfId="0" applyFont="1" applyFill="1" applyBorder="1" applyAlignment="1">
      <alignment wrapText="1"/>
    </xf>
    <xf numFmtId="0" fontId="0" fillId="24" borderId="0" xfId="0" applyFont="1" applyFill="1" applyBorder="1" applyAlignment="1">
      <alignment wrapText="1"/>
    </xf>
    <xf numFmtId="0" fontId="1" fillId="24" borderId="12" xfId="0" applyFont="1" applyFill="1" applyBorder="1" applyAlignment="1">
      <alignment wrapText="1"/>
    </xf>
    <xf numFmtId="0" fontId="1" fillId="24" borderId="0" xfId="0" applyFont="1" applyFill="1" applyBorder="1" applyAlignment="1">
      <alignment wrapText="1"/>
    </xf>
    <xf numFmtId="0" fontId="0" fillId="24" borderId="12" xfId="0" applyFont="1" applyFill="1" applyBorder="1" applyAlignment="1">
      <alignment horizontal="left" wrapText="1"/>
    </xf>
    <xf numFmtId="0" fontId="0" fillId="24" borderId="0" xfId="0" applyFont="1" applyFill="1" applyBorder="1" applyAlignment="1">
      <alignment horizontal="left" wrapText="1"/>
    </xf>
    <xf numFmtId="0" fontId="2" fillId="25"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5" borderId="11" xfId="0" applyFill="1" applyBorder="1" applyAlignment="1">
      <alignment horizontal="center" vertical="center" wrapText="1"/>
    </xf>
  </cellXfs>
  <cellStyles count="56">
    <cellStyle name="20% - Accent1 2" xfId="1" xr:uid="{00000000-0005-0000-0000-000000000000}"/>
    <cellStyle name="20% - Accent1 2 2" xfId="2" xr:uid="{00000000-0005-0000-0000-000001000000}"/>
    <cellStyle name="20% - Accent2 2" xfId="3" xr:uid="{00000000-0005-0000-0000-000002000000}"/>
    <cellStyle name="20% - Accent2 2 2" xfId="4" xr:uid="{00000000-0005-0000-0000-000003000000}"/>
    <cellStyle name="20% - Accent3 2" xfId="5" xr:uid="{00000000-0005-0000-0000-000004000000}"/>
    <cellStyle name="20% - Accent3 2 2" xfId="6" xr:uid="{00000000-0005-0000-0000-000005000000}"/>
    <cellStyle name="20% - Accent4 2" xfId="7" xr:uid="{00000000-0005-0000-0000-000006000000}"/>
    <cellStyle name="20% - Accent4 2 2" xfId="8" xr:uid="{00000000-0005-0000-0000-000007000000}"/>
    <cellStyle name="20% - Accent5 2" xfId="9" xr:uid="{00000000-0005-0000-0000-000008000000}"/>
    <cellStyle name="20% - Accent5 2 2" xfId="10" xr:uid="{00000000-0005-0000-0000-000009000000}"/>
    <cellStyle name="20% - Accent6 2" xfId="11" xr:uid="{00000000-0005-0000-0000-00000A000000}"/>
    <cellStyle name="20% - Accent6 2 2" xfId="12" xr:uid="{00000000-0005-0000-0000-00000B000000}"/>
    <cellStyle name="40% - Accent1 2" xfId="13" xr:uid="{00000000-0005-0000-0000-00000C000000}"/>
    <cellStyle name="40% - Accent1 2 2" xfId="14" xr:uid="{00000000-0005-0000-0000-00000D000000}"/>
    <cellStyle name="40% - Accent2 2" xfId="15" xr:uid="{00000000-0005-0000-0000-00000E000000}"/>
    <cellStyle name="40% - Accent2 2 2" xfId="16" xr:uid="{00000000-0005-0000-0000-00000F000000}"/>
    <cellStyle name="40% - Accent3 2" xfId="17" xr:uid="{00000000-0005-0000-0000-000010000000}"/>
    <cellStyle name="40% - Accent3 2 2" xfId="18" xr:uid="{00000000-0005-0000-0000-000011000000}"/>
    <cellStyle name="40% - Accent4 2" xfId="19" xr:uid="{00000000-0005-0000-0000-000012000000}"/>
    <cellStyle name="40% - Accent4 2 2" xfId="20" xr:uid="{00000000-0005-0000-0000-000013000000}"/>
    <cellStyle name="40% - Accent5 2" xfId="21" xr:uid="{00000000-0005-0000-0000-000014000000}"/>
    <cellStyle name="40% - Accent5 2 2" xfId="22" xr:uid="{00000000-0005-0000-0000-000015000000}"/>
    <cellStyle name="40% - Accent6 2" xfId="23" xr:uid="{00000000-0005-0000-0000-000016000000}"/>
    <cellStyle name="40% - Accent6 2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Explanatory Text 2" xfId="40" xr:uid="{00000000-0005-0000-0000-000027000000}"/>
    <cellStyle name="Good 2" xfId="41" xr:uid="{00000000-0005-0000-0000-000028000000}"/>
    <cellStyle name="Heading 1 2" xfId="42" xr:uid="{00000000-0005-0000-0000-000029000000}"/>
    <cellStyle name="Heading 2 2" xfId="43" xr:uid="{00000000-0005-0000-0000-00002A000000}"/>
    <cellStyle name="Heading 3 2" xfId="44" xr:uid="{00000000-0005-0000-0000-00002B000000}"/>
    <cellStyle name="Heading 4 2" xfId="45" xr:uid="{00000000-0005-0000-0000-00002C000000}"/>
    <cellStyle name="Hyperlink" xfId="55" builtinId="8"/>
    <cellStyle name="Input 2" xfId="46" xr:uid="{00000000-0005-0000-0000-00002E000000}"/>
    <cellStyle name="Linked Cell 2" xfId="47" xr:uid="{00000000-0005-0000-0000-00002F000000}"/>
    <cellStyle name="Neutral 2" xfId="48" xr:uid="{00000000-0005-0000-0000-000030000000}"/>
    <cellStyle name="Normal" xfId="0" builtinId="0"/>
    <cellStyle name="Normal 2" xfId="49" xr:uid="{00000000-0005-0000-0000-000032000000}"/>
    <cellStyle name="Note 2" xfId="50" xr:uid="{00000000-0005-0000-0000-000033000000}"/>
    <cellStyle name="Output 2" xfId="51" xr:uid="{00000000-0005-0000-0000-000034000000}"/>
    <cellStyle name="Title 2" xfId="52" xr:uid="{00000000-0005-0000-0000-000035000000}"/>
    <cellStyle name="Total 2" xfId="53" xr:uid="{00000000-0005-0000-0000-000036000000}"/>
    <cellStyle name="Warning Text 2" xfId="54"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1066800</xdr:colOff>
      <xdr:row>0</xdr:row>
      <xdr:rowOff>638176</xdr:rowOff>
    </xdr:from>
    <xdr:to>
      <xdr:col>0</xdr:col>
      <xdr:colOff>1266825</xdr:colOff>
      <xdr:row>1</xdr:row>
      <xdr:rowOff>428626</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rot="5400000">
          <a:off x="742950" y="962026"/>
          <a:ext cx="847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2809875</xdr:colOff>
      <xdr:row>0</xdr:row>
      <xdr:rowOff>638175</xdr:rowOff>
    </xdr:from>
    <xdr:to>
      <xdr:col>1</xdr:col>
      <xdr:colOff>1038225</xdr:colOff>
      <xdr:row>0</xdr:row>
      <xdr:rowOff>809625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2809875" y="638175"/>
          <a:ext cx="10858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1158585</xdr:colOff>
      <xdr:row>1</xdr:row>
      <xdr:rowOff>190500</xdr:rowOff>
    </xdr:from>
    <xdr:to>
      <xdr:col>1</xdr:col>
      <xdr:colOff>1298862</xdr:colOff>
      <xdr:row>1</xdr:row>
      <xdr:rowOff>451139</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rot="5400000">
          <a:off x="3955904" y="1307090"/>
          <a:ext cx="260639" cy="1402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dt21.com/resources/siryo4_01.a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E4"/>
  <sheetViews>
    <sheetView topLeftCell="A4" workbookViewId="0">
      <selection activeCell="A4" sqref="A4"/>
    </sheetView>
  </sheetViews>
  <sheetFormatPr defaultRowHeight="14.25" x14ac:dyDescent="0.45"/>
  <cols>
    <col min="1" max="1" width="13.46484375" customWidth="1"/>
    <col min="2" max="2" width="12" customWidth="1"/>
    <col min="3" max="3" width="43" customWidth="1"/>
    <col min="4" max="4" width="64.6640625" customWidth="1"/>
    <col min="5" max="5" width="16.86328125" customWidth="1"/>
  </cols>
  <sheetData>
    <row r="1" spans="1:5" x14ac:dyDescent="0.45">
      <c r="A1" s="74" t="s">
        <v>729</v>
      </c>
    </row>
    <row r="2" spans="1:5" ht="28.5" x14ac:dyDescent="0.45">
      <c r="A2" s="75" t="s">
        <v>732</v>
      </c>
      <c r="B2" s="75" t="s">
        <v>730</v>
      </c>
      <c r="C2" s="75" t="s">
        <v>734</v>
      </c>
      <c r="D2" s="75" t="s">
        <v>731</v>
      </c>
      <c r="E2" s="76" t="s">
        <v>798</v>
      </c>
    </row>
    <row r="3" spans="1:5" ht="356.25" x14ac:dyDescent="0.45">
      <c r="A3" s="68" t="s">
        <v>733</v>
      </c>
      <c r="B3" s="69" t="s">
        <v>735</v>
      </c>
      <c r="C3" s="70" t="s">
        <v>796</v>
      </c>
      <c r="D3" s="70" t="s">
        <v>924</v>
      </c>
      <c r="E3" s="70" t="s">
        <v>799</v>
      </c>
    </row>
    <row r="4" spans="1:5" ht="313.5" x14ac:dyDescent="0.45">
      <c r="A4" s="72" t="s">
        <v>736</v>
      </c>
      <c r="B4" s="69"/>
      <c r="C4" s="70" t="s">
        <v>925</v>
      </c>
      <c r="D4" s="70" t="s">
        <v>923</v>
      </c>
      <c r="E4" s="70" t="s">
        <v>797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I135"/>
  <sheetViews>
    <sheetView tabSelected="1" zoomScale="110" zoomScaleNormal="110" workbookViewId="0">
      <pane xSplit="2" ySplit="2" topLeftCell="AB3" activePane="bottomRight" state="frozen"/>
      <selection pane="topRight" activeCell="C1" sqref="C1"/>
      <selection pane="bottomLeft" activeCell="A3" sqref="A3"/>
      <selection pane="bottomRight" activeCell="AF39" sqref="AF39"/>
    </sheetView>
  </sheetViews>
  <sheetFormatPr defaultColWidth="8.86328125" defaultRowHeight="14.25" x14ac:dyDescent="0.45"/>
  <cols>
    <col min="1" max="1" width="42.86328125" style="6" customWidth="1"/>
    <col min="2" max="2" width="20.1328125" style="41" customWidth="1"/>
    <col min="3" max="3" width="20.6640625" style="1" customWidth="1"/>
    <col min="4" max="4" width="20.6640625" style="7" customWidth="1"/>
    <col min="5" max="5" width="20.6640625" style="6" customWidth="1"/>
    <col min="6" max="13" width="20.6640625" style="1" customWidth="1"/>
    <col min="14" max="16" width="20.6640625" style="43" customWidth="1"/>
    <col min="17" max="20" width="20.6640625" style="1" customWidth="1"/>
    <col min="21" max="26" width="20.6640625" style="41" customWidth="1"/>
    <col min="27" max="33" width="20.6640625" style="1" customWidth="1"/>
    <col min="34" max="34" width="20.46484375" style="1" customWidth="1"/>
    <col min="35" max="16384" width="8.86328125" style="1"/>
  </cols>
  <sheetData>
    <row r="1" spans="1:35" s="29" customFormat="1" ht="83.45" customHeight="1" x14ac:dyDescent="0.4">
      <c r="A1" s="247" t="s">
        <v>687</v>
      </c>
      <c r="B1" s="248"/>
      <c r="C1" s="255" t="s">
        <v>268</v>
      </c>
      <c r="D1" s="256"/>
      <c r="E1" s="9" t="s">
        <v>264</v>
      </c>
      <c r="F1" s="9" t="s">
        <v>265</v>
      </c>
      <c r="G1" s="9" t="s">
        <v>266</v>
      </c>
      <c r="H1" s="9" t="s">
        <v>267</v>
      </c>
      <c r="I1" s="73" t="s">
        <v>619</v>
      </c>
      <c r="J1" s="73" t="s">
        <v>620</v>
      </c>
      <c r="K1" s="73" t="s">
        <v>621</v>
      </c>
      <c r="L1" s="73" t="s">
        <v>622</v>
      </c>
      <c r="M1" s="73" t="s">
        <v>623</v>
      </c>
      <c r="N1" s="9" t="s">
        <v>680</v>
      </c>
      <c r="O1" s="9" t="s">
        <v>681</v>
      </c>
      <c r="P1" s="21" t="s">
        <v>313</v>
      </c>
      <c r="Q1" s="255" t="s">
        <v>652</v>
      </c>
      <c r="R1" s="256"/>
      <c r="S1" s="255" t="s">
        <v>653</v>
      </c>
      <c r="T1" s="256"/>
      <c r="U1" s="255" t="s">
        <v>417</v>
      </c>
      <c r="V1" s="256"/>
      <c r="W1" s="255" t="s">
        <v>418</v>
      </c>
      <c r="X1" s="256"/>
      <c r="Y1" s="255" t="s">
        <v>737</v>
      </c>
      <c r="Z1" s="257"/>
      <c r="AA1" s="224" t="s">
        <v>996</v>
      </c>
      <c r="AB1" s="246" t="s">
        <v>995</v>
      </c>
      <c r="AC1" s="246"/>
      <c r="AD1" s="226" t="s">
        <v>1002</v>
      </c>
      <c r="AE1" s="225" t="s">
        <v>997</v>
      </c>
      <c r="AF1" s="18" t="s">
        <v>679</v>
      </c>
      <c r="AG1" s="233" t="s">
        <v>683</v>
      </c>
      <c r="AH1" s="27" t="s">
        <v>682</v>
      </c>
      <c r="AI1" s="28"/>
    </row>
    <row r="2" spans="1:35" s="29" customFormat="1" ht="39.4" x14ac:dyDescent="0.4">
      <c r="A2" s="16"/>
      <c r="B2" s="67" t="s">
        <v>921</v>
      </c>
      <c r="C2" s="17"/>
      <c r="D2" s="49" t="s">
        <v>688</v>
      </c>
      <c r="E2" s="18"/>
      <c r="F2" s="18"/>
      <c r="G2" s="18"/>
      <c r="H2" s="18"/>
      <c r="I2" s="18"/>
      <c r="J2" s="18"/>
      <c r="K2" s="18"/>
      <c r="L2" s="18"/>
      <c r="M2" s="18"/>
      <c r="N2" s="18"/>
      <c r="O2" s="18"/>
      <c r="P2" s="17"/>
      <c r="Q2" s="17"/>
      <c r="R2" s="49" t="s">
        <v>690</v>
      </c>
      <c r="S2" s="17"/>
      <c r="T2" s="49" t="s">
        <v>690</v>
      </c>
      <c r="U2" s="19"/>
      <c r="V2" s="49" t="s">
        <v>689</v>
      </c>
      <c r="W2" s="17"/>
      <c r="X2" s="49" t="s">
        <v>689</v>
      </c>
      <c r="Y2" s="17"/>
      <c r="Z2" s="49" t="s">
        <v>688</v>
      </c>
      <c r="AA2" s="19"/>
      <c r="AB2" s="17" t="s">
        <v>494</v>
      </c>
      <c r="AC2" s="49" t="s">
        <v>493</v>
      </c>
      <c r="AD2" s="18"/>
      <c r="AE2" s="18"/>
      <c r="AF2" s="18" t="s">
        <v>1004</v>
      </c>
      <c r="AG2" s="19" t="s">
        <v>994</v>
      </c>
      <c r="AH2" s="25"/>
      <c r="AI2" s="28"/>
    </row>
    <row r="3" spans="1:35" s="29" customFormat="1" ht="13.9" x14ac:dyDescent="0.4">
      <c r="A3" s="51" t="s">
        <v>686</v>
      </c>
      <c r="B3" s="52"/>
      <c r="C3" s="53">
        <v>2013</v>
      </c>
      <c r="D3" s="52">
        <v>2013</v>
      </c>
      <c r="E3" s="54">
        <v>2013</v>
      </c>
      <c r="F3" s="54">
        <v>2013</v>
      </c>
      <c r="G3" s="54">
        <v>2013</v>
      </c>
      <c r="H3" s="54">
        <v>2013</v>
      </c>
      <c r="I3" s="54">
        <v>2018</v>
      </c>
      <c r="J3" s="54">
        <v>2018</v>
      </c>
      <c r="K3" s="54">
        <v>2018</v>
      </c>
      <c r="L3" s="54">
        <v>2018</v>
      </c>
      <c r="M3" s="54">
        <v>2018</v>
      </c>
      <c r="N3" s="54">
        <v>2013</v>
      </c>
      <c r="O3" s="54">
        <v>2013</v>
      </c>
      <c r="P3" s="53">
        <v>2013</v>
      </c>
      <c r="Q3" s="53">
        <v>2018</v>
      </c>
      <c r="R3" s="52">
        <v>2018</v>
      </c>
      <c r="S3" s="53">
        <v>2018</v>
      </c>
      <c r="T3" s="52">
        <v>2018</v>
      </c>
      <c r="U3" s="55">
        <v>2013</v>
      </c>
      <c r="V3" s="52">
        <v>2013</v>
      </c>
      <c r="W3" s="53">
        <v>2013</v>
      </c>
      <c r="X3" s="52">
        <v>2013</v>
      </c>
      <c r="Y3" s="53">
        <v>2013</v>
      </c>
      <c r="Z3" s="52">
        <v>2013</v>
      </c>
      <c r="AA3" s="55">
        <v>2013</v>
      </c>
      <c r="AB3" s="53">
        <v>2013</v>
      </c>
      <c r="AC3" s="52">
        <v>2013</v>
      </c>
      <c r="AD3" s="54">
        <v>2013</v>
      </c>
      <c r="AE3" s="54">
        <v>2013</v>
      </c>
      <c r="AF3" s="54">
        <v>2018</v>
      </c>
      <c r="AG3" s="55">
        <v>2018</v>
      </c>
      <c r="AH3" s="56">
        <v>2018</v>
      </c>
      <c r="AI3" s="28"/>
    </row>
    <row r="4" spans="1:35" s="31" customFormat="1" x14ac:dyDescent="0.45">
      <c r="A4" s="4" t="s">
        <v>0</v>
      </c>
      <c r="B4" s="38"/>
      <c r="C4" s="4"/>
      <c r="D4" s="57"/>
      <c r="E4" s="10"/>
      <c r="F4" s="58"/>
      <c r="G4" s="58"/>
      <c r="H4" s="58"/>
      <c r="I4" s="58"/>
      <c r="J4" s="58"/>
      <c r="K4" s="58"/>
      <c r="L4" s="58"/>
      <c r="M4" s="58"/>
      <c r="N4" s="12"/>
      <c r="O4" s="59"/>
      <c r="P4" s="60"/>
      <c r="Q4" s="61"/>
      <c r="R4" s="57"/>
      <c r="S4" s="61"/>
      <c r="T4" s="57"/>
      <c r="U4" s="26"/>
      <c r="V4" s="47"/>
      <c r="W4" s="4"/>
      <c r="X4" s="47"/>
      <c r="Y4" s="71"/>
      <c r="Z4" s="48"/>
      <c r="AA4" s="63"/>
      <c r="AB4" s="61"/>
      <c r="AC4" s="57"/>
      <c r="AD4" s="58"/>
      <c r="AE4" s="58"/>
      <c r="AF4" s="58"/>
      <c r="AG4" s="62"/>
      <c r="AH4" s="63"/>
      <c r="AI4" s="30"/>
    </row>
    <row r="5" spans="1:35" s="2" customFormat="1" ht="42.75" x14ac:dyDescent="0.45">
      <c r="A5" s="77" t="s">
        <v>1</v>
      </c>
      <c r="B5" s="78" t="s">
        <v>684</v>
      </c>
      <c r="C5" s="77" t="s">
        <v>269</v>
      </c>
      <c r="D5" s="79"/>
      <c r="E5" s="80" t="s">
        <v>161</v>
      </c>
      <c r="F5" s="80" t="s">
        <v>161</v>
      </c>
      <c r="G5" s="80" t="s">
        <v>161</v>
      </c>
      <c r="H5" s="81" t="s">
        <v>161</v>
      </c>
      <c r="I5" s="203"/>
      <c r="J5" s="203"/>
      <c r="K5" s="203"/>
      <c r="L5" s="203"/>
      <c r="M5" s="203"/>
      <c r="N5" s="80" t="s">
        <v>161</v>
      </c>
      <c r="O5" s="80" t="s">
        <v>161</v>
      </c>
      <c r="P5" s="77" t="s">
        <v>161</v>
      </c>
      <c r="Q5" s="77" t="s">
        <v>358</v>
      </c>
      <c r="R5" s="79"/>
      <c r="S5" s="77" t="s">
        <v>358</v>
      </c>
      <c r="T5" s="79"/>
      <c r="U5" s="83" t="s">
        <v>161</v>
      </c>
      <c r="V5" s="79"/>
      <c r="W5" s="77" t="s">
        <v>161</v>
      </c>
      <c r="X5" s="79"/>
      <c r="Y5" s="45" t="s">
        <v>738</v>
      </c>
      <c r="Z5" s="84"/>
      <c r="AA5" s="85" t="s">
        <v>495</v>
      </c>
      <c r="AB5" s="86" t="s">
        <v>496</v>
      </c>
      <c r="AC5" s="87" t="s">
        <v>496</v>
      </c>
      <c r="AD5" s="88" t="s">
        <v>495</v>
      </c>
      <c r="AE5" s="88" t="s">
        <v>495</v>
      </c>
      <c r="AF5" s="88" t="s">
        <v>496</v>
      </c>
      <c r="AG5" s="85" t="s">
        <v>269</v>
      </c>
      <c r="AH5" s="77" t="s">
        <v>557</v>
      </c>
      <c r="AI5" s="20"/>
    </row>
    <row r="6" spans="1:35" s="2" customFormat="1" ht="42.75" x14ac:dyDescent="0.45">
      <c r="A6" s="77" t="s">
        <v>2</v>
      </c>
      <c r="B6" s="78" t="s">
        <v>684</v>
      </c>
      <c r="C6" s="77" t="s">
        <v>232</v>
      </c>
      <c r="D6" s="79"/>
      <c r="E6" s="80" t="s">
        <v>225</v>
      </c>
      <c r="F6" s="80" t="s">
        <v>225</v>
      </c>
      <c r="G6" s="80" t="s">
        <v>225</v>
      </c>
      <c r="H6" s="80" t="s">
        <v>225</v>
      </c>
      <c r="I6" s="203"/>
      <c r="J6" s="203"/>
      <c r="K6" s="203"/>
      <c r="L6" s="203"/>
      <c r="M6" s="203"/>
      <c r="N6" s="80"/>
      <c r="O6" s="80"/>
      <c r="P6" s="77"/>
      <c r="Q6" s="89"/>
      <c r="R6" s="79"/>
      <c r="S6" s="77"/>
      <c r="T6" s="79"/>
      <c r="U6" s="83"/>
      <c r="V6" s="79"/>
      <c r="W6" s="77"/>
      <c r="X6" s="79"/>
      <c r="Y6" s="45"/>
      <c r="Z6" s="84"/>
      <c r="AA6" s="85" t="s">
        <v>497</v>
      </c>
      <c r="AB6" s="86"/>
      <c r="AC6" s="87"/>
      <c r="AD6" s="88" t="s">
        <v>497</v>
      </c>
      <c r="AE6" s="88" t="s">
        <v>497</v>
      </c>
      <c r="AF6" s="88" t="s">
        <v>545</v>
      </c>
      <c r="AG6" s="85" t="s">
        <v>269</v>
      </c>
      <c r="AH6" s="80" t="s">
        <v>497</v>
      </c>
    </row>
    <row r="7" spans="1:35" s="31" customFormat="1" x14ac:dyDescent="0.45">
      <c r="A7" s="90" t="s">
        <v>3</v>
      </c>
      <c r="B7" s="91"/>
      <c r="C7" s="90"/>
      <c r="D7" s="92"/>
      <c r="E7" s="93"/>
      <c r="F7" s="94"/>
      <c r="G7" s="94"/>
      <c r="H7" s="94"/>
      <c r="I7" s="94"/>
      <c r="J7" s="94"/>
      <c r="K7" s="94"/>
      <c r="L7" s="94"/>
      <c r="M7" s="94"/>
      <c r="N7" s="59"/>
      <c r="O7" s="59"/>
      <c r="P7" s="60"/>
      <c r="Q7" s="60"/>
      <c r="R7" s="95"/>
      <c r="S7" s="60"/>
      <c r="T7" s="95"/>
      <c r="U7" s="96"/>
      <c r="V7" s="92"/>
      <c r="W7" s="90"/>
      <c r="X7" s="92"/>
      <c r="Y7" s="60"/>
      <c r="Z7" s="95"/>
      <c r="AA7" s="97"/>
      <c r="AB7" s="98"/>
      <c r="AC7" s="99"/>
      <c r="AD7" s="100"/>
      <c r="AE7" s="100"/>
      <c r="AF7" s="100"/>
      <c r="AG7" s="97"/>
      <c r="AH7" s="90"/>
      <c r="AI7" s="30"/>
    </row>
    <row r="8" spans="1:35" s="2" customFormat="1" ht="42.75" x14ac:dyDescent="0.45">
      <c r="A8" s="77" t="s">
        <v>4</v>
      </c>
      <c r="B8" s="78" t="s">
        <v>5</v>
      </c>
      <c r="C8" s="77" t="s">
        <v>205</v>
      </c>
      <c r="D8" s="79"/>
      <c r="E8" s="80" t="s">
        <v>158</v>
      </c>
      <c r="F8" s="80" t="s">
        <v>158</v>
      </c>
      <c r="G8" s="80" t="s">
        <v>158</v>
      </c>
      <c r="H8" s="81" t="s">
        <v>158</v>
      </c>
      <c r="I8" s="81" t="s">
        <v>158</v>
      </c>
      <c r="J8" s="203"/>
      <c r="K8" s="101" t="s">
        <v>625</v>
      </c>
      <c r="L8" s="101" t="s">
        <v>624</v>
      </c>
      <c r="M8" s="101" t="s">
        <v>624</v>
      </c>
      <c r="N8" s="80" t="s">
        <v>158</v>
      </c>
      <c r="O8" s="80" t="s">
        <v>158</v>
      </c>
      <c r="P8" s="77" t="s">
        <v>158</v>
      </c>
      <c r="Q8" s="77" t="s">
        <v>158</v>
      </c>
      <c r="R8" s="79" t="s">
        <v>359</v>
      </c>
      <c r="S8" s="77" t="s">
        <v>158</v>
      </c>
      <c r="T8" s="110" t="s">
        <v>961</v>
      </c>
      <c r="U8" s="83" t="s">
        <v>158</v>
      </c>
      <c r="V8" s="79"/>
      <c r="W8" s="77" t="s">
        <v>158</v>
      </c>
      <c r="X8" s="79"/>
      <c r="Y8" s="45" t="s">
        <v>739</v>
      </c>
      <c r="Z8" s="84"/>
      <c r="AA8" s="85" t="s">
        <v>158</v>
      </c>
      <c r="AB8" s="86" t="s">
        <v>158</v>
      </c>
      <c r="AC8" s="87" t="s">
        <v>158</v>
      </c>
      <c r="AD8" s="88" t="s">
        <v>158</v>
      </c>
      <c r="AE8" s="88" t="s">
        <v>158</v>
      </c>
      <c r="AF8" s="88" t="s">
        <v>205</v>
      </c>
      <c r="AG8" s="102" t="s">
        <v>205</v>
      </c>
      <c r="AH8" s="83" t="s">
        <v>158</v>
      </c>
      <c r="AI8" s="20"/>
    </row>
    <row r="9" spans="1:35" s="2" customFormat="1" ht="28.5" x14ac:dyDescent="0.45">
      <c r="A9" s="77" t="s">
        <v>6</v>
      </c>
      <c r="B9" s="78" t="s">
        <v>5</v>
      </c>
      <c r="C9" s="77" t="s">
        <v>158</v>
      </c>
      <c r="D9" s="79"/>
      <c r="E9" s="80" t="s">
        <v>158</v>
      </c>
      <c r="F9" s="80" t="s">
        <v>158</v>
      </c>
      <c r="G9" s="80" t="s">
        <v>158</v>
      </c>
      <c r="H9" s="81" t="s">
        <v>158</v>
      </c>
      <c r="I9" s="81" t="s">
        <v>158</v>
      </c>
      <c r="J9" s="203"/>
      <c r="K9" s="101" t="s">
        <v>158</v>
      </c>
      <c r="L9" s="101" t="s">
        <v>158</v>
      </c>
      <c r="M9" s="101" t="s">
        <v>158</v>
      </c>
      <c r="N9" s="80" t="s">
        <v>158</v>
      </c>
      <c r="O9" s="80" t="s">
        <v>158</v>
      </c>
      <c r="P9" s="77" t="s">
        <v>158</v>
      </c>
      <c r="Q9" s="77" t="s">
        <v>158</v>
      </c>
      <c r="R9" s="79"/>
      <c r="S9" s="77" t="s">
        <v>158</v>
      </c>
      <c r="T9" s="79"/>
      <c r="U9" s="83" t="s">
        <v>158</v>
      </c>
      <c r="V9" s="79"/>
      <c r="W9" s="77" t="s">
        <v>158</v>
      </c>
      <c r="X9" s="79"/>
      <c r="Y9" s="45" t="s">
        <v>739</v>
      </c>
      <c r="Z9" s="84" t="s">
        <v>740</v>
      </c>
      <c r="AA9" s="85" t="s">
        <v>158</v>
      </c>
      <c r="AB9" s="86" t="s">
        <v>158</v>
      </c>
      <c r="AC9" s="87" t="s">
        <v>158</v>
      </c>
      <c r="AD9" s="88" t="s">
        <v>158</v>
      </c>
      <c r="AE9" s="88" t="s">
        <v>158</v>
      </c>
      <c r="AF9" s="88" t="s">
        <v>158</v>
      </c>
      <c r="AG9" s="102" t="s">
        <v>158</v>
      </c>
      <c r="AH9" s="83" t="s">
        <v>158</v>
      </c>
      <c r="AI9" s="20"/>
    </row>
    <row r="10" spans="1:35" s="2" customFormat="1" ht="28.5" x14ac:dyDescent="0.45">
      <c r="A10" s="77" t="s">
        <v>7</v>
      </c>
      <c r="B10" s="78" t="s">
        <v>5</v>
      </c>
      <c r="C10" s="89" t="s">
        <v>205</v>
      </c>
      <c r="D10" s="79"/>
      <c r="E10" s="80" t="s">
        <v>158</v>
      </c>
      <c r="F10" s="80" t="s">
        <v>158</v>
      </c>
      <c r="G10" s="80" t="s">
        <v>158</v>
      </c>
      <c r="H10" s="81" t="s">
        <v>158</v>
      </c>
      <c r="I10" s="81" t="s">
        <v>158</v>
      </c>
      <c r="J10" s="203"/>
      <c r="K10" s="101" t="s">
        <v>625</v>
      </c>
      <c r="L10" s="101" t="s">
        <v>205</v>
      </c>
      <c r="M10" s="101" t="s">
        <v>205</v>
      </c>
      <c r="N10" s="80" t="s">
        <v>158</v>
      </c>
      <c r="O10" s="80" t="s">
        <v>158</v>
      </c>
      <c r="P10" s="77" t="s">
        <v>158</v>
      </c>
      <c r="Q10" s="77" t="s">
        <v>158</v>
      </c>
      <c r="R10" s="79"/>
      <c r="S10" s="77" t="s">
        <v>158</v>
      </c>
      <c r="T10" s="79"/>
      <c r="U10" s="83" t="s">
        <v>158</v>
      </c>
      <c r="V10" s="79"/>
      <c r="W10" s="77" t="s">
        <v>158</v>
      </c>
      <c r="X10" s="79"/>
      <c r="Y10" s="103" t="s">
        <v>741</v>
      </c>
      <c r="Z10" s="84"/>
      <c r="AA10" s="85" t="s">
        <v>158</v>
      </c>
      <c r="AB10" s="86" t="s">
        <v>158</v>
      </c>
      <c r="AC10" s="87" t="s">
        <v>158</v>
      </c>
      <c r="AD10" s="88" t="s">
        <v>158</v>
      </c>
      <c r="AE10" s="88" t="s">
        <v>158</v>
      </c>
      <c r="AF10" s="88" t="s">
        <v>205</v>
      </c>
      <c r="AG10" s="102" t="s">
        <v>205</v>
      </c>
      <c r="AH10" s="83" t="s">
        <v>158</v>
      </c>
      <c r="AI10" s="20"/>
    </row>
    <row r="11" spans="1:35" s="31" customFormat="1" x14ac:dyDescent="0.45">
      <c r="A11" s="90" t="s">
        <v>8</v>
      </c>
      <c r="B11" s="91"/>
      <c r="C11" s="90"/>
      <c r="D11" s="92"/>
      <c r="E11" s="93"/>
      <c r="F11" s="94"/>
      <c r="G11" s="94"/>
      <c r="H11" s="94"/>
      <c r="I11" s="94"/>
      <c r="J11" s="94"/>
      <c r="K11" s="104"/>
      <c r="L11" s="104"/>
      <c r="M11" s="104"/>
      <c r="N11" s="59"/>
      <c r="O11" s="59"/>
      <c r="P11" s="60"/>
      <c r="Q11" s="60"/>
      <c r="R11" s="95"/>
      <c r="S11" s="60"/>
      <c r="T11" s="95"/>
      <c r="U11" s="96"/>
      <c r="V11" s="92"/>
      <c r="W11" s="90"/>
      <c r="X11" s="92"/>
      <c r="Y11" s="60"/>
      <c r="Z11" s="95"/>
      <c r="AA11" s="97"/>
      <c r="AB11" s="98"/>
      <c r="AC11" s="99"/>
      <c r="AD11" s="100"/>
      <c r="AE11" s="100"/>
      <c r="AF11" s="100"/>
      <c r="AG11" s="97"/>
      <c r="AH11" s="90"/>
      <c r="AI11" s="30"/>
    </row>
    <row r="12" spans="1:35" s="2" customFormat="1" ht="305.25" customHeight="1" x14ac:dyDescent="0.45">
      <c r="A12" s="77" t="s">
        <v>9</v>
      </c>
      <c r="B12" s="78" t="s">
        <v>10</v>
      </c>
      <c r="C12" s="77" t="s">
        <v>270</v>
      </c>
      <c r="D12" s="79" t="s">
        <v>293</v>
      </c>
      <c r="E12" s="80" t="s">
        <v>226</v>
      </c>
      <c r="F12" s="80" t="s">
        <v>159</v>
      </c>
      <c r="G12" s="80" t="s">
        <v>159</v>
      </c>
      <c r="H12" s="80" t="s">
        <v>160</v>
      </c>
      <c r="I12" s="203"/>
      <c r="J12" s="203"/>
      <c r="K12" s="202" t="s">
        <v>626</v>
      </c>
      <c r="L12" s="202" t="s">
        <v>627</v>
      </c>
      <c r="M12" s="202" t="s">
        <v>628</v>
      </c>
      <c r="N12" s="101" t="s">
        <v>858</v>
      </c>
      <c r="O12" s="101" t="s">
        <v>858</v>
      </c>
      <c r="P12" s="89" t="s">
        <v>873</v>
      </c>
      <c r="Q12" s="89" t="s">
        <v>939</v>
      </c>
      <c r="R12" s="219" t="s">
        <v>360</v>
      </c>
      <c r="S12" s="213" t="s">
        <v>938</v>
      </c>
      <c r="T12" s="215" t="s">
        <v>962</v>
      </c>
      <c r="U12" s="83" t="s">
        <v>419</v>
      </c>
      <c r="V12" s="79"/>
      <c r="W12" s="77" t="s">
        <v>419</v>
      </c>
      <c r="X12" s="79"/>
      <c r="Y12" s="103" t="s">
        <v>879</v>
      </c>
      <c r="Z12" s="84" t="s">
        <v>742</v>
      </c>
      <c r="AA12" s="85" t="s">
        <v>880</v>
      </c>
      <c r="AB12" s="86" t="s">
        <v>881</v>
      </c>
      <c r="AC12" s="87" t="s">
        <v>881</v>
      </c>
      <c r="AD12" s="107" t="s">
        <v>882</v>
      </c>
      <c r="AE12" s="107" t="s">
        <v>498</v>
      </c>
      <c r="AF12" s="80" t="s">
        <v>909</v>
      </c>
      <c r="AG12" s="209" t="s">
        <v>888</v>
      </c>
      <c r="AH12" s="204" t="s">
        <v>889</v>
      </c>
      <c r="AI12" s="20"/>
    </row>
    <row r="13" spans="1:35" s="2" customFormat="1" ht="120.75" customHeight="1" x14ac:dyDescent="0.45">
      <c r="A13" s="77" t="s">
        <v>11</v>
      </c>
      <c r="B13" s="78" t="s">
        <v>12</v>
      </c>
      <c r="C13" s="89" t="s">
        <v>271</v>
      </c>
      <c r="D13" s="106"/>
      <c r="E13" s="81" t="s">
        <v>227</v>
      </c>
      <c r="F13" s="81" t="s">
        <v>227</v>
      </c>
      <c r="G13" s="81" t="s">
        <v>227</v>
      </c>
      <c r="H13" s="81" t="s">
        <v>227</v>
      </c>
      <c r="I13" s="81"/>
      <c r="J13" s="81"/>
      <c r="K13" s="101" t="s">
        <v>698</v>
      </c>
      <c r="L13" s="101" t="s">
        <v>699</v>
      </c>
      <c r="M13" s="101" t="s">
        <v>700</v>
      </c>
      <c r="N13" s="81" t="s">
        <v>227</v>
      </c>
      <c r="O13" s="81" t="s">
        <v>227</v>
      </c>
      <c r="P13" s="89" t="s">
        <v>227</v>
      </c>
      <c r="Q13" s="89" t="s">
        <v>361</v>
      </c>
      <c r="R13" s="106"/>
      <c r="S13" s="89"/>
      <c r="T13" s="106"/>
      <c r="U13" s="83" t="s">
        <v>420</v>
      </c>
      <c r="V13" s="79"/>
      <c r="W13" s="77" t="s">
        <v>421</v>
      </c>
      <c r="X13" s="79"/>
      <c r="Y13" s="103" t="s">
        <v>743</v>
      </c>
      <c r="Z13" s="84" t="s">
        <v>895</v>
      </c>
      <c r="AA13" s="85" t="s">
        <v>499</v>
      </c>
      <c r="AB13" s="86" t="s">
        <v>499</v>
      </c>
      <c r="AC13" s="87" t="s">
        <v>499</v>
      </c>
      <c r="AD13" s="88" t="s">
        <v>499</v>
      </c>
      <c r="AE13" s="88" t="s">
        <v>499</v>
      </c>
      <c r="AF13" s="88" t="s">
        <v>499</v>
      </c>
      <c r="AG13" s="102" t="s">
        <v>499</v>
      </c>
      <c r="AH13" s="209" t="s">
        <v>558</v>
      </c>
      <c r="AI13" s="20"/>
    </row>
    <row r="14" spans="1:35" s="31" customFormat="1" x14ac:dyDescent="0.45">
      <c r="A14" s="90" t="s">
        <v>13</v>
      </c>
      <c r="B14" s="91"/>
      <c r="C14" s="90"/>
      <c r="D14" s="92"/>
      <c r="E14" s="93"/>
      <c r="F14" s="94"/>
      <c r="G14" s="94"/>
      <c r="H14" s="94"/>
      <c r="I14" s="94"/>
      <c r="J14" s="94"/>
      <c r="K14" s="104"/>
      <c r="L14" s="104"/>
      <c r="M14" s="104"/>
      <c r="N14" s="59"/>
      <c r="O14" s="59"/>
      <c r="P14" s="60"/>
      <c r="Q14" s="60"/>
      <c r="R14" s="95"/>
      <c r="S14" s="60"/>
      <c r="T14" s="95"/>
      <c r="U14" s="96"/>
      <c r="V14" s="92"/>
      <c r="W14" s="90"/>
      <c r="X14" s="92"/>
      <c r="Y14" s="60"/>
      <c r="Z14" s="95"/>
      <c r="AA14" s="97"/>
      <c r="AB14" s="98"/>
      <c r="AC14" s="99"/>
      <c r="AD14" s="100"/>
      <c r="AE14" s="100"/>
      <c r="AF14" s="100"/>
      <c r="AG14" s="97"/>
      <c r="AH14" s="96"/>
      <c r="AI14" s="30"/>
    </row>
    <row r="15" spans="1:35" s="2" customFormat="1" ht="114" x14ac:dyDescent="0.45">
      <c r="A15" s="77" t="s">
        <v>14</v>
      </c>
      <c r="B15" s="78" t="s">
        <v>15</v>
      </c>
      <c r="C15" s="89" t="s">
        <v>272</v>
      </c>
      <c r="D15" s="79" t="s">
        <v>294</v>
      </c>
      <c r="E15" s="80" t="s">
        <v>203</v>
      </c>
      <c r="F15" s="80" t="s">
        <v>203</v>
      </c>
      <c r="G15" s="80" t="s">
        <v>203</v>
      </c>
      <c r="H15" s="80" t="s">
        <v>203</v>
      </c>
      <c r="I15" s="80"/>
      <c r="J15" s="80"/>
      <c r="K15" s="105" t="s">
        <v>630</v>
      </c>
      <c r="L15" s="105" t="s">
        <v>629</v>
      </c>
      <c r="M15" s="105" t="s">
        <v>629</v>
      </c>
      <c r="N15" s="80">
        <v>500</v>
      </c>
      <c r="O15" s="80">
        <v>500</v>
      </c>
      <c r="P15" s="77">
        <v>500</v>
      </c>
      <c r="Q15" s="108" t="s">
        <v>362</v>
      </c>
      <c r="R15" s="109"/>
      <c r="S15" s="89" t="s">
        <v>585</v>
      </c>
      <c r="T15" s="109"/>
      <c r="U15" s="83">
        <v>1200</v>
      </c>
      <c r="V15" s="79"/>
      <c r="W15" s="77">
        <v>1200</v>
      </c>
      <c r="X15" s="79"/>
      <c r="Y15" s="45" t="s">
        <v>440</v>
      </c>
      <c r="Z15" s="84" t="s">
        <v>744</v>
      </c>
      <c r="AA15" s="85" t="s">
        <v>500</v>
      </c>
      <c r="AB15" s="86" t="s">
        <v>500</v>
      </c>
      <c r="AC15" s="87" t="s">
        <v>500</v>
      </c>
      <c r="AD15" s="88" t="s">
        <v>500</v>
      </c>
      <c r="AE15" s="88" t="s">
        <v>500</v>
      </c>
      <c r="AF15" s="88" t="s">
        <v>440</v>
      </c>
      <c r="AG15" s="231" t="s">
        <v>1003</v>
      </c>
      <c r="AH15" s="209" t="s">
        <v>559</v>
      </c>
      <c r="AI15" s="20"/>
    </row>
    <row r="16" spans="1:35" s="2" customFormat="1" ht="111" customHeight="1" x14ac:dyDescent="0.45">
      <c r="A16" s="77" t="s">
        <v>16</v>
      </c>
      <c r="B16" s="78" t="s">
        <v>17</v>
      </c>
      <c r="C16" s="77" t="s">
        <v>232</v>
      </c>
      <c r="D16" s="79"/>
      <c r="E16" s="80" t="s">
        <v>204</v>
      </c>
      <c r="F16" s="81">
        <v>648</v>
      </c>
      <c r="G16" s="81">
        <v>648</v>
      </c>
      <c r="H16" s="81">
        <v>648</v>
      </c>
      <c r="I16" s="81"/>
      <c r="J16" s="81"/>
      <c r="K16" s="101">
        <v>70</v>
      </c>
      <c r="L16" s="101"/>
      <c r="M16" s="101"/>
      <c r="N16" s="80">
        <v>926</v>
      </c>
      <c r="O16" s="80">
        <v>926</v>
      </c>
      <c r="P16" s="77">
        <v>926</v>
      </c>
      <c r="Q16" s="77" t="s">
        <v>363</v>
      </c>
      <c r="R16" s="79"/>
      <c r="S16" s="213" t="s">
        <v>940</v>
      </c>
      <c r="T16" s="79"/>
      <c r="U16" s="83" t="s">
        <v>896</v>
      </c>
      <c r="V16" s="110"/>
      <c r="W16" s="77" t="s">
        <v>897</v>
      </c>
      <c r="X16" s="79"/>
      <c r="Y16" s="45" t="s">
        <v>440</v>
      </c>
      <c r="Z16" s="84"/>
      <c r="AA16" s="85"/>
      <c r="AB16" s="86"/>
      <c r="AC16" s="87"/>
      <c r="AD16" s="88"/>
      <c r="AE16" s="88"/>
      <c r="AF16" s="88"/>
      <c r="AG16" s="102"/>
      <c r="AH16" s="209" t="s">
        <v>560</v>
      </c>
      <c r="AI16" s="20"/>
    </row>
    <row r="17" spans="1:35" s="31" customFormat="1" ht="30.75" customHeight="1" x14ac:dyDescent="0.45">
      <c r="A17" s="249" t="s">
        <v>155</v>
      </c>
      <c r="B17" s="250"/>
      <c r="C17" s="90"/>
      <c r="D17" s="92"/>
      <c r="E17" s="93"/>
      <c r="F17" s="94"/>
      <c r="G17" s="94"/>
      <c r="H17" s="94"/>
      <c r="I17" s="94"/>
      <c r="J17" s="94"/>
      <c r="K17" s="104"/>
      <c r="L17" s="104"/>
      <c r="M17" s="104"/>
      <c r="N17" s="59"/>
      <c r="O17" s="59"/>
      <c r="P17" s="60"/>
      <c r="Q17" s="60"/>
      <c r="R17" s="95"/>
      <c r="S17" s="60"/>
      <c r="T17" s="95"/>
      <c r="U17" s="111"/>
      <c r="V17" s="95"/>
      <c r="W17" s="60"/>
      <c r="X17" s="95"/>
      <c r="Y17" s="44"/>
      <c r="Z17" s="112"/>
      <c r="AA17" s="97"/>
      <c r="AB17" s="98"/>
      <c r="AC17" s="99"/>
      <c r="AD17" s="100"/>
      <c r="AE17" s="100"/>
      <c r="AF17" s="100"/>
      <c r="AG17" s="97"/>
      <c r="AH17" s="90"/>
      <c r="AI17" s="30"/>
    </row>
    <row r="18" spans="1:35" s="2" customFormat="1" ht="120" customHeight="1" x14ac:dyDescent="0.45">
      <c r="A18" s="77" t="s">
        <v>18</v>
      </c>
      <c r="B18" s="78" t="s">
        <v>19</v>
      </c>
      <c r="C18" s="89" t="s">
        <v>848</v>
      </c>
      <c r="D18" s="113" t="s">
        <v>898</v>
      </c>
      <c r="E18" s="80" t="s">
        <v>845</v>
      </c>
      <c r="F18" s="80" t="s">
        <v>818</v>
      </c>
      <c r="G18" s="80" t="s">
        <v>819</v>
      </c>
      <c r="H18" s="80" t="s">
        <v>820</v>
      </c>
      <c r="I18" s="80" t="s">
        <v>821</v>
      </c>
      <c r="J18" s="80" t="s">
        <v>822</v>
      </c>
      <c r="K18" s="105" t="s">
        <v>823</v>
      </c>
      <c r="L18" s="105" t="s">
        <v>861</v>
      </c>
      <c r="M18" s="105" t="s">
        <v>865</v>
      </c>
      <c r="N18" s="202" t="s">
        <v>662</v>
      </c>
      <c r="O18" s="202" t="s">
        <v>678</v>
      </c>
      <c r="P18" s="204" t="s">
        <v>314</v>
      </c>
      <c r="Q18" s="116" t="s">
        <v>972</v>
      </c>
      <c r="R18" s="121" t="s">
        <v>971</v>
      </c>
      <c r="S18" s="214" t="s">
        <v>941</v>
      </c>
      <c r="T18" s="109"/>
      <c r="U18" s="83" t="s">
        <v>422</v>
      </c>
      <c r="V18" s="79" t="s">
        <v>423</v>
      </c>
      <c r="W18" s="77" t="s">
        <v>424</v>
      </c>
      <c r="X18" s="79" t="s">
        <v>824</v>
      </c>
      <c r="Y18" s="45">
        <v>3.8399999999999997E-2</v>
      </c>
      <c r="Z18" s="84" t="s">
        <v>899</v>
      </c>
      <c r="AA18" s="85">
        <v>2</v>
      </c>
      <c r="AB18" s="227">
        <v>86.7</v>
      </c>
      <c r="AC18" s="228" t="s">
        <v>998</v>
      </c>
      <c r="AD18" s="88">
        <v>600</v>
      </c>
      <c r="AE18" s="114">
        <f>8*866.7</f>
        <v>6933.6</v>
      </c>
      <c r="AF18" s="80" t="s">
        <v>1005</v>
      </c>
      <c r="AG18" s="83">
        <v>27</v>
      </c>
      <c r="AH18" s="77" t="s">
        <v>916</v>
      </c>
      <c r="AI18" s="20"/>
    </row>
    <row r="19" spans="1:35" s="2" customFormat="1" ht="123" customHeight="1" x14ac:dyDescent="0.45">
      <c r="A19" s="77" t="s">
        <v>20</v>
      </c>
      <c r="B19" s="78" t="s">
        <v>19</v>
      </c>
      <c r="C19" s="89" t="s">
        <v>848</v>
      </c>
      <c r="D19" s="113" t="s">
        <v>898</v>
      </c>
      <c r="E19" s="80" t="s">
        <v>845</v>
      </c>
      <c r="F19" s="80" t="s">
        <v>825</v>
      </c>
      <c r="G19" s="80" t="s">
        <v>826</v>
      </c>
      <c r="H19" s="80" t="s">
        <v>827</v>
      </c>
      <c r="I19" s="80" t="s">
        <v>828</v>
      </c>
      <c r="J19" s="80" t="s">
        <v>822</v>
      </c>
      <c r="K19" s="105" t="s">
        <v>823</v>
      </c>
      <c r="L19" s="105" t="s">
        <v>862</v>
      </c>
      <c r="M19" s="105" t="s">
        <v>865</v>
      </c>
      <c r="N19" s="202" t="s">
        <v>663</v>
      </c>
      <c r="O19" s="202" t="s">
        <v>676</v>
      </c>
      <c r="P19" s="204" t="s">
        <v>315</v>
      </c>
      <c r="Q19" s="116" t="s">
        <v>829</v>
      </c>
      <c r="R19" s="121" t="s">
        <v>970</v>
      </c>
      <c r="S19" s="214" t="s">
        <v>942</v>
      </c>
      <c r="T19" s="109"/>
      <c r="U19" s="83" t="s">
        <v>425</v>
      </c>
      <c r="V19" s="79" t="s">
        <v>423</v>
      </c>
      <c r="W19" s="77" t="s">
        <v>830</v>
      </c>
      <c r="X19" s="79" t="s">
        <v>831</v>
      </c>
      <c r="Y19" s="45" t="s">
        <v>745</v>
      </c>
      <c r="Z19" s="84"/>
      <c r="AA19" s="85">
        <v>2</v>
      </c>
      <c r="AB19" s="227">
        <v>86.7</v>
      </c>
      <c r="AC19" s="228" t="s">
        <v>998</v>
      </c>
      <c r="AD19" s="88">
        <v>600</v>
      </c>
      <c r="AE19" s="114">
        <f>8*866.7</f>
        <v>6933.6</v>
      </c>
      <c r="AF19" s="201" t="s">
        <v>1005</v>
      </c>
      <c r="AG19" s="83">
        <v>27</v>
      </c>
      <c r="AH19" s="77" t="s">
        <v>916</v>
      </c>
      <c r="AI19" s="20"/>
    </row>
    <row r="20" spans="1:35" s="2" customFormat="1" ht="85.5" x14ac:dyDescent="0.45">
      <c r="A20" s="77" t="s">
        <v>21</v>
      </c>
      <c r="B20" s="78" t="s">
        <v>19</v>
      </c>
      <c r="C20" s="89" t="s">
        <v>232</v>
      </c>
      <c r="D20" s="79"/>
      <c r="E20" s="80" t="s">
        <v>846</v>
      </c>
      <c r="F20" s="80" t="s">
        <v>832</v>
      </c>
      <c r="G20" s="80" t="s">
        <v>833</v>
      </c>
      <c r="H20" s="80" t="s">
        <v>834</v>
      </c>
      <c r="I20" s="80"/>
      <c r="J20" s="80"/>
      <c r="K20" s="115" t="s">
        <v>859</v>
      </c>
      <c r="L20" s="105" t="s">
        <v>863</v>
      </c>
      <c r="M20" s="105" t="s">
        <v>866</v>
      </c>
      <c r="N20" s="202" t="s">
        <v>664</v>
      </c>
      <c r="O20" s="202" t="s">
        <v>675</v>
      </c>
      <c r="P20" s="204" t="s">
        <v>316</v>
      </c>
      <c r="Q20" s="116" t="s">
        <v>835</v>
      </c>
      <c r="R20" s="121" t="s">
        <v>706</v>
      </c>
      <c r="S20" s="214" t="s">
        <v>943</v>
      </c>
      <c r="T20" s="109"/>
      <c r="U20" s="83" t="s">
        <v>426</v>
      </c>
      <c r="V20" s="79" t="s">
        <v>427</v>
      </c>
      <c r="W20" s="77" t="s">
        <v>424</v>
      </c>
      <c r="X20" s="79" t="s">
        <v>428</v>
      </c>
      <c r="Y20" s="45" t="s">
        <v>440</v>
      </c>
      <c r="Z20" s="84"/>
      <c r="AA20" s="85">
        <v>1.5</v>
      </c>
      <c r="AB20" s="227">
        <f>AB18*0.7</f>
        <v>60.69</v>
      </c>
      <c r="AC20" s="228" t="s">
        <v>999</v>
      </c>
      <c r="AD20" s="114">
        <f>AD18*0.7</f>
        <v>420</v>
      </c>
      <c r="AE20" s="114">
        <f>AE18*0.7</f>
        <v>4853.5199999999995</v>
      </c>
      <c r="AF20" s="81"/>
      <c r="AG20" s="117">
        <v>5.4</v>
      </c>
      <c r="AH20" s="77" t="s">
        <v>916</v>
      </c>
    </row>
    <row r="21" spans="1:35" s="2" customFormat="1" ht="85.5" x14ac:dyDescent="0.45">
      <c r="A21" s="77" t="s">
        <v>22</v>
      </c>
      <c r="B21" s="78" t="s">
        <v>19</v>
      </c>
      <c r="C21" s="89" t="s">
        <v>232</v>
      </c>
      <c r="D21" s="79"/>
      <c r="E21" s="80" t="s">
        <v>846</v>
      </c>
      <c r="F21" s="80" t="s">
        <v>836</v>
      </c>
      <c r="G21" s="80" t="s">
        <v>837</v>
      </c>
      <c r="H21" s="80" t="s">
        <v>838</v>
      </c>
      <c r="I21" s="80"/>
      <c r="J21" s="80"/>
      <c r="K21" s="115" t="s">
        <v>860</v>
      </c>
      <c r="L21" s="105" t="s">
        <v>864</v>
      </c>
      <c r="M21" s="105" t="s">
        <v>866</v>
      </c>
      <c r="N21" s="202" t="s">
        <v>665</v>
      </c>
      <c r="O21" s="202" t="s">
        <v>676</v>
      </c>
      <c r="P21" s="204" t="s">
        <v>315</v>
      </c>
      <c r="Q21" s="116" t="s">
        <v>839</v>
      </c>
      <c r="R21" s="109" t="s">
        <v>364</v>
      </c>
      <c r="S21" s="214" t="s">
        <v>944</v>
      </c>
      <c r="T21" s="109"/>
      <c r="U21" s="83" t="s">
        <v>426</v>
      </c>
      <c r="V21" s="79" t="s">
        <v>429</v>
      </c>
      <c r="W21" s="77" t="s">
        <v>430</v>
      </c>
      <c r="X21" s="79" t="s">
        <v>428</v>
      </c>
      <c r="Y21" s="45" t="s">
        <v>440</v>
      </c>
      <c r="Z21" s="84"/>
      <c r="AA21" s="85">
        <v>1.5</v>
      </c>
      <c r="AB21" s="227">
        <f>AB19*0.7</f>
        <v>60.69</v>
      </c>
      <c r="AC21" s="228" t="s">
        <v>999</v>
      </c>
      <c r="AD21" s="114">
        <f>AD19*0.7</f>
        <v>420</v>
      </c>
      <c r="AE21" s="114">
        <f>AE19*0.7</f>
        <v>4853.5199999999995</v>
      </c>
      <c r="AF21" s="81"/>
      <c r="AG21" s="117">
        <v>5.4</v>
      </c>
      <c r="AH21" s="77" t="s">
        <v>916</v>
      </c>
      <c r="AI21" s="20"/>
    </row>
    <row r="22" spans="1:35" s="2" customFormat="1" ht="228.75" customHeight="1" x14ac:dyDescent="0.45">
      <c r="A22" s="77" t="s">
        <v>23</v>
      </c>
      <c r="B22" s="78" t="s">
        <v>19</v>
      </c>
      <c r="C22" s="89" t="s">
        <v>232</v>
      </c>
      <c r="D22" s="79" t="s">
        <v>295</v>
      </c>
      <c r="E22" s="80" t="s">
        <v>847</v>
      </c>
      <c r="F22" s="80" t="s">
        <v>900</v>
      </c>
      <c r="G22" s="81" t="s">
        <v>840</v>
      </c>
      <c r="H22" s="81" t="s">
        <v>716</v>
      </c>
      <c r="I22" s="81"/>
      <c r="J22" s="81" t="s">
        <v>822</v>
      </c>
      <c r="K22" s="115"/>
      <c r="L22" s="105"/>
      <c r="M22" s="105"/>
      <c r="N22" s="101" t="s">
        <v>666</v>
      </c>
      <c r="O22" s="101" t="s">
        <v>677</v>
      </c>
      <c r="P22" s="77" t="s">
        <v>317</v>
      </c>
      <c r="Q22" s="89" t="s">
        <v>841</v>
      </c>
      <c r="R22" s="79" t="s">
        <v>365</v>
      </c>
      <c r="S22" s="77"/>
      <c r="T22" s="79"/>
      <c r="U22" s="83" t="s">
        <v>431</v>
      </c>
      <c r="V22" s="79"/>
      <c r="W22" s="77" t="s">
        <v>432</v>
      </c>
      <c r="X22" s="79"/>
      <c r="Y22" s="45" t="s">
        <v>440</v>
      </c>
      <c r="Z22" s="84"/>
      <c r="AA22" s="85">
        <v>1.5</v>
      </c>
      <c r="AB22" s="227">
        <f>AB20*0.3</f>
        <v>18.206999999999997</v>
      </c>
      <c r="AC22" s="228" t="s">
        <v>1000</v>
      </c>
      <c r="AD22" s="114">
        <f t="shared" ref="AD22:AE23" si="0">AD20*0.333</f>
        <v>139.86000000000001</v>
      </c>
      <c r="AE22" s="114">
        <f t="shared" si="0"/>
        <v>1616.22216</v>
      </c>
      <c r="AF22" s="81"/>
      <c r="AG22" s="232">
        <f>AG20*0.1</f>
        <v>0.54</v>
      </c>
      <c r="AH22" s="89" t="s">
        <v>917</v>
      </c>
      <c r="AI22" s="20"/>
    </row>
    <row r="23" spans="1:35" s="2" customFormat="1" ht="149" customHeight="1" x14ac:dyDescent="0.45">
      <c r="A23" s="77" t="s">
        <v>24</v>
      </c>
      <c r="B23" s="78" t="s">
        <v>19</v>
      </c>
      <c r="C23" s="89" t="s">
        <v>232</v>
      </c>
      <c r="D23" s="79" t="s">
        <v>295</v>
      </c>
      <c r="E23" s="80"/>
      <c r="F23" s="80" t="s">
        <v>901</v>
      </c>
      <c r="G23" s="81" t="s">
        <v>842</v>
      </c>
      <c r="H23" s="81" t="s">
        <v>717</v>
      </c>
      <c r="I23" s="81"/>
      <c r="J23" s="81" t="s">
        <v>822</v>
      </c>
      <c r="K23" s="101"/>
      <c r="L23" s="101"/>
      <c r="M23" s="101"/>
      <c r="N23" s="101" t="s">
        <v>667</v>
      </c>
      <c r="O23" s="101" t="s">
        <v>674</v>
      </c>
      <c r="P23" s="77" t="s">
        <v>317</v>
      </c>
      <c r="Q23" s="89" t="s">
        <v>843</v>
      </c>
      <c r="R23" s="79" t="s">
        <v>366</v>
      </c>
      <c r="S23" s="77"/>
      <c r="T23" s="79"/>
      <c r="U23" s="83" t="s">
        <v>431</v>
      </c>
      <c r="V23" s="79"/>
      <c r="W23" s="77" t="s">
        <v>432</v>
      </c>
      <c r="X23" s="79"/>
      <c r="Y23" s="45" t="s">
        <v>440</v>
      </c>
      <c r="Z23" s="84"/>
      <c r="AA23" s="85">
        <v>1.5</v>
      </c>
      <c r="AB23" s="227">
        <f>AB21*0.3</f>
        <v>18.206999999999997</v>
      </c>
      <c r="AC23" s="228" t="s">
        <v>1000</v>
      </c>
      <c r="AD23" s="114">
        <f t="shared" si="0"/>
        <v>139.86000000000001</v>
      </c>
      <c r="AE23" s="114">
        <f t="shared" si="0"/>
        <v>1616.22216</v>
      </c>
      <c r="AF23" s="81"/>
      <c r="AG23" s="232">
        <f>AG21*0.1</f>
        <v>0.54</v>
      </c>
      <c r="AH23" s="89" t="s">
        <v>917</v>
      </c>
      <c r="AI23" s="20"/>
    </row>
    <row r="24" spans="1:35" s="2" customFormat="1" ht="71.25" x14ac:dyDescent="0.45">
      <c r="A24" s="77" t="s">
        <v>489</v>
      </c>
      <c r="B24" s="79" t="s">
        <v>202</v>
      </c>
      <c r="C24" s="77">
        <f>26800/110000</f>
        <v>0.24363636363636362</v>
      </c>
      <c r="D24" s="113" t="s">
        <v>853</v>
      </c>
      <c r="E24" s="80" t="s">
        <v>223</v>
      </c>
      <c r="F24" s="80" t="s">
        <v>175</v>
      </c>
      <c r="G24" s="81" t="s">
        <v>176</v>
      </c>
      <c r="H24" s="81" t="s">
        <v>178</v>
      </c>
      <c r="I24" s="81"/>
      <c r="J24" s="81"/>
      <c r="K24" s="101"/>
      <c r="L24" s="101"/>
      <c r="M24" s="101"/>
      <c r="N24" s="80" t="s">
        <v>318</v>
      </c>
      <c r="O24" s="80" t="s">
        <v>319</v>
      </c>
      <c r="P24" s="77" t="s">
        <v>317</v>
      </c>
      <c r="Q24" s="89" t="s">
        <v>874</v>
      </c>
      <c r="R24" s="79" t="s">
        <v>365</v>
      </c>
      <c r="S24" s="108"/>
      <c r="T24" s="79"/>
      <c r="U24" s="83" t="s">
        <v>433</v>
      </c>
      <c r="V24" s="79" t="s">
        <v>434</v>
      </c>
      <c r="W24" s="77" t="s">
        <v>435</v>
      </c>
      <c r="X24" s="79" t="s">
        <v>436</v>
      </c>
      <c r="Y24" s="45" t="s">
        <v>440</v>
      </c>
      <c r="Z24" s="84"/>
      <c r="AA24" s="118">
        <v>0.1</v>
      </c>
      <c r="AB24" s="229">
        <f>AB20/16</f>
        <v>3.7931249999999999</v>
      </c>
      <c r="AC24" s="230" t="s">
        <v>1001</v>
      </c>
      <c r="AD24" s="107">
        <v>4</v>
      </c>
      <c r="AE24" s="107">
        <v>4</v>
      </c>
      <c r="AF24" s="81" t="s">
        <v>910</v>
      </c>
      <c r="AG24" s="232" t="s">
        <v>440</v>
      </c>
      <c r="AH24" s="81" t="s">
        <v>918</v>
      </c>
    </row>
    <row r="25" spans="1:35" s="2" customFormat="1" ht="227.25" customHeight="1" x14ac:dyDescent="0.45">
      <c r="A25" s="77" t="s">
        <v>490</v>
      </c>
      <c r="B25" s="79" t="s">
        <v>202</v>
      </c>
      <c r="C25" s="77">
        <f>26800/110000</f>
        <v>0.24363636363636362</v>
      </c>
      <c r="D25" s="113" t="s">
        <v>853</v>
      </c>
      <c r="E25" s="80" t="s">
        <v>223</v>
      </c>
      <c r="F25" s="80" t="s">
        <v>174</v>
      </c>
      <c r="G25" s="81" t="s">
        <v>177</v>
      </c>
      <c r="H25" s="81" t="s">
        <v>179</v>
      </c>
      <c r="I25" s="81"/>
      <c r="J25" s="81"/>
      <c r="K25" s="101" t="s">
        <v>640</v>
      </c>
      <c r="L25" s="101" t="s">
        <v>640</v>
      </c>
      <c r="M25" s="101" t="s">
        <v>640</v>
      </c>
      <c r="N25" s="80" t="s">
        <v>320</v>
      </c>
      <c r="O25" s="80" t="s">
        <v>321</v>
      </c>
      <c r="P25" s="77" t="s">
        <v>317</v>
      </c>
      <c r="Q25" s="89" t="s">
        <v>367</v>
      </c>
      <c r="R25" s="79" t="s">
        <v>366</v>
      </c>
      <c r="S25" s="213" t="s">
        <v>945</v>
      </c>
      <c r="T25" s="79" t="s">
        <v>586</v>
      </c>
      <c r="U25" s="83" t="s">
        <v>433</v>
      </c>
      <c r="V25" s="79" t="s">
        <v>434</v>
      </c>
      <c r="W25" s="77" t="s">
        <v>437</v>
      </c>
      <c r="X25" s="79" t="s">
        <v>438</v>
      </c>
      <c r="Y25" s="45" t="s">
        <v>440</v>
      </c>
      <c r="Z25" s="84"/>
      <c r="AA25" s="118">
        <v>0.1</v>
      </c>
      <c r="AB25" s="229">
        <f>AB21/16</f>
        <v>3.7931249999999999</v>
      </c>
      <c r="AC25" s="230" t="s">
        <v>1001</v>
      </c>
      <c r="AD25" s="107">
        <v>4</v>
      </c>
      <c r="AE25" s="107">
        <v>4</v>
      </c>
      <c r="AF25" s="81" t="s">
        <v>910</v>
      </c>
      <c r="AG25" s="232" t="s">
        <v>440</v>
      </c>
      <c r="AH25" s="81" t="s">
        <v>918</v>
      </c>
      <c r="AI25" s="20"/>
    </row>
    <row r="26" spans="1:35" s="2" customFormat="1" ht="210" customHeight="1" x14ac:dyDescent="0.45">
      <c r="A26" s="77" t="s">
        <v>25</v>
      </c>
      <c r="B26" s="78" t="s">
        <v>849</v>
      </c>
      <c r="C26" s="89" t="s">
        <v>232</v>
      </c>
      <c r="D26" s="79"/>
      <c r="E26" s="80" t="s">
        <v>718</v>
      </c>
      <c r="F26" s="80" t="s">
        <v>902</v>
      </c>
      <c r="G26" s="80" t="s">
        <v>850</v>
      </c>
      <c r="H26" s="203" t="s">
        <v>719</v>
      </c>
      <c r="I26" s="80"/>
      <c r="J26" s="80"/>
      <c r="K26" s="101" t="s">
        <v>640</v>
      </c>
      <c r="L26" s="101" t="s">
        <v>640</v>
      </c>
      <c r="M26" s="101" t="s">
        <v>640</v>
      </c>
      <c r="N26" s="80" t="s">
        <v>318</v>
      </c>
      <c r="O26" s="80" t="s">
        <v>319</v>
      </c>
      <c r="P26" s="77" t="s">
        <v>317</v>
      </c>
      <c r="Q26" s="89" t="s">
        <v>874</v>
      </c>
      <c r="R26" s="79" t="s">
        <v>368</v>
      </c>
      <c r="S26" s="213" t="s">
        <v>969</v>
      </c>
      <c r="T26" s="79" t="s">
        <v>586</v>
      </c>
      <c r="U26" s="119" t="s">
        <v>439</v>
      </c>
      <c r="V26" s="79"/>
      <c r="W26" s="77" t="s">
        <v>440</v>
      </c>
      <c r="X26" s="79"/>
      <c r="Y26" s="45">
        <v>3.4</v>
      </c>
      <c r="Z26" s="120" t="s">
        <v>903</v>
      </c>
      <c r="AA26" s="118">
        <v>0.1</v>
      </c>
      <c r="AB26" s="229">
        <f>AB20/16</f>
        <v>3.7931249999999999</v>
      </c>
      <c r="AC26" s="230" t="s">
        <v>1001</v>
      </c>
      <c r="AD26" s="107">
        <v>4</v>
      </c>
      <c r="AE26" s="107">
        <v>4</v>
      </c>
      <c r="AF26" s="81" t="s">
        <v>440</v>
      </c>
      <c r="AG26" s="232" t="s">
        <v>440</v>
      </c>
      <c r="AH26" s="89">
        <v>2.08</v>
      </c>
      <c r="AI26" s="20"/>
    </row>
    <row r="27" spans="1:35" s="2" customFormat="1" ht="234.75" customHeight="1" x14ac:dyDescent="0.45">
      <c r="A27" s="77" t="s">
        <v>26</v>
      </c>
      <c r="B27" s="78" t="s">
        <v>849</v>
      </c>
      <c r="C27" s="89" t="s">
        <v>232</v>
      </c>
      <c r="D27" s="79"/>
      <c r="E27" s="80"/>
      <c r="F27" s="80" t="s">
        <v>904</v>
      </c>
      <c r="G27" s="80" t="s">
        <v>851</v>
      </c>
      <c r="H27" s="203" t="s">
        <v>720</v>
      </c>
      <c r="I27" s="80"/>
      <c r="J27" s="80"/>
      <c r="K27" s="101" t="s">
        <v>640</v>
      </c>
      <c r="L27" s="101" t="s">
        <v>640</v>
      </c>
      <c r="M27" s="101" t="s">
        <v>640</v>
      </c>
      <c r="N27" s="80" t="s">
        <v>320</v>
      </c>
      <c r="O27" s="80" t="s">
        <v>321</v>
      </c>
      <c r="P27" s="77" t="s">
        <v>317</v>
      </c>
      <c r="Q27" s="89" t="s">
        <v>893</v>
      </c>
      <c r="R27" s="79" t="s">
        <v>369</v>
      </c>
      <c r="S27" s="213" t="s">
        <v>969</v>
      </c>
      <c r="T27" s="79" t="s">
        <v>586</v>
      </c>
      <c r="U27" s="119" t="s">
        <v>439</v>
      </c>
      <c r="V27" s="79"/>
      <c r="W27" s="77" t="s">
        <v>440</v>
      </c>
      <c r="X27" s="79"/>
      <c r="Y27" s="45" t="s">
        <v>440</v>
      </c>
      <c r="Z27" s="84"/>
      <c r="AA27" s="118">
        <v>0.1</v>
      </c>
      <c r="AB27" s="229">
        <f>AB21/16</f>
        <v>3.7931249999999999</v>
      </c>
      <c r="AC27" s="230" t="s">
        <v>1001</v>
      </c>
      <c r="AD27" s="107">
        <v>4</v>
      </c>
      <c r="AE27" s="107">
        <v>4</v>
      </c>
      <c r="AF27" s="80" t="s">
        <v>440</v>
      </c>
      <c r="AG27" s="232" t="s">
        <v>440</v>
      </c>
      <c r="AH27" s="77">
        <v>2.08</v>
      </c>
      <c r="AI27" s="20"/>
    </row>
    <row r="28" spans="1:35" s="31" customFormat="1" x14ac:dyDescent="0.45">
      <c r="A28" s="90" t="s">
        <v>27</v>
      </c>
      <c r="B28" s="91"/>
      <c r="C28" s="90"/>
      <c r="D28" s="92"/>
      <c r="E28" s="93"/>
      <c r="F28" s="94"/>
      <c r="G28" s="94"/>
      <c r="H28" s="94"/>
      <c r="I28" s="94"/>
      <c r="J28" s="94"/>
      <c r="K28" s="94"/>
      <c r="L28" s="94"/>
      <c r="M28" s="94"/>
      <c r="N28" s="59"/>
      <c r="O28" s="59"/>
      <c r="P28" s="60"/>
      <c r="Q28" s="60"/>
      <c r="R28" s="95"/>
      <c r="S28" s="60"/>
      <c r="T28" s="95"/>
      <c r="U28" s="96"/>
      <c r="V28" s="92"/>
      <c r="W28" s="90"/>
      <c r="X28" s="92"/>
      <c r="Y28" s="60"/>
      <c r="Z28" s="95"/>
      <c r="AA28" s="97"/>
      <c r="AB28" s="98"/>
      <c r="AC28" s="99"/>
      <c r="AD28" s="100"/>
      <c r="AE28" s="100"/>
      <c r="AF28" s="100"/>
      <c r="AG28" s="97"/>
      <c r="AH28" s="90"/>
      <c r="AI28" s="30"/>
    </row>
    <row r="29" spans="1:35" s="2" customFormat="1" ht="99.75" x14ac:dyDescent="0.45">
      <c r="A29" s="77" t="s">
        <v>28</v>
      </c>
      <c r="B29" s="78" t="s">
        <v>29</v>
      </c>
      <c r="C29" s="77" t="s">
        <v>273</v>
      </c>
      <c r="D29" s="79" t="s">
        <v>852</v>
      </c>
      <c r="E29" s="80" t="s">
        <v>162</v>
      </c>
      <c r="F29" s="80" t="s">
        <v>162</v>
      </c>
      <c r="G29" s="80" t="s">
        <v>162</v>
      </c>
      <c r="H29" s="80" t="s">
        <v>162</v>
      </c>
      <c r="I29" s="105" t="s">
        <v>633</v>
      </c>
      <c r="J29" s="105" t="s">
        <v>633</v>
      </c>
      <c r="K29" s="105" t="s">
        <v>633</v>
      </c>
      <c r="L29" s="105" t="s">
        <v>633</v>
      </c>
      <c r="M29" s="105" t="s">
        <v>633</v>
      </c>
      <c r="N29" s="80" t="s">
        <v>322</v>
      </c>
      <c r="O29" s="80" t="s">
        <v>322</v>
      </c>
      <c r="P29" s="77" t="s">
        <v>322</v>
      </c>
      <c r="Q29" s="116" t="s">
        <v>370</v>
      </c>
      <c r="R29" s="219" t="s">
        <v>371</v>
      </c>
      <c r="S29" s="116" t="s">
        <v>440</v>
      </c>
      <c r="T29" s="121"/>
      <c r="U29" s="83" t="s">
        <v>440</v>
      </c>
      <c r="V29" s="79"/>
      <c r="W29" s="77" t="s">
        <v>440</v>
      </c>
      <c r="X29" s="79"/>
      <c r="Y29" s="45" t="s">
        <v>440</v>
      </c>
      <c r="Z29" s="84"/>
      <c r="AA29" s="85">
        <v>2.4</v>
      </c>
      <c r="AB29" s="86">
        <v>0.9</v>
      </c>
      <c r="AC29" s="87">
        <v>0.9</v>
      </c>
      <c r="AD29" s="88">
        <v>2.4</v>
      </c>
      <c r="AE29" s="88">
        <v>5</v>
      </c>
      <c r="AF29" s="203" t="s">
        <v>1006</v>
      </c>
      <c r="AG29" s="122" t="s">
        <v>591</v>
      </c>
      <c r="AH29" s="209" t="s">
        <v>919</v>
      </c>
      <c r="AI29" s="20"/>
    </row>
    <row r="30" spans="1:35" s="2" customFormat="1" ht="265.5" customHeight="1" x14ac:dyDescent="0.45">
      <c r="A30" s="77" t="s">
        <v>30</v>
      </c>
      <c r="B30" s="79" t="s">
        <v>29</v>
      </c>
      <c r="C30" s="89" t="s">
        <v>232</v>
      </c>
      <c r="D30" s="79"/>
      <c r="E30" s="80" t="s">
        <v>163</v>
      </c>
      <c r="F30" s="80" t="s">
        <v>164</v>
      </c>
      <c r="G30" s="80" t="s">
        <v>164</v>
      </c>
      <c r="H30" s="80" t="s">
        <v>165</v>
      </c>
      <c r="I30" s="105" t="s">
        <v>632</v>
      </c>
      <c r="J30" s="105" t="s">
        <v>632</v>
      </c>
      <c r="K30" s="105" t="s">
        <v>632</v>
      </c>
      <c r="L30" s="105" t="s">
        <v>632</v>
      </c>
      <c r="M30" s="105" t="s">
        <v>163</v>
      </c>
      <c r="N30" s="80" t="s">
        <v>323</v>
      </c>
      <c r="O30" s="80" t="s">
        <v>323</v>
      </c>
      <c r="P30" s="77" t="s">
        <v>323</v>
      </c>
      <c r="Q30" s="108" t="s">
        <v>894</v>
      </c>
      <c r="R30" s="219" t="s">
        <v>372</v>
      </c>
      <c r="S30" s="108" t="s">
        <v>440</v>
      </c>
      <c r="T30" s="109"/>
      <c r="U30" s="83" t="s">
        <v>710</v>
      </c>
      <c r="V30" s="79"/>
      <c r="W30" s="77" t="s">
        <v>712</v>
      </c>
      <c r="X30" s="79"/>
      <c r="Y30" s="45" t="s">
        <v>440</v>
      </c>
      <c r="Z30" s="84"/>
      <c r="AA30" s="85">
        <v>2.4</v>
      </c>
      <c r="AB30" s="86">
        <v>0.9</v>
      </c>
      <c r="AC30" s="87">
        <v>0.9</v>
      </c>
      <c r="AD30" s="88">
        <v>2.4</v>
      </c>
      <c r="AE30" s="88">
        <v>5</v>
      </c>
      <c r="AF30" s="80" t="s">
        <v>1007</v>
      </c>
      <c r="AG30" s="83" t="s">
        <v>440</v>
      </c>
      <c r="AH30" s="80" t="s">
        <v>440</v>
      </c>
    </row>
    <row r="31" spans="1:35" s="2" customFormat="1" ht="185.25" x14ac:dyDescent="0.45">
      <c r="A31" s="77" t="s">
        <v>31</v>
      </c>
      <c r="B31" s="79" t="s">
        <v>29</v>
      </c>
      <c r="C31" s="89" t="s">
        <v>232</v>
      </c>
      <c r="D31" s="79"/>
      <c r="E31" s="80" t="s">
        <v>162</v>
      </c>
      <c r="F31" s="80" t="s">
        <v>162</v>
      </c>
      <c r="G31" s="80" t="s">
        <v>162</v>
      </c>
      <c r="H31" s="80" t="s">
        <v>162</v>
      </c>
      <c r="I31" s="105" t="s">
        <v>655</v>
      </c>
      <c r="J31" s="105" t="s">
        <v>655</v>
      </c>
      <c r="K31" s="105" t="s">
        <v>701</v>
      </c>
      <c r="L31" s="105" t="s">
        <v>701</v>
      </c>
      <c r="M31" s="105" t="s">
        <v>701</v>
      </c>
      <c r="N31" s="80" t="s">
        <v>324</v>
      </c>
      <c r="O31" s="80" t="s">
        <v>324</v>
      </c>
      <c r="P31" s="77" t="s">
        <v>324</v>
      </c>
      <c r="Q31" s="116" t="s">
        <v>930</v>
      </c>
      <c r="R31" s="79" t="s">
        <v>989</v>
      </c>
      <c r="S31" s="108" t="s">
        <v>990</v>
      </c>
      <c r="T31" s="121" t="s">
        <v>607</v>
      </c>
      <c r="U31" s="83" t="s">
        <v>875</v>
      </c>
      <c r="V31" s="110"/>
      <c r="W31" s="77" t="s">
        <v>441</v>
      </c>
      <c r="X31" s="79" t="s">
        <v>800</v>
      </c>
      <c r="Y31" s="45" t="s">
        <v>883</v>
      </c>
      <c r="Z31" s="84"/>
      <c r="AA31" s="85"/>
      <c r="AB31" s="86"/>
      <c r="AC31" s="87"/>
      <c r="AD31" s="88"/>
      <c r="AE31" s="88"/>
      <c r="AF31" s="88" t="s">
        <v>440</v>
      </c>
      <c r="AG31" s="85" t="s">
        <v>440</v>
      </c>
      <c r="AH31" s="77" t="s">
        <v>561</v>
      </c>
      <c r="AI31" s="20"/>
    </row>
    <row r="32" spans="1:35" s="2" customFormat="1" ht="57" x14ac:dyDescent="0.45">
      <c r="A32" s="77" t="s">
        <v>32</v>
      </c>
      <c r="B32" s="78" t="s">
        <v>33</v>
      </c>
      <c r="C32" s="89" t="s">
        <v>274</v>
      </c>
      <c r="D32" s="106"/>
      <c r="E32" s="80" t="s">
        <v>166</v>
      </c>
      <c r="F32" s="80" t="s">
        <v>167</v>
      </c>
      <c r="G32" s="80" t="s">
        <v>167</v>
      </c>
      <c r="H32" s="80" t="s">
        <v>167</v>
      </c>
      <c r="I32" s="105" t="s">
        <v>166</v>
      </c>
      <c r="J32" s="105" t="s">
        <v>641</v>
      </c>
      <c r="K32" s="105" t="s">
        <v>642</v>
      </c>
      <c r="L32" s="105" t="s">
        <v>634</v>
      </c>
      <c r="M32" s="105" t="s">
        <v>634</v>
      </c>
      <c r="N32" s="80" t="s">
        <v>166</v>
      </c>
      <c r="O32" s="80" t="s">
        <v>166</v>
      </c>
      <c r="P32" s="77" t="s">
        <v>166</v>
      </c>
      <c r="Q32" s="77" t="s">
        <v>373</v>
      </c>
      <c r="R32" s="79"/>
      <c r="S32" s="77" t="s">
        <v>501</v>
      </c>
      <c r="T32" s="79"/>
      <c r="U32" s="83" t="s">
        <v>166</v>
      </c>
      <c r="V32" s="79" t="s">
        <v>442</v>
      </c>
      <c r="W32" s="77" t="s">
        <v>166</v>
      </c>
      <c r="X32" s="79"/>
      <c r="Y32" s="103" t="s">
        <v>746</v>
      </c>
      <c r="Z32" s="84" t="s">
        <v>747</v>
      </c>
      <c r="AA32" s="85" t="s">
        <v>501</v>
      </c>
      <c r="AB32" s="86" t="s">
        <v>501</v>
      </c>
      <c r="AC32" s="87" t="s">
        <v>501</v>
      </c>
      <c r="AD32" s="88" t="s">
        <v>501</v>
      </c>
      <c r="AE32" s="88" t="s">
        <v>501</v>
      </c>
      <c r="AF32" s="107" t="s">
        <v>501</v>
      </c>
      <c r="AG32" s="85" t="s">
        <v>501</v>
      </c>
      <c r="AH32" s="77" t="s">
        <v>501</v>
      </c>
      <c r="AI32" s="20"/>
    </row>
    <row r="33" spans="1:35" s="2" customFormat="1" ht="42.75" x14ac:dyDescent="0.45">
      <c r="A33" s="77" t="s">
        <v>34</v>
      </c>
      <c r="B33" s="78"/>
      <c r="C33" s="89" t="s">
        <v>232</v>
      </c>
      <c r="D33" s="79"/>
      <c r="E33" s="80"/>
      <c r="F33" s="80"/>
      <c r="G33" s="80"/>
      <c r="H33" s="80"/>
      <c r="I33" s="80"/>
      <c r="J33" s="80"/>
      <c r="K33" s="80"/>
      <c r="L33" s="80"/>
      <c r="M33" s="80"/>
      <c r="N33" s="80"/>
      <c r="O33" s="80"/>
      <c r="P33" s="77"/>
      <c r="Q33" s="77" t="s">
        <v>374</v>
      </c>
      <c r="R33" s="106" t="s">
        <v>375</v>
      </c>
      <c r="S33" s="77" t="s">
        <v>587</v>
      </c>
      <c r="T33" s="215" t="s">
        <v>963</v>
      </c>
      <c r="U33" s="83"/>
      <c r="V33" s="79" t="s">
        <v>443</v>
      </c>
      <c r="W33" s="77"/>
      <c r="X33" s="79"/>
      <c r="Y33" s="103" t="s">
        <v>741</v>
      </c>
      <c r="Z33" s="84"/>
      <c r="AA33" s="83" t="s">
        <v>502</v>
      </c>
      <c r="AB33" s="77" t="s">
        <v>502</v>
      </c>
      <c r="AC33" s="79" t="s">
        <v>502</v>
      </c>
      <c r="AD33" s="80" t="s">
        <v>502</v>
      </c>
      <c r="AE33" s="80" t="s">
        <v>502</v>
      </c>
      <c r="AF33" s="80" t="s">
        <v>502</v>
      </c>
      <c r="AG33" s="83" t="s">
        <v>502</v>
      </c>
      <c r="AH33" s="80" t="s">
        <v>562</v>
      </c>
    </row>
    <row r="34" spans="1:35" s="2" customFormat="1" ht="142.5" x14ac:dyDescent="0.45">
      <c r="A34" s="77" t="s">
        <v>35</v>
      </c>
      <c r="B34" s="79" t="s">
        <v>105</v>
      </c>
      <c r="C34" s="77" t="s">
        <v>854</v>
      </c>
      <c r="D34" s="79" t="s">
        <v>855</v>
      </c>
      <c r="E34" s="80" t="s">
        <v>905</v>
      </c>
      <c r="F34" s="80" t="s">
        <v>168</v>
      </c>
      <c r="G34" s="80" t="s">
        <v>168</v>
      </c>
      <c r="H34" s="80" t="s">
        <v>867</v>
      </c>
      <c r="I34" s="80" t="s">
        <v>868</v>
      </c>
      <c r="J34" s="193" t="s">
        <v>868</v>
      </c>
      <c r="K34" s="105" t="s">
        <v>635</v>
      </c>
      <c r="L34" s="105" t="s">
        <v>597</v>
      </c>
      <c r="M34" s="105" t="s">
        <v>598</v>
      </c>
      <c r="N34" s="80" t="s">
        <v>325</v>
      </c>
      <c r="O34" s="105" t="s">
        <v>673</v>
      </c>
      <c r="P34" s="77" t="s">
        <v>325</v>
      </c>
      <c r="Q34" s="77" t="s">
        <v>876</v>
      </c>
      <c r="R34" s="106" t="s">
        <v>376</v>
      </c>
      <c r="S34" s="89" t="s">
        <v>600</v>
      </c>
      <c r="T34" s="106" t="s">
        <v>599</v>
      </c>
      <c r="U34" s="83" t="s">
        <v>444</v>
      </c>
      <c r="V34" s="109" t="s">
        <v>711</v>
      </c>
      <c r="W34" s="89" t="s">
        <v>884</v>
      </c>
      <c r="X34" s="79"/>
      <c r="Y34" s="103" t="s">
        <v>748</v>
      </c>
      <c r="Z34" s="84" t="s">
        <v>749</v>
      </c>
      <c r="AA34" s="85">
        <v>20</v>
      </c>
      <c r="AB34" s="86" t="s">
        <v>503</v>
      </c>
      <c r="AC34" s="87">
        <v>2</v>
      </c>
      <c r="AD34" s="88" t="s">
        <v>504</v>
      </c>
      <c r="AE34" s="88" t="s">
        <v>505</v>
      </c>
      <c r="AF34" s="80" t="s">
        <v>911</v>
      </c>
      <c r="AG34" s="123" t="s">
        <v>592</v>
      </c>
      <c r="AH34" s="80" t="s">
        <v>563</v>
      </c>
    </row>
    <row r="35" spans="1:35" s="2" customFormat="1" ht="168.75" customHeight="1" x14ac:dyDescent="0.45">
      <c r="A35" s="77" t="s">
        <v>36</v>
      </c>
      <c r="B35" s="79" t="s">
        <v>105</v>
      </c>
      <c r="C35" s="89" t="s">
        <v>232</v>
      </c>
      <c r="D35" s="79"/>
      <c r="E35" s="80" t="s">
        <v>169</v>
      </c>
      <c r="F35" s="80" t="s">
        <v>168</v>
      </c>
      <c r="G35" s="80" t="s">
        <v>168</v>
      </c>
      <c r="H35" s="80" t="s">
        <v>170</v>
      </c>
      <c r="I35" s="80"/>
      <c r="J35" s="80"/>
      <c r="K35" s="105" t="s">
        <v>702</v>
      </c>
      <c r="L35" s="105" t="s">
        <v>703</v>
      </c>
      <c r="M35" s="105" t="s">
        <v>598</v>
      </c>
      <c r="N35" s="80" t="s">
        <v>325</v>
      </c>
      <c r="O35" s="80" t="s">
        <v>325</v>
      </c>
      <c r="P35" s="77" t="s">
        <v>325</v>
      </c>
      <c r="Q35" s="89" t="s">
        <v>170</v>
      </c>
      <c r="R35" s="109"/>
      <c r="S35" s="89" t="s">
        <v>588</v>
      </c>
      <c r="T35" s="79"/>
      <c r="U35" s="83" t="s">
        <v>877</v>
      </c>
      <c r="V35" s="109" t="s">
        <v>711</v>
      </c>
      <c r="W35" s="77" t="s">
        <v>445</v>
      </c>
      <c r="X35" s="79"/>
      <c r="Y35" s="103" t="s">
        <v>814</v>
      </c>
      <c r="Z35" s="84" t="s">
        <v>816</v>
      </c>
      <c r="AA35" s="85"/>
      <c r="AB35" s="86" t="s">
        <v>503</v>
      </c>
      <c r="AC35" s="87">
        <v>2</v>
      </c>
      <c r="AD35" s="88"/>
      <c r="AE35" s="88"/>
      <c r="AF35" s="201" t="s">
        <v>912</v>
      </c>
      <c r="AG35" s="83">
        <v>500</v>
      </c>
      <c r="AH35" s="77" t="s">
        <v>440</v>
      </c>
      <c r="AI35" s="20"/>
    </row>
    <row r="36" spans="1:35" s="2" customFormat="1" ht="99.75" x14ac:dyDescent="0.45">
      <c r="A36" s="77" t="s">
        <v>37</v>
      </c>
      <c r="B36" s="78" t="s">
        <v>38</v>
      </c>
      <c r="C36" s="77" t="s">
        <v>275</v>
      </c>
      <c r="D36" s="79"/>
      <c r="E36" s="80" t="s">
        <v>171</v>
      </c>
      <c r="F36" s="80" t="s">
        <v>172</v>
      </c>
      <c r="G36" s="80" t="s">
        <v>172</v>
      </c>
      <c r="H36" s="80" t="s">
        <v>173</v>
      </c>
      <c r="I36" s="80"/>
      <c r="J36" s="80"/>
      <c r="K36" s="80"/>
      <c r="L36" s="105" t="s">
        <v>173</v>
      </c>
      <c r="M36" s="105" t="s">
        <v>171</v>
      </c>
      <c r="N36" s="81" t="s">
        <v>326</v>
      </c>
      <c r="O36" s="81" t="s">
        <v>326</v>
      </c>
      <c r="P36" s="89" t="s">
        <v>326</v>
      </c>
      <c r="Q36" s="77" t="s">
        <v>377</v>
      </c>
      <c r="R36" s="79"/>
      <c r="S36" s="77" t="s">
        <v>377</v>
      </c>
      <c r="T36" s="79"/>
      <c r="U36" s="83" t="s">
        <v>377</v>
      </c>
      <c r="V36" s="79"/>
      <c r="W36" s="77" t="s">
        <v>377</v>
      </c>
      <c r="X36" s="79"/>
      <c r="Y36" s="124">
        <v>2180</v>
      </c>
      <c r="Z36" s="125" t="s">
        <v>801</v>
      </c>
      <c r="AA36" s="85">
        <v>3</v>
      </c>
      <c r="AB36" s="77" t="s">
        <v>885</v>
      </c>
      <c r="AC36" s="79" t="s">
        <v>506</v>
      </c>
      <c r="AD36" s="88">
        <v>10</v>
      </c>
      <c r="AE36" s="88">
        <v>10</v>
      </c>
      <c r="AF36" s="80" t="s">
        <v>913</v>
      </c>
      <c r="AG36" s="83">
        <v>11</v>
      </c>
      <c r="AH36" s="77"/>
      <c r="AI36" s="20"/>
    </row>
    <row r="37" spans="1:35" s="2" customFormat="1" ht="42.75" x14ac:dyDescent="0.45">
      <c r="A37" s="77" t="s">
        <v>39</v>
      </c>
      <c r="B37" s="78" t="s">
        <v>5</v>
      </c>
      <c r="C37" s="77" t="s">
        <v>232</v>
      </c>
      <c r="D37" s="79"/>
      <c r="E37" s="80"/>
      <c r="F37" s="80"/>
      <c r="G37" s="80"/>
      <c r="H37" s="80"/>
      <c r="I37" s="80"/>
      <c r="J37" s="80"/>
      <c r="K37" s="80"/>
      <c r="L37" s="80"/>
      <c r="M37" s="80"/>
      <c r="N37" s="81" t="s">
        <v>158</v>
      </c>
      <c r="O37" s="81" t="s">
        <v>158</v>
      </c>
      <c r="P37" s="89" t="s">
        <v>158</v>
      </c>
      <c r="Q37" s="77" t="s">
        <v>158</v>
      </c>
      <c r="R37" s="79"/>
      <c r="S37" s="77" t="s">
        <v>158</v>
      </c>
      <c r="T37" s="79"/>
      <c r="U37" s="83" t="s">
        <v>205</v>
      </c>
      <c r="V37" s="79"/>
      <c r="W37" s="77" t="s">
        <v>205</v>
      </c>
      <c r="X37" s="79"/>
      <c r="Y37" s="103" t="s">
        <v>741</v>
      </c>
      <c r="Z37" s="84"/>
      <c r="AA37" s="85" t="s">
        <v>158</v>
      </c>
      <c r="AB37" s="86" t="s">
        <v>158</v>
      </c>
      <c r="AC37" s="87" t="s">
        <v>158</v>
      </c>
      <c r="AD37" s="88" t="s">
        <v>158</v>
      </c>
      <c r="AE37" s="88" t="s">
        <v>158</v>
      </c>
      <c r="AF37" s="88" t="s">
        <v>158</v>
      </c>
      <c r="AG37" s="85" t="s">
        <v>440</v>
      </c>
      <c r="AH37" s="77" t="s">
        <v>564</v>
      </c>
      <c r="AI37" s="20"/>
    </row>
    <row r="38" spans="1:35" s="3" customFormat="1" ht="28.5" x14ac:dyDescent="0.45">
      <c r="A38" s="126" t="s">
        <v>40</v>
      </c>
      <c r="B38" s="127"/>
      <c r="C38" s="126"/>
      <c r="D38" s="128"/>
      <c r="E38" s="93"/>
      <c r="F38" s="94"/>
      <c r="G38" s="94"/>
      <c r="H38" s="94"/>
      <c r="I38" s="94"/>
      <c r="J38" s="94"/>
      <c r="K38" s="94"/>
      <c r="L38" s="94"/>
      <c r="M38" s="94"/>
      <c r="N38" s="94"/>
      <c r="O38" s="94"/>
      <c r="P38" s="126"/>
      <c r="Q38" s="126"/>
      <c r="R38" s="128"/>
      <c r="S38" s="126"/>
      <c r="T38" s="128"/>
      <c r="U38" s="130"/>
      <c r="V38" s="128"/>
      <c r="W38" s="126"/>
      <c r="X38" s="128"/>
      <c r="Y38" s="60"/>
      <c r="Z38" s="95"/>
      <c r="AA38" s="130"/>
      <c r="AB38" s="126"/>
      <c r="AC38" s="128"/>
      <c r="AD38" s="94"/>
      <c r="AE38" s="94"/>
      <c r="AF38" s="94"/>
      <c r="AG38" s="130"/>
      <c r="AH38" s="94"/>
    </row>
    <row r="39" spans="1:35" s="2" customFormat="1" ht="71.25" x14ac:dyDescent="0.45">
      <c r="A39" s="77" t="s">
        <v>41</v>
      </c>
      <c r="B39" s="78" t="s">
        <v>42</v>
      </c>
      <c r="C39" s="131" t="s">
        <v>276</v>
      </c>
      <c r="D39" s="79" t="s">
        <v>856</v>
      </c>
      <c r="E39" s="80" t="s">
        <v>196</v>
      </c>
      <c r="F39" s="80" t="s">
        <v>197</v>
      </c>
      <c r="G39" s="80" t="s">
        <v>197</v>
      </c>
      <c r="H39" s="80" t="s">
        <v>198</v>
      </c>
      <c r="I39" s="80"/>
      <c r="J39" s="80"/>
      <c r="K39" s="105" t="s">
        <v>198</v>
      </c>
      <c r="L39" s="105" t="s">
        <v>636</v>
      </c>
      <c r="M39" s="105" t="s">
        <v>637</v>
      </c>
      <c r="N39" s="105" t="s">
        <v>668</v>
      </c>
      <c r="O39" s="80" t="s">
        <v>327</v>
      </c>
      <c r="P39" s="77" t="s">
        <v>327</v>
      </c>
      <c r="Q39" s="77" t="s">
        <v>378</v>
      </c>
      <c r="R39" s="79"/>
      <c r="S39" s="89" t="s">
        <v>946</v>
      </c>
      <c r="T39" s="215" t="s">
        <v>964</v>
      </c>
      <c r="U39" s="83" t="s">
        <v>878</v>
      </c>
      <c r="V39" s="79" t="s">
        <v>446</v>
      </c>
      <c r="W39" s="77" t="s">
        <v>447</v>
      </c>
      <c r="X39" s="79"/>
      <c r="Y39" s="132" t="s">
        <v>402</v>
      </c>
      <c r="Z39" s="133"/>
      <c r="AA39" s="85">
        <v>10</v>
      </c>
      <c r="AB39" s="77" t="s">
        <v>890</v>
      </c>
      <c r="AC39" s="79" t="s">
        <v>890</v>
      </c>
      <c r="AD39" s="88">
        <v>10</v>
      </c>
      <c r="AE39" s="88">
        <v>10</v>
      </c>
      <c r="AF39" s="81" t="s">
        <v>914</v>
      </c>
      <c r="AG39" s="134" t="s">
        <v>593</v>
      </c>
      <c r="AH39" s="83">
        <v>10</v>
      </c>
      <c r="AI39" s="20"/>
    </row>
    <row r="40" spans="1:35" s="2" customFormat="1" ht="213.75" x14ac:dyDescent="0.45">
      <c r="A40" s="77" t="s">
        <v>43</v>
      </c>
      <c r="B40" s="78" t="s">
        <v>44</v>
      </c>
      <c r="C40" s="77">
        <v>54</v>
      </c>
      <c r="D40" s="79"/>
      <c r="E40" s="80" t="s">
        <v>199</v>
      </c>
      <c r="F40" s="80" t="s">
        <v>844</v>
      </c>
      <c r="G40" s="80" t="s">
        <v>200</v>
      </c>
      <c r="H40" s="80" t="s">
        <v>201</v>
      </c>
      <c r="I40" s="80"/>
      <c r="J40" s="80"/>
      <c r="K40" s="105" t="s">
        <v>201</v>
      </c>
      <c r="L40" s="105" t="s">
        <v>638</v>
      </c>
      <c r="M40" s="222" t="s">
        <v>975</v>
      </c>
      <c r="N40" s="80" t="s">
        <v>328</v>
      </c>
      <c r="O40" s="80" t="s">
        <v>329</v>
      </c>
      <c r="P40" s="77" t="s">
        <v>330</v>
      </c>
      <c r="Q40" s="77" t="s">
        <v>379</v>
      </c>
      <c r="R40" s="106" t="s">
        <v>376</v>
      </c>
      <c r="S40" s="89" t="s">
        <v>379</v>
      </c>
      <c r="T40" s="106" t="s">
        <v>376</v>
      </c>
      <c r="U40" s="83" t="s">
        <v>448</v>
      </c>
      <c r="V40" s="79" t="s">
        <v>449</v>
      </c>
      <c r="W40" s="77" t="s">
        <v>450</v>
      </c>
      <c r="X40" s="79"/>
      <c r="Y40" s="132">
        <v>70</v>
      </c>
      <c r="Z40" s="135" t="s">
        <v>802</v>
      </c>
      <c r="AA40" s="85">
        <v>1500</v>
      </c>
      <c r="AB40" s="86">
        <v>1500</v>
      </c>
      <c r="AC40" s="87">
        <v>1500</v>
      </c>
      <c r="AD40" s="88">
        <v>1500</v>
      </c>
      <c r="AE40" s="88">
        <v>1500</v>
      </c>
      <c r="AF40" s="88">
        <v>2052</v>
      </c>
      <c r="AG40" s="85">
        <v>127</v>
      </c>
      <c r="AH40" s="77">
        <v>2048</v>
      </c>
      <c r="AI40" s="20"/>
    </row>
    <row r="41" spans="1:35" s="2" customFormat="1" ht="61.5" customHeight="1" x14ac:dyDescent="0.45">
      <c r="A41" s="77" t="s">
        <v>45</v>
      </c>
      <c r="B41" s="78" t="s">
        <v>5</v>
      </c>
      <c r="C41" s="89" t="s">
        <v>158</v>
      </c>
      <c r="D41" s="106" t="s">
        <v>296</v>
      </c>
      <c r="E41" s="80" t="s">
        <v>158</v>
      </c>
      <c r="F41" s="80" t="s">
        <v>158</v>
      </c>
      <c r="G41" s="80" t="s">
        <v>158</v>
      </c>
      <c r="H41" s="80" t="s">
        <v>158</v>
      </c>
      <c r="I41" s="80"/>
      <c r="J41" s="80"/>
      <c r="K41" s="105" t="s">
        <v>158</v>
      </c>
      <c r="L41" s="105" t="s">
        <v>158</v>
      </c>
      <c r="M41" s="105" t="s">
        <v>158</v>
      </c>
      <c r="N41" s="80" t="s">
        <v>331</v>
      </c>
      <c r="O41" s="80" t="s">
        <v>331</v>
      </c>
      <c r="P41" s="77" t="s">
        <v>331</v>
      </c>
      <c r="Q41" s="77" t="s">
        <v>158</v>
      </c>
      <c r="R41" s="215" t="s">
        <v>931</v>
      </c>
      <c r="S41" s="89" t="s">
        <v>158</v>
      </c>
      <c r="T41" s="215" t="s">
        <v>931</v>
      </c>
      <c r="U41" s="83" t="s">
        <v>158</v>
      </c>
      <c r="V41" s="79"/>
      <c r="W41" s="77" t="s">
        <v>158</v>
      </c>
      <c r="X41" s="79"/>
      <c r="Y41" s="132" t="s">
        <v>741</v>
      </c>
      <c r="Z41" s="135"/>
      <c r="AA41" s="85" t="s">
        <v>158</v>
      </c>
      <c r="AB41" s="86" t="s">
        <v>158</v>
      </c>
      <c r="AC41" s="87" t="s">
        <v>158</v>
      </c>
      <c r="AD41" s="88" t="s">
        <v>158</v>
      </c>
      <c r="AE41" s="88" t="s">
        <v>158</v>
      </c>
      <c r="AF41" s="88" t="s">
        <v>158</v>
      </c>
      <c r="AG41" s="85" t="s">
        <v>158</v>
      </c>
      <c r="AH41" s="80" t="s">
        <v>158</v>
      </c>
    </row>
    <row r="42" spans="1:35" s="2" customFormat="1" ht="228" x14ac:dyDescent="0.45">
      <c r="A42" s="77" t="s">
        <v>46</v>
      </c>
      <c r="B42" s="78" t="s">
        <v>5</v>
      </c>
      <c r="C42" s="77" t="s">
        <v>158</v>
      </c>
      <c r="D42" s="79"/>
      <c r="E42" s="81" t="s">
        <v>158</v>
      </c>
      <c r="F42" s="81" t="s">
        <v>158</v>
      </c>
      <c r="G42" s="81" t="s">
        <v>158</v>
      </c>
      <c r="H42" s="81" t="s">
        <v>158</v>
      </c>
      <c r="I42" s="81"/>
      <c r="J42" s="81"/>
      <c r="K42" s="222" t="s">
        <v>984</v>
      </c>
      <c r="L42" s="222" t="s">
        <v>985</v>
      </c>
      <c r="M42" s="101" t="s">
        <v>205</v>
      </c>
      <c r="N42" s="80" t="s">
        <v>332</v>
      </c>
      <c r="O42" s="80" t="s">
        <v>332</v>
      </c>
      <c r="P42" s="77" t="s">
        <v>332</v>
      </c>
      <c r="Q42" s="77" t="s">
        <v>332</v>
      </c>
      <c r="R42" s="79"/>
      <c r="S42" s="77" t="s">
        <v>332</v>
      </c>
      <c r="T42" s="79"/>
      <c r="U42" s="83" t="s">
        <v>158</v>
      </c>
      <c r="V42" s="79"/>
      <c r="W42" s="77" t="s">
        <v>158</v>
      </c>
      <c r="X42" s="79"/>
      <c r="Y42" s="132" t="s">
        <v>750</v>
      </c>
      <c r="Z42" s="135" t="s">
        <v>795</v>
      </c>
      <c r="AA42" s="85" t="s">
        <v>158</v>
      </c>
      <c r="AB42" s="86" t="s">
        <v>158</v>
      </c>
      <c r="AC42" s="87" t="s">
        <v>158</v>
      </c>
      <c r="AD42" s="88" t="s">
        <v>158</v>
      </c>
      <c r="AE42" s="88" t="s">
        <v>158</v>
      </c>
      <c r="AF42" s="88" t="s">
        <v>158</v>
      </c>
      <c r="AG42" s="85" t="s">
        <v>158</v>
      </c>
      <c r="AH42" s="77" t="s">
        <v>180</v>
      </c>
      <c r="AI42" s="20"/>
    </row>
    <row r="43" spans="1:35" s="31" customFormat="1" x14ac:dyDescent="0.45">
      <c r="A43" s="90" t="s">
        <v>47</v>
      </c>
      <c r="B43" s="91"/>
      <c r="C43" s="90"/>
      <c r="D43" s="92"/>
      <c r="E43" s="93"/>
      <c r="F43" s="94"/>
      <c r="G43" s="94"/>
      <c r="H43" s="94"/>
      <c r="I43" s="94"/>
      <c r="J43" s="94"/>
      <c r="K43" s="94"/>
      <c r="L43" s="94"/>
      <c r="M43" s="94"/>
      <c r="N43" s="59"/>
      <c r="O43" s="59"/>
      <c r="P43" s="60"/>
      <c r="Q43" s="60"/>
      <c r="R43" s="95"/>
      <c r="S43" s="60"/>
      <c r="T43" s="95"/>
      <c r="U43" s="96"/>
      <c r="V43" s="92"/>
      <c r="W43" s="90"/>
      <c r="X43" s="92"/>
      <c r="Y43" s="60"/>
      <c r="Z43" s="95"/>
      <c r="AA43" s="97"/>
      <c r="AB43" s="98"/>
      <c r="AC43" s="99"/>
      <c r="AD43" s="100"/>
      <c r="AE43" s="100"/>
      <c r="AF43" s="100"/>
      <c r="AG43" s="97"/>
      <c r="AH43" s="90"/>
      <c r="AI43" s="30"/>
    </row>
    <row r="44" spans="1:35" s="2" customFormat="1" ht="57" x14ac:dyDescent="0.45">
      <c r="A44" s="77" t="s">
        <v>48</v>
      </c>
      <c r="B44" s="78" t="s">
        <v>49</v>
      </c>
      <c r="C44" s="77" t="s">
        <v>277</v>
      </c>
      <c r="D44" s="79"/>
      <c r="E44" s="136" t="s">
        <v>228</v>
      </c>
      <c r="F44" s="136" t="s">
        <v>228</v>
      </c>
      <c r="G44" s="136" t="s">
        <v>228</v>
      </c>
      <c r="H44" s="136" t="s">
        <v>228</v>
      </c>
      <c r="I44" s="136"/>
      <c r="J44" s="136"/>
      <c r="K44" s="105" t="s">
        <v>158</v>
      </c>
      <c r="L44" s="105" t="s">
        <v>158</v>
      </c>
      <c r="M44" s="105" t="s">
        <v>158</v>
      </c>
      <c r="N44" s="80" t="s">
        <v>332</v>
      </c>
      <c r="O44" s="80" t="s">
        <v>332</v>
      </c>
      <c r="P44" s="89" t="s">
        <v>332</v>
      </c>
      <c r="Q44" s="108" t="s">
        <v>707</v>
      </c>
      <c r="R44" s="121"/>
      <c r="S44" s="89" t="s">
        <v>589</v>
      </c>
      <c r="T44" s="215" t="s">
        <v>952</v>
      </c>
      <c r="U44" s="83" t="s">
        <v>451</v>
      </c>
      <c r="V44" s="79" t="s">
        <v>803</v>
      </c>
      <c r="W44" s="77" t="s">
        <v>451</v>
      </c>
      <c r="X44" s="79" t="s">
        <v>452</v>
      </c>
      <c r="Y44" s="45" t="s">
        <v>751</v>
      </c>
      <c r="Z44" s="84" t="s">
        <v>752</v>
      </c>
      <c r="AA44" s="85" t="s">
        <v>507</v>
      </c>
      <c r="AB44" s="77" t="s">
        <v>508</v>
      </c>
      <c r="AC44" s="79" t="s">
        <v>508</v>
      </c>
      <c r="AD44" s="88" t="s">
        <v>508</v>
      </c>
      <c r="AE44" s="88" t="s">
        <v>508</v>
      </c>
      <c r="AF44" s="80" t="s">
        <v>547</v>
      </c>
      <c r="AG44" s="206" t="s">
        <v>205</v>
      </c>
      <c r="AH44" s="83" t="s">
        <v>565</v>
      </c>
      <c r="AI44" s="20"/>
    </row>
    <row r="45" spans="1:35" s="2" customFormat="1" ht="99.75" x14ac:dyDescent="0.45">
      <c r="A45" s="77" t="s">
        <v>50</v>
      </c>
      <c r="B45" s="78" t="s">
        <v>5</v>
      </c>
      <c r="C45" s="77" t="s">
        <v>205</v>
      </c>
      <c r="D45" s="79"/>
      <c r="E45" s="80" t="s">
        <v>205</v>
      </c>
      <c r="F45" s="81" t="s">
        <v>263</v>
      </c>
      <c r="G45" s="81" t="s">
        <v>158</v>
      </c>
      <c r="H45" s="81" t="s">
        <v>158</v>
      </c>
      <c r="I45" s="81"/>
      <c r="J45" s="81" t="s">
        <v>205</v>
      </c>
      <c r="K45" s="101" t="s">
        <v>158</v>
      </c>
      <c r="L45" s="101" t="s">
        <v>205</v>
      </c>
      <c r="M45" s="101" t="s">
        <v>205</v>
      </c>
      <c r="N45" s="80" t="s">
        <v>158</v>
      </c>
      <c r="O45" s="81" t="s">
        <v>205</v>
      </c>
      <c r="P45" s="77" t="s">
        <v>205</v>
      </c>
      <c r="Q45" s="77" t="s">
        <v>158</v>
      </c>
      <c r="R45" s="106"/>
      <c r="S45" s="89" t="s">
        <v>205</v>
      </c>
      <c r="T45" s="106"/>
      <c r="U45" s="83" t="s">
        <v>451</v>
      </c>
      <c r="V45" s="79" t="s">
        <v>453</v>
      </c>
      <c r="W45" s="77" t="s">
        <v>451</v>
      </c>
      <c r="X45" s="79" t="s">
        <v>454</v>
      </c>
      <c r="Y45" s="103" t="s">
        <v>739</v>
      </c>
      <c r="Z45" s="84" t="s">
        <v>753</v>
      </c>
      <c r="AA45" s="85" t="s">
        <v>205</v>
      </c>
      <c r="AB45" s="77" t="s">
        <v>158</v>
      </c>
      <c r="AC45" s="79" t="s">
        <v>158</v>
      </c>
      <c r="AD45" s="88" t="s">
        <v>158</v>
      </c>
      <c r="AE45" s="88" t="s">
        <v>158</v>
      </c>
      <c r="AF45" s="80" t="s">
        <v>205</v>
      </c>
      <c r="AG45" s="83" t="s">
        <v>205</v>
      </c>
      <c r="AH45" s="77" t="s">
        <v>205</v>
      </c>
      <c r="AI45" s="20"/>
    </row>
    <row r="46" spans="1:35" s="2" customFormat="1" ht="45" customHeight="1" x14ac:dyDescent="0.45">
      <c r="A46" s="77" t="s">
        <v>51</v>
      </c>
      <c r="B46" s="137" t="s">
        <v>52</v>
      </c>
      <c r="C46" s="77" t="s">
        <v>278</v>
      </c>
      <c r="D46" s="79"/>
      <c r="E46" s="80" t="s">
        <v>206</v>
      </c>
      <c r="F46" s="81" t="s">
        <v>207</v>
      </c>
      <c r="G46" s="101" t="s">
        <v>207</v>
      </c>
      <c r="H46" s="81" t="s">
        <v>207</v>
      </c>
      <c r="I46" s="81"/>
      <c r="J46" s="81"/>
      <c r="K46" s="101" t="s">
        <v>207</v>
      </c>
      <c r="L46" s="101" t="s">
        <v>207</v>
      </c>
      <c r="M46" s="101" t="s">
        <v>639</v>
      </c>
      <c r="N46" s="80" t="s">
        <v>333</v>
      </c>
      <c r="O46" s="81" t="s">
        <v>333</v>
      </c>
      <c r="P46" s="77" t="s">
        <v>158</v>
      </c>
      <c r="Q46" s="108" t="s">
        <v>380</v>
      </c>
      <c r="R46" s="215" t="s">
        <v>953</v>
      </c>
      <c r="S46" s="116" t="s">
        <v>380</v>
      </c>
      <c r="T46" s="215" t="s">
        <v>953</v>
      </c>
      <c r="U46" s="83" t="s">
        <v>278</v>
      </c>
      <c r="V46" s="79"/>
      <c r="W46" s="77" t="s">
        <v>455</v>
      </c>
      <c r="X46" s="79" t="s">
        <v>456</v>
      </c>
      <c r="Y46" s="45" t="s">
        <v>278</v>
      </c>
      <c r="Z46" s="84"/>
      <c r="AA46" s="85" t="s">
        <v>278</v>
      </c>
      <c r="AB46" s="77" t="s">
        <v>278</v>
      </c>
      <c r="AC46" s="79" t="s">
        <v>278</v>
      </c>
      <c r="AD46" s="88" t="s">
        <v>278</v>
      </c>
      <c r="AE46" s="88" t="s">
        <v>278</v>
      </c>
      <c r="AF46" s="80" t="s">
        <v>278</v>
      </c>
      <c r="AG46" s="83" t="s">
        <v>278</v>
      </c>
      <c r="AH46" s="80" t="s">
        <v>278</v>
      </c>
    </row>
    <row r="47" spans="1:35" s="2" customFormat="1" ht="85.5" x14ac:dyDescent="0.45">
      <c r="A47" s="77" t="s">
        <v>53</v>
      </c>
      <c r="B47" s="78" t="s">
        <v>54</v>
      </c>
      <c r="C47" s="89" t="s">
        <v>205</v>
      </c>
      <c r="D47" s="79"/>
      <c r="E47" s="80" t="s">
        <v>208</v>
      </c>
      <c r="F47" s="81" t="s">
        <v>209</v>
      </c>
      <c r="G47" s="81" t="s">
        <v>209</v>
      </c>
      <c r="H47" s="81" t="s">
        <v>210</v>
      </c>
      <c r="I47" s="81"/>
      <c r="J47" s="81"/>
      <c r="K47" s="222" t="s">
        <v>983</v>
      </c>
      <c r="L47" s="222" t="s">
        <v>973</v>
      </c>
      <c r="M47" s="222" t="s">
        <v>974</v>
      </c>
      <c r="N47" s="81" t="s">
        <v>334</v>
      </c>
      <c r="O47" s="81" t="s">
        <v>334</v>
      </c>
      <c r="P47" s="89" t="s">
        <v>335</v>
      </c>
      <c r="Q47" s="77" t="s">
        <v>158</v>
      </c>
      <c r="R47" s="106" t="s">
        <v>991</v>
      </c>
      <c r="S47" s="116" t="s">
        <v>158</v>
      </c>
      <c r="T47" s="106" t="s">
        <v>992</v>
      </c>
      <c r="U47" s="138" t="s">
        <v>457</v>
      </c>
      <c r="V47" s="79"/>
      <c r="W47" s="77" t="s">
        <v>458</v>
      </c>
      <c r="X47" s="79"/>
      <c r="Y47" s="45" t="s">
        <v>205</v>
      </c>
      <c r="Z47" s="84"/>
      <c r="AA47" s="85" t="s">
        <v>158</v>
      </c>
      <c r="AB47" s="77" t="s">
        <v>804</v>
      </c>
      <c r="AC47" s="79" t="s">
        <v>804</v>
      </c>
      <c r="AD47" s="88" t="s">
        <v>158</v>
      </c>
      <c r="AE47" s="88" t="s">
        <v>158</v>
      </c>
      <c r="AF47" s="80" t="s">
        <v>805</v>
      </c>
      <c r="AG47" s="82" t="s">
        <v>594</v>
      </c>
      <c r="AH47" s="83" t="s">
        <v>566</v>
      </c>
      <c r="AI47" s="20"/>
    </row>
    <row r="48" spans="1:35" s="2" customFormat="1" ht="90.75" customHeight="1" x14ac:dyDescent="0.45">
      <c r="A48" s="77" t="s">
        <v>55</v>
      </c>
      <c r="B48" s="78" t="s">
        <v>54</v>
      </c>
      <c r="C48" s="89" t="s">
        <v>5</v>
      </c>
      <c r="D48" s="79" t="s">
        <v>297</v>
      </c>
      <c r="E48" s="80" t="s">
        <v>211</v>
      </c>
      <c r="F48" s="81" t="s">
        <v>263</v>
      </c>
      <c r="G48" s="81" t="s">
        <v>212</v>
      </c>
      <c r="H48" s="81" t="s">
        <v>158</v>
      </c>
      <c r="I48" s="81"/>
      <c r="J48" s="81"/>
      <c r="K48" s="101" t="s">
        <v>158</v>
      </c>
      <c r="L48" s="101" t="s">
        <v>158</v>
      </c>
      <c r="M48" s="101" t="s">
        <v>158</v>
      </c>
      <c r="N48" s="81" t="s">
        <v>336</v>
      </c>
      <c r="O48" s="81" t="s">
        <v>336</v>
      </c>
      <c r="P48" s="89" t="s">
        <v>336</v>
      </c>
      <c r="Q48" s="216" t="s">
        <v>954</v>
      </c>
      <c r="R48" s="215" t="s">
        <v>955</v>
      </c>
      <c r="S48" s="217" t="s">
        <v>956</v>
      </c>
      <c r="T48" s="215" t="s">
        <v>955</v>
      </c>
      <c r="U48" s="83" t="s">
        <v>451</v>
      </c>
      <c r="V48" s="79"/>
      <c r="W48" s="77" t="s">
        <v>459</v>
      </c>
      <c r="X48" s="79"/>
      <c r="Y48" s="45" t="s">
        <v>205</v>
      </c>
      <c r="Z48" s="84"/>
      <c r="AA48" s="83" t="s">
        <v>509</v>
      </c>
      <c r="AB48" s="77" t="s">
        <v>510</v>
      </c>
      <c r="AC48" s="79" t="s">
        <v>510</v>
      </c>
      <c r="AD48" s="80" t="s">
        <v>509</v>
      </c>
      <c r="AE48" s="80" t="s">
        <v>509</v>
      </c>
      <c r="AF48" s="80" t="s">
        <v>713</v>
      </c>
      <c r="AG48" s="82" t="s">
        <v>714</v>
      </c>
      <c r="AH48" s="203" t="s">
        <v>715</v>
      </c>
    </row>
    <row r="49" spans="1:35" s="31" customFormat="1" x14ac:dyDescent="0.45">
      <c r="A49" s="90" t="s">
        <v>56</v>
      </c>
      <c r="B49" s="91"/>
      <c r="C49" s="90"/>
      <c r="D49" s="92"/>
      <c r="E49" s="93"/>
      <c r="F49" s="94"/>
      <c r="G49" s="94"/>
      <c r="H49" s="94"/>
      <c r="I49" s="94"/>
      <c r="J49" s="94"/>
      <c r="K49" s="94"/>
      <c r="L49" s="94"/>
      <c r="M49" s="94"/>
      <c r="N49" s="59"/>
      <c r="O49" s="59"/>
      <c r="P49" s="60"/>
      <c r="Q49" s="60"/>
      <c r="R49" s="95"/>
      <c r="S49" s="60"/>
      <c r="T49" s="95"/>
      <c r="U49" s="96"/>
      <c r="V49" s="92"/>
      <c r="W49" s="90"/>
      <c r="X49" s="92"/>
      <c r="Y49" s="60"/>
      <c r="Z49" s="95"/>
      <c r="AA49" s="97"/>
      <c r="AB49" s="98"/>
      <c r="AC49" s="99"/>
      <c r="AD49" s="100"/>
      <c r="AE49" s="100"/>
      <c r="AF49" s="100"/>
      <c r="AG49" s="139"/>
      <c r="AH49" s="96"/>
      <c r="AI49" s="30"/>
    </row>
    <row r="50" spans="1:35" s="2" customFormat="1" ht="42.75" x14ac:dyDescent="0.45">
      <c r="A50" s="77" t="s">
        <v>57</v>
      </c>
      <c r="B50" s="78" t="s">
        <v>58</v>
      </c>
      <c r="C50" s="77" t="s">
        <v>279</v>
      </c>
      <c r="D50" s="79"/>
      <c r="E50" s="80" t="s">
        <v>163</v>
      </c>
      <c r="F50" s="81" t="s">
        <v>213</v>
      </c>
      <c r="G50" s="81" t="s">
        <v>213</v>
      </c>
      <c r="H50" s="81" t="s">
        <v>214</v>
      </c>
      <c r="I50" s="81"/>
      <c r="J50" s="81"/>
      <c r="K50" s="101" t="s">
        <v>214</v>
      </c>
      <c r="L50" s="101" t="s">
        <v>214</v>
      </c>
      <c r="M50" s="101" t="s">
        <v>163</v>
      </c>
      <c r="N50" s="80" t="s">
        <v>326</v>
      </c>
      <c r="O50" s="80" t="s">
        <v>326</v>
      </c>
      <c r="P50" s="77" t="s">
        <v>326</v>
      </c>
      <c r="Q50" s="89" t="s">
        <v>381</v>
      </c>
      <c r="R50" s="215" t="s">
        <v>967</v>
      </c>
      <c r="S50" s="213" t="s">
        <v>947</v>
      </c>
      <c r="T50" s="79"/>
      <c r="U50" s="83" t="s">
        <v>460</v>
      </c>
      <c r="V50" s="79"/>
      <c r="W50" s="77" t="s">
        <v>461</v>
      </c>
      <c r="X50" s="79"/>
      <c r="Y50" s="103" t="s">
        <v>883</v>
      </c>
      <c r="Z50" s="84"/>
      <c r="AA50" s="85">
        <v>2.4</v>
      </c>
      <c r="AB50" s="86">
        <v>0.9</v>
      </c>
      <c r="AC50" s="87">
        <v>0.9</v>
      </c>
      <c r="AD50" s="88">
        <v>5</v>
      </c>
      <c r="AE50" s="88">
        <v>5</v>
      </c>
      <c r="AF50" s="88" t="s">
        <v>915</v>
      </c>
      <c r="AG50" s="140" t="s">
        <v>595</v>
      </c>
      <c r="AH50" s="77" t="s">
        <v>567</v>
      </c>
      <c r="AI50" s="20"/>
    </row>
    <row r="51" spans="1:35" s="2" customFormat="1" ht="42.75" x14ac:dyDescent="0.45">
      <c r="A51" s="77" t="s">
        <v>59</v>
      </c>
      <c r="B51" s="78" t="s">
        <v>54</v>
      </c>
      <c r="C51" s="89" t="s">
        <v>205</v>
      </c>
      <c r="D51" s="79"/>
      <c r="E51" s="80" t="s">
        <v>216</v>
      </c>
      <c r="F51" s="80" t="s">
        <v>216</v>
      </c>
      <c r="G51" s="80" t="s">
        <v>216</v>
      </c>
      <c r="H51" s="80" t="s">
        <v>216</v>
      </c>
      <c r="I51" s="80"/>
      <c r="J51" s="80"/>
      <c r="K51" s="105" t="s">
        <v>158</v>
      </c>
      <c r="L51" s="105" t="s">
        <v>158</v>
      </c>
      <c r="M51" s="105" t="s">
        <v>158</v>
      </c>
      <c r="N51" s="80" t="s">
        <v>216</v>
      </c>
      <c r="O51" s="80" t="s">
        <v>216</v>
      </c>
      <c r="P51" s="77" t="s">
        <v>216</v>
      </c>
      <c r="Q51" s="77" t="s">
        <v>382</v>
      </c>
      <c r="R51" s="106"/>
      <c r="S51" s="77" t="s">
        <v>590</v>
      </c>
      <c r="T51" s="79"/>
      <c r="U51" s="83" t="s">
        <v>158</v>
      </c>
      <c r="V51" s="79"/>
      <c r="W51" s="77" t="s">
        <v>451</v>
      </c>
      <c r="X51" s="79" t="s">
        <v>462</v>
      </c>
      <c r="Y51" s="103" t="s">
        <v>739</v>
      </c>
      <c r="Z51" s="84" t="s">
        <v>754</v>
      </c>
      <c r="AA51" s="85" t="s">
        <v>158</v>
      </c>
      <c r="AB51" s="86" t="s">
        <v>158</v>
      </c>
      <c r="AC51" s="87" t="s">
        <v>158</v>
      </c>
      <c r="AD51" s="88" t="s">
        <v>158</v>
      </c>
      <c r="AE51" s="88" t="s">
        <v>158</v>
      </c>
      <c r="AF51" s="208" t="s">
        <v>158</v>
      </c>
      <c r="AG51" s="210" t="s">
        <v>158</v>
      </c>
      <c r="AH51" s="203" t="s">
        <v>158</v>
      </c>
    </row>
    <row r="52" spans="1:35" s="2" customFormat="1" ht="165.75" customHeight="1" x14ac:dyDescent="0.45">
      <c r="A52" s="77" t="s">
        <v>60</v>
      </c>
      <c r="B52" s="78" t="s">
        <v>54</v>
      </c>
      <c r="C52" s="89" t="s">
        <v>158</v>
      </c>
      <c r="D52" s="79" t="s">
        <v>298</v>
      </c>
      <c r="E52" s="80" t="s">
        <v>217</v>
      </c>
      <c r="F52" s="141" t="s">
        <v>218</v>
      </c>
      <c r="G52" s="141" t="s">
        <v>218</v>
      </c>
      <c r="H52" s="141" t="s">
        <v>215</v>
      </c>
      <c r="I52" s="141"/>
      <c r="J52" s="141"/>
      <c r="K52" s="223" t="s">
        <v>981</v>
      </c>
      <c r="L52" s="223" t="s">
        <v>982</v>
      </c>
      <c r="M52" s="223" t="s">
        <v>976</v>
      </c>
      <c r="N52" s="80" t="s">
        <v>337</v>
      </c>
      <c r="O52" s="80" t="s">
        <v>337</v>
      </c>
      <c r="P52" s="77" t="s">
        <v>337</v>
      </c>
      <c r="Q52" s="142" t="s">
        <v>383</v>
      </c>
      <c r="R52" s="106" t="s">
        <v>602</v>
      </c>
      <c r="S52" s="142" t="s">
        <v>383</v>
      </c>
      <c r="T52" s="106" t="s">
        <v>602</v>
      </c>
      <c r="U52" s="83" t="s">
        <v>158</v>
      </c>
      <c r="V52" s="79" t="s">
        <v>463</v>
      </c>
      <c r="W52" s="77" t="s">
        <v>464</v>
      </c>
      <c r="X52" s="79" t="s">
        <v>465</v>
      </c>
      <c r="Y52" s="103" t="s">
        <v>741</v>
      </c>
      <c r="Z52" s="84" t="s">
        <v>755</v>
      </c>
      <c r="AA52" s="85" t="s">
        <v>158</v>
      </c>
      <c r="AB52" s="86" t="s">
        <v>158</v>
      </c>
      <c r="AC52" s="87" t="s">
        <v>158</v>
      </c>
      <c r="AD52" s="88" t="s">
        <v>158</v>
      </c>
      <c r="AE52" s="88" t="s">
        <v>158</v>
      </c>
      <c r="AF52" s="208" t="s">
        <v>158</v>
      </c>
      <c r="AG52" s="210" t="s">
        <v>158</v>
      </c>
      <c r="AH52" s="209" t="s">
        <v>158</v>
      </c>
      <c r="AI52" s="20"/>
    </row>
    <row r="53" spans="1:35" s="2" customFormat="1" ht="114" x14ac:dyDescent="0.45">
      <c r="A53" s="77" t="s">
        <v>491</v>
      </c>
      <c r="B53" s="78" t="s">
        <v>54</v>
      </c>
      <c r="C53" s="89" t="s">
        <v>280</v>
      </c>
      <c r="D53" s="79" t="s">
        <v>299</v>
      </c>
      <c r="E53" s="80" t="s">
        <v>158</v>
      </c>
      <c r="F53" s="143" t="s">
        <v>158</v>
      </c>
      <c r="G53" s="143" t="s">
        <v>158</v>
      </c>
      <c r="H53" s="143" t="s">
        <v>158</v>
      </c>
      <c r="I53" s="143"/>
      <c r="J53" s="143"/>
      <c r="K53" s="143"/>
      <c r="L53" s="143"/>
      <c r="M53" s="143"/>
      <c r="N53" s="80" t="s">
        <v>337</v>
      </c>
      <c r="O53" s="80" t="s">
        <v>337</v>
      </c>
      <c r="P53" s="77" t="s">
        <v>337</v>
      </c>
      <c r="Q53" s="213" t="s">
        <v>205</v>
      </c>
      <c r="R53" s="121" t="s">
        <v>384</v>
      </c>
      <c r="S53" s="89" t="s">
        <v>205</v>
      </c>
      <c r="T53" s="121" t="s">
        <v>384</v>
      </c>
      <c r="U53" s="83" t="s">
        <v>464</v>
      </c>
      <c r="V53" s="79"/>
      <c r="W53" s="77" t="s">
        <v>464</v>
      </c>
      <c r="X53" s="79" t="s">
        <v>465</v>
      </c>
      <c r="Y53" s="103" t="s">
        <v>739</v>
      </c>
      <c r="Z53" s="84" t="s">
        <v>756</v>
      </c>
      <c r="AA53" s="85" t="s">
        <v>158</v>
      </c>
      <c r="AB53" s="86" t="s">
        <v>158</v>
      </c>
      <c r="AC53" s="87" t="s">
        <v>158</v>
      </c>
      <c r="AD53" s="88" t="s">
        <v>511</v>
      </c>
      <c r="AE53" s="88" t="s">
        <v>511</v>
      </c>
      <c r="AF53" s="208" t="s">
        <v>158</v>
      </c>
      <c r="AG53" s="210" t="s">
        <v>158</v>
      </c>
      <c r="AH53" s="203" t="s">
        <v>158</v>
      </c>
    </row>
    <row r="54" spans="1:35" s="31" customFormat="1" x14ac:dyDescent="0.45">
      <c r="A54" s="90" t="s">
        <v>61</v>
      </c>
      <c r="B54" s="91"/>
      <c r="C54" s="90"/>
      <c r="D54" s="92"/>
      <c r="E54" s="93"/>
      <c r="F54" s="94"/>
      <c r="G54" s="94"/>
      <c r="H54" s="94"/>
      <c r="I54" s="94"/>
      <c r="J54" s="94"/>
      <c r="K54" s="94"/>
      <c r="L54" s="94"/>
      <c r="M54" s="94"/>
      <c r="N54" s="59"/>
      <c r="O54" s="59"/>
      <c r="P54" s="60"/>
      <c r="Q54" s="60"/>
      <c r="R54" s="95"/>
      <c r="S54" s="60"/>
      <c r="T54" s="95"/>
      <c r="U54" s="96"/>
      <c r="V54" s="92"/>
      <c r="W54" s="90"/>
      <c r="X54" s="92"/>
      <c r="Y54" s="60"/>
      <c r="Z54" s="95"/>
      <c r="AA54" s="97"/>
      <c r="AB54" s="98"/>
      <c r="AC54" s="99"/>
      <c r="AD54" s="100"/>
      <c r="AE54" s="100"/>
      <c r="AF54" s="100"/>
      <c r="AG54" s="97"/>
      <c r="AH54" s="90"/>
      <c r="AI54" s="30"/>
    </row>
    <row r="55" spans="1:35" s="2" customFormat="1" ht="181.5" customHeight="1" x14ac:dyDescent="0.45">
      <c r="A55" s="77" t="s">
        <v>62</v>
      </c>
      <c r="B55" s="78" t="s">
        <v>54</v>
      </c>
      <c r="C55" s="89" t="s">
        <v>158</v>
      </c>
      <c r="D55" s="79" t="s">
        <v>806</v>
      </c>
      <c r="E55" s="80" t="s">
        <v>219</v>
      </c>
      <c r="F55" s="101" t="s">
        <v>219</v>
      </c>
      <c r="G55" s="101" t="s">
        <v>219</v>
      </c>
      <c r="H55" s="101" t="s">
        <v>219</v>
      </c>
      <c r="I55" s="101"/>
      <c r="J55" s="101" t="s">
        <v>158</v>
      </c>
      <c r="K55" s="101" t="s">
        <v>651</v>
      </c>
      <c r="L55" s="101" t="s">
        <v>651</v>
      </c>
      <c r="M55" s="101" t="s">
        <v>651</v>
      </c>
      <c r="N55" s="80" t="s">
        <v>807</v>
      </c>
      <c r="O55" s="80" t="s">
        <v>807</v>
      </c>
      <c r="P55" s="77" t="s">
        <v>807</v>
      </c>
      <c r="Q55" s="116" t="s">
        <v>926</v>
      </c>
      <c r="R55" s="215" t="s">
        <v>932</v>
      </c>
      <c r="S55" s="116" t="s">
        <v>926</v>
      </c>
      <c r="T55" s="215" t="s">
        <v>932</v>
      </c>
      <c r="U55" s="83" t="s">
        <v>466</v>
      </c>
      <c r="V55" s="79"/>
      <c r="W55" s="77" t="s">
        <v>467</v>
      </c>
      <c r="X55" s="79" t="s">
        <v>468</v>
      </c>
      <c r="Y55" s="103" t="s">
        <v>739</v>
      </c>
      <c r="Z55" s="120" t="s">
        <v>757</v>
      </c>
      <c r="AA55" s="85" t="s">
        <v>158</v>
      </c>
      <c r="AB55" s="86" t="s">
        <v>158</v>
      </c>
      <c r="AC55" s="87" t="s">
        <v>158</v>
      </c>
      <c r="AD55" s="88" t="s">
        <v>158</v>
      </c>
      <c r="AE55" s="88" t="s">
        <v>158</v>
      </c>
      <c r="AF55" s="80" t="s">
        <v>548</v>
      </c>
      <c r="AG55" s="82" t="s">
        <v>548</v>
      </c>
      <c r="AH55" s="209" t="s">
        <v>158</v>
      </c>
      <c r="AI55" s="20"/>
    </row>
    <row r="56" spans="1:35" s="2" customFormat="1" ht="42.75" x14ac:dyDescent="0.45">
      <c r="A56" s="77" t="s">
        <v>63</v>
      </c>
      <c r="B56" s="78" t="s">
        <v>54</v>
      </c>
      <c r="C56" s="89" t="s">
        <v>158</v>
      </c>
      <c r="D56" s="106" t="s">
        <v>300</v>
      </c>
      <c r="E56" s="80" t="s">
        <v>158</v>
      </c>
      <c r="F56" s="81" t="s">
        <v>158</v>
      </c>
      <c r="G56" s="101" t="s">
        <v>220</v>
      </c>
      <c r="H56" s="81" t="s">
        <v>158</v>
      </c>
      <c r="I56" s="81"/>
      <c r="J56" s="81" t="s">
        <v>158</v>
      </c>
      <c r="K56" s="101" t="s">
        <v>651</v>
      </c>
      <c r="L56" s="101" t="s">
        <v>651</v>
      </c>
      <c r="M56" s="101" t="s">
        <v>651</v>
      </c>
      <c r="N56" s="80" t="s">
        <v>808</v>
      </c>
      <c r="O56" s="80" t="s">
        <v>808</v>
      </c>
      <c r="P56" s="77" t="s">
        <v>808</v>
      </c>
      <c r="Q56" s="213" t="s">
        <v>957</v>
      </c>
      <c r="R56" s="215" t="s">
        <v>958</v>
      </c>
      <c r="S56" s="213" t="s">
        <v>957</v>
      </c>
      <c r="T56" s="215" t="s">
        <v>958</v>
      </c>
      <c r="U56" s="83" t="s">
        <v>158</v>
      </c>
      <c r="V56" s="79"/>
      <c r="W56" s="77" t="s">
        <v>469</v>
      </c>
      <c r="X56" s="79" t="s">
        <v>468</v>
      </c>
      <c r="Y56" s="103" t="s">
        <v>739</v>
      </c>
      <c r="Z56" s="120" t="s">
        <v>758</v>
      </c>
      <c r="AA56" s="85" t="s">
        <v>158</v>
      </c>
      <c r="AB56" s="86" t="s">
        <v>158</v>
      </c>
      <c r="AC56" s="87" t="s">
        <v>158</v>
      </c>
      <c r="AD56" s="88" t="s">
        <v>158</v>
      </c>
      <c r="AE56" s="88" t="s">
        <v>158</v>
      </c>
      <c r="AF56" s="80" t="s">
        <v>549</v>
      </c>
      <c r="AG56" s="82" t="s">
        <v>549</v>
      </c>
      <c r="AH56" s="83" t="s">
        <v>568</v>
      </c>
      <c r="AI56" s="20"/>
    </row>
    <row r="57" spans="1:35" s="31" customFormat="1" x14ac:dyDescent="0.45">
      <c r="A57" s="90" t="s">
        <v>64</v>
      </c>
      <c r="B57" s="91"/>
      <c r="C57" s="90"/>
      <c r="D57" s="92"/>
      <c r="E57" s="93"/>
      <c r="F57" s="94"/>
      <c r="G57" s="94"/>
      <c r="H57" s="94"/>
      <c r="I57" s="94"/>
      <c r="J57" s="94"/>
      <c r="K57" s="104"/>
      <c r="L57" s="104"/>
      <c r="M57" s="104"/>
      <c r="N57" s="59"/>
      <c r="O57" s="59"/>
      <c r="P57" s="60"/>
      <c r="Q57" s="60"/>
      <c r="R57" s="95"/>
      <c r="S57" s="60"/>
      <c r="T57" s="95"/>
      <c r="U57" s="96"/>
      <c r="V57" s="92"/>
      <c r="W57" s="90"/>
      <c r="X57" s="92"/>
      <c r="Y57" s="60"/>
      <c r="Z57" s="95"/>
      <c r="AA57" s="97"/>
      <c r="AB57" s="98"/>
      <c r="AC57" s="99"/>
      <c r="AD57" s="100"/>
      <c r="AE57" s="100"/>
      <c r="AF57" s="100"/>
      <c r="AG57" s="97"/>
      <c r="AH57" s="144"/>
      <c r="AI57" s="30"/>
    </row>
    <row r="58" spans="1:35" s="2" customFormat="1" ht="42.75" x14ac:dyDescent="0.45">
      <c r="A58" s="77" t="s">
        <v>65</v>
      </c>
      <c r="B58" s="78" t="s">
        <v>54</v>
      </c>
      <c r="C58" s="89" t="s">
        <v>158</v>
      </c>
      <c r="D58" s="106" t="s">
        <v>301</v>
      </c>
      <c r="E58" s="80" t="s">
        <v>158</v>
      </c>
      <c r="F58" s="80" t="s">
        <v>158</v>
      </c>
      <c r="G58" s="81" t="s">
        <v>158</v>
      </c>
      <c r="H58" s="81" t="s">
        <v>158</v>
      </c>
      <c r="I58" s="81"/>
      <c r="J58" s="81"/>
      <c r="K58" s="101" t="s">
        <v>158</v>
      </c>
      <c r="L58" s="101" t="s">
        <v>158</v>
      </c>
      <c r="M58" s="101" t="s">
        <v>158</v>
      </c>
      <c r="N58" s="105" t="s">
        <v>658</v>
      </c>
      <c r="O58" s="105" t="s">
        <v>672</v>
      </c>
      <c r="P58" s="108" t="s">
        <v>658</v>
      </c>
      <c r="Q58" s="204" t="s">
        <v>158</v>
      </c>
      <c r="R58" s="79"/>
      <c r="S58" s="77" t="s">
        <v>158</v>
      </c>
      <c r="T58" s="79"/>
      <c r="U58" s="83" t="s">
        <v>205</v>
      </c>
      <c r="V58" s="79"/>
      <c r="W58" s="77" t="s">
        <v>451</v>
      </c>
      <c r="X58" s="79" t="s">
        <v>470</v>
      </c>
      <c r="Y58" s="45" t="s">
        <v>739</v>
      </c>
      <c r="Z58" s="84" t="s">
        <v>759</v>
      </c>
      <c r="AA58" s="85" t="s">
        <v>158</v>
      </c>
      <c r="AB58" s="86" t="s">
        <v>158</v>
      </c>
      <c r="AC58" s="87" t="s">
        <v>158</v>
      </c>
      <c r="AD58" s="88" t="s">
        <v>158</v>
      </c>
      <c r="AE58" s="88" t="s">
        <v>158</v>
      </c>
      <c r="AF58" s="208" t="s">
        <v>158</v>
      </c>
      <c r="AG58" s="210" t="s">
        <v>158</v>
      </c>
      <c r="AH58" s="209" t="s">
        <v>158</v>
      </c>
      <c r="AI58" s="20"/>
    </row>
    <row r="59" spans="1:35" s="2" customFormat="1" ht="28.5" x14ac:dyDescent="0.45">
      <c r="A59" s="77" t="s">
        <v>66</v>
      </c>
      <c r="B59" s="78" t="s">
        <v>54</v>
      </c>
      <c r="C59" s="89" t="s">
        <v>158</v>
      </c>
      <c r="D59" s="106"/>
      <c r="E59" s="80" t="s">
        <v>158</v>
      </c>
      <c r="F59" s="80" t="s">
        <v>158</v>
      </c>
      <c r="G59" s="80" t="s">
        <v>158</v>
      </c>
      <c r="H59" s="80" t="s">
        <v>158</v>
      </c>
      <c r="I59" s="80"/>
      <c r="J59" s="80"/>
      <c r="K59" s="105" t="s">
        <v>205</v>
      </c>
      <c r="L59" s="105" t="s">
        <v>205</v>
      </c>
      <c r="M59" s="105" t="s">
        <v>205</v>
      </c>
      <c r="N59" s="80" t="s">
        <v>338</v>
      </c>
      <c r="O59" s="80" t="s">
        <v>338</v>
      </c>
      <c r="P59" s="77" t="s">
        <v>338</v>
      </c>
      <c r="Q59" s="204" t="s">
        <v>158</v>
      </c>
      <c r="R59" s="79"/>
      <c r="S59" s="77" t="s">
        <v>158</v>
      </c>
      <c r="T59" s="79"/>
      <c r="U59" s="83" t="s">
        <v>158</v>
      </c>
      <c r="V59" s="79"/>
      <c r="W59" s="77" t="s">
        <v>158</v>
      </c>
      <c r="X59" s="79"/>
      <c r="Y59" s="45" t="s">
        <v>741</v>
      </c>
      <c r="Z59" s="84"/>
      <c r="AA59" s="85" t="s">
        <v>158</v>
      </c>
      <c r="AB59" s="86" t="s">
        <v>158</v>
      </c>
      <c r="AC59" s="87" t="s">
        <v>158</v>
      </c>
      <c r="AD59" s="88" t="s">
        <v>158</v>
      </c>
      <c r="AE59" s="88" t="s">
        <v>158</v>
      </c>
      <c r="AF59" s="208" t="s">
        <v>158</v>
      </c>
      <c r="AG59" s="210" t="s">
        <v>158</v>
      </c>
      <c r="AH59" s="209" t="s">
        <v>158</v>
      </c>
      <c r="AI59" s="20"/>
    </row>
    <row r="60" spans="1:35" s="2" customFormat="1" ht="28.5" x14ac:dyDescent="0.45">
      <c r="A60" s="77" t="s">
        <v>67</v>
      </c>
      <c r="B60" s="78" t="s">
        <v>54</v>
      </c>
      <c r="C60" s="89" t="s">
        <v>158</v>
      </c>
      <c r="D60" s="106" t="s">
        <v>302</v>
      </c>
      <c r="E60" s="80" t="s">
        <v>205</v>
      </c>
      <c r="F60" s="80" t="s">
        <v>205</v>
      </c>
      <c r="G60" s="80" t="s">
        <v>205</v>
      </c>
      <c r="H60" s="80" t="s">
        <v>205</v>
      </c>
      <c r="I60" s="80"/>
      <c r="J60" s="80"/>
      <c r="K60" s="105"/>
      <c r="L60" s="105"/>
      <c r="M60" s="105"/>
      <c r="N60" s="81" t="s">
        <v>205</v>
      </c>
      <c r="O60" s="80" t="s">
        <v>205</v>
      </c>
      <c r="P60" s="89" t="s">
        <v>205</v>
      </c>
      <c r="Q60" s="205" t="s">
        <v>158</v>
      </c>
      <c r="R60" s="121" t="s">
        <v>603</v>
      </c>
      <c r="S60" s="108" t="s">
        <v>205</v>
      </c>
      <c r="T60" s="79"/>
      <c r="U60" s="83" t="s">
        <v>440</v>
      </c>
      <c r="V60" s="79"/>
      <c r="W60" s="77" t="s">
        <v>440</v>
      </c>
      <c r="X60" s="79"/>
      <c r="Y60" s="45" t="s">
        <v>739</v>
      </c>
      <c r="Z60" s="84" t="s">
        <v>760</v>
      </c>
      <c r="AA60" s="85" t="s">
        <v>158</v>
      </c>
      <c r="AB60" s="86" t="s">
        <v>158</v>
      </c>
      <c r="AC60" s="87" t="s">
        <v>158</v>
      </c>
      <c r="AD60" s="88" t="s">
        <v>158</v>
      </c>
      <c r="AE60" s="88" t="s">
        <v>158</v>
      </c>
      <c r="AF60" s="208" t="s">
        <v>158</v>
      </c>
      <c r="AG60" s="210" t="s">
        <v>158</v>
      </c>
      <c r="AH60" s="83" t="s">
        <v>568</v>
      </c>
      <c r="AI60" s="20"/>
    </row>
    <row r="61" spans="1:35" s="2" customFormat="1" ht="71.25" x14ac:dyDescent="0.45">
      <c r="A61" s="77" t="s">
        <v>68</v>
      </c>
      <c r="B61" s="78" t="s">
        <v>54</v>
      </c>
      <c r="C61" s="89" t="s">
        <v>158</v>
      </c>
      <c r="D61" s="106" t="s">
        <v>303</v>
      </c>
      <c r="E61" s="80" t="s">
        <v>205</v>
      </c>
      <c r="F61" s="80" t="s">
        <v>205</v>
      </c>
      <c r="G61" s="80" t="s">
        <v>205</v>
      </c>
      <c r="H61" s="80" t="s">
        <v>205</v>
      </c>
      <c r="I61" s="80"/>
      <c r="J61" s="80"/>
      <c r="K61" s="80"/>
      <c r="L61" s="80"/>
      <c r="M61" s="80"/>
      <c r="N61" s="81" t="s">
        <v>205</v>
      </c>
      <c r="O61" s="80" t="s">
        <v>205</v>
      </c>
      <c r="P61" s="89" t="s">
        <v>205</v>
      </c>
      <c r="Q61" s="205" t="s">
        <v>158</v>
      </c>
      <c r="R61" s="121" t="s">
        <v>603</v>
      </c>
      <c r="S61" s="116" t="s">
        <v>205</v>
      </c>
      <c r="T61" s="106"/>
      <c r="U61" s="83" t="s">
        <v>440</v>
      </c>
      <c r="V61" s="79"/>
      <c r="W61" s="77" t="s">
        <v>440</v>
      </c>
      <c r="X61" s="79"/>
      <c r="Y61" s="45" t="s">
        <v>739</v>
      </c>
      <c r="Z61" s="84" t="s">
        <v>809</v>
      </c>
      <c r="AA61" s="85"/>
      <c r="AB61" s="86"/>
      <c r="AC61" s="87"/>
      <c r="AD61" s="88"/>
      <c r="AE61" s="88"/>
      <c r="AF61" s="208" t="s">
        <v>158</v>
      </c>
      <c r="AG61" s="210" t="s">
        <v>158</v>
      </c>
      <c r="AH61" s="83" t="s">
        <v>568</v>
      </c>
      <c r="AI61" s="20"/>
    </row>
    <row r="62" spans="1:35" s="2" customFormat="1" ht="99.75" x14ac:dyDescent="0.45">
      <c r="A62" s="77" t="s">
        <v>69</v>
      </c>
      <c r="B62" s="78" t="s">
        <v>54</v>
      </c>
      <c r="C62" s="89" t="s">
        <v>158</v>
      </c>
      <c r="D62" s="79"/>
      <c r="E62" s="80" t="s">
        <v>205</v>
      </c>
      <c r="F62" s="80" t="s">
        <v>205</v>
      </c>
      <c r="G62" s="80" t="s">
        <v>205</v>
      </c>
      <c r="H62" s="80" t="s">
        <v>205</v>
      </c>
      <c r="I62" s="80"/>
      <c r="J62" s="80"/>
      <c r="K62" s="80"/>
      <c r="L62" s="80"/>
      <c r="M62" s="80"/>
      <c r="N62" s="81" t="s">
        <v>205</v>
      </c>
      <c r="O62" s="80" t="s">
        <v>205</v>
      </c>
      <c r="P62" s="89" t="s">
        <v>205</v>
      </c>
      <c r="Q62" s="89" t="s">
        <v>205</v>
      </c>
      <c r="R62" s="106"/>
      <c r="S62" s="89" t="s">
        <v>205</v>
      </c>
      <c r="T62" s="106"/>
      <c r="U62" s="83" t="s">
        <v>440</v>
      </c>
      <c r="V62" s="79"/>
      <c r="W62" s="77" t="s">
        <v>440</v>
      </c>
      <c r="X62" s="79"/>
      <c r="Y62" s="45" t="s">
        <v>739</v>
      </c>
      <c r="Z62" s="84" t="s">
        <v>761</v>
      </c>
      <c r="AA62" s="85" t="s">
        <v>512</v>
      </c>
      <c r="AB62" s="86" t="s">
        <v>512</v>
      </c>
      <c r="AC62" s="87" t="s">
        <v>512</v>
      </c>
      <c r="AD62" s="88" t="s">
        <v>512</v>
      </c>
      <c r="AE62" s="88" t="s">
        <v>512</v>
      </c>
      <c r="AF62" s="80" t="s">
        <v>550</v>
      </c>
      <c r="AG62" s="82" t="s">
        <v>550</v>
      </c>
      <c r="AH62" s="83" t="s">
        <v>568</v>
      </c>
      <c r="AI62" s="20"/>
    </row>
    <row r="63" spans="1:35" s="31" customFormat="1" x14ac:dyDescent="0.45">
      <c r="A63" s="90" t="s">
        <v>70</v>
      </c>
      <c r="B63" s="91"/>
      <c r="C63" s="90"/>
      <c r="D63" s="92"/>
      <c r="E63" s="93"/>
      <c r="F63" s="94"/>
      <c r="G63" s="94"/>
      <c r="H63" s="94"/>
      <c r="I63" s="94"/>
      <c r="J63" s="94"/>
      <c r="K63" s="94"/>
      <c r="L63" s="94"/>
      <c r="M63" s="94"/>
      <c r="N63" s="59"/>
      <c r="O63" s="59"/>
      <c r="P63" s="60"/>
      <c r="Q63" s="60"/>
      <c r="R63" s="95"/>
      <c r="S63" s="60"/>
      <c r="T63" s="95"/>
      <c r="U63" s="96"/>
      <c r="V63" s="92"/>
      <c r="W63" s="90"/>
      <c r="X63" s="92"/>
      <c r="Y63" s="60"/>
      <c r="Z63" s="95"/>
      <c r="AA63" s="97"/>
      <c r="AB63" s="98"/>
      <c r="AC63" s="99"/>
      <c r="AD63" s="100"/>
      <c r="AE63" s="100"/>
      <c r="AF63" s="100"/>
      <c r="AG63" s="97"/>
      <c r="AH63" s="144"/>
      <c r="AI63" s="30"/>
    </row>
    <row r="64" spans="1:35" s="2" customFormat="1" ht="71.25" x14ac:dyDescent="0.45">
      <c r="A64" s="77" t="s">
        <v>71</v>
      </c>
      <c r="B64" s="78" t="s">
        <v>54</v>
      </c>
      <c r="C64" s="89" t="s">
        <v>232</v>
      </c>
      <c r="D64" s="79"/>
      <c r="E64" s="80" t="s">
        <v>180</v>
      </c>
      <c r="F64" s="80" t="s">
        <v>181</v>
      </c>
      <c r="G64" s="80" t="s">
        <v>158</v>
      </c>
      <c r="H64" s="81" t="s">
        <v>181</v>
      </c>
      <c r="I64" s="81"/>
      <c r="J64" s="81"/>
      <c r="K64" s="202" t="s">
        <v>158</v>
      </c>
      <c r="L64" s="101" t="s">
        <v>205</v>
      </c>
      <c r="M64" s="101" t="s">
        <v>205</v>
      </c>
      <c r="N64" s="80" t="s">
        <v>339</v>
      </c>
      <c r="O64" s="80" t="s">
        <v>340</v>
      </c>
      <c r="P64" s="89" t="s">
        <v>205</v>
      </c>
      <c r="Q64" s="108" t="s">
        <v>158</v>
      </c>
      <c r="R64" s="109"/>
      <c r="S64" s="108" t="s">
        <v>158</v>
      </c>
      <c r="T64" s="79"/>
      <c r="U64" s="83" t="s">
        <v>158</v>
      </c>
      <c r="V64" s="79"/>
      <c r="W64" s="77" t="s">
        <v>451</v>
      </c>
      <c r="X64" s="79" t="s">
        <v>471</v>
      </c>
      <c r="Y64" s="103" t="s">
        <v>741</v>
      </c>
      <c r="Z64" s="84"/>
      <c r="AA64" s="85" t="s">
        <v>158</v>
      </c>
      <c r="AB64" s="86" t="s">
        <v>158</v>
      </c>
      <c r="AC64" s="87" t="s">
        <v>158</v>
      </c>
      <c r="AD64" s="88" t="s">
        <v>158</v>
      </c>
      <c r="AE64" s="88" t="s">
        <v>158</v>
      </c>
      <c r="AF64" s="80" t="s">
        <v>551</v>
      </c>
      <c r="AG64" s="82" t="s">
        <v>551</v>
      </c>
      <c r="AH64" s="209" t="s">
        <v>569</v>
      </c>
      <c r="AI64" s="20"/>
    </row>
    <row r="65" spans="1:35" s="2" customFormat="1" ht="71.25" x14ac:dyDescent="0.45">
      <c r="A65" s="77" t="s">
        <v>72</v>
      </c>
      <c r="B65" s="78" t="s">
        <v>73</v>
      </c>
      <c r="C65" s="89" t="s">
        <v>281</v>
      </c>
      <c r="D65" s="79"/>
      <c r="E65" s="80" t="s">
        <v>182</v>
      </c>
      <c r="F65" s="80" t="s">
        <v>182</v>
      </c>
      <c r="G65" s="80" t="s">
        <v>182</v>
      </c>
      <c r="H65" s="80" t="s">
        <v>182</v>
      </c>
      <c r="I65" s="80"/>
      <c r="J65" s="80"/>
      <c r="K65" s="80"/>
      <c r="L65" s="80"/>
      <c r="M65" s="80"/>
      <c r="N65" s="80" t="s">
        <v>341</v>
      </c>
      <c r="O65" s="80" t="s">
        <v>341</v>
      </c>
      <c r="P65" s="77" t="s">
        <v>341</v>
      </c>
      <c r="Q65" s="89" t="s">
        <v>810</v>
      </c>
      <c r="R65" s="106" t="s">
        <v>376</v>
      </c>
      <c r="S65" s="89" t="s">
        <v>810</v>
      </c>
      <c r="T65" s="106" t="s">
        <v>376</v>
      </c>
      <c r="U65" s="83" t="s">
        <v>472</v>
      </c>
      <c r="V65" s="79"/>
      <c r="W65" s="77" t="s">
        <v>473</v>
      </c>
      <c r="X65" s="79"/>
      <c r="Y65" s="103" t="s">
        <v>402</v>
      </c>
      <c r="Z65" s="84"/>
      <c r="AA65" s="85" t="s">
        <v>513</v>
      </c>
      <c r="AB65" s="86" t="s">
        <v>513</v>
      </c>
      <c r="AC65" s="87" t="s">
        <v>513</v>
      </c>
      <c r="AD65" s="88" t="s">
        <v>513</v>
      </c>
      <c r="AE65" s="88" t="s">
        <v>513</v>
      </c>
      <c r="AF65" s="80" t="s">
        <v>513</v>
      </c>
      <c r="AG65" s="82" t="s">
        <v>596</v>
      </c>
      <c r="AH65" s="82" t="s">
        <v>570</v>
      </c>
    </row>
    <row r="66" spans="1:35" s="2" customFormat="1" ht="48.75" customHeight="1" x14ac:dyDescent="0.45">
      <c r="A66" s="77" t="s">
        <v>74</v>
      </c>
      <c r="B66" s="78" t="s">
        <v>75</v>
      </c>
      <c r="C66" s="89" t="s">
        <v>184</v>
      </c>
      <c r="D66" s="106"/>
      <c r="E66" s="80" t="s">
        <v>183</v>
      </c>
      <c r="F66" s="80" t="s">
        <v>184</v>
      </c>
      <c r="G66" s="81" t="s">
        <v>229</v>
      </c>
      <c r="H66" s="81" t="s">
        <v>185</v>
      </c>
      <c r="I66" s="81"/>
      <c r="J66" s="81"/>
      <c r="K66" s="81"/>
      <c r="L66" s="81"/>
      <c r="M66" s="81"/>
      <c r="N66" s="80" t="s">
        <v>184</v>
      </c>
      <c r="O66" s="80" t="s">
        <v>342</v>
      </c>
      <c r="P66" s="89" t="s">
        <v>343</v>
      </c>
      <c r="Q66" s="77" t="s">
        <v>185</v>
      </c>
      <c r="R66" s="79"/>
      <c r="S66" s="77" t="s">
        <v>185</v>
      </c>
      <c r="T66" s="79"/>
      <c r="U66" s="83" t="s">
        <v>474</v>
      </c>
      <c r="V66" s="79" t="s">
        <v>475</v>
      </c>
      <c r="W66" s="77" t="s">
        <v>474</v>
      </c>
      <c r="X66" s="79"/>
      <c r="Y66" s="45" t="s">
        <v>402</v>
      </c>
      <c r="Z66" s="84"/>
      <c r="AA66" s="85" t="s">
        <v>281</v>
      </c>
      <c r="AB66" s="86" t="s">
        <v>514</v>
      </c>
      <c r="AC66" s="87" t="s">
        <v>514</v>
      </c>
      <c r="AD66" s="88" t="s">
        <v>281</v>
      </c>
      <c r="AE66" s="88" t="s">
        <v>281</v>
      </c>
      <c r="AF66" s="145" t="s">
        <v>552</v>
      </c>
      <c r="AG66" s="83" t="s">
        <v>183</v>
      </c>
      <c r="AH66" s="80" t="s">
        <v>570</v>
      </c>
    </row>
    <row r="67" spans="1:35" s="2" customFormat="1" ht="78.75" customHeight="1" x14ac:dyDescent="0.45">
      <c r="A67" s="77" t="s">
        <v>76</v>
      </c>
      <c r="B67" s="78" t="s">
        <v>54</v>
      </c>
      <c r="C67" s="89" t="s">
        <v>158</v>
      </c>
      <c r="D67" s="106" t="s">
        <v>304</v>
      </c>
      <c r="E67" s="80" t="s">
        <v>186</v>
      </c>
      <c r="F67" s="80" t="s">
        <v>186</v>
      </c>
      <c r="G67" s="80" t="s">
        <v>186</v>
      </c>
      <c r="H67" s="80" t="s">
        <v>186</v>
      </c>
      <c r="I67" s="80"/>
      <c r="J67" s="80"/>
      <c r="K67" s="80"/>
      <c r="L67" s="80"/>
      <c r="M67" s="80"/>
      <c r="N67" s="81" t="s">
        <v>811</v>
      </c>
      <c r="O67" s="81" t="s">
        <v>811</v>
      </c>
      <c r="P67" s="89" t="s">
        <v>811</v>
      </c>
      <c r="Q67" s="211" t="s">
        <v>158</v>
      </c>
      <c r="R67" s="106"/>
      <c r="S67" s="211" t="s">
        <v>158</v>
      </c>
      <c r="T67" s="106"/>
      <c r="U67" s="83" t="s">
        <v>440</v>
      </c>
      <c r="V67" s="79"/>
      <c r="W67" s="77" t="s">
        <v>440</v>
      </c>
      <c r="X67" s="79"/>
      <c r="Y67" s="45" t="s">
        <v>739</v>
      </c>
      <c r="Z67" s="84" t="s">
        <v>762</v>
      </c>
      <c r="AA67" s="85" t="s">
        <v>158</v>
      </c>
      <c r="AB67" s="86" t="s">
        <v>158</v>
      </c>
      <c r="AC67" s="87" t="s">
        <v>158</v>
      </c>
      <c r="AD67" s="88" t="s">
        <v>158</v>
      </c>
      <c r="AE67" s="88" t="s">
        <v>158</v>
      </c>
      <c r="AF67" s="80" t="s">
        <v>553</v>
      </c>
      <c r="AG67" s="82" t="s">
        <v>553</v>
      </c>
      <c r="AH67" s="209" t="s">
        <v>158</v>
      </c>
      <c r="AI67" s="20"/>
    </row>
    <row r="68" spans="1:35" s="2" customFormat="1" ht="188.25" customHeight="1" x14ac:dyDescent="0.45">
      <c r="A68" s="77" t="s">
        <v>77</v>
      </c>
      <c r="B68" s="78" t="s">
        <v>54</v>
      </c>
      <c r="C68" s="89" t="s">
        <v>158</v>
      </c>
      <c r="D68" s="106" t="s">
        <v>305</v>
      </c>
      <c r="E68" s="80" t="s">
        <v>187</v>
      </c>
      <c r="F68" s="80" t="s">
        <v>188</v>
      </c>
      <c r="G68" s="80" t="s">
        <v>189</v>
      </c>
      <c r="H68" s="80" t="s">
        <v>190</v>
      </c>
      <c r="I68" s="80"/>
      <c r="J68" s="80"/>
      <c r="K68" s="80"/>
      <c r="L68" s="80"/>
      <c r="M68" s="80"/>
      <c r="N68" s="101" t="s">
        <v>704</v>
      </c>
      <c r="O68" s="101" t="s">
        <v>708</v>
      </c>
      <c r="P68" s="89" t="s">
        <v>709</v>
      </c>
      <c r="Q68" s="211" t="s">
        <v>158</v>
      </c>
      <c r="R68" s="106" t="s">
        <v>604</v>
      </c>
      <c r="S68" s="213" t="s">
        <v>927</v>
      </c>
      <c r="T68" s="106" t="s">
        <v>604</v>
      </c>
      <c r="U68" s="83" t="s">
        <v>440</v>
      </c>
      <c r="V68" s="79"/>
      <c r="W68" s="77" t="s">
        <v>440</v>
      </c>
      <c r="X68" s="79"/>
      <c r="Y68" s="45" t="s">
        <v>741</v>
      </c>
      <c r="Z68" s="84"/>
      <c r="AA68" s="85" t="s">
        <v>158</v>
      </c>
      <c r="AB68" s="86" t="s">
        <v>158</v>
      </c>
      <c r="AC68" s="87" t="s">
        <v>158</v>
      </c>
      <c r="AD68" s="88" t="s">
        <v>158</v>
      </c>
      <c r="AE68" s="88" t="s">
        <v>158</v>
      </c>
      <c r="AF68" s="208" t="s">
        <v>158</v>
      </c>
      <c r="AG68" s="210" t="s">
        <v>158</v>
      </c>
      <c r="AH68" s="203" t="s">
        <v>158</v>
      </c>
    </row>
    <row r="69" spans="1:35" s="31" customFormat="1" x14ac:dyDescent="0.45">
      <c r="A69" s="90" t="s">
        <v>78</v>
      </c>
      <c r="B69" s="91"/>
      <c r="C69" s="90"/>
      <c r="D69" s="92"/>
      <c r="E69" s="93"/>
      <c r="F69" s="94"/>
      <c r="G69" s="94"/>
      <c r="H69" s="94"/>
      <c r="I69" s="94"/>
      <c r="J69" s="94"/>
      <c r="K69" s="94"/>
      <c r="L69" s="94"/>
      <c r="M69" s="94"/>
      <c r="N69" s="59"/>
      <c r="O69" s="59"/>
      <c r="P69" s="60"/>
      <c r="Q69" s="60"/>
      <c r="R69" s="95"/>
      <c r="S69" s="60"/>
      <c r="T69" s="95"/>
      <c r="U69" s="96"/>
      <c r="V69" s="92"/>
      <c r="W69" s="90"/>
      <c r="X69" s="92"/>
      <c r="Y69" s="60"/>
      <c r="Z69" s="95"/>
      <c r="AA69" s="97"/>
      <c r="AB69" s="98"/>
      <c r="AC69" s="99"/>
      <c r="AD69" s="100"/>
      <c r="AE69" s="100"/>
      <c r="AF69" s="100"/>
      <c r="AG69" s="139"/>
      <c r="AH69" s="146"/>
    </row>
    <row r="70" spans="1:35" s="2" customFormat="1" ht="57" x14ac:dyDescent="0.45">
      <c r="A70" s="77" t="s">
        <v>79</v>
      </c>
      <c r="B70" s="78" t="s">
        <v>54</v>
      </c>
      <c r="C70" s="89" t="s">
        <v>205</v>
      </c>
      <c r="D70" s="79"/>
      <c r="E70" s="80" t="s">
        <v>192</v>
      </c>
      <c r="F70" s="80" t="s">
        <v>192</v>
      </c>
      <c r="G70" s="80" t="s">
        <v>192</v>
      </c>
      <c r="H70" s="80" t="s">
        <v>192</v>
      </c>
      <c r="I70" s="80"/>
      <c r="J70" s="80"/>
      <c r="K70" s="80"/>
      <c r="L70" s="80"/>
      <c r="M70" s="80"/>
      <c r="N70" s="80" t="s">
        <v>344</v>
      </c>
      <c r="O70" s="80" t="s">
        <v>344</v>
      </c>
      <c r="P70" s="77" t="s">
        <v>344</v>
      </c>
      <c r="Q70" s="77" t="s">
        <v>158</v>
      </c>
      <c r="R70" s="79" t="s">
        <v>385</v>
      </c>
      <c r="S70" s="77" t="s">
        <v>158</v>
      </c>
      <c r="T70" s="79" t="s">
        <v>385</v>
      </c>
      <c r="U70" s="83" t="s">
        <v>158</v>
      </c>
      <c r="V70" s="79"/>
      <c r="W70" s="77" t="s">
        <v>158</v>
      </c>
      <c r="X70" s="79" t="s">
        <v>476</v>
      </c>
      <c r="Y70" s="103" t="s">
        <v>741</v>
      </c>
      <c r="Z70" s="84"/>
      <c r="AA70" s="85" t="s">
        <v>158</v>
      </c>
      <c r="AB70" s="86" t="s">
        <v>158</v>
      </c>
      <c r="AC70" s="87" t="s">
        <v>158</v>
      </c>
      <c r="AD70" s="88" t="s">
        <v>158</v>
      </c>
      <c r="AE70" s="88" t="s">
        <v>158</v>
      </c>
      <c r="AF70" s="88" t="s">
        <v>205</v>
      </c>
      <c r="AG70" s="102" t="s">
        <v>205</v>
      </c>
      <c r="AH70" s="203" t="s">
        <v>158</v>
      </c>
    </row>
    <row r="71" spans="1:35" s="2" customFormat="1" ht="28.5" x14ac:dyDescent="0.45">
      <c r="A71" s="77" t="s">
        <v>80</v>
      </c>
      <c r="B71" s="78" t="s">
        <v>54</v>
      </c>
      <c r="C71" s="89" t="s">
        <v>205</v>
      </c>
      <c r="D71" s="79"/>
      <c r="E71" s="81" t="s">
        <v>158</v>
      </c>
      <c r="F71" s="81" t="s">
        <v>158</v>
      </c>
      <c r="G71" s="81" t="s">
        <v>158</v>
      </c>
      <c r="H71" s="81" t="s">
        <v>158</v>
      </c>
      <c r="I71" s="81"/>
      <c r="J71" s="81"/>
      <c r="K71" s="81"/>
      <c r="L71" s="81"/>
      <c r="M71" s="81"/>
      <c r="N71" s="80" t="s">
        <v>345</v>
      </c>
      <c r="O71" s="80" t="s">
        <v>345</v>
      </c>
      <c r="P71" s="77" t="s">
        <v>345</v>
      </c>
      <c r="Q71" s="116" t="s">
        <v>158</v>
      </c>
      <c r="R71" s="121"/>
      <c r="S71" s="116" t="s">
        <v>158</v>
      </c>
      <c r="T71" s="121"/>
      <c r="U71" s="83" t="s">
        <v>440</v>
      </c>
      <c r="V71" s="79"/>
      <c r="W71" s="77" t="s">
        <v>440</v>
      </c>
      <c r="X71" s="79"/>
      <c r="Y71" s="103" t="s">
        <v>741</v>
      </c>
      <c r="Z71" s="84"/>
      <c r="AA71" s="85" t="s">
        <v>158</v>
      </c>
      <c r="AB71" s="86" t="s">
        <v>158</v>
      </c>
      <c r="AC71" s="87" t="s">
        <v>158</v>
      </c>
      <c r="AD71" s="88" t="s">
        <v>158</v>
      </c>
      <c r="AE71" s="88" t="s">
        <v>158</v>
      </c>
      <c r="AF71" s="208" t="s">
        <v>158</v>
      </c>
      <c r="AG71" s="210" t="s">
        <v>158</v>
      </c>
      <c r="AH71" s="80" t="s">
        <v>205</v>
      </c>
    </row>
    <row r="72" spans="1:35" s="2" customFormat="1" ht="42.75" x14ac:dyDescent="0.45">
      <c r="A72" s="77" t="s">
        <v>81</v>
      </c>
      <c r="B72" s="78" t="s">
        <v>54</v>
      </c>
      <c r="C72" s="89" t="s">
        <v>205</v>
      </c>
      <c r="D72" s="79"/>
      <c r="E72" s="80" t="s">
        <v>193</v>
      </c>
      <c r="F72" s="80" t="s">
        <v>194</v>
      </c>
      <c r="G72" s="80" t="s">
        <v>194</v>
      </c>
      <c r="H72" s="80" t="s">
        <v>195</v>
      </c>
      <c r="I72" s="80"/>
      <c r="J72" s="80"/>
      <c r="K72" s="105" t="s">
        <v>646</v>
      </c>
      <c r="L72" s="105" t="s">
        <v>646</v>
      </c>
      <c r="M72" s="105" t="s">
        <v>646</v>
      </c>
      <c r="N72" s="80" t="s">
        <v>344</v>
      </c>
      <c r="O72" s="80" t="s">
        <v>344</v>
      </c>
      <c r="P72" s="77" t="s">
        <v>344</v>
      </c>
      <c r="Q72" s="116" t="s">
        <v>158</v>
      </c>
      <c r="R72" s="215" t="s">
        <v>933</v>
      </c>
      <c r="S72" s="116" t="s">
        <v>158</v>
      </c>
      <c r="T72" s="215" t="s">
        <v>933</v>
      </c>
      <c r="U72" s="83" t="s">
        <v>158</v>
      </c>
      <c r="V72" s="79"/>
      <c r="W72" s="77" t="s">
        <v>158</v>
      </c>
      <c r="X72" s="79" t="s">
        <v>477</v>
      </c>
      <c r="Y72" s="103" t="s">
        <v>741</v>
      </c>
      <c r="Z72" s="84"/>
      <c r="AA72" s="85" t="s">
        <v>158</v>
      </c>
      <c r="AB72" s="86" t="s">
        <v>158</v>
      </c>
      <c r="AC72" s="87" t="s">
        <v>158</v>
      </c>
      <c r="AD72" s="88" t="s">
        <v>158</v>
      </c>
      <c r="AE72" s="88" t="s">
        <v>158</v>
      </c>
      <c r="AF72" s="208" t="s">
        <v>158</v>
      </c>
      <c r="AG72" s="210" t="s">
        <v>158</v>
      </c>
      <c r="AH72" s="203" t="s">
        <v>158</v>
      </c>
    </row>
    <row r="73" spans="1:35" s="31" customFormat="1" x14ac:dyDescent="0.45">
      <c r="A73" s="90" t="s">
        <v>82</v>
      </c>
      <c r="B73" s="91"/>
      <c r="C73" s="90"/>
      <c r="D73" s="92"/>
      <c r="E73" s="93"/>
      <c r="F73" s="94"/>
      <c r="G73" s="94"/>
      <c r="H73" s="94"/>
      <c r="I73" s="94"/>
      <c r="J73" s="94"/>
      <c r="K73" s="104"/>
      <c r="L73" s="104"/>
      <c r="M73" s="104"/>
      <c r="N73" s="59"/>
      <c r="O73" s="59"/>
      <c r="P73" s="60"/>
      <c r="Q73" s="60"/>
      <c r="R73" s="95"/>
      <c r="S73" s="60"/>
      <c r="T73" s="95"/>
      <c r="U73" s="96"/>
      <c r="V73" s="92"/>
      <c r="W73" s="90"/>
      <c r="X73" s="92"/>
      <c r="Y73" s="60"/>
      <c r="Z73" s="95"/>
      <c r="AA73" s="97"/>
      <c r="AB73" s="98"/>
      <c r="AC73" s="99"/>
      <c r="AD73" s="100"/>
      <c r="AE73" s="100"/>
      <c r="AF73" s="100"/>
      <c r="AG73" s="139"/>
      <c r="AH73" s="96"/>
      <c r="AI73" s="30"/>
    </row>
    <row r="74" spans="1:35" s="2" customFormat="1" ht="42.75" x14ac:dyDescent="0.45">
      <c r="A74" s="77" t="s">
        <v>83</v>
      </c>
      <c r="B74" s="78" t="s">
        <v>54</v>
      </c>
      <c r="C74" s="77" t="s">
        <v>205</v>
      </c>
      <c r="D74" s="79"/>
      <c r="E74" s="101" t="s">
        <v>221</v>
      </c>
      <c r="F74" s="101" t="s">
        <v>222</v>
      </c>
      <c r="G74" s="101" t="s">
        <v>222</v>
      </c>
      <c r="H74" s="101" t="s">
        <v>222</v>
      </c>
      <c r="I74" s="101"/>
      <c r="J74" s="101"/>
      <c r="K74" s="222" t="s">
        <v>979</v>
      </c>
      <c r="L74" s="222" t="s">
        <v>978</v>
      </c>
      <c r="M74" s="222" t="s">
        <v>977</v>
      </c>
      <c r="N74" s="80" t="s">
        <v>346</v>
      </c>
      <c r="O74" s="80" t="s">
        <v>347</v>
      </c>
      <c r="P74" s="77" t="s">
        <v>205</v>
      </c>
      <c r="Q74" s="77" t="s">
        <v>158</v>
      </c>
      <c r="R74" s="79"/>
      <c r="S74" s="77" t="s">
        <v>158</v>
      </c>
      <c r="T74" s="79"/>
      <c r="U74" s="83" t="s">
        <v>158</v>
      </c>
      <c r="V74" s="79" t="s">
        <v>478</v>
      </c>
      <c r="W74" s="77" t="s">
        <v>451</v>
      </c>
      <c r="X74" s="79" t="s">
        <v>479</v>
      </c>
      <c r="Y74" s="45" t="s">
        <v>741</v>
      </c>
      <c r="Z74" s="84"/>
      <c r="AA74" s="85" t="s">
        <v>158</v>
      </c>
      <c r="AB74" s="86" t="s">
        <v>158</v>
      </c>
      <c r="AC74" s="87" t="s">
        <v>158</v>
      </c>
      <c r="AD74" s="88" t="s">
        <v>158</v>
      </c>
      <c r="AE74" s="88" t="s">
        <v>158</v>
      </c>
      <c r="AF74" s="208" t="s">
        <v>158</v>
      </c>
      <c r="AG74" s="210" t="s">
        <v>158</v>
      </c>
      <c r="AH74" s="209" t="s">
        <v>158</v>
      </c>
      <c r="AI74" s="20"/>
    </row>
    <row r="75" spans="1:35" s="2" customFormat="1" ht="28.5" x14ac:dyDescent="0.45">
      <c r="A75" s="77" t="s">
        <v>84</v>
      </c>
      <c r="B75" s="78" t="s">
        <v>54</v>
      </c>
      <c r="C75" s="77" t="s">
        <v>205</v>
      </c>
      <c r="D75" s="79"/>
      <c r="E75" s="81" t="s">
        <v>158</v>
      </c>
      <c r="F75" s="81" t="s">
        <v>158</v>
      </c>
      <c r="G75" s="81" t="s">
        <v>158</v>
      </c>
      <c r="H75" s="81" t="s">
        <v>158</v>
      </c>
      <c r="I75" s="81"/>
      <c r="J75" s="81"/>
      <c r="K75" s="101"/>
      <c r="L75" s="101"/>
      <c r="M75" s="101"/>
      <c r="N75" s="80" t="s">
        <v>348</v>
      </c>
      <c r="O75" s="80" t="s">
        <v>348</v>
      </c>
      <c r="P75" s="77" t="s">
        <v>322</v>
      </c>
      <c r="Q75" s="213" t="s">
        <v>927</v>
      </c>
      <c r="R75" s="121" t="s">
        <v>601</v>
      </c>
      <c r="S75" s="213" t="s">
        <v>927</v>
      </c>
      <c r="T75" s="121" t="s">
        <v>601</v>
      </c>
      <c r="U75" s="83" t="s">
        <v>451</v>
      </c>
      <c r="V75" s="79"/>
      <c r="W75" s="77" t="s">
        <v>205</v>
      </c>
      <c r="X75" s="79"/>
      <c r="Y75" s="45" t="s">
        <v>741</v>
      </c>
      <c r="Z75" s="84"/>
      <c r="AA75" s="85" t="s">
        <v>158</v>
      </c>
      <c r="AB75" s="86" t="s">
        <v>158</v>
      </c>
      <c r="AC75" s="87" t="s">
        <v>158</v>
      </c>
      <c r="AD75" s="88" t="s">
        <v>158</v>
      </c>
      <c r="AE75" s="88" t="s">
        <v>158</v>
      </c>
      <c r="AF75" s="208" t="s">
        <v>158</v>
      </c>
      <c r="AG75" s="210" t="s">
        <v>158</v>
      </c>
      <c r="AH75" s="209" t="s">
        <v>158</v>
      </c>
      <c r="AI75" s="20"/>
    </row>
    <row r="76" spans="1:35" s="31" customFormat="1" x14ac:dyDescent="0.45">
      <c r="A76" s="90" t="s">
        <v>85</v>
      </c>
      <c r="B76" s="91"/>
      <c r="C76" s="90"/>
      <c r="D76" s="92"/>
      <c r="E76" s="93"/>
      <c r="F76" s="94"/>
      <c r="G76" s="94"/>
      <c r="H76" s="94"/>
      <c r="I76" s="94"/>
      <c r="J76" s="94"/>
      <c r="K76" s="104"/>
      <c r="L76" s="104"/>
      <c r="M76" s="104"/>
      <c r="N76" s="59"/>
      <c r="O76" s="59"/>
      <c r="P76" s="60"/>
      <c r="Q76" s="60"/>
      <c r="R76" s="95"/>
      <c r="S76" s="60"/>
      <c r="T76" s="95"/>
      <c r="U76" s="96"/>
      <c r="V76" s="92"/>
      <c r="W76" s="90"/>
      <c r="X76" s="92"/>
      <c r="Y76" s="60"/>
      <c r="Z76" s="95"/>
      <c r="AA76" s="97"/>
      <c r="AB76" s="98"/>
      <c r="AC76" s="99"/>
      <c r="AD76" s="100"/>
      <c r="AE76" s="100"/>
      <c r="AF76" s="100"/>
      <c r="AG76" s="97"/>
      <c r="AH76" s="144"/>
    </row>
    <row r="77" spans="1:35" s="2" customFormat="1" ht="42.75" x14ac:dyDescent="0.45">
      <c r="A77" s="77" t="s">
        <v>86</v>
      </c>
      <c r="B77" s="78" t="s">
        <v>87</v>
      </c>
      <c r="C77" s="77" t="s">
        <v>282</v>
      </c>
      <c r="D77" s="79"/>
      <c r="E77" s="80" t="s">
        <v>532</v>
      </c>
      <c r="F77" s="80" t="s">
        <v>533</v>
      </c>
      <c r="G77" s="80" t="s">
        <v>534</v>
      </c>
      <c r="H77" s="80" t="s">
        <v>535</v>
      </c>
      <c r="I77" s="80"/>
      <c r="J77" s="80"/>
      <c r="K77" s="105" t="s">
        <v>644</v>
      </c>
      <c r="L77" s="105" t="s">
        <v>644</v>
      </c>
      <c r="M77" s="105" t="s">
        <v>534</v>
      </c>
      <c r="N77" s="80" t="s">
        <v>536</v>
      </c>
      <c r="O77" s="80" t="s">
        <v>537</v>
      </c>
      <c r="P77" s="77" t="s">
        <v>537</v>
      </c>
      <c r="Q77" s="77" t="s">
        <v>386</v>
      </c>
      <c r="R77" s="109"/>
      <c r="S77" s="77" t="s">
        <v>386</v>
      </c>
      <c r="T77" s="79"/>
      <c r="U77" s="83" t="s">
        <v>480</v>
      </c>
      <c r="V77" s="79" t="s">
        <v>481</v>
      </c>
      <c r="W77" s="77" t="s">
        <v>482</v>
      </c>
      <c r="X77" s="79" t="s">
        <v>483</v>
      </c>
      <c r="Y77" s="45" t="s">
        <v>537</v>
      </c>
      <c r="Z77" s="84"/>
      <c r="AA77" s="85" t="s">
        <v>515</v>
      </c>
      <c r="AB77" s="86" t="s">
        <v>515</v>
      </c>
      <c r="AC77" s="87" t="s">
        <v>515</v>
      </c>
      <c r="AD77" s="88" t="s">
        <v>515</v>
      </c>
      <c r="AE77" s="88" t="s">
        <v>515</v>
      </c>
      <c r="AF77" s="88" t="s">
        <v>554</v>
      </c>
      <c r="AG77" s="102" t="s">
        <v>554</v>
      </c>
      <c r="AH77" s="80" t="s">
        <v>554</v>
      </c>
    </row>
    <row r="78" spans="1:35" s="2" customFormat="1" ht="28.5" x14ac:dyDescent="0.45">
      <c r="A78" s="77" t="s">
        <v>88</v>
      </c>
      <c r="B78" s="78" t="s">
        <v>54</v>
      </c>
      <c r="C78" s="77" t="s">
        <v>283</v>
      </c>
      <c r="D78" s="79"/>
      <c r="E78" s="80" t="s">
        <v>158</v>
      </c>
      <c r="F78" s="80" t="s">
        <v>538</v>
      </c>
      <c r="G78" s="80" t="s">
        <v>538</v>
      </c>
      <c r="H78" s="80" t="s">
        <v>538</v>
      </c>
      <c r="I78" s="80"/>
      <c r="J78" s="80"/>
      <c r="K78" s="222" t="s">
        <v>980</v>
      </c>
      <c r="L78" s="222" t="s">
        <v>980</v>
      </c>
      <c r="M78" s="222" t="s">
        <v>980</v>
      </c>
      <c r="N78" s="80" t="s">
        <v>539</v>
      </c>
      <c r="O78" s="80" t="s">
        <v>540</v>
      </c>
      <c r="P78" s="77" t="s">
        <v>540</v>
      </c>
      <c r="Q78" s="214" t="s">
        <v>948</v>
      </c>
      <c r="R78" s="110" t="s">
        <v>949</v>
      </c>
      <c r="S78" s="214" t="s">
        <v>948</v>
      </c>
      <c r="T78" s="110" t="s">
        <v>949</v>
      </c>
      <c r="U78" s="83" t="s">
        <v>480</v>
      </c>
      <c r="V78" s="79"/>
      <c r="W78" s="77" t="s">
        <v>482</v>
      </c>
      <c r="X78" s="79"/>
      <c r="Y78" s="103" t="s">
        <v>741</v>
      </c>
      <c r="Z78" s="84"/>
      <c r="AA78" s="85" t="s">
        <v>158</v>
      </c>
      <c r="AB78" s="86" t="s">
        <v>158</v>
      </c>
      <c r="AC78" s="87" t="s">
        <v>158</v>
      </c>
      <c r="AD78" s="88" t="s">
        <v>158</v>
      </c>
      <c r="AE78" s="88" t="s">
        <v>158</v>
      </c>
      <c r="AF78" s="208" t="s">
        <v>158</v>
      </c>
      <c r="AG78" s="210" t="s">
        <v>158</v>
      </c>
      <c r="AH78" s="203" t="s">
        <v>158</v>
      </c>
    </row>
    <row r="79" spans="1:35" s="2" customFormat="1" ht="57" x14ac:dyDescent="0.45">
      <c r="A79" s="77" t="s">
        <v>89</v>
      </c>
      <c r="B79" s="78" t="s">
        <v>54</v>
      </c>
      <c r="C79" s="77" t="s">
        <v>158</v>
      </c>
      <c r="D79" s="106" t="s">
        <v>306</v>
      </c>
      <c r="E79" s="80" t="s">
        <v>158</v>
      </c>
      <c r="F79" s="80" t="s">
        <v>158</v>
      </c>
      <c r="G79" s="80" t="s">
        <v>158</v>
      </c>
      <c r="H79" s="80" t="s">
        <v>158</v>
      </c>
      <c r="I79" s="80"/>
      <c r="J79" s="80"/>
      <c r="K79" s="105" t="s">
        <v>158</v>
      </c>
      <c r="L79" s="105" t="s">
        <v>158</v>
      </c>
      <c r="M79" s="105" t="s">
        <v>158</v>
      </c>
      <c r="N79" s="80" t="s">
        <v>158</v>
      </c>
      <c r="O79" s="80" t="s">
        <v>158</v>
      </c>
      <c r="P79" s="77" t="s">
        <v>158</v>
      </c>
      <c r="Q79" s="218" t="s">
        <v>950</v>
      </c>
      <c r="R79" s="219" t="s">
        <v>950</v>
      </c>
      <c r="S79" s="218" t="s">
        <v>950</v>
      </c>
      <c r="T79" s="219" t="s">
        <v>387</v>
      </c>
      <c r="U79" s="83" t="s">
        <v>480</v>
      </c>
      <c r="V79" s="79"/>
      <c r="W79" s="77" t="s">
        <v>482</v>
      </c>
      <c r="X79" s="79"/>
      <c r="Y79" s="103" t="s">
        <v>741</v>
      </c>
      <c r="Z79" s="84"/>
      <c r="AA79" s="85" t="s">
        <v>158</v>
      </c>
      <c r="AB79" s="86" t="s">
        <v>158</v>
      </c>
      <c r="AC79" s="87" t="s">
        <v>158</v>
      </c>
      <c r="AD79" s="88" t="s">
        <v>158</v>
      </c>
      <c r="AE79" s="88" t="s">
        <v>158</v>
      </c>
      <c r="AF79" s="208" t="s">
        <v>158</v>
      </c>
      <c r="AG79" s="210" t="s">
        <v>158</v>
      </c>
      <c r="AH79" s="203" t="s">
        <v>158</v>
      </c>
    </row>
    <row r="80" spans="1:35" s="2" customFormat="1" ht="90" customHeight="1" x14ac:dyDescent="0.45">
      <c r="A80" s="77" t="s">
        <v>90</v>
      </c>
      <c r="B80" s="78" t="s">
        <v>91</v>
      </c>
      <c r="C80" s="89" t="s">
        <v>284</v>
      </c>
      <c r="D80" s="106" t="s">
        <v>307</v>
      </c>
      <c r="E80" s="80" t="s">
        <v>541</v>
      </c>
      <c r="F80" s="80" t="s">
        <v>542</v>
      </c>
      <c r="G80" s="80" t="s">
        <v>543</v>
      </c>
      <c r="H80" s="80" t="s">
        <v>543</v>
      </c>
      <c r="I80" s="80"/>
      <c r="J80" s="80"/>
      <c r="K80" s="105" t="s">
        <v>645</v>
      </c>
      <c r="L80" s="105" t="s">
        <v>645</v>
      </c>
      <c r="M80" s="105" t="s">
        <v>645</v>
      </c>
      <c r="N80" s="105" t="s">
        <v>669</v>
      </c>
      <c r="O80" s="147" t="s">
        <v>659</v>
      </c>
      <c r="P80" s="148" t="s">
        <v>659</v>
      </c>
      <c r="Q80" s="116" t="s">
        <v>606</v>
      </c>
      <c r="R80" s="121" t="s">
        <v>605</v>
      </c>
      <c r="S80" s="116" t="s">
        <v>606</v>
      </c>
      <c r="T80" s="121" t="s">
        <v>605</v>
      </c>
      <c r="U80" s="83" t="s">
        <v>480</v>
      </c>
      <c r="V80" s="79"/>
      <c r="W80" s="77" t="s">
        <v>482</v>
      </c>
      <c r="X80" s="79"/>
      <c r="Y80" s="103" t="s">
        <v>741</v>
      </c>
      <c r="Z80" s="84"/>
      <c r="AA80" s="85" t="s">
        <v>158</v>
      </c>
      <c r="AB80" s="86" t="s">
        <v>158</v>
      </c>
      <c r="AC80" s="87" t="s">
        <v>158</v>
      </c>
      <c r="AD80" s="88" t="s">
        <v>158</v>
      </c>
      <c r="AE80" s="88" t="s">
        <v>158</v>
      </c>
      <c r="AF80" s="208" t="s">
        <v>158</v>
      </c>
      <c r="AG80" s="210" t="s">
        <v>158</v>
      </c>
      <c r="AH80" s="209" t="s">
        <v>158</v>
      </c>
      <c r="AI80" s="20"/>
    </row>
    <row r="81" spans="1:35" s="2" customFormat="1" ht="140.25" customHeight="1" x14ac:dyDescent="0.45">
      <c r="A81" s="77" t="s">
        <v>92</v>
      </c>
      <c r="B81" s="78" t="s">
        <v>54</v>
      </c>
      <c r="C81" s="89" t="s">
        <v>205</v>
      </c>
      <c r="D81" s="79"/>
      <c r="E81" s="80" t="s">
        <v>158</v>
      </c>
      <c r="F81" s="80" t="s">
        <v>158</v>
      </c>
      <c r="G81" s="80" t="s">
        <v>158</v>
      </c>
      <c r="H81" s="80" t="s">
        <v>158</v>
      </c>
      <c r="I81" s="80"/>
      <c r="J81" s="80"/>
      <c r="K81" s="105" t="s">
        <v>158</v>
      </c>
      <c r="L81" s="105" t="s">
        <v>158</v>
      </c>
      <c r="M81" s="105" t="s">
        <v>158</v>
      </c>
      <c r="N81" s="81" t="s">
        <v>544</v>
      </c>
      <c r="O81" s="81" t="s">
        <v>544</v>
      </c>
      <c r="P81" s="89" t="s">
        <v>544</v>
      </c>
      <c r="Q81" s="216" t="s">
        <v>951</v>
      </c>
      <c r="R81" s="220" t="s">
        <v>812</v>
      </c>
      <c r="S81" s="216" t="s">
        <v>951</v>
      </c>
      <c r="T81" s="121"/>
      <c r="U81" s="83" t="s">
        <v>440</v>
      </c>
      <c r="V81" s="79"/>
      <c r="W81" s="77" t="s">
        <v>482</v>
      </c>
      <c r="X81" s="79"/>
      <c r="Y81" s="103" t="s">
        <v>739</v>
      </c>
      <c r="Z81" s="84" t="s">
        <v>763</v>
      </c>
      <c r="AA81" s="85" t="s">
        <v>158</v>
      </c>
      <c r="AB81" s="86" t="s">
        <v>158</v>
      </c>
      <c r="AC81" s="87" t="s">
        <v>158</v>
      </c>
      <c r="AD81" s="88" t="s">
        <v>158</v>
      </c>
      <c r="AE81" s="88" t="s">
        <v>158</v>
      </c>
      <c r="AF81" s="208" t="s">
        <v>158</v>
      </c>
      <c r="AG81" s="210" t="s">
        <v>158</v>
      </c>
      <c r="AH81" s="209" t="s">
        <v>158</v>
      </c>
      <c r="AI81" s="20"/>
    </row>
    <row r="82" spans="1:35" s="31" customFormat="1" x14ac:dyDescent="0.45">
      <c r="A82" s="90" t="s">
        <v>93</v>
      </c>
      <c r="B82" s="91"/>
      <c r="C82" s="90"/>
      <c r="D82" s="92"/>
      <c r="E82" s="93"/>
      <c r="F82" s="94"/>
      <c r="G82" s="94"/>
      <c r="H82" s="94"/>
      <c r="I82" s="94"/>
      <c r="J82" s="94"/>
      <c r="K82" s="104"/>
      <c r="L82" s="104"/>
      <c r="M82" s="104"/>
      <c r="N82" s="59"/>
      <c r="O82" s="59"/>
      <c r="P82" s="60"/>
      <c r="Q82" s="60"/>
      <c r="R82" s="95"/>
      <c r="S82" s="60"/>
      <c r="T82" s="95"/>
      <c r="U82" s="96"/>
      <c r="V82" s="92"/>
      <c r="W82" s="90"/>
      <c r="X82" s="92"/>
      <c r="Y82" s="60"/>
      <c r="Z82" s="95"/>
      <c r="AA82" s="97"/>
      <c r="AB82" s="98"/>
      <c r="AC82" s="99"/>
      <c r="AD82" s="100"/>
      <c r="AE82" s="100"/>
      <c r="AF82" s="100"/>
      <c r="AG82" s="139"/>
      <c r="AH82" s="96"/>
      <c r="AI82" s="30"/>
    </row>
    <row r="83" spans="1:35" s="2" customFormat="1" ht="28.5" x14ac:dyDescent="0.45">
      <c r="A83" s="77" t="s">
        <v>94</v>
      </c>
      <c r="B83" s="78" t="s">
        <v>54</v>
      </c>
      <c r="C83" s="89" t="s">
        <v>205</v>
      </c>
      <c r="D83" s="106"/>
      <c r="E83" s="81" t="s">
        <v>230</v>
      </c>
      <c r="F83" s="81" t="s">
        <v>230</v>
      </c>
      <c r="G83" s="81" t="s">
        <v>230</v>
      </c>
      <c r="H83" s="81" t="s">
        <v>230</v>
      </c>
      <c r="I83" s="81"/>
      <c r="J83" s="81"/>
      <c r="K83" s="105" t="s">
        <v>158</v>
      </c>
      <c r="L83" s="105" t="s">
        <v>158</v>
      </c>
      <c r="M83" s="105" t="s">
        <v>158</v>
      </c>
      <c r="N83" s="147" t="s">
        <v>660</v>
      </c>
      <c r="O83" s="147" t="s">
        <v>660</v>
      </c>
      <c r="P83" s="149" t="s">
        <v>660</v>
      </c>
      <c r="Q83" s="205" t="s">
        <v>158</v>
      </c>
      <c r="R83" s="109"/>
      <c r="S83" s="205" t="s">
        <v>158</v>
      </c>
      <c r="T83" s="79"/>
      <c r="U83" s="83" t="s">
        <v>484</v>
      </c>
      <c r="V83" s="79"/>
      <c r="W83" s="77" t="s">
        <v>158</v>
      </c>
      <c r="X83" s="79"/>
      <c r="Y83" s="45" t="s">
        <v>741</v>
      </c>
      <c r="Z83" s="84"/>
      <c r="AA83" s="85" t="s">
        <v>158</v>
      </c>
      <c r="AB83" s="86" t="s">
        <v>158</v>
      </c>
      <c r="AC83" s="87" t="s">
        <v>158</v>
      </c>
      <c r="AD83" s="88" t="s">
        <v>158</v>
      </c>
      <c r="AE83" s="88" t="s">
        <v>158</v>
      </c>
      <c r="AF83" s="208" t="s">
        <v>158</v>
      </c>
      <c r="AG83" s="210" t="s">
        <v>158</v>
      </c>
      <c r="AH83" s="209" t="s">
        <v>158</v>
      </c>
      <c r="AI83" s="20"/>
    </row>
    <row r="84" spans="1:35" s="2" customFormat="1" ht="28.5" x14ac:dyDescent="0.45">
      <c r="A84" s="77" t="s">
        <v>95</v>
      </c>
      <c r="B84" s="78" t="s">
        <v>54</v>
      </c>
      <c r="C84" s="89" t="s">
        <v>205</v>
      </c>
      <c r="D84" s="79"/>
      <c r="E84" s="80" t="s">
        <v>158</v>
      </c>
      <c r="F84" s="80" t="s">
        <v>158</v>
      </c>
      <c r="G84" s="80" t="s">
        <v>158</v>
      </c>
      <c r="H84" s="80" t="s">
        <v>158</v>
      </c>
      <c r="I84" s="80"/>
      <c r="J84" s="80"/>
      <c r="K84" s="105" t="s">
        <v>158</v>
      </c>
      <c r="L84" s="105" t="s">
        <v>158</v>
      </c>
      <c r="M84" s="105" t="s">
        <v>158</v>
      </c>
      <c r="N84" s="81" t="s">
        <v>349</v>
      </c>
      <c r="O84" s="101" t="s">
        <v>349</v>
      </c>
      <c r="P84" s="116" t="s">
        <v>349</v>
      </c>
      <c r="Q84" s="108" t="s">
        <v>388</v>
      </c>
      <c r="R84" s="109"/>
      <c r="S84" s="213" t="s">
        <v>388</v>
      </c>
      <c r="T84" s="79"/>
      <c r="U84" s="83" t="s">
        <v>158</v>
      </c>
      <c r="V84" s="79"/>
      <c r="W84" s="77"/>
      <c r="X84" s="79"/>
      <c r="Y84" s="45" t="s">
        <v>741</v>
      </c>
      <c r="Z84" s="84"/>
      <c r="AA84" s="85" t="s">
        <v>205</v>
      </c>
      <c r="AB84" s="86" t="s">
        <v>205</v>
      </c>
      <c r="AC84" s="87" t="s">
        <v>205</v>
      </c>
      <c r="AD84" s="88" t="s">
        <v>205</v>
      </c>
      <c r="AE84" s="88" t="s">
        <v>205</v>
      </c>
      <c r="AF84" s="88" t="s">
        <v>205</v>
      </c>
      <c r="AG84" s="102" t="s">
        <v>205</v>
      </c>
      <c r="AH84" s="209" t="s">
        <v>571</v>
      </c>
      <c r="AI84" s="20"/>
    </row>
    <row r="85" spans="1:35" s="2" customFormat="1" ht="42.75" x14ac:dyDescent="0.45">
      <c r="A85" s="77" t="s">
        <v>96</v>
      </c>
      <c r="B85" s="78" t="s">
        <v>97</v>
      </c>
      <c r="C85" s="89" t="s">
        <v>158</v>
      </c>
      <c r="D85" s="106" t="s">
        <v>308</v>
      </c>
      <c r="E85" s="80" t="s">
        <v>231</v>
      </c>
      <c r="F85" s="80" t="s">
        <v>231</v>
      </c>
      <c r="G85" s="80" t="s">
        <v>231</v>
      </c>
      <c r="H85" s="80" t="s">
        <v>231</v>
      </c>
      <c r="I85" s="80"/>
      <c r="J85" s="80"/>
      <c r="K85" s="105" t="s">
        <v>647</v>
      </c>
      <c r="L85" s="105" t="s">
        <v>647</v>
      </c>
      <c r="M85" s="105" t="s">
        <v>647</v>
      </c>
      <c r="N85" s="105" t="s">
        <v>670</v>
      </c>
      <c r="O85" s="105" t="s">
        <v>661</v>
      </c>
      <c r="P85" s="108" t="s">
        <v>661</v>
      </c>
      <c r="Q85" s="108" t="s">
        <v>389</v>
      </c>
      <c r="R85" s="109"/>
      <c r="S85" s="213" t="s">
        <v>389</v>
      </c>
      <c r="T85" s="79"/>
      <c r="U85" s="83" t="s">
        <v>484</v>
      </c>
      <c r="V85" s="79"/>
      <c r="W85" s="77"/>
      <c r="X85" s="79"/>
      <c r="Y85" s="45" t="s">
        <v>764</v>
      </c>
      <c r="Z85" s="84" t="s">
        <v>765</v>
      </c>
      <c r="AA85" s="85"/>
      <c r="AB85" s="86"/>
      <c r="AC85" s="87"/>
      <c r="AD85" s="88"/>
      <c r="AE85" s="88"/>
      <c r="AF85" s="88"/>
      <c r="AG85" s="85"/>
      <c r="AH85" s="77"/>
      <c r="AI85" s="20"/>
    </row>
    <row r="86" spans="1:35" s="31" customFormat="1" x14ac:dyDescent="0.45">
      <c r="A86" s="90" t="s">
        <v>98</v>
      </c>
      <c r="B86" s="91"/>
      <c r="C86" s="90"/>
      <c r="D86" s="92"/>
      <c r="E86" s="93"/>
      <c r="F86" s="94"/>
      <c r="G86" s="94"/>
      <c r="H86" s="94"/>
      <c r="I86" s="94"/>
      <c r="J86" s="94"/>
      <c r="K86" s="104"/>
      <c r="L86" s="104"/>
      <c r="M86" s="104"/>
      <c r="N86" s="59"/>
      <c r="O86" s="59"/>
      <c r="P86" s="60"/>
      <c r="Q86" s="60"/>
      <c r="R86" s="95"/>
      <c r="S86" s="60"/>
      <c r="T86" s="95"/>
      <c r="U86" s="96"/>
      <c r="V86" s="92"/>
      <c r="W86" s="90"/>
      <c r="X86" s="92"/>
      <c r="Y86" s="60"/>
      <c r="Z86" s="95"/>
      <c r="AA86" s="97"/>
      <c r="AB86" s="98"/>
      <c r="AC86" s="99"/>
      <c r="AD86" s="100"/>
      <c r="AE86" s="100"/>
      <c r="AF86" s="100"/>
      <c r="AG86" s="97"/>
      <c r="AH86" s="144"/>
    </row>
    <row r="87" spans="1:35" s="2" customFormat="1" ht="28.5" x14ac:dyDescent="0.45">
      <c r="A87" s="77" t="s">
        <v>99</v>
      </c>
      <c r="B87" s="78" t="s">
        <v>100</v>
      </c>
      <c r="C87" s="89" t="s">
        <v>285</v>
      </c>
      <c r="D87" s="79"/>
      <c r="E87" s="80" t="s">
        <v>191</v>
      </c>
      <c r="F87" s="80" t="s">
        <v>191</v>
      </c>
      <c r="G87" s="80" t="s">
        <v>191</v>
      </c>
      <c r="H87" s="80" t="s">
        <v>191</v>
      </c>
      <c r="I87" s="80"/>
      <c r="J87" s="80"/>
      <c r="K87" s="105" t="s">
        <v>993</v>
      </c>
      <c r="L87" s="105" t="s">
        <v>993</v>
      </c>
      <c r="M87" s="105" t="s">
        <v>993</v>
      </c>
      <c r="N87" s="80" t="s">
        <v>350</v>
      </c>
      <c r="O87" s="80" t="s">
        <v>350</v>
      </c>
      <c r="P87" s="77" t="s">
        <v>350</v>
      </c>
      <c r="Q87" s="108" t="s">
        <v>390</v>
      </c>
      <c r="R87" s="79"/>
      <c r="S87" s="108" t="s">
        <v>390</v>
      </c>
      <c r="T87" s="79"/>
      <c r="U87" s="83" t="s">
        <v>485</v>
      </c>
      <c r="V87" s="79"/>
      <c r="W87" s="77" t="s">
        <v>486</v>
      </c>
      <c r="X87" s="79"/>
      <c r="Y87" s="103" t="s">
        <v>402</v>
      </c>
      <c r="Z87" s="84"/>
      <c r="AA87" s="118" t="s">
        <v>516</v>
      </c>
      <c r="AB87" s="150" t="s">
        <v>516</v>
      </c>
      <c r="AC87" s="151" t="s">
        <v>516</v>
      </c>
      <c r="AD87" s="107" t="s">
        <v>516</v>
      </c>
      <c r="AE87" s="107" t="s">
        <v>516</v>
      </c>
      <c r="AF87" s="88" t="s">
        <v>546</v>
      </c>
      <c r="AG87" s="102" t="s">
        <v>546</v>
      </c>
      <c r="AH87" s="83" t="s">
        <v>572</v>
      </c>
      <c r="AI87" s="20"/>
    </row>
    <row r="88" spans="1:35" s="2" customFormat="1" ht="85.5" x14ac:dyDescent="0.45">
      <c r="A88" s="77" t="s">
        <v>101</v>
      </c>
      <c r="B88" s="78" t="s">
        <v>102</v>
      </c>
      <c r="C88" s="77" t="s">
        <v>286</v>
      </c>
      <c r="D88" s="79"/>
      <c r="E88" s="81" t="s">
        <v>232</v>
      </c>
      <c r="F88" s="81" t="s">
        <v>232</v>
      </c>
      <c r="G88" s="81" t="s">
        <v>232</v>
      </c>
      <c r="H88" s="81" t="s">
        <v>232</v>
      </c>
      <c r="I88" s="81"/>
      <c r="J88" s="81"/>
      <c r="K88" s="81"/>
      <c r="L88" s="81"/>
      <c r="M88" s="81"/>
      <c r="N88" s="80" t="s">
        <v>351</v>
      </c>
      <c r="O88" s="80" t="s">
        <v>351</v>
      </c>
      <c r="P88" s="77" t="s">
        <v>351</v>
      </c>
      <c r="Q88" s="116" t="s">
        <v>391</v>
      </c>
      <c r="R88" s="215" t="s">
        <v>934</v>
      </c>
      <c r="S88" s="116" t="s">
        <v>391</v>
      </c>
      <c r="T88" s="215" t="s">
        <v>935</v>
      </c>
      <c r="U88" s="83"/>
      <c r="V88" s="79"/>
      <c r="W88" s="77" t="s">
        <v>487</v>
      </c>
      <c r="X88" s="79"/>
      <c r="Y88" s="103" t="s">
        <v>766</v>
      </c>
      <c r="Z88" s="84"/>
      <c r="AA88" s="85" t="s">
        <v>517</v>
      </c>
      <c r="AB88" s="86" t="s">
        <v>517</v>
      </c>
      <c r="AC88" s="87" t="s">
        <v>517</v>
      </c>
      <c r="AD88" s="88" t="s">
        <v>517</v>
      </c>
      <c r="AE88" s="88" t="s">
        <v>517</v>
      </c>
      <c r="AF88" s="80" t="s">
        <v>555</v>
      </c>
      <c r="AG88" s="82" t="s">
        <v>440</v>
      </c>
      <c r="AH88" s="82" t="s">
        <v>573</v>
      </c>
    </row>
    <row r="89" spans="1:35" s="35" customFormat="1" x14ac:dyDescent="0.45">
      <c r="A89" s="152"/>
      <c r="B89" s="39"/>
      <c r="C89" s="5"/>
      <c r="D89" s="50"/>
      <c r="E89" s="11"/>
      <c r="F89" s="11"/>
      <c r="G89" s="11"/>
      <c r="H89" s="11"/>
      <c r="I89" s="11"/>
      <c r="J89" s="11"/>
      <c r="K89" s="11"/>
      <c r="L89" s="11"/>
      <c r="M89" s="11"/>
      <c r="N89" s="11"/>
      <c r="O89" s="11"/>
      <c r="P89" s="5"/>
      <c r="Q89" s="5"/>
      <c r="R89" s="50"/>
      <c r="S89" s="5"/>
      <c r="T89" s="50"/>
      <c r="U89" s="153"/>
      <c r="V89" s="154"/>
      <c r="W89" s="155"/>
      <c r="X89" s="154"/>
      <c r="Y89" s="5"/>
      <c r="Z89" s="50"/>
      <c r="AA89" s="64"/>
      <c r="AB89" s="66"/>
      <c r="AC89" s="65"/>
      <c r="AD89" s="156"/>
      <c r="AE89" s="156"/>
      <c r="AF89" s="156"/>
      <c r="AG89" s="64"/>
      <c r="AH89" s="152"/>
      <c r="AI89" s="34"/>
    </row>
    <row r="90" spans="1:35" s="32" customFormat="1" ht="85.5" customHeight="1" x14ac:dyDescent="0.45">
      <c r="A90" s="253" t="s">
        <v>156</v>
      </c>
      <c r="B90" s="254"/>
      <c r="C90" s="98"/>
      <c r="D90" s="139"/>
      <c r="E90" s="94"/>
      <c r="F90" s="94"/>
      <c r="G90" s="94"/>
      <c r="H90" s="94"/>
      <c r="I90" s="94"/>
      <c r="J90" s="94"/>
      <c r="K90" s="94"/>
      <c r="L90" s="94"/>
      <c r="M90" s="94"/>
      <c r="N90" s="94"/>
      <c r="O90" s="94"/>
      <c r="P90" s="126"/>
      <c r="Q90" s="126"/>
      <c r="R90" s="128"/>
      <c r="S90" s="126"/>
      <c r="T90" s="128"/>
      <c r="U90" s="126" t="s">
        <v>488</v>
      </c>
      <c r="V90" s="129"/>
      <c r="W90" s="126" t="s">
        <v>488</v>
      </c>
      <c r="X90" s="129"/>
      <c r="Y90" s="157"/>
      <c r="Z90" s="158"/>
      <c r="AA90" s="97"/>
      <c r="AB90" s="98"/>
      <c r="AC90" s="139"/>
      <c r="AD90" s="100"/>
      <c r="AE90" s="100"/>
      <c r="AF90" s="94" t="s">
        <v>813</v>
      </c>
      <c r="AG90" s="129" t="s">
        <v>813</v>
      </c>
      <c r="AH90" s="97"/>
      <c r="AI90" s="33"/>
    </row>
    <row r="91" spans="1:35" s="32" customFormat="1" ht="61.5" customHeight="1" x14ac:dyDescent="0.45">
      <c r="A91" s="253" t="s">
        <v>157</v>
      </c>
      <c r="B91" s="254"/>
      <c r="C91" s="98"/>
      <c r="D91" s="139"/>
      <c r="E91" s="94"/>
      <c r="F91" s="94"/>
      <c r="G91" s="94"/>
      <c r="H91" s="94"/>
      <c r="I91" s="94"/>
      <c r="J91" s="94"/>
      <c r="K91" s="94"/>
      <c r="L91" s="94"/>
      <c r="M91" s="94"/>
      <c r="N91" s="94"/>
      <c r="O91" s="94"/>
      <c r="P91" s="126"/>
      <c r="Q91" s="126"/>
      <c r="R91" s="221" t="s">
        <v>965</v>
      </c>
      <c r="S91" s="126" t="s">
        <v>618</v>
      </c>
      <c r="T91" s="128"/>
      <c r="U91" s="126"/>
      <c r="V91" s="129"/>
      <c r="W91" s="126"/>
      <c r="X91" s="129"/>
      <c r="Y91" s="157"/>
      <c r="Z91" s="158"/>
      <c r="AA91" s="97"/>
      <c r="AB91" s="98"/>
      <c r="AC91" s="139"/>
      <c r="AD91" s="100"/>
      <c r="AE91" s="100"/>
      <c r="AF91" s="94"/>
      <c r="AG91" s="130"/>
      <c r="AH91" s="98"/>
      <c r="AI91" s="33"/>
    </row>
    <row r="92" spans="1:35" s="2" customFormat="1" ht="42.75" x14ac:dyDescent="0.45">
      <c r="A92" s="77" t="s">
        <v>127</v>
      </c>
      <c r="B92" s="78" t="s">
        <v>103</v>
      </c>
      <c r="C92" s="77" t="s">
        <v>232</v>
      </c>
      <c r="D92" s="79"/>
      <c r="E92" s="80">
        <v>27</v>
      </c>
      <c r="F92" s="80">
        <v>27</v>
      </c>
      <c r="G92" s="80">
        <v>27</v>
      </c>
      <c r="H92" s="80">
        <v>19</v>
      </c>
      <c r="I92" s="80"/>
      <c r="J92" s="80"/>
      <c r="K92" s="80"/>
      <c r="L92" s="80"/>
      <c r="M92" s="80"/>
      <c r="N92" s="80">
        <v>19</v>
      </c>
      <c r="O92" s="80">
        <v>19</v>
      </c>
      <c r="P92" s="77"/>
      <c r="Q92" s="77">
        <v>19</v>
      </c>
      <c r="R92" s="79"/>
      <c r="S92" s="77" t="s">
        <v>440</v>
      </c>
      <c r="T92" s="79"/>
      <c r="U92" s="83"/>
      <c r="V92" s="79"/>
      <c r="W92" s="77"/>
      <c r="X92" s="79"/>
      <c r="Y92" s="159" t="s">
        <v>767</v>
      </c>
      <c r="Z92" s="84" t="s">
        <v>768</v>
      </c>
      <c r="AA92" s="85"/>
      <c r="AB92" s="86"/>
      <c r="AC92" s="87"/>
      <c r="AD92" s="88"/>
      <c r="AE92" s="88"/>
      <c r="AF92" s="88" t="s">
        <v>440</v>
      </c>
      <c r="AG92" s="102" t="s">
        <v>440</v>
      </c>
      <c r="AH92" s="80"/>
    </row>
    <row r="93" spans="1:35" s="2" customFormat="1" x14ac:dyDescent="0.45">
      <c r="A93" s="77" t="s">
        <v>128</v>
      </c>
      <c r="B93" s="78" t="s">
        <v>104</v>
      </c>
      <c r="C93" s="77" t="s">
        <v>232</v>
      </c>
      <c r="D93" s="79"/>
      <c r="E93" s="80">
        <v>3</v>
      </c>
      <c r="F93" s="80">
        <v>3</v>
      </c>
      <c r="G93" s="80">
        <v>3</v>
      </c>
      <c r="H93" s="80">
        <v>3</v>
      </c>
      <c r="I93" s="80"/>
      <c r="J93" s="80"/>
      <c r="K93" s="80"/>
      <c r="L93" s="80"/>
      <c r="M93" s="80"/>
      <c r="N93" s="80">
        <v>3</v>
      </c>
      <c r="O93" s="80">
        <v>3</v>
      </c>
      <c r="P93" s="77"/>
      <c r="Q93" s="77">
        <v>3</v>
      </c>
      <c r="R93" s="79"/>
      <c r="S93" s="77">
        <v>3</v>
      </c>
      <c r="T93" s="79"/>
      <c r="U93" s="83"/>
      <c r="V93" s="79"/>
      <c r="W93" s="77"/>
      <c r="X93" s="79"/>
      <c r="Y93" s="45" t="s">
        <v>402</v>
      </c>
      <c r="Z93" s="84"/>
      <c r="AA93" s="85">
        <v>1</v>
      </c>
      <c r="AB93" s="86">
        <v>1</v>
      </c>
      <c r="AC93" s="87">
        <v>1</v>
      </c>
      <c r="AD93" s="88">
        <v>1</v>
      </c>
      <c r="AE93" s="88">
        <v>1</v>
      </c>
      <c r="AF93" s="88" t="s">
        <v>440</v>
      </c>
      <c r="AG93" s="102" t="s">
        <v>440</v>
      </c>
      <c r="AH93" s="80" t="s">
        <v>574</v>
      </c>
    </row>
    <row r="94" spans="1:35" s="2" customFormat="1" ht="71.25" x14ac:dyDescent="0.45">
      <c r="A94" s="77" t="s">
        <v>129</v>
      </c>
      <c r="B94" s="78" t="s">
        <v>58</v>
      </c>
      <c r="C94" s="77" t="s">
        <v>287</v>
      </c>
      <c r="D94" s="79"/>
      <c r="E94" s="80" t="s">
        <v>233</v>
      </c>
      <c r="F94" s="80" t="s">
        <v>233</v>
      </c>
      <c r="G94" s="80" t="s">
        <v>233</v>
      </c>
      <c r="H94" s="80" t="s">
        <v>721</v>
      </c>
      <c r="I94" s="80"/>
      <c r="J94" s="80"/>
      <c r="K94" s="80"/>
      <c r="L94" s="80"/>
      <c r="M94" s="80"/>
      <c r="N94" s="80">
        <v>2</v>
      </c>
      <c r="O94" s="80">
        <v>2</v>
      </c>
      <c r="P94" s="77"/>
      <c r="Q94" s="77" t="s">
        <v>392</v>
      </c>
      <c r="R94" s="79"/>
      <c r="S94" s="77" t="s">
        <v>612</v>
      </c>
      <c r="T94" s="79"/>
      <c r="U94" s="83"/>
      <c r="V94" s="79"/>
      <c r="W94" s="77"/>
      <c r="X94" s="79"/>
      <c r="Y94" s="45" t="s">
        <v>886</v>
      </c>
      <c r="Z94" s="84" t="s">
        <v>769</v>
      </c>
      <c r="AA94" s="85">
        <v>2.4</v>
      </c>
      <c r="AB94" s="86">
        <v>0.9</v>
      </c>
      <c r="AC94" s="87">
        <v>0.9</v>
      </c>
      <c r="AD94" s="88">
        <v>2.4</v>
      </c>
      <c r="AE94" s="88">
        <v>2.4</v>
      </c>
      <c r="AF94" s="88" t="s">
        <v>440</v>
      </c>
      <c r="AG94" s="102" t="s">
        <v>440</v>
      </c>
      <c r="AH94" s="80" t="s">
        <v>567</v>
      </c>
    </row>
    <row r="95" spans="1:35" s="2" customFormat="1" ht="28.5" x14ac:dyDescent="0.45">
      <c r="A95" s="77" t="s">
        <v>130</v>
      </c>
      <c r="B95" s="78" t="s">
        <v>105</v>
      </c>
      <c r="C95" s="77" t="s">
        <v>287</v>
      </c>
      <c r="D95" s="79"/>
      <c r="E95" s="80" t="s">
        <v>234</v>
      </c>
      <c r="F95" s="80" t="s">
        <v>239</v>
      </c>
      <c r="G95" s="80" t="s">
        <v>239</v>
      </c>
      <c r="H95" s="80" t="s">
        <v>262</v>
      </c>
      <c r="I95" s="80"/>
      <c r="J95" s="80"/>
      <c r="K95" s="80"/>
      <c r="L95" s="80"/>
      <c r="M95" s="80"/>
      <c r="N95" s="80">
        <v>1.25</v>
      </c>
      <c r="O95" s="80">
        <v>1.25</v>
      </c>
      <c r="P95" s="77"/>
      <c r="Q95" s="77" t="s">
        <v>262</v>
      </c>
      <c r="R95" s="79"/>
      <c r="S95" s="77" t="s">
        <v>907</v>
      </c>
      <c r="T95" s="79"/>
      <c r="U95" s="83"/>
      <c r="V95" s="79"/>
      <c r="W95" s="77"/>
      <c r="X95" s="79"/>
      <c r="Y95" s="45" t="s">
        <v>814</v>
      </c>
      <c r="Z95" s="84" t="s">
        <v>815</v>
      </c>
      <c r="AA95" s="85">
        <v>20</v>
      </c>
      <c r="AB95" s="160">
        <v>2</v>
      </c>
      <c r="AC95" s="161">
        <v>2</v>
      </c>
      <c r="AD95" s="162">
        <v>20</v>
      </c>
      <c r="AE95" s="162">
        <v>20</v>
      </c>
      <c r="AF95" s="145" t="s">
        <v>440</v>
      </c>
      <c r="AG95" s="163" t="s">
        <v>440</v>
      </c>
      <c r="AH95" s="80" t="s">
        <v>575</v>
      </c>
    </row>
    <row r="96" spans="1:35" s="2" customFormat="1" ht="85.5" x14ac:dyDescent="0.45">
      <c r="A96" s="77" t="s">
        <v>131</v>
      </c>
      <c r="B96" s="78" t="s">
        <v>106</v>
      </c>
      <c r="C96" s="89" t="s">
        <v>232</v>
      </c>
      <c r="D96" s="79"/>
      <c r="E96" s="80"/>
      <c r="F96" s="80"/>
      <c r="G96" s="80"/>
      <c r="H96" s="80" t="s">
        <v>869</v>
      </c>
      <c r="I96" s="80"/>
      <c r="J96" s="80"/>
      <c r="K96" s="80"/>
      <c r="L96" s="80"/>
      <c r="M96" s="80"/>
      <c r="N96" s="80">
        <v>2</v>
      </c>
      <c r="O96" s="80">
        <v>2</v>
      </c>
      <c r="P96" s="77"/>
      <c r="Q96" s="77" t="s">
        <v>393</v>
      </c>
      <c r="R96" s="79"/>
      <c r="S96" s="77" t="s">
        <v>440</v>
      </c>
      <c r="T96" s="79"/>
      <c r="U96" s="83"/>
      <c r="V96" s="79"/>
      <c r="W96" s="77"/>
      <c r="X96" s="79"/>
      <c r="Y96" s="45">
        <v>64</v>
      </c>
      <c r="Z96" s="84" t="s">
        <v>770</v>
      </c>
      <c r="AA96" s="85">
        <v>0.1</v>
      </c>
      <c r="AB96" s="86">
        <v>2</v>
      </c>
      <c r="AC96" s="87">
        <v>2</v>
      </c>
      <c r="AD96" s="88">
        <v>0.1</v>
      </c>
      <c r="AE96" s="88">
        <v>0.1</v>
      </c>
      <c r="AF96" s="80" t="s">
        <v>440</v>
      </c>
      <c r="AG96" s="82" t="s">
        <v>440</v>
      </c>
      <c r="AH96" s="80" t="s">
        <v>440</v>
      </c>
    </row>
    <row r="97" spans="1:34" s="2" customFormat="1" ht="71.25" x14ac:dyDescent="0.45">
      <c r="A97" s="77" t="s">
        <v>132</v>
      </c>
      <c r="B97" s="78" t="s">
        <v>107</v>
      </c>
      <c r="C97" s="89" t="s">
        <v>232</v>
      </c>
      <c r="D97" s="79"/>
      <c r="E97" s="80" t="s">
        <v>235</v>
      </c>
      <c r="F97" s="80" t="s">
        <v>235</v>
      </c>
      <c r="G97" s="80" t="s">
        <v>235</v>
      </c>
      <c r="H97" s="80" t="s">
        <v>235</v>
      </c>
      <c r="I97" s="80"/>
      <c r="J97" s="80"/>
      <c r="K97" s="80"/>
      <c r="L97" s="80"/>
      <c r="M97" s="80"/>
      <c r="N97" s="80" t="s">
        <v>870</v>
      </c>
      <c r="O97" s="80" t="s">
        <v>352</v>
      </c>
      <c r="P97" s="77"/>
      <c r="Q97" s="77" t="s">
        <v>394</v>
      </c>
      <c r="R97" s="79"/>
      <c r="S97" s="77"/>
      <c r="T97" s="79"/>
      <c r="U97" s="83"/>
      <c r="V97" s="79"/>
      <c r="W97" s="77"/>
      <c r="X97" s="79"/>
      <c r="Y97" s="103" t="s">
        <v>771</v>
      </c>
      <c r="Z97" s="120" t="s">
        <v>794</v>
      </c>
      <c r="AA97" s="85" t="s">
        <v>518</v>
      </c>
      <c r="AB97" s="86" t="s">
        <v>518</v>
      </c>
      <c r="AC97" s="87" t="s">
        <v>518</v>
      </c>
      <c r="AD97" s="88" t="s">
        <v>518</v>
      </c>
      <c r="AE97" s="88" t="s">
        <v>518</v>
      </c>
      <c r="AF97" s="88" t="s">
        <v>440</v>
      </c>
      <c r="AG97" s="102" t="s">
        <v>440</v>
      </c>
      <c r="AH97" s="80" t="s">
        <v>518</v>
      </c>
    </row>
    <row r="98" spans="1:34" s="2" customFormat="1" ht="99.75" x14ac:dyDescent="0.45">
      <c r="A98" s="164" t="s">
        <v>133</v>
      </c>
      <c r="B98" s="78" t="s">
        <v>108</v>
      </c>
      <c r="C98" s="89" t="s">
        <v>232</v>
      </c>
      <c r="D98" s="79"/>
      <c r="E98" s="80" t="s">
        <v>236</v>
      </c>
      <c r="F98" s="80" t="s">
        <v>236</v>
      </c>
      <c r="G98" s="80" t="s">
        <v>236</v>
      </c>
      <c r="H98" s="80" t="s">
        <v>691</v>
      </c>
      <c r="I98" s="80"/>
      <c r="J98" s="80"/>
      <c r="K98" s="80"/>
      <c r="L98" s="80"/>
      <c r="M98" s="80"/>
      <c r="N98" s="80">
        <v>30</v>
      </c>
      <c r="O98" s="80">
        <v>30</v>
      </c>
      <c r="P98" s="77"/>
      <c r="Q98" s="77" t="s">
        <v>395</v>
      </c>
      <c r="R98" s="79"/>
      <c r="S98" s="77" t="s">
        <v>613</v>
      </c>
      <c r="T98" s="79"/>
      <c r="U98" s="83"/>
      <c r="V98" s="79"/>
      <c r="W98" s="77"/>
      <c r="X98" s="79"/>
      <c r="Y98" s="45">
        <v>12.2</v>
      </c>
      <c r="Z98" s="120" t="s">
        <v>772</v>
      </c>
      <c r="AA98" s="85">
        <v>2.5</v>
      </c>
      <c r="AB98" s="86">
        <v>2.5</v>
      </c>
      <c r="AC98" s="87">
        <v>2.5</v>
      </c>
      <c r="AD98" s="88">
        <v>2.5</v>
      </c>
      <c r="AE98" s="88">
        <v>2.5</v>
      </c>
      <c r="AF98" s="88" t="s">
        <v>440</v>
      </c>
      <c r="AG98" s="102" t="s">
        <v>440</v>
      </c>
      <c r="AH98" s="80" t="s">
        <v>891</v>
      </c>
    </row>
    <row r="99" spans="1:34" s="2" customFormat="1" ht="28.5" x14ac:dyDescent="0.45">
      <c r="A99" s="164" t="s">
        <v>134</v>
      </c>
      <c r="B99" s="78" t="s">
        <v>108</v>
      </c>
      <c r="C99" s="89" t="s">
        <v>232</v>
      </c>
      <c r="D99" s="79"/>
      <c r="E99" s="80" t="s">
        <v>237</v>
      </c>
      <c r="F99" s="80" t="s">
        <v>237</v>
      </c>
      <c r="G99" s="80" t="s">
        <v>237</v>
      </c>
      <c r="H99" s="80" t="s">
        <v>251</v>
      </c>
      <c r="I99" s="80"/>
      <c r="J99" s="80"/>
      <c r="K99" s="80"/>
      <c r="L99" s="80"/>
      <c r="M99" s="80"/>
      <c r="N99" s="80">
        <v>3</v>
      </c>
      <c r="O99" s="80">
        <v>3</v>
      </c>
      <c r="P99" s="77"/>
      <c r="Q99" s="77" t="s">
        <v>396</v>
      </c>
      <c r="R99" s="79"/>
      <c r="S99" s="77"/>
      <c r="T99" s="79"/>
      <c r="U99" s="83"/>
      <c r="V99" s="79"/>
      <c r="W99" s="77"/>
      <c r="X99" s="79"/>
      <c r="Y99" s="45" t="s">
        <v>773</v>
      </c>
      <c r="Z99" s="120" t="s">
        <v>774</v>
      </c>
      <c r="AA99" s="85">
        <v>1</v>
      </c>
      <c r="AB99" s="86">
        <v>1</v>
      </c>
      <c r="AC99" s="87">
        <v>1</v>
      </c>
      <c r="AD99" s="88">
        <v>1</v>
      </c>
      <c r="AE99" s="88">
        <v>1</v>
      </c>
      <c r="AF99" s="88" t="s">
        <v>440</v>
      </c>
      <c r="AG99" s="102" t="s">
        <v>440</v>
      </c>
      <c r="AH99" s="80" t="s">
        <v>892</v>
      </c>
    </row>
    <row r="100" spans="1:34" s="2" customFormat="1" ht="57" x14ac:dyDescent="0.45">
      <c r="A100" s="164" t="s">
        <v>135</v>
      </c>
      <c r="B100" s="78" t="s">
        <v>109</v>
      </c>
      <c r="C100" s="89" t="s">
        <v>232</v>
      </c>
      <c r="D100" s="79"/>
      <c r="E100" s="80" t="s">
        <v>722</v>
      </c>
      <c r="F100" s="80" t="s">
        <v>722</v>
      </c>
      <c r="G100" s="80" t="s">
        <v>692</v>
      </c>
      <c r="H100" s="80" t="s">
        <v>252</v>
      </c>
      <c r="I100" s="80"/>
      <c r="J100" s="80"/>
      <c r="K100" s="80"/>
      <c r="L100" s="80"/>
      <c r="M100" s="80"/>
      <c r="N100" s="80">
        <v>15</v>
      </c>
      <c r="O100" s="80">
        <v>15</v>
      </c>
      <c r="P100" s="77"/>
      <c r="Q100" s="77" t="s">
        <v>397</v>
      </c>
      <c r="R100" s="79"/>
      <c r="S100" s="77" t="s">
        <v>397</v>
      </c>
      <c r="T100" s="79"/>
      <c r="U100" s="83"/>
      <c r="V100" s="79"/>
      <c r="W100" s="77"/>
      <c r="X100" s="79"/>
      <c r="Y100" s="45">
        <v>10</v>
      </c>
      <c r="Z100" s="84"/>
      <c r="AA100" s="85">
        <v>3</v>
      </c>
      <c r="AB100" s="86">
        <v>2</v>
      </c>
      <c r="AC100" s="87">
        <v>2</v>
      </c>
      <c r="AD100" s="88">
        <v>3</v>
      </c>
      <c r="AE100" s="88">
        <v>3</v>
      </c>
      <c r="AF100" s="88" t="s">
        <v>440</v>
      </c>
      <c r="AG100" s="102" t="s">
        <v>440</v>
      </c>
      <c r="AH100" s="80" t="s">
        <v>576</v>
      </c>
    </row>
    <row r="101" spans="1:34" s="2" customFormat="1" x14ac:dyDescent="0.45">
      <c r="A101" s="164" t="s">
        <v>136</v>
      </c>
      <c r="B101" s="78" t="s">
        <v>109</v>
      </c>
      <c r="C101" s="89" t="s">
        <v>232</v>
      </c>
      <c r="D101" s="79"/>
      <c r="E101" s="80" t="s">
        <v>238</v>
      </c>
      <c r="F101" s="80" t="s">
        <v>238</v>
      </c>
      <c r="G101" s="80" t="s">
        <v>238</v>
      </c>
      <c r="H101" s="80" t="s">
        <v>238</v>
      </c>
      <c r="I101" s="80"/>
      <c r="J101" s="80"/>
      <c r="K101" s="80"/>
      <c r="L101" s="80"/>
      <c r="M101" s="80"/>
      <c r="N101" s="80">
        <v>-1</v>
      </c>
      <c r="O101" s="80">
        <v>-1</v>
      </c>
      <c r="P101" s="77"/>
      <c r="Q101" s="165" t="s">
        <v>398</v>
      </c>
      <c r="R101" s="79"/>
      <c r="S101" s="165" t="s">
        <v>614</v>
      </c>
      <c r="T101" s="79"/>
      <c r="U101" s="83"/>
      <c r="V101" s="79"/>
      <c r="W101" s="77"/>
      <c r="X101" s="79"/>
      <c r="Y101" s="45" t="s">
        <v>775</v>
      </c>
      <c r="Z101" s="120" t="s">
        <v>776</v>
      </c>
      <c r="AA101" s="85">
        <v>3</v>
      </c>
      <c r="AB101" s="86">
        <v>-2</v>
      </c>
      <c r="AC101" s="87">
        <v>-2</v>
      </c>
      <c r="AD101" s="88">
        <v>3</v>
      </c>
      <c r="AE101" s="88">
        <v>3</v>
      </c>
      <c r="AF101" s="88" t="s">
        <v>440</v>
      </c>
      <c r="AG101" s="102" t="s">
        <v>440</v>
      </c>
      <c r="AH101" s="80" t="s">
        <v>577</v>
      </c>
    </row>
    <row r="102" spans="1:34" s="2" customFormat="1" ht="85.5" x14ac:dyDescent="0.45">
      <c r="A102" s="164" t="s">
        <v>137</v>
      </c>
      <c r="B102" s="78" t="s">
        <v>110</v>
      </c>
      <c r="C102" s="89" t="s">
        <v>232</v>
      </c>
      <c r="D102" s="79"/>
      <c r="E102" s="80" t="s">
        <v>723</v>
      </c>
      <c r="F102" s="80" t="s">
        <v>723</v>
      </c>
      <c r="G102" s="80" t="s">
        <v>723</v>
      </c>
      <c r="H102" s="80" t="s">
        <v>724</v>
      </c>
      <c r="I102" s="80"/>
      <c r="J102" s="80"/>
      <c r="K102" s="80"/>
      <c r="L102" s="80"/>
      <c r="M102" s="80"/>
      <c r="N102" s="80">
        <v>43</v>
      </c>
      <c r="O102" s="80">
        <v>43</v>
      </c>
      <c r="P102" s="77"/>
      <c r="Q102" s="77" t="s">
        <v>399</v>
      </c>
      <c r="R102" s="79"/>
      <c r="S102" s="77"/>
      <c r="T102" s="79"/>
      <c r="U102" s="83"/>
      <c r="V102" s="79"/>
      <c r="W102" s="77"/>
      <c r="X102" s="79"/>
      <c r="Y102" s="45">
        <v>33</v>
      </c>
      <c r="Z102" s="120" t="s">
        <v>777</v>
      </c>
      <c r="AA102" s="85">
        <v>23</v>
      </c>
      <c r="AB102" s="86">
        <v>21</v>
      </c>
      <c r="AC102" s="87">
        <v>21</v>
      </c>
      <c r="AD102" s="88">
        <v>30</v>
      </c>
      <c r="AE102" s="88">
        <v>30</v>
      </c>
      <c r="AF102" s="88" t="s">
        <v>440</v>
      </c>
      <c r="AG102" s="102" t="s">
        <v>440</v>
      </c>
      <c r="AH102" s="80">
        <v>36</v>
      </c>
    </row>
    <row r="103" spans="1:34" s="2" customFormat="1" ht="42.75" x14ac:dyDescent="0.45">
      <c r="A103" s="164" t="s">
        <v>138</v>
      </c>
      <c r="B103" s="78" t="s">
        <v>110</v>
      </c>
      <c r="C103" s="89" t="s">
        <v>288</v>
      </c>
      <c r="D103" s="79"/>
      <c r="E103" s="80" t="s">
        <v>725</v>
      </c>
      <c r="F103" s="80" t="s">
        <v>725</v>
      </c>
      <c r="G103" s="80" t="s">
        <v>693</v>
      </c>
      <c r="H103" s="80" t="s">
        <v>253</v>
      </c>
      <c r="I103" s="80" t="s">
        <v>657</v>
      </c>
      <c r="J103" s="80" t="s">
        <v>657</v>
      </c>
      <c r="K103" s="80"/>
      <c r="L103" s="80"/>
      <c r="M103" s="80"/>
      <c r="N103" s="80">
        <v>23</v>
      </c>
      <c r="O103" s="80">
        <v>23</v>
      </c>
      <c r="P103" s="77"/>
      <c r="Q103" s="165" t="s">
        <v>400</v>
      </c>
      <c r="R103" s="79"/>
      <c r="S103" s="165"/>
      <c r="T103" s="79"/>
      <c r="U103" s="83"/>
      <c r="V103" s="79"/>
      <c r="W103" s="77"/>
      <c r="X103" s="79"/>
      <c r="Y103" s="103">
        <v>33</v>
      </c>
      <c r="Z103" s="120" t="s">
        <v>777</v>
      </c>
      <c r="AA103" s="85">
        <v>23</v>
      </c>
      <c r="AB103" s="86">
        <v>21</v>
      </c>
      <c r="AC103" s="87">
        <v>21</v>
      </c>
      <c r="AD103" s="88">
        <v>30</v>
      </c>
      <c r="AE103" s="88">
        <v>30</v>
      </c>
      <c r="AF103" s="88" t="s">
        <v>440</v>
      </c>
      <c r="AG103" s="102" t="s">
        <v>440</v>
      </c>
      <c r="AH103" s="80">
        <v>36</v>
      </c>
    </row>
    <row r="104" spans="1:34" s="2" customFormat="1" ht="42.75" x14ac:dyDescent="0.45">
      <c r="A104" s="164" t="s">
        <v>139</v>
      </c>
      <c r="B104" s="78" t="s">
        <v>111</v>
      </c>
      <c r="C104" s="89" t="s">
        <v>232</v>
      </c>
      <c r="D104" s="79"/>
      <c r="E104" s="80" t="s">
        <v>240</v>
      </c>
      <c r="F104" s="80" t="s">
        <v>240</v>
      </c>
      <c r="G104" s="80" t="s">
        <v>240</v>
      </c>
      <c r="H104" s="80" t="s">
        <v>254</v>
      </c>
      <c r="I104" s="80"/>
      <c r="J104" s="80" t="s">
        <v>611</v>
      </c>
      <c r="K104" s="80"/>
      <c r="L104" s="80"/>
      <c r="M104" s="80"/>
      <c r="N104" s="80" t="s">
        <v>353</v>
      </c>
      <c r="O104" s="80" t="s">
        <v>353</v>
      </c>
      <c r="P104" s="77"/>
      <c r="Q104" s="77" t="s">
        <v>240</v>
      </c>
      <c r="R104" s="79"/>
      <c r="S104" s="77" t="s">
        <v>611</v>
      </c>
      <c r="T104" s="79"/>
      <c r="U104" s="83"/>
      <c r="V104" s="79"/>
      <c r="W104" s="77"/>
      <c r="X104" s="79"/>
      <c r="Y104" s="45" t="s">
        <v>611</v>
      </c>
      <c r="Z104" s="120" t="s">
        <v>778</v>
      </c>
      <c r="AA104" s="85">
        <v>2</v>
      </c>
      <c r="AB104" s="86" t="s">
        <v>240</v>
      </c>
      <c r="AC104" s="87" t="s">
        <v>240</v>
      </c>
      <c r="AD104" s="88">
        <v>4</v>
      </c>
      <c r="AE104" s="88">
        <v>8</v>
      </c>
      <c r="AF104" s="88" t="s">
        <v>440</v>
      </c>
      <c r="AG104" s="102" t="s">
        <v>440</v>
      </c>
      <c r="AH104" s="80" t="s">
        <v>578</v>
      </c>
    </row>
    <row r="105" spans="1:34" s="2" customFormat="1" ht="42.75" x14ac:dyDescent="0.45">
      <c r="A105" s="164" t="s">
        <v>140</v>
      </c>
      <c r="B105" s="78" t="s">
        <v>112</v>
      </c>
      <c r="C105" s="89" t="s">
        <v>232</v>
      </c>
      <c r="D105" s="79"/>
      <c r="E105" s="80" t="s">
        <v>240</v>
      </c>
      <c r="F105" s="80" t="s">
        <v>240</v>
      </c>
      <c r="G105" s="80" t="s">
        <v>240</v>
      </c>
      <c r="H105" s="80" t="s">
        <v>240</v>
      </c>
      <c r="I105" s="80"/>
      <c r="J105" s="80" t="s">
        <v>611</v>
      </c>
      <c r="K105" s="80"/>
      <c r="L105" s="80"/>
      <c r="M105" s="80"/>
      <c r="N105" s="80" t="s">
        <v>353</v>
      </c>
      <c r="O105" s="80" t="s">
        <v>353</v>
      </c>
      <c r="P105" s="77"/>
      <c r="Q105" s="77" t="s">
        <v>353</v>
      </c>
      <c r="R105" s="79"/>
      <c r="S105" s="77" t="s">
        <v>611</v>
      </c>
      <c r="T105" s="79"/>
      <c r="U105" s="83"/>
      <c r="V105" s="79"/>
      <c r="W105" s="77"/>
      <c r="X105" s="79"/>
      <c r="Y105" s="45" t="s">
        <v>779</v>
      </c>
      <c r="Z105" s="120" t="s">
        <v>778</v>
      </c>
      <c r="AA105" s="85">
        <v>2</v>
      </c>
      <c r="AB105" s="86" t="s">
        <v>240</v>
      </c>
      <c r="AC105" s="87" t="s">
        <v>240</v>
      </c>
      <c r="AD105" s="88">
        <v>4</v>
      </c>
      <c r="AE105" s="88">
        <v>8</v>
      </c>
      <c r="AF105" s="88" t="s">
        <v>440</v>
      </c>
      <c r="AG105" s="102" t="s">
        <v>440</v>
      </c>
      <c r="AH105" s="80" t="s">
        <v>578</v>
      </c>
    </row>
    <row r="106" spans="1:34" s="2" customFormat="1" x14ac:dyDescent="0.45">
      <c r="A106" s="164" t="s">
        <v>141</v>
      </c>
      <c r="B106" s="78" t="s">
        <v>113</v>
      </c>
      <c r="C106" s="89" t="s">
        <v>232</v>
      </c>
      <c r="D106" s="79"/>
      <c r="E106" s="80" t="s">
        <v>241</v>
      </c>
      <c r="F106" s="80" t="s">
        <v>241</v>
      </c>
      <c r="G106" s="80" t="s">
        <v>241</v>
      </c>
      <c r="H106" s="80" t="s">
        <v>241</v>
      </c>
      <c r="I106" s="80"/>
      <c r="J106" s="80"/>
      <c r="K106" s="80"/>
      <c r="L106" s="80"/>
      <c r="M106" s="80"/>
      <c r="N106" s="80">
        <v>5</v>
      </c>
      <c r="O106" s="80">
        <v>5</v>
      </c>
      <c r="P106" s="77"/>
      <c r="Q106" s="77" t="s">
        <v>401</v>
      </c>
      <c r="R106" s="79"/>
      <c r="S106" s="77" t="s">
        <v>401</v>
      </c>
      <c r="T106" s="79"/>
      <c r="U106" s="83"/>
      <c r="V106" s="79"/>
      <c r="W106" s="77"/>
      <c r="X106" s="79"/>
      <c r="Y106" s="103" t="s">
        <v>780</v>
      </c>
      <c r="Z106" s="120" t="s">
        <v>887</v>
      </c>
      <c r="AA106" s="85"/>
      <c r="AB106" s="86">
        <v>4</v>
      </c>
      <c r="AC106" s="87">
        <v>4</v>
      </c>
      <c r="AD106" s="88"/>
      <c r="AE106" s="88"/>
      <c r="AF106" s="88" t="s">
        <v>440</v>
      </c>
      <c r="AG106" s="102" t="s">
        <v>440</v>
      </c>
      <c r="AH106" s="80">
        <v>3</v>
      </c>
    </row>
    <row r="107" spans="1:34" s="2" customFormat="1" x14ac:dyDescent="0.45">
      <c r="A107" s="164" t="s">
        <v>142</v>
      </c>
      <c r="B107" s="78" t="s">
        <v>113</v>
      </c>
      <c r="C107" s="89" t="s">
        <v>232</v>
      </c>
      <c r="D107" s="79"/>
      <c r="E107" s="80" t="s">
        <v>241</v>
      </c>
      <c r="F107" s="80" t="s">
        <v>241</v>
      </c>
      <c r="G107" s="80" t="s">
        <v>241</v>
      </c>
      <c r="H107" s="80" t="s">
        <v>255</v>
      </c>
      <c r="I107" s="80"/>
      <c r="J107" s="80"/>
      <c r="K107" s="80"/>
      <c r="L107" s="80"/>
      <c r="M107" s="80"/>
      <c r="N107" s="80">
        <v>10</v>
      </c>
      <c r="O107" s="80">
        <v>10</v>
      </c>
      <c r="P107" s="77"/>
      <c r="Q107" s="77" t="s">
        <v>255</v>
      </c>
      <c r="R107" s="79"/>
      <c r="S107" s="77" t="s">
        <v>241</v>
      </c>
      <c r="T107" s="79"/>
      <c r="U107" s="83"/>
      <c r="V107" s="79"/>
      <c r="W107" s="77"/>
      <c r="X107" s="79"/>
      <c r="Y107" s="103" t="s">
        <v>780</v>
      </c>
      <c r="Z107" s="120" t="s">
        <v>887</v>
      </c>
      <c r="AA107" s="85"/>
      <c r="AB107" s="86">
        <v>4</v>
      </c>
      <c r="AC107" s="87">
        <v>4</v>
      </c>
      <c r="AD107" s="88"/>
      <c r="AE107" s="88"/>
      <c r="AF107" s="88" t="s">
        <v>440</v>
      </c>
      <c r="AG107" s="102" t="s">
        <v>440</v>
      </c>
      <c r="AH107" s="80">
        <v>3</v>
      </c>
    </row>
    <row r="108" spans="1:34" s="2" customFormat="1" x14ac:dyDescent="0.45">
      <c r="A108" s="77" t="s">
        <v>143</v>
      </c>
      <c r="B108" s="78" t="s">
        <v>38</v>
      </c>
      <c r="C108" s="89" t="s">
        <v>232</v>
      </c>
      <c r="D108" s="79"/>
      <c r="E108" s="80">
        <v>3</v>
      </c>
      <c r="F108" s="80">
        <v>1</v>
      </c>
      <c r="G108" s="80">
        <v>1</v>
      </c>
      <c r="H108" s="80">
        <v>1</v>
      </c>
      <c r="I108" s="80"/>
      <c r="J108" s="80"/>
      <c r="K108" s="80"/>
      <c r="L108" s="80"/>
      <c r="M108" s="80"/>
      <c r="N108" s="80">
        <v>1</v>
      </c>
      <c r="O108" s="80">
        <v>1</v>
      </c>
      <c r="P108" s="77"/>
      <c r="Q108" s="77">
        <v>1</v>
      </c>
      <c r="R108" s="79"/>
      <c r="S108" s="77">
        <v>3</v>
      </c>
      <c r="T108" s="79"/>
      <c r="U108" s="83"/>
      <c r="V108" s="79"/>
      <c r="W108" s="77"/>
      <c r="X108" s="79"/>
      <c r="Y108" s="45">
        <v>1</v>
      </c>
      <c r="Z108" s="84"/>
      <c r="AA108" s="85">
        <v>1</v>
      </c>
      <c r="AB108" s="86">
        <v>1</v>
      </c>
      <c r="AC108" s="87">
        <v>1</v>
      </c>
      <c r="AD108" s="88">
        <v>1</v>
      </c>
      <c r="AE108" s="88">
        <v>1</v>
      </c>
      <c r="AF108" s="88" t="s">
        <v>440</v>
      </c>
      <c r="AG108" s="102" t="s">
        <v>440</v>
      </c>
      <c r="AH108" s="80">
        <v>1</v>
      </c>
    </row>
    <row r="109" spans="1:34" s="2" customFormat="1" ht="42.75" x14ac:dyDescent="0.45">
      <c r="A109" s="77" t="s">
        <v>144</v>
      </c>
      <c r="B109" s="78" t="s">
        <v>114</v>
      </c>
      <c r="C109" s="89" t="s">
        <v>232</v>
      </c>
      <c r="D109" s="79"/>
      <c r="E109" s="80" t="s">
        <v>166</v>
      </c>
      <c r="F109" s="80" t="s">
        <v>242</v>
      </c>
      <c r="G109" s="80" t="s">
        <v>242</v>
      </c>
      <c r="H109" s="80" t="s">
        <v>242</v>
      </c>
      <c r="I109" s="80"/>
      <c r="J109" s="80"/>
      <c r="K109" s="80"/>
      <c r="L109" s="80"/>
      <c r="M109" s="80"/>
      <c r="N109" s="80" t="s">
        <v>166</v>
      </c>
      <c r="O109" s="80" t="s">
        <v>166</v>
      </c>
      <c r="P109" s="77"/>
      <c r="Q109" s="77" t="s">
        <v>166</v>
      </c>
      <c r="R109" s="79"/>
      <c r="S109" s="77" t="s">
        <v>501</v>
      </c>
      <c r="T109" s="79"/>
      <c r="U109" s="83"/>
      <c r="V109" s="79"/>
      <c r="W109" s="77"/>
      <c r="X109" s="79"/>
      <c r="Y109" s="103" t="s">
        <v>781</v>
      </c>
      <c r="Z109" s="120" t="s">
        <v>782</v>
      </c>
      <c r="AA109" s="85" t="s">
        <v>519</v>
      </c>
      <c r="AB109" s="86" t="s">
        <v>519</v>
      </c>
      <c r="AC109" s="87" t="s">
        <v>519</v>
      </c>
      <c r="AD109" s="88" t="s">
        <v>519</v>
      </c>
      <c r="AE109" s="88" t="s">
        <v>519</v>
      </c>
      <c r="AF109" s="88" t="s">
        <v>440</v>
      </c>
      <c r="AG109" s="102" t="s">
        <v>440</v>
      </c>
      <c r="AH109" s="80" t="s">
        <v>501</v>
      </c>
    </row>
    <row r="110" spans="1:34" s="2" customFormat="1" ht="28.5" x14ac:dyDescent="0.45">
      <c r="A110" s="77" t="s">
        <v>145</v>
      </c>
      <c r="B110" s="78" t="s">
        <v>115</v>
      </c>
      <c r="C110" s="89" t="s">
        <v>232</v>
      </c>
      <c r="D110" s="79"/>
      <c r="E110" s="80" t="s">
        <v>232</v>
      </c>
      <c r="F110" s="80" t="s">
        <v>243</v>
      </c>
      <c r="G110" s="80" t="s">
        <v>243</v>
      </c>
      <c r="H110" s="80" t="s">
        <v>256</v>
      </c>
      <c r="I110" s="80"/>
      <c r="J110" s="80"/>
      <c r="K110" s="80"/>
      <c r="L110" s="80"/>
      <c r="M110" s="80"/>
      <c r="N110" s="80"/>
      <c r="O110" s="80"/>
      <c r="P110" s="77"/>
      <c r="Q110" s="77" t="s">
        <v>440</v>
      </c>
      <c r="R110" s="79"/>
      <c r="S110" s="77" t="s">
        <v>243</v>
      </c>
      <c r="T110" s="79"/>
      <c r="U110" s="83"/>
      <c r="V110" s="79"/>
      <c r="W110" s="77"/>
      <c r="X110" s="79"/>
      <c r="Y110" s="103" t="s">
        <v>402</v>
      </c>
      <c r="Z110" s="84"/>
      <c r="AA110" s="85" t="s">
        <v>243</v>
      </c>
      <c r="AB110" s="86" t="s">
        <v>243</v>
      </c>
      <c r="AC110" s="87" t="s">
        <v>243</v>
      </c>
      <c r="AD110" s="88" t="s">
        <v>243</v>
      </c>
      <c r="AE110" s="88" t="s">
        <v>243</v>
      </c>
      <c r="AF110" s="88" t="s">
        <v>440</v>
      </c>
      <c r="AG110" s="102" t="s">
        <v>440</v>
      </c>
      <c r="AH110" s="80" t="s">
        <v>579</v>
      </c>
    </row>
    <row r="111" spans="1:34" s="2" customFormat="1" ht="57" x14ac:dyDescent="0.45">
      <c r="A111" s="77" t="s">
        <v>146</v>
      </c>
      <c r="B111" s="78" t="s">
        <v>116</v>
      </c>
      <c r="C111" s="89" t="s">
        <v>232</v>
      </c>
      <c r="D111" s="79"/>
      <c r="E111" s="80" t="s">
        <v>726</v>
      </c>
      <c r="F111" s="80" t="s">
        <v>726</v>
      </c>
      <c r="G111" s="80" t="s">
        <v>694</v>
      </c>
      <c r="H111" s="80" t="s">
        <v>257</v>
      </c>
      <c r="I111" s="80"/>
      <c r="J111" s="80"/>
      <c r="K111" s="80"/>
      <c r="L111" s="80"/>
      <c r="M111" s="80"/>
      <c r="N111" s="80">
        <v>10</v>
      </c>
      <c r="O111" s="80">
        <v>10</v>
      </c>
      <c r="P111" s="77"/>
      <c r="Q111" s="77" t="s">
        <v>403</v>
      </c>
      <c r="R111" s="79"/>
      <c r="S111" s="77" t="s">
        <v>440</v>
      </c>
      <c r="T111" s="79"/>
      <c r="U111" s="83"/>
      <c r="V111" s="79"/>
      <c r="W111" s="77"/>
      <c r="X111" s="79"/>
      <c r="Y111" s="45" t="s">
        <v>783</v>
      </c>
      <c r="Z111" s="120" t="s">
        <v>784</v>
      </c>
      <c r="AA111" s="85">
        <v>64</v>
      </c>
      <c r="AB111" s="86">
        <v>6000</v>
      </c>
      <c r="AC111" s="87">
        <v>6000</v>
      </c>
      <c r="AD111" s="88">
        <v>64</v>
      </c>
      <c r="AE111" s="88">
        <v>64</v>
      </c>
      <c r="AF111" s="88" t="s">
        <v>440</v>
      </c>
      <c r="AG111" s="102" t="s">
        <v>440</v>
      </c>
      <c r="AH111" s="80" t="s">
        <v>580</v>
      </c>
    </row>
    <row r="112" spans="1:34" s="2" customFormat="1" ht="59.25" x14ac:dyDescent="0.55000000000000004">
      <c r="A112" s="77" t="s">
        <v>147</v>
      </c>
      <c r="B112" s="78" t="s">
        <v>727</v>
      </c>
      <c r="C112" s="77" t="s">
        <v>289</v>
      </c>
      <c r="D112" s="79" t="s">
        <v>309</v>
      </c>
      <c r="E112" s="80" t="s">
        <v>244</v>
      </c>
      <c r="F112" s="80" t="s">
        <v>244</v>
      </c>
      <c r="G112" s="80" t="s">
        <v>244</v>
      </c>
      <c r="H112" s="80" t="s">
        <v>258</v>
      </c>
      <c r="I112" s="80"/>
      <c r="J112" s="80"/>
      <c r="K112" s="80"/>
      <c r="L112" s="80"/>
      <c r="M112" s="80"/>
      <c r="N112" s="80" t="s">
        <v>354</v>
      </c>
      <c r="O112" s="80" t="s">
        <v>354</v>
      </c>
      <c r="P112" s="77"/>
      <c r="Q112" s="77" t="s">
        <v>728</v>
      </c>
      <c r="R112" s="110" t="s">
        <v>966</v>
      </c>
      <c r="S112" s="77" t="s">
        <v>615</v>
      </c>
      <c r="T112" s="110" t="s">
        <v>607</v>
      </c>
      <c r="U112" s="83"/>
      <c r="V112" s="79"/>
      <c r="W112" s="77"/>
      <c r="X112" s="79"/>
      <c r="Y112" s="166" t="s">
        <v>817</v>
      </c>
      <c r="Z112" s="167" t="s">
        <v>785</v>
      </c>
      <c r="AA112" s="85">
        <v>20</v>
      </c>
      <c r="AB112" s="86" t="s">
        <v>520</v>
      </c>
      <c r="AC112" s="168" t="s">
        <v>521</v>
      </c>
      <c r="AD112" s="162">
        <v>20</v>
      </c>
      <c r="AE112" s="162">
        <v>20</v>
      </c>
      <c r="AF112" s="145" t="s">
        <v>440</v>
      </c>
      <c r="AG112" s="163" t="s">
        <v>440</v>
      </c>
      <c r="AH112" s="80" t="s">
        <v>581</v>
      </c>
    </row>
    <row r="113" spans="1:34" s="2" customFormat="1" ht="71.25" x14ac:dyDescent="0.45">
      <c r="A113" s="77" t="s">
        <v>148</v>
      </c>
      <c r="B113" s="78" t="s">
        <v>117</v>
      </c>
      <c r="C113" s="77" t="s">
        <v>290</v>
      </c>
      <c r="D113" s="79"/>
      <c r="E113" s="80" t="s">
        <v>245</v>
      </c>
      <c r="F113" s="80" t="s">
        <v>245</v>
      </c>
      <c r="G113" s="80" t="s">
        <v>245</v>
      </c>
      <c r="H113" s="80" t="s">
        <v>695</v>
      </c>
      <c r="I113" s="80"/>
      <c r="J113" s="80"/>
      <c r="K113" s="80"/>
      <c r="L113" s="80"/>
      <c r="M113" s="80"/>
      <c r="N113" s="80" t="s">
        <v>355</v>
      </c>
      <c r="O113" s="80" t="s">
        <v>355</v>
      </c>
      <c r="P113" s="77"/>
      <c r="Q113" s="77" t="s">
        <v>404</v>
      </c>
      <c r="R113" s="79"/>
      <c r="S113" s="77" t="s">
        <v>616</v>
      </c>
      <c r="T113" s="79"/>
      <c r="U113" s="83"/>
      <c r="V113" s="79"/>
      <c r="W113" s="77"/>
      <c r="X113" s="79"/>
      <c r="Y113" s="103" t="s">
        <v>786</v>
      </c>
      <c r="Z113" s="84"/>
      <c r="AA113" s="83" t="s">
        <v>522</v>
      </c>
      <c r="AB113" s="86" t="s">
        <v>523</v>
      </c>
      <c r="AC113" s="79" t="s">
        <v>524</v>
      </c>
      <c r="AD113" s="80" t="s">
        <v>522</v>
      </c>
      <c r="AE113" s="80" t="s">
        <v>522</v>
      </c>
      <c r="AF113" s="80" t="s">
        <v>440</v>
      </c>
      <c r="AG113" s="82" t="s">
        <v>440</v>
      </c>
      <c r="AH113" s="80" t="s">
        <v>582</v>
      </c>
    </row>
    <row r="114" spans="1:34" s="2" customFormat="1" ht="71.25" x14ac:dyDescent="0.45">
      <c r="A114" s="77" t="s">
        <v>149</v>
      </c>
      <c r="B114" s="78" t="s">
        <v>113</v>
      </c>
      <c r="C114" s="89" t="s">
        <v>232</v>
      </c>
      <c r="D114" s="79"/>
      <c r="E114" s="80" t="s">
        <v>246</v>
      </c>
      <c r="F114" s="80" t="s">
        <v>246</v>
      </c>
      <c r="G114" s="80" t="s">
        <v>246</v>
      </c>
      <c r="H114" s="80" t="s">
        <v>259</v>
      </c>
      <c r="I114" s="80"/>
      <c r="J114" s="80"/>
      <c r="K114" s="80"/>
      <c r="L114" s="80"/>
      <c r="M114" s="80"/>
      <c r="N114" s="80">
        <v>8.9</v>
      </c>
      <c r="O114" s="80">
        <v>8.9</v>
      </c>
      <c r="P114" s="77"/>
      <c r="Q114" s="77" t="s">
        <v>405</v>
      </c>
      <c r="R114" s="79"/>
      <c r="S114" s="77" t="s">
        <v>405</v>
      </c>
      <c r="T114" s="79"/>
      <c r="U114" s="83"/>
      <c r="V114" s="79"/>
      <c r="W114" s="77"/>
      <c r="X114" s="79"/>
      <c r="Y114" s="103" t="s">
        <v>402</v>
      </c>
      <c r="Z114" s="84"/>
      <c r="AA114" s="85">
        <v>10</v>
      </c>
      <c r="AB114" s="86" t="s">
        <v>525</v>
      </c>
      <c r="AC114" s="79" t="s">
        <v>526</v>
      </c>
      <c r="AD114" s="88">
        <v>10</v>
      </c>
      <c r="AE114" s="88">
        <v>10</v>
      </c>
      <c r="AF114" s="80" t="s">
        <v>440</v>
      </c>
      <c r="AG114" s="82" t="s">
        <v>440</v>
      </c>
      <c r="AH114" s="80" t="s">
        <v>583</v>
      </c>
    </row>
    <row r="115" spans="1:34" s="2" customFormat="1" ht="114" x14ac:dyDescent="0.45">
      <c r="A115" s="77" t="s">
        <v>150</v>
      </c>
      <c r="B115" s="78" t="s">
        <v>113</v>
      </c>
      <c r="C115" s="89" t="s">
        <v>232</v>
      </c>
      <c r="D115" s="79"/>
      <c r="E115" s="80" t="s">
        <v>247</v>
      </c>
      <c r="F115" s="80" t="s">
        <v>247</v>
      </c>
      <c r="G115" s="80" t="s">
        <v>247</v>
      </c>
      <c r="H115" s="80" t="s">
        <v>261</v>
      </c>
      <c r="I115" s="80"/>
      <c r="J115" s="80"/>
      <c r="K115" s="80"/>
      <c r="L115" s="80"/>
      <c r="M115" s="80"/>
      <c r="N115" s="80">
        <v>10</v>
      </c>
      <c r="O115" s="80">
        <v>10</v>
      </c>
      <c r="P115" s="77"/>
      <c r="Q115" s="77" t="s">
        <v>406</v>
      </c>
      <c r="R115" s="79"/>
      <c r="S115" s="77" t="s">
        <v>440</v>
      </c>
      <c r="T115" s="79"/>
      <c r="U115" s="83"/>
      <c r="V115" s="79"/>
      <c r="W115" s="77"/>
      <c r="X115" s="79"/>
      <c r="Y115" s="103" t="s">
        <v>787</v>
      </c>
      <c r="Z115" s="84" t="s">
        <v>793</v>
      </c>
      <c r="AA115" s="85">
        <v>6</v>
      </c>
      <c r="AB115" s="86">
        <v>12</v>
      </c>
      <c r="AC115" s="87">
        <v>6</v>
      </c>
      <c r="AD115" s="88">
        <v>8</v>
      </c>
      <c r="AE115" s="88"/>
      <c r="AF115" s="88" t="s">
        <v>440</v>
      </c>
      <c r="AG115" s="102" t="s">
        <v>440</v>
      </c>
      <c r="AH115" s="80" t="s">
        <v>583</v>
      </c>
    </row>
    <row r="116" spans="1:34" s="2" customFormat="1" ht="71.25" x14ac:dyDescent="0.45">
      <c r="A116" s="77" t="s">
        <v>151</v>
      </c>
      <c r="B116" s="78" t="s">
        <v>113</v>
      </c>
      <c r="C116" s="89" t="s">
        <v>232</v>
      </c>
      <c r="D116" s="79"/>
      <c r="E116" s="80" t="s">
        <v>224</v>
      </c>
      <c r="F116" s="80" t="s">
        <v>224</v>
      </c>
      <c r="G116" s="80" t="s">
        <v>224</v>
      </c>
      <c r="H116" s="80" t="s">
        <v>260</v>
      </c>
      <c r="I116" s="80"/>
      <c r="J116" s="80"/>
      <c r="K116" s="80"/>
      <c r="L116" s="80"/>
      <c r="M116" s="80"/>
      <c r="N116" s="80"/>
      <c r="O116" s="80"/>
      <c r="P116" s="77"/>
      <c r="Q116" s="77" t="s">
        <v>407</v>
      </c>
      <c r="R116" s="79"/>
      <c r="S116" s="77" t="s">
        <v>617</v>
      </c>
      <c r="T116" s="79"/>
      <c r="U116" s="83"/>
      <c r="V116" s="79"/>
      <c r="W116" s="77"/>
      <c r="X116" s="79"/>
      <c r="Y116" s="103" t="s">
        <v>402</v>
      </c>
      <c r="Z116" s="84"/>
      <c r="AA116" s="85"/>
      <c r="AB116" s="86"/>
      <c r="AC116" s="87"/>
      <c r="AD116" s="88"/>
      <c r="AE116" s="88"/>
      <c r="AF116" s="88" t="s">
        <v>440</v>
      </c>
      <c r="AG116" s="102" t="s">
        <v>440</v>
      </c>
      <c r="AH116" s="80" t="s">
        <v>583</v>
      </c>
    </row>
    <row r="117" spans="1:34" s="2" customFormat="1" ht="28.5" x14ac:dyDescent="0.45">
      <c r="A117" s="77" t="s">
        <v>152</v>
      </c>
      <c r="B117" s="78" t="s">
        <v>118</v>
      </c>
      <c r="C117" s="89" t="s">
        <v>291</v>
      </c>
      <c r="D117" s="79" t="s">
        <v>310</v>
      </c>
      <c r="E117" s="80" t="s">
        <v>248</v>
      </c>
      <c r="F117" s="80" t="s">
        <v>248</v>
      </c>
      <c r="G117" s="80" t="s">
        <v>248</v>
      </c>
      <c r="H117" s="80" t="s">
        <v>248</v>
      </c>
      <c r="I117" s="80"/>
      <c r="J117" s="80"/>
      <c r="K117" s="80"/>
      <c r="L117" s="80"/>
      <c r="M117" s="80"/>
      <c r="N117" s="80" t="s">
        <v>356</v>
      </c>
      <c r="O117" s="80" t="s">
        <v>356</v>
      </c>
      <c r="P117" s="77"/>
      <c r="Q117" s="77" t="s">
        <v>408</v>
      </c>
      <c r="R117" s="79"/>
      <c r="S117" s="77" t="s">
        <v>440</v>
      </c>
      <c r="T117" s="79"/>
      <c r="U117" s="83"/>
      <c r="V117" s="79"/>
      <c r="W117" s="77"/>
      <c r="X117" s="79"/>
      <c r="Y117" s="103" t="s">
        <v>788</v>
      </c>
      <c r="Z117" s="84"/>
      <c r="AA117" s="83" t="s">
        <v>527</v>
      </c>
      <c r="AB117" s="77" t="s">
        <v>528</v>
      </c>
      <c r="AC117" s="79" t="s">
        <v>528</v>
      </c>
      <c r="AD117" s="80" t="s">
        <v>527</v>
      </c>
      <c r="AE117" s="80" t="s">
        <v>527</v>
      </c>
      <c r="AF117" s="203" t="s">
        <v>440</v>
      </c>
      <c r="AG117" s="206" t="s">
        <v>440</v>
      </c>
      <c r="AH117" s="80" t="s">
        <v>527</v>
      </c>
    </row>
    <row r="118" spans="1:34" s="2" customFormat="1" ht="71.25" x14ac:dyDescent="0.45">
      <c r="A118" s="77" t="s">
        <v>153</v>
      </c>
      <c r="B118" s="78" t="s">
        <v>119</v>
      </c>
      <c r="C118" s="89" t="s">
        <v>232</v>
      </c>
      <c r="D118" s="79"/>
      <c r="E118" s="80" t="s">
        <v>249</v>
      </c>
      <c r="F118" s="80" t="s">
        <v>249</v>
      </c>
      <c r="G118" s="80" t="s">
        <v>249</v>
      </c>
      <c r="H118" s="80" t="s">
        <v>259</v>
      </c>
      <c r="I118" s="80"/>
      <c r="J118" s="80"/>
      <c r="K118" s="80"/>
      <c r="L118" s="80"/>
      <c r="M118" s="80"/>
      <c r="N118" s="80" t="s">
        <v>871</v>
      </c>
      <c r="O118" s="80" t="s">
        <v>705</v>
      </c>
      <c r="P118" s="77"/>
      <c r="Q118" s="77" t="s">
        <v>409</v>
      </c>
      <c r="R118" s="79"/>
      <c r="S118" s="77" t="s">
        <v>440</v>
      </c>
      <c r="T118" s="79"/>
      <c r="U118" s="83"/>
      <c r="V118" s="79"/>
      <c r="W118" s="77"/>
      <c r="X118" s="79"/>
      <c r="Y118" s="45" t="s">
        <v>789</v>
      </c>
      <c r="Z118" s="84"/>
      <c r="AA118" s="85" t="s">
        <v>529</v>
      </c>
      <c r="AB118" s="77" t="s">
        <v>530</v>
      </c>
      <c r="AC118" s="79" t="s">
        <v>530</v>
      </c>
      <c r="AD118" s="88" t="s">
        <v>529</v>
      </c>
      <c r="AE118" s="88" t="s">
        <v>529</v>
      </c>
      <c r="AF118" s="80" t="s">
        <v>440</v>
      </c>
      <c r="AG118" s="82" t="s">
        <v>440</v>
      </c>
      <c r="AH118" s="80" t="s">
        <v>581</v>
      </c>
    </row>
    <row r="119" spans="1:34" s="2" customFormat="1" ht="42.75" x14ac:dyDescent="0.45">
      <c r="A119" s="77" t="s">
        <v>154</v>
      </c>
      <c r="B119" s="78" t="s">
        <v>38</v>
      </c>
      <c r="C119" s="89" t="s">
        <v>232</v>
      </c>
      <c r="D119" s="79"/>
      <c r="E119" s="80" t="s">
        <v>224</v>
      </c>
      <c r="F119" s="80" t="s">
        <v>224</v>
      </c>
      <c r="G119" s="80" t="s">
        <v>224</v>
      </c>
      <c r="H119" s="80" t="s">
        <v>259</v>
      </c>
      <c r="I119" s="80"/>
      <c r="J119" s="80"/>
      <c r="K119" s="80"/>
      <c r="L119" s="80"/>
      <c r="M119" s="80"/>
      <c r="N119" s="80" t="s">
        <v>357</v>
      </c>
      <c r="O119" s="80" t="s">
        <v>357</v>
      </c>
      <c r="P119" s="77"/>
      <c r="Q119" s="77">
        <v>6</v>
      </c>
      <c r="R119" s="79"/>
      <c r="S119" s="77" t="s">
        <v>440</v>
      </c>
      <c r="T119" s="79"/>
      <c r="U119" s="83"/>
      <c r="V119" s="79"/>
      <c r="W119" s="77"/>
      <c r="X119" s="79"/>
      <c r="Y119" s="132">
        <v>7</v>
      </c>
      <c r="Z119" s="84" t="s">
        <v>790</v>
      </c>
      <c r="AA119" s="118"/>
      <c r="AB119" s="89" t="s">
        <v>531</v>
      </c>
      <c r="AC119" s="106" t="s">
        <v>531</v>
      </c>
      <c r="AD119" s="107"/>
      <c r="AE119" s="107"/>
      <c r="AF119" s="80" t="s">
        <v>440</v>
      </c>
      <c r="AG119" s="82" t="s">
        <v>440</v>
      </c>
      <c r="AH119" s="82" t="s">
        <v>584</v>
      </c>
    </row>
    <row r="120" spans="1:34" s="31" customFormat="1" x14ac:dyDescent="0.45">
      <c r="A120" s="152"/>
      <c r="B120" s="169"/>
      <c r="C120" s="152"/>
      <c r="D120" s="170"/>
      <c r="E120" s="171"/>
      <c r="F120" s="171"/>
      <c r="G120" s="171"/>
      <c r="H120" s="171"/>
      <c r="I120" s="171"/>
      <c r="J120" s="171"/>
      <c r="K120" s="171"/>
      <c r="L120" s="171"/>
      <c r="M120" s="171"/>
      <c r="N120" s="11"/>
      <c r="O120" s="11"/>
      <c r="P120" s="5"/>
      <c r="Q120" s="5"/>
      <c r="R120" s="50"/>
      <c r="S120" s="5"/>
      <c r="T120" s="50"/>
      <c r="U120" s="64"/>
      <c r="V120" s="65"/>
      <c r="W120" s="66"/>
      <c r="X120" s="65"/>
      <c r="Y120" s="172"/>
      <c r="Z120" s="173"/>
      <c r="AA120" s="64"/>
      <c r="AB120" s="66"/>
      <c r="AC120" s="65"/>
      <c r="AD120" s="156"/>
      <c r="AE120" s="156"/>
      <c r="AF120" s="156"/>
      <c r="AG120" s="174"/>
      <c r="AH120" s="175"/>
    </row>
    <row r="121" spans="1:34" s="31" customFormat="1" ht="30.75" customHeight="1" x14ac:dyDescent="0.45">
      <c r="A121" s="251" t="s">
        <v>120</v>
      </c>
      <c r="B121" s="252"/>
      <c r="C121" s="90"/>
      <c r="D121" s="92"/>
      <c r="E121" s="93"/>
      <c r="F121" s="94"/>
      <c r="G121" s="94"/>
      <c r="H121" s="94"/>
      <c r="I121" s="94"/>
      <c r="J121" s="94"/>
      <c r="K121" s="94"/>
      <c r="L121" s="94"/>
      <c r="M121" s="94"/>
      <c r="N121" s="59"/>
      <c r="O121" s="59"/>
      <c r="P121" s="60"/>
      <c r="Q121" s="60"/>
      <c r="R121" s="95"/>
      <c r="S121" s="60"/>
      <c r="T121" s="95"/>
      <c r="U121" s="111"/>
      <c r="V121" s="95"/>
      <c r="W121" s="60"/>
      <c r="X121" s="95"/>
      <c r="Y121" s="176"/>
      <c r="Z121" s="112"/>
      <c r="AA121" s="97"/>
      <c r="AB121" s="98"/>
      <c r="AC121" s="99"/>
      <c r="AD121" s="100"/>
      <c r="AE121" s="100"/>
      <c r="AF121" s="100"/>
      <c r="AG121" s="139"/>
      <c r="AH121" s="146"/>
    </row>
    <row r="122" spans="1:34" s="2" customFormat="1" ht="85.5" x14ac:dyDescent="0.45">
      <c r="A122" s="77" t="s">
        <v>492</v>
      </c>
      <c r="B122" s="78" t="s">
        <v>110</v>
      </c>
      <c r="C122" s="77">
        <v>-97</v>
      </c>
      <c r="D122" s="79" t="s">
        <v>311</v>
      </c>
      <c r="E122" s="80">
        <v>-103.7</v>
      </c>
      <c r="F122" s="80">
        <v>-112.8</v>
      </c>
      <c r="G122" s="81">
        <v>-114.2</v>
      </c>
      <c r="H122" s="81">
        <v>-113.4</v>
      </c>
      <c r="I122" s="81"/>
      <c r="J122" s="81"/>
      <c r="K122" s="101" t="s">
        <v>648</v>
      </c>
      <c r="L122" s="101" t="s">
        <v>648</v>
      </c>
      <c r="M122" s="101" t="s">
        <v>649</v>
      </c>
      <c r="N122" s="101" t="s">
        <v>872</v>
      </c>
      <c r="O122" s="101" t="s">
        <v>671</v>
      </c>
      <c r="P122" s="77"/>
      <c r="Q122" s="108" t="s">
        <v>410</v>
      </c>
      <c r="R122" s="215" t="s">
        <v>936</v>
      </c>
      <c r="S122" s="177" t="s">
        <v>908</v>
      </c>
      <c r="T122" s="215" t="s">
        <v>959</v>
      </c>
      <c r="U122" s="83"/>
      <c r="V122" s="79"/>
      <c r="W122" s="77"/>
      <c r="X122" s="79"/>
      <c r="Y122" s="103" t="s">
        <v>791</v>
      </c>
      <c r="Z122" s="120" t="s">
        <v>906</v>
      </c>
      <c r="AA122" s="85">
        <v>-95</v>
      </c>
      <c r="AB122" s="77">
        <v>-110</v>
      </c>
      <c r="AC122" s="79">
        <v>-110</v>
      </c>
      <c r="AD122" s="88">
        <v>-85</v>
      </c>
      <c r="AE122" s="88">
        <v>-85</v>
      </c>
      <c r="AF122" s="80" t="s">
        <v>440</v>
      </c>
      <c r="AG122" s="82" t="s">
        <v>440</v>
      </c>
      <c r="AH122" s="82"/>
    </row>
    <row r="123" spans="1:34" s="2" customFormat="1" ht="85.5" x14ac:dyDescent="0.45">
      <c r="A123" s="77" t="s">
        <v>121</v>
      </c>
      <c r="B123" s="78" t="s">
        <v>110</v>
      </c>
      <c r="C123" s="165" t="s">
        <v>292</v>
      </c>
      <c r="D123" s="79"/>
      <c r="E123" s="80" t="s">
        <v>723</v>
      </c>
      <c r="F123" s="80" t="s">
        <v>723</v>
      </c>
      <c r="G123" s="80" t="s">
        <v>696</v>
      </c>
      <c r="H123" s="80" t="s">
        <v>697</v>
      </c>
      <c r="I123" s="80"/>
      <c r="J123" s="80"/>
      <c r="K123" s="101" t="s">
        <v>648</v>
      </c>
      <c r="L123" s="101" t="s">
        <v>648</v>
      </c>
      <c r="M123" s="101" t="s">
        <v>649</v>
      </c>
      <c r="N123" s="80">
        <v>43</v>
      </c>
      <c r="O123" s="80">
        <v>43</v>
      </c>
      <c r="P123" s="77"/>
      <c r="Q123" s="108" t="s">
        <v>411</v>
      </c>
      <c r="R123" s="215" t="s">
        <v>937</v>
      </c>
      <c r="S123" s="205" t="s">
        <v>608</v>
      </c>
      <c r="T123" s="121" t="s">
        <v>609</v>
      </c>
      <c r="U123" s="83"/>
      <c r="V123" s="79"/>
      <c r="W123" s="77"/>
      <c r="X123" s="79"/>
      <c r="Y123" s="132">
        <v>33</v>
      </c>
      <c r="Z123" s="135" t="s">
        <v>777</v>
      </c>
      <c r="AA123" s="85">
        <v>20</v>
      </c>
      <c r="AB123" s="77">
        <v>21</v>
      </c>
      <c r="AC123" s="79">
        <v>21</v>
      </c>
      <c r="AD123" s="88">
        <v>30</v>
      </c>
      <c r="AE123" s="88">
        <v>30</v>
      </c>
      <c r="AF123" s="80" t="s">
        <v>440</v>
      </c>
      <c r="AG123" s="82" t="s">
        <v>440</v>
      </c>
      <c r="AH123" s="82">
        <v>36</v>
      </c>
    </row>
    <row r="124" spans="1:34" s="2" customFormat="1" ht="57" x14ac:dyDescent="0.45">
      <c r="A124" s="77" t="s">
        <v>122</v>
      </c>
      <c r="B124" s="78" t="s">
        <v>110</v>
      </c>
      <c r="C124" s="77" t="s">
        <v>232</v>
      </c>
      <c r="D124" s="79"/>
      <c r="E124" s="80" t="s">
        <v>725</v>
      </c>
      <c r="F124" s="80" t="s">
        <v>725</v>
      </c>
      <c r="G124" s="80" t="s">
        <v>693</v>
      </c>
      <c r="H124" s="80" t="s">
        <v>253</v>
      </c>
      <c r="I124" s="80"/>
      <c r="J124" s="80"/>
      <c r="K124" s="101" t="s">
        <v>648</v>
      </c>
      <c r="L124" s="101" t="s">
        <v>648</v>
      </c>
      <c r="M124" s="101" t="s">
        <v>649</v>
      </c>
      <c r="N124" s="80">
        <v>23</v>
      </c>
      <c r="O124" s="80">
        <v>23</v>
      </c>
      <c r="P124" s="77"/>
      <c r="Q124" s="212" t="s">
        <v>968</v>
      </c>
      <c r="R124" s="79" t="s">
        <v>412</v>
      </c>
      <c r="S124" s="212" t="s">
        <v>968</v>
      </c>
      <c r="T124" s="79" t="s">
        <v>412</v>
      </c>
      <c r="U124" s="83"/>
      <c r="V124" s="79"/>
      <c r="W124" s="77"/>
      <c r="X124" s="79"/>
      <c r="Y124" s="132">
        <v>33</v>
      </c>
      <c r="Z124" s="135" t="s">
        <v>777</v>
      </c>
      <c r="AA124" s="85">
        <v>20</v>
      </c>
      <c r="AB124" s="77">
        <v>21</v>
      </c>
      <c r="AC124" s="79">
        <v>21</v>
      </c>
      <c r="AD124" s="88">
        <v>30</v>
      </c>
      <c r="AE124" s="88">
        <v>30</v>
      </c>
      <c r="AF124" s="80" t="s">
        <v>440</v>
      </c>
      <c r="AG124" s="82" t="s">
        <v>440</v>
      </c>
      <c r="AH124" s="82">
        <v>36</v>
      </c>
    </row>
    <row r="125" spans="1:34" s="2" customFormat="1" ht="57" x14ac:dyDescent="0.45">
      <c r="A125" s="77" t="s">
        <v>123</v>
      </c>
      <c r="B125" s="78" t="s">
        <v>109</v>
      </c>
      <c r="C125" s="77" t="s">
        <v>232</v>
      </c>
      <c r="D125" s="79"/>
      <c r="E125" s="80" t="s">
        <v>722</v>
      </c>
      <c r="F125" s="80" t="s">
        <v>722</v>
      </c>
      <c r="G125" s="80" t="s">
        <v>692</v>
      </c>
      <c r="H125" s="80" t="s">
        <v>252</v>
      </c>
      <c r="I125" s="80"/>
      <c r="J125" s="80"/>
      <c r="K125" s="101" t="s">
        <v>648</v>
      </c>
      <c r="L125" s="101" t="s">
        <v>648</v>
      </c>
      <c r="M125" s="101" t="s">
        <v>649</v>
      </c>
      <c r="N125" s="80">
        <v>15</v>
      </c>
      <c r="O125" s="80">
        <v>15</v>
      </c>
      <c r="P125" s="77"/>
      <c r="Q125" s="165" t="s">
        <v>413</v>
      </c>
      <c r="R125" s="79" t="s">
        <v>414</v>
      </c>
      <c r="S125" s="165" t="s">
        <v>413</v>
      </c>
      <c r="T125" s="79" t="s">
        <v>414</v>
      </c>
      <c r="U125" s="83"/>
      <c r="V125" s="79"/>
      <c r="W125" s="77"/>
      <c r="X125" s="79"/>
      <c r="Y125" s="132">
        <v>10</v>
      </c>
      <c r="Z125" s="135"/>
      <c r="AA125" s="85">
        <v>3</v>
      </c>
      <c r="AB125" s="77">
        <v>2</v>
      </c>
      <c r="AC125" s="79">
        <v>2</v>
      </c>
      <c r="AD125" s="88">
        <v>6</v>
      </c>
      <c r="AE125" s="107">
        <v>6</v>
      </c>
      <c r="AF125" s="80" t="s">
        <v>440</v>
      </c>
      <c r="AG125" s="82" t="s">
        <v>440</v>
      </c>
      <c r="AH125" s="82">
        <v>6</v>
      </c>
    </row>
    <row r="126" spans="1:34" s="2" customFormat="1" ht="42.75" x14ac:dyDescent="0.45">
      <c r="A126" s="77" t="s">
        <v>124</v>
      </c>
      <c r="B126" s="78" t="s">
        <v>109</v>
      </c>
      <c r="C126" s="89" t="s">
        <v>857</v>
      </c>
      <c r="D126" s="79" t="s">
        <v>312</v>
      </c>
      <c r="E126" s="80" t="s">
        <v>238</v>
      </c>
      <c r="F126" s="80" t="s">
        <v>238</v>
      </c>
      <c r="G126" s="80" t="s">
        <v>238</v>
      </c>
      <c r="H126" s="81" t="s">
        <v>238</v>
      </c>
      <c r="I126" s="81"/>
      <c r="J126" s="81"/>
      <c r="K126" s="101" t="s">
        <v>648</v>
      </c>
      <c r="L126" s="101" t="s">
        <v>648</v>
      </c>
      <c r="M126" s="101" t="s">
        <v>649</v>
      </c>
      <c r="N126" s="80">
        <v>-1</v>
      </c>
      <c r="O126" s="80">
        <v>-1</v>
      </c>
      <c r="P126" s="77"/>
      <c r="Q126" s="165" t="s">
        <v>415</v>
      </c>
      <c r="R126" s="79" t="s">
        <v>416</v>
      </c>
      <c r="S126" s="165" t="s">
        <v>415</v>
      </c>
      <c r="T126" s="79" t="s">
        <v>610</v>
      </c>
      <c r="U126" s="83"/>
      <c r="V126" s="79"/>
      <c r="W126" s="77"/>
      <c r="X126" s="79"/>
      <c r="Y126" s="132" t="s">
        <v>775</v>
      </c>
      <c r="Z126" s="135" t="s">
        <v>792</v>
      </c>
      <c r="AA126" s="85">
        <v>3</v>
      </c>
      <c r="AB126" s="77">
        <v>-2</v>
      </c>
      <c r="AC126" s="79">
        <v>-2</v>
      </c>
      <c r="AD126" s="88">
        <v>6</v>
      </c>
      <c r="AE126" s="107">
        <v>6</v>
      </c>
      <c r="AF126" s="80" t="s">
        <v>440</v>
      </c>
      <c r="AG126" s="82" t="s">
        <v>440</v>
      </c>
      <c r="AH126" s="207">
        <v>42900</v>
      </c>
    </row>
    <row r="127" spans="1:34" s="2" customFormat="1" ht="28.5" x14ac:dyDescent="0.45">
      <c r="A127" s="77" t="s">
        <v>125</v>
      </c>
      <c r="B127" s="78" t="s">
        <v>126</v>
      </c>
      <c r="C127" s="178" t="s">
        <v>250</v>
      </c>
      <c r="D127" s="79"/>
      <c r="E127" s="179" t="s">
        <v>250</v>
      </c>
      <c r="F127" s="179" t="s">
        <v>250</v>
      </c>
      <c r="G127" s="179" t="s">
        <v>250</v>
      </c>
      <c r="H127" s="179" t="s">
        <v>250</v>
      </c>
      <c r="I127" s="179"/>
      <c r="J127" s="179"/>
      <c r="K127" s="101" t="s">
        <v>648</v>
      </c>
      <c r="L127" s="101" t="s">
        <v>648</v>
      </c>
      <c r="M127" s="101" t="s">
        <v>650</v>
      </c>
      <c r="N127" s="80">
        <v>-174</v>
      </c>
      <c r="O127" s="80">
        <v>-174</v>
      </c>
      <c r="P127" s="77"/>
      <c r="Q127" s="212" t="s">
        <v>929</v>
      </c>
      <c r="R127" s="79"/>
      <c r="S127" s="212" t="s">
        <v>928</v>
      </c>
      <c r="T127" s="79"/>
      <c r="U127" s="83"/>
      <c r="V127" s="79"/>
      <c r="W127" s="77"/>
      <c r="X127" s="79"/>
      <c r="Y127" s="132"/>
      <c r="Z127" s="135"/>
      <c r="AA127" s="123" t="s">
        <v>920</v>
      </c>
      <c r="AB127" s="165" t="s">
        <v>920</v>
      </c>
      <c r="AC127" s="113" t="s">
        <v>920</v>
      </c>
      <c r="AD127" s="179" t="s">
        <v>920</v>
      </c>
      <c r="AE127" s="179" t="s">
        <v>920</v>
      </c>
      <c r="AF127" s="80" t="s">
        <v>440</v>
      </c>
      <c r="AG127" s="82" t="s">
        <v>440</v>
      </c>
      <c r="AH127" s="179" t="s">
        <v>920</v>
      </c>
    </row>
    <row r="128" spans="1:34" x14ac:dyDescent="0.45">
      <c r="A128" s="180" t="s">
        <v>685</v>
      </c>
      <c r="B128" s="40"/>
      <c r="C128" s="180"/>
      <c r="D128" s="181"/>
      <c r="E128" s="182"/>
      <c r="F128" s="182"/>
      <c r="G128" s="182"/>
      <c r="H128" s="182"/>
      <c r="I128" s="182"/>
      <c r="J128" s="182"/>
      <c r="K128" s="183"/>
      <c r="L128" s="183"/>
      <c r="M128" s="183"/>
      <c r="N128" s="14"/>
      <c r="O128" s="14"/>
      <c r="P128" s="44"/>
      <c r="Q128" s="180"/>
      <c r="R128" s="181"/>
      <c r="S128" s="180"/>
      <c r="T128" s="185"/>
      <c r="U128" s="40"/>
      <c r="V128" s="37"/>
      <c r="W128" s="36"/>
      <c r="X128" s="37"/>
      <c r="Y128" s="157"/>
      <c r="Z128" s="158"/>
      <c r="AA128" s="184"/>
      <c r="AB128" s="180"/>
      <c r="AC128" s="185"/>
      <c r="AD128" s="182"/>
      <c r="AE128" s="182"/>
      <c r="AF128" s="182"/>
      <c r="AG128" s="181"/>
      <c r="AH128" s="181"/>
    </row>
    <row r="129" spans="1:34" ht="18" customHeight="1" x14ac:dyDescent="0.45">
      <c r="A129" s="186"/>
      <c r="C129" s="186"/>
      <c r="D129" s="187"/>
      <c r="E129" s="188"/>
      <c r="F129" s="188"/>
      <c r="G129" s="188"/>
      <c r="H129" s="188"/>
      <c r="I129" s="188"/>
      <c r="J129" s="188"/>
      <c r="K129" s="189"/>
      <c r="L129" s="189"/>
      <c r="M129" s="189"/>
      <c r="N129" s="13"/>
      <c r="O129" s="13"/>
      <c r="P129" s="45"/>
      <c r="Q129" s="245" t="s">
        <v>556</v>
      </c>
      <c r="R129" s="245"/>
      <c r="S129" s="245"/>
      <c r="T129" s="245"/>
      <c r="V129" s="8"/>
      <c r="W129" s="15"/>
      <c r="X129" s="8"/>
      <c r="Y129" s="132"/>
      <c r="Z129" s="190"/>
      <c r="AA129" s="191"/>
      <c r="AB129" s="186"/>
      <c r="AC129" s="192"/>
      <c r="AD129" s="188"/>
      <c r="AE129" s="188"/>
      <c r="AF129" s="188"/>
      <c r="AG129" s="187"/>
      <c r="AH129" s="187"/>
    </row>
    <row r="130" spans="1:34" ht="65.25" customHeight="1" x14ac:dyDescent="0.45">
      <c r="A130" s="186"/>
      <c r="C130" s="186"/>
      <c r="D130" s="187"/>
      <c r="E130" s="188"/>
      <c r="F130" s="188"/>
      <c r="G130" s="188"/>
      <c r="H130" s="188"/>
      <c r="I130" s="13" t="s">
        <v>643</v>
      </c>
      <c r="J130" s="13" t="s">
        <v>643</v>
      </c>
      <c r="K130" s="189" t="s">
        <v>631</v>
      </c>
      <c r="L130" s="189" t="s">
        <v>631</v>
      </c>
      <c r="M130" s="189" t="s">
        <v>631</v>
      </c>
      <c r="N130" s="13"/>
      <c r="O130" s="13"/>
      <c r="P130" s="45"/>
      <c r="Q130" s="234" t="s">
        <v>654</v>
      </c>
      <c r="R130" s="234"/>
      <c r="S130" s="234"/>
      <c r="T130" s="234"/>
      <c r="V130" s="8"/>
      <c r="W130" s="15"/>
      <c r="X130" s="8"/>
      <c r="Y130" s="132"/>
      <c r="Z130" s="190"/>
      <c r="AA130" s="191"/>
      <c r="AB130" s="186"/>
      <c r="AC130" s="192"/>
      <c r="AD130" s="188"/>
      <c r="AE130" s="188"/>
      <c r="AF130" s="188"/>
      <c r="AG130" s="187"/>
      <c r="AH130" s="187"/>
    </row>
    <row r="131" spans="1:34" ht="30" customHeight="1" x14ac:dyDescent="0.45">
      <c r="A131" s="186"/>
      <c r="C131" s="186"/>
      <c r="D131" s="187"/>
      <c r="E131" s="188"/>
      <c r="F131" s="188"/>
      <c r="G131" s="188"/>
      <c r="H131" s="188"/>
      <c r="I131" s="80" t="s">
        <v>656</v>
      </c>
      <c r="J131" s="188"/>
      <c r="K131" s="188"/>
      <c r="L131" s="188"/>
      <c r="M131" s="188"/>
      <c r="N131" s="13"/>
      <c r="O131" s="13"/>
      <c r="P131" s="45"/>
      <c r="Q131" s="235" t="s">
        <v>986</v>
      </c>
      <c r="R131" s="236"/>
      <c r="S131" s="236"/>
      <c r="T131" s="237"/>
      <c r="V131" s="8"/>
      <c r="W131" s="15"/>
      <c r="X131" s="8"/>
      <c r="Y131" s="132"/>
      <c r="Z131" s="190"/>
      <c r="AA131" s="191"/>
      <c r="AB131" s="186"/>
      <c r="AC131" s="192"/>
      <c r="AD131" s="188"/>
      <c r="AE131" s="188"/>
      <c r="AF131" s="188"/>
      <c r="AG131" s="187"/>
      <c r="AH131" s="187"/>
    </row>
    <row r="132" spans="1:34" ht="30" customHeight="1" x14ac:dyDescent="0.45">
      <c r="A132" s="186"/>
      <c r="C132" s="186"/>
      <c r="D132" s="187"/>
      <c r="E132" s="188"/>
      <c r="F132" s="188"/>
      <c r="G132" s="188"/>
      <c r="H132" s="188"/>
      <c r="I132" s="188"/>
      <c r="J132" s="188"/>
      <c r="K132" s="188"/>
      <c r="L132" s="188"/>
      <c r="M132" s="188"/>
      <c r="N132" s="13"/>
      <c r="O132" s="13"/>
      <c r="P132" s="45"/>
      <c r="Q132" s="238" t="s">
        <v>960</v>
      </c>
      <c r="R132" s="239"/>
      <c r="S132" s="239"/>
      <c r="T132" s="240"/>
      <c r="V132" s="8"/>
      <c r="W132" s="15"/>
      <c r="X132" s="8"/>
      <c r="Y132" s="132"/>
      <c r="Z132" s="190"/>
      <c r="AA132" s="191"/>
      <c r="AB132" s="186"/>
      <c r="AC132" s="192"/>
      <c r="AD132" s="188"/>
      <c r="AE132" s="188"/>
      <c r="AF132" s="188"/>
      <c r="AG132" s="187"/>
      <c r="AH132" s="187"/>
    </row>
    <row r="133" spans="1:34" ht="30" customHeight="1" x14ac:dyDescent="0.45">
      <c r="A133" s="186"/>
      <c r="C133" s="186"/>
      <c r="D133" s="187"/>
      <c r="E133" s="188"/>
      <c r="F133" s="188"/>
      <c r="G133" s="188"/>
      <c r="H133" s="188"/>
      <c r="I133" s="188"/>
      <c r="J133" s="188"/>
      <c r="K133" s="188"/>
      <c r="L133" s="188"/>
      <c r="M133" s="188"/>
      <c r="N133" s="13"/>
      <c r="O133" s="13"/>
      <c r="P133" s="45"/>
      <c r="Q133" s="234" t="s">
        <v>987</v>
      </c>
      <c r="R133" s="234"/>
      <c r="S133" s="234"/>
      <c r="T133" s="234"/>
      <c r="V133" s="8"/>
      <c r="W133" s="15"/>
      <c r="X133" s="8"/>
      <c r="Y133" s="132"/>
      <c r="Z133" s="190"/>
      <c r="AA133" s="191"/>
      <c r="AB133" s="186"/>
      <c r="AC133" s="192"/>
      <c r="AD133" s="188"/>
      <c r="AE133" s="188"/>
      <c r="AF133" s="188"/>
      <c r="AG133" s="187"/>
      <c r="AH133" s="187"/>
    </row>
    <row r="134" spans="1:34" ht="30" customHeight="1" thickBot="1" x14ac:dyDescent="0.5">
      <c r="A134" s="186"/>
      <c r="C134" s="186"/>
      <c r="D134" s="187"/>
      <c r="E134" s="196"/>
      <c r="F134" s="196"/>
      <c r="G134" s="196"/>
      <c r="H134" s="196"/>
      <c r="I134" s="196"/>
      <c r="J134" s="196"/>
      <c r="K134" s="196"/>
      <c r="L134" s="196"/>
      <c r="M134" s="196"/>
      <c r="N134" s="23"/>
      <c r="O134" s="23"/>
      <c r="P134" s="46"/>
      <c r="Q134" s="244" t="s">
        <v>988</v>
      </c>
      <c r="R134" s="244"/>
      <c r="S134" s="244"/>
      <c r="T134" s="244"/>
      <c r="U134" s="42"/>
      <c r="V134" s="22"/>
      <c r="W134" s="24"/>
      <c r="X134" s="22"/>
      <c r="Y134" s="197"/>
      <c r="Z134" s="198"/>
      <c r="AA134" s="199"/>
      <c r="AB134" s="194"/>
      <c r="AC134" s="200"/>
      <c r="AD134" s="196"/>
      <c r="AE134" s="196"/>
      <c r="AF134" s="196"/>
      <c r="AG134" s="195"/>
      <c r="AH134" s="195"/>
    </row>
    <row r="135" spans="1:34" ht="45" customHeight="1" x14ac:dyDescent="0.45">
      <c r="A135" s="241" t="s">
        <v>922</v>
      </c>
      <c r="B135" s="242"/>
      <c r="C135" s="242"/>
      <c r="D135" s="243"/>
    </row>
  </sheetData>
  <mergeCells count="19">
    <mergeCell ref="Q129:T129"/>
    <mergeCell ref="AB1:AC1"/>
    <mergeCell ref="A1:B1"/>
    <mergeCell ref="A17:B17"/>
    <mergeCell ref="A121:B121"/>
    <mergeCell ref="A90:B90"/>
    <mergeCell ref="A91:B91"/>
    <mergeCell ref="W1:X1"/>
    <mergeCell ref="U1:V1"/>
    <mergeCell ref="S1:T1"/>
    <mergeCell ref="Q1:R1"/>
    <mergeCell ref="C1:D1"/>
    <mergeCell ref="Y1:Z1"/>
    <mergeCell ref="Q130:T130"/>
    <mergeCell ref="Q131:T131"/>
    <mergeCell ref="Q132:T132"/>
    <mergeCell ref="Q133:T133"/>
    <mergeCell ref="A135:D135"/>
    <mergeCell ref="Q134:T134"/>
  </mergeCells>
  <phoneticPr fontId="22" type="noConversion"/>
  <hyperlinks>
    <hyperlink ref="Z112" r:id="rId1" xr:uid="{00000000-0004-0000-0100-000000000000}"/>
  </hyperlinks>
  <pageMargins left="0.7" right="0.7" top="0.75" bottom="0.75" header="0.3" footer="0.3"/>
  <pageSetup scale="10" fitToWidth="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ReleaseHistory</vt:lpstr>
      <vt:lpstr>Wireless Capability Matrix 2018</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Godfrey, Tim</cp:lastModifiedBy>
  <cp:lastPrinted>2018-04-10T17:15:40Z</cp:lastPrinted>
  <dcterms:created xsi:type="dcterms:W3CDTF">2012-02-14T22:33:04Z</dcterms:created>
  <dcterms:modified xsi:type="dcterms:W3CDTF">2020-01-15T00:37:57Z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