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Data\Docs\Standards\802.24\2020-01\"/>
    </mc:Choice>
  </mc:AlternateContent>
  <xr:revisionPtr revIDLastSave="0" documentId="13_ncr:1_{090A6759-E9DE-49BC-9CF1-6525A81ED207}" xr6:coauthVersionLast="41" xr6:coauthVersionMax="41" xr10:uidLastSave="{00000000-0000-0000-0000-000000000000}"/>
  <bookViews>
    <workbookView xWindow="-98" yWindow="-98" windowWidth="28996" windowHeight="16395" activeTab="1" xr2:uid="{00000000-000D-0000-FFFF-FFFF00000000}"/>
  </bookViews>
  <sheets>
    <sheet name="ReleaseHistory" sheetId="4" r:id="rId1"/>
    <sheet name="Wireless Capability Matrix 2018" sheetId="1" r:id="rId2"/>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G23" i="1" l="1"/>
  <c r="AG22" i="1"/>
  <c r="AB24" i="1"/>
  <c r="AB22" i="1"/>
  <c r="AB21" i="1"/>
  <c r="AB25" i="1" s="1"/>
  <c r="AB20" i="1"/>
  <c r="AB26" i="1" s="1"/>
  <c r="AB27" i="1" l="1"/>
  <c r="AB23" i="1"/>
  <c r="AE19" i="1"/>
  <c r="AE21" i="1" s="1"/>
  <c r="AE23" i="1" s="1"/>
  <c r="AD21" i="1"/>
  <c r="AD23" i="1" s="1"/>
  <c r="AE18" i="1"/>
  <c r="AE20" i="1" s="1"/>
  <c r="AE22" i="1" s="1"/>
  <c r="AD20" i="1"/>
  <c r="AD22" i="1" s="1"/>
  <c r="C25" i="1"/>
  <c r="C2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dtsoc59</author>
  </authors>
  <commentList>
    <comment ref="B2" authorId="0" shapeId="0" xr:uid="{00000000-0006-0000-0100-000001000000}">
      <text>
        <r>
          <rPr>
            <sz val="9"/>
            <color indexed="81"/>
            <rFont val="Tahoma"/>
            <family val="2"/>
          </rPr>
          <t xml:space="preserve">For numeric values to be entered in that rows response cells to the right, if no scalar measurement unit is entered, the default scalar measurement unit in this column is assumed 
</t>
        </r>
      </text>
    </comment>
  </commentList>
</comments>
</file>

<file path=xl/sharedStrings.xml><?xml version="1.0" encoding="utf-8"?>
<sst xmlns="http://schemas.openxmlformats.org/spreadsheetml/2006/main" count="2328" uniqueCount="1008">
  <si>
    <t>Group 1:  Smart Grid Communications Network Segments</t>
  </si>
  <si>
    <t xml:space="preserve"> Primary SG Network Segment(s)</t>
  </si>
  <si>
    <t xml:space="preserve"> Secondary SG Network Segment(s)</t>
  </si>
  <si>
    <t>Group 2: Data/Media Type Supported</t>
  </si>
  <si>
    <t>Voice</t>
  </si>
  <si>
    <t>Yes/No</t>
  </si>
  <si>
    <t>Data</t>
  </si>
  <si>
    <t>Video</t>
  </si>
  <si>
    <t>Group 3: Range Capability (or Coverage Area when applicable)</t>
  </si>
  <si>
    <t>Theoretical Range Limitations  at Frequency</t>
  </si>
  <si>
    <t>km, GHz</t>
  </si>
  <si>
    <t>Conditions for Theoretical Range Estimate</t>
  </si>
  <si>
    <t>PtP, PMP, LoS, non-LoS</t>
  </si>
  <si>
    <t>Group 4: Mobility</t>
  </si>
  <si>
    <t>Maximum relative movement rate</t>
  </si>
  <si>
    <t>km/hr</t>
  </si>
  <si>
    <t>Maximum Doppler</t>
  </si>
  <si>
    <t>Hz</t>
  </si>
  <si>
    <t>Peak over the  air uplink channel data rate</t>
  </si>
  <si>
    <t>Mb/s</t>
  </si>
  <si>
    <t>Peak over the  air downlink  channel data rate</t>
  </si>
  <si>
    <t>Peak uplink channel data rate</t>
  </si>
  <si>
    <t>Peak downlink channel data rate</t>
  </si>
  <si>
    <t>Average uplink channel data rate</t>
  </si>
  <si>
    <t>Average downlink channel data rate</t>
  </si>
  <si>
    <t>Average uplink cell spectral efficiency</t>
  </si>
  <si>
    <t>Average downlink cell spectral efficiency</t>
  </si>
  <si>
    <t>Group 6: Spectrum Utilization</t>
  </si>
  <si>
    <t>Public radio standard operating in unlicensed bands</t>
  </si>
  <si>
    <t>GHz DL/UL</t>
  </si>
  <si>
    <t>Public radio standard operating in licensed bands</t>
  </si>
  <si>
    <t>Private radio standard operating in licensed bands</t>
  </si>
  <si>
    <t>Duplex method</t>
  </si>
  <si>
    <t>TDD/FDD/H-FDD</t>
  </si>
  <si>
    <t>If TDD supported – provide details</t>
  </si>
  <si>
    <t>Channel Bandwidths Supported</t>
  </si>
  <si>
    <t>Channel separation</t>
  </si>
  <si>
    <t>Number of non-overlapping channels in band of operation</t>
  </si>
  <si>
    <t>Integer value</t>
  </si>
  <si>
    <t>Is Universal Frequency Reuse Supported</t>
  </si>
  <si>
    <t>Group 7: Data Frames, Packetization and Broadcast Support</t>
  </si>
  <si>
    <t>Frame duration</t>
  </si>
  <si>
    <t>ms</t>
  </si>
  <si>
    <t>Maximum packet size</t>
  </si>
  <si>
    <t>bytes</t>
  </si>
  <si>
    <t>Segmentation support</t>
  </si>
  <si>
    <t>Is Unicast, Multicast, Broadcast supported?</t>
  </si>
  <si>
    <t>Group 8: Link Quality Optimization</t>
  </si>
  <si>
    <t>Diversity technique</t>
  </si>
  <si>
    <t>antenna, polarization, space, time</t>
  </si>
  <si>
    <t>Beam steering</t>
  </si>
  <si>
    <t>Retransmission</t>
  </si>
  <si>
    <t>ARQ/HARQ/-</t>
  </si>
  <si>
    <t>Forward Error Correction technique</t>
  </si>
  <si>
    <t>Yes/No (if Yes, please detail)</t>
  </si>
  <si>
    <t>Interference management</t>
  </si>
  <si>
    <t>Group 9: Radio Performance Measurement &amp; Management</t>
  </si>
  <si>
    <t>RF frequency of operation</t>
  </si>
  <si>
    <t>GHz</t>
  </si>
  <si>
    <t>Configurable Retries?</t>
  </si>
  <si>
    <t>Provision for RSSI</t>
  </si>
  <si>
    <t>Group 10: Power Management</t>
  </si>
  <si>
    <t>Mechanisms to reduce power consumption</t>
  </si>
  <si>
    <t>Low power state support</t>
  </si>
  <si>
    <t>Group 11: Connection Topologies</t>
  </si>
  <si>
    <t>Point-to-point (Single-Hop)</t>
  </si>
  <si>
    <t>Point-to-Multipoint  (Star)</t>
  </si>
  <si>
    <t>Multi-Hop or Multi-Link</t>
  </si>
  <si>
    <t>Statically configured or self-configuring Multi-Hop</t>
  </si>
  <si>
    <t>Dynamic and Self-Configuring Multi-Hop Network</t>
  </si>
  <si>
    <t>Group 12: Connection Management</t>
  </si>
  <si>
    <t>Handover</t>
  </si>
  <si>
    <t>Media Access Method (if applicable)</t>
  </si>
  <si>
    <t>Specify (e.g., CSMA/CD, Token, etc.)</t>
  </si>
  <si>
    <t>Multiple Access Method</t>
  </si>
  <si>
    <t>Specify (e.g., CDMA, OFDMA, etc.)</t>
  </si>
  <si>
    <t>Discovery</t>
  </si>
  <si>
    <t>Association</t>
  </si>
  <si>
    <t>Group 13: QoS and Traffic Prioritization</t>
  </si>
  <si>
    <t>Radio queue priority</t>
  </si>
  <si>
    <t>Pass-thru Data Tagging</t>
  </si>
  <si>
    <t>Traffic priority</t>
  </si>
  <si>
    <t>Group 14: Location Based Technologies</t>
  </si>
  <si>
    <t>Location awareness (x,y,z coordinates)</t>
  </si>
  <si>
    <t>Ranging  (distance reporting)</t>
  </si>
  <si>
    <t>Group 15: Security and Security Management</t>
  </si>
  <si>
    <t>Encryption</t>
  </si>
  <si>
    <t>Algorithms supported, AES Key length, etc</t>
  </si>
  <si>
    <t>Authentication</t>
  </si>
  <si>
    <t>Replay protection</t>
  </si>
  <si>
    <t>Key exchange</t>
  </si>
  <si>
    <t>Protocols supported</t>
  </si>
  <si>
    <t>Rogue node detection</t>
  </si>
  <si>
    <t>Group 16: Unique Device Identification</t>
  </si>
  <si>
    <t>MAC address</t>
  </si>
  <si>
    <t>SIM card</t>
  </si>
  <si>
    <t>Other identity</t>
  </si>
  <si>
    <t>Specify</t>
  </si>
  <si>
    <t>Group 17: Technology Specification Source</t>
  </si>
  <si>
    <t>Base Standard SDO</t>
  </si>
  <si>
    <t>SDO name</t>
  </si>
  <si>
    <t>Profiling and Application Organizations</t>
  </si>
  <si>
    <t>Association / Forum Name</t>
  </si>
  <si>
    <t>Integer value (e.g., 19)</t>
  </si>
  <si>
    <t>Integer value (e.g., 3)</t>
  </si>
  <si>
    <t>MHz</t>
  </si>
  <si>
    <t>km</t>
  </si>
  <si>
    <t>Omni or Azimuth in degrees and Front-to-Back Ratio in dB</t>
  </si>
  <si>
    <t>m</t>
  </si>
  <si>
    <t>dBi</t>
  </si>
  <si>
    <t>dBm</t>
  </si>
  <si>
    <t>Integer value (e.g., 2x2)</t>
  </si>
  <si>
    <t>Integer value (e.g., 1x2, 2x2, etc.)</t>
  </si>
  <si>
    <t>dB</t>
  </si>
  <si>
    <t>FDD/H-FDD/TDD</t>
  </si>
  <si>
    <t>Ratio (e.g., 2 to 1)</t>
  </si>
  <si>
    <t>Integer value (e.g., 10 users per sector)</t>
  </si>
  <si>
    <t>Indoor or Outdoor-urban/Outdoor-suburban, Urban-Micro-cell, etc.</t>
  </si>
  <si>
    <t>FTP “Best Effort”, VoIP, mixed, etc</t>
  </si>
  <si>
    <t>% Ped A, % Ped B, % Veh A, % Stationary, etc.</t>
  </si>
  <si>
    <t>Typical wireless Functionality NOT directly specified by a standard that is needed in quantifying operating metrics</t>
  </si>
  <si>
    <t>Base Station Tx Peak Power</t>
  </si>
  <si>
    <t>Subscriber Station/User Terminal Tx Peak Power</t>
  </si>
  <si>
    <t>Base Station Antenna Gain</t>
  </si>
  <si>
    <t>Subscriber Station/User Terminal Antenna gain</t>
  </si>
  <si>
    <t>Thermal Noise Floor</t>
  </si>
  <si>
    <t>dBm/Hz</t>
  </si>
  <si>
    <t>Base station cluster size</t>
  </si>
  <si>
    <t>Sectors per base station</t>
  </si>
  <si>
    <t>Frequency</t>
  </si>
  <si>
    <t>Channel Bandwidth</t>
  </si>
  <si>
    <t>BS to BS spacing</t>
  </si>
  <si>
    <t>BS Antenna pattern</t>
  </si>
  <si>
    <t xml:space="preserve">Base Station Antenna Height </t>
  </si>
  <si>
    <t xml:space="preserve">Mobile Terminal Height </t>
  </si>
  <si>
    <t xml:space="preserve">BS Antenna Gain </t>
  </si>
  <si>
    <t xml:space="preserve">MS Antenna Gain </t>
  </si>
  <si>
    <t xml:space="preserve">BS Maximum Tx Power </t>
  </si>
  <si>
    <t>Mobile Terminal Maximum Tx Power</t>
  </si>
  <si>
    <t xml:space="preserve">Number of BS (Tx)x(Rx) Antennas </t>
  </si>
  <si>
    <t xml:space="preserve">Number of MS (Tx)x(Rx) Antenna </t>
  </si>
  <si>
    <t>BS Noise Figure</t>
  </si>
  <si>
    <t>MS Noise Figure</t>
  </si>
  <si>
    <t>Frequency reuse factor</t>
  </si>
  <si>
    <t>Duplex</t>
  </si>
  <si>
    <t>If TDD what is UL to DL channel bandwidth ratio</t>
  </si>
  <si>
    <t>Active Users per sector or per base station</t>
  </si>
  <si>
    <t>Path Loss model (specify model or provide values for A in dB and n)</t>
  </si>
  <si>
    <t>Environment or terrain type</t>
  </si>
  <si>
    <t>Log Normal Shadowing Std Dev</t>
  </si>
  <si>
    <t>Penetration Loss (if applicable)</t>
  </si>
  <si>
    <t>Other Link Margins (if applicable) i.e. fast fading, interference, etc.</t>
  </si>
  <si>
    <t>Traffic type</t>
  </si>
  <si>
    <t>Multipath channel model and distribution</t>
  </si>
  <si>
    <t>Number of paths</t>
  </si>
  <si>
    <t>Group 5: Channel/Sector Data Rates and Average Spectral Efficiency (Layer 2, or note other Layer if applicable for average data rate and average spectral efficiency)</t>
  </si>
  <si>
    <t>Appendum to Group 5: Provide the characteristics of the evaluation methodology and the parameter assumptions for the simulations used to arrive at the average channel data rate and average spectral efficiency values in Group 5</t>
  </si>
  <si>
    <t>Note: If these parameters are not applicable to your specific technology, please provide a set of assumptions corresponding to your technology that were used in your simulation</t>
  </si>
  <si>
    <t>Yes</t>
  </si>
  <si>
    <t>120 km radius for extended range cells</t>
  </si>
  <si>
    <t>100 km radius</t>
  </si>
  <si>
    <t>WAN</t>
  </si>
  <si>
    <t>Can be operated, but not currently specified.</t>
  </si>
  <si>
    <t>Multiple bands per 3GPP 45.005</t>
  </si>
  <si>
    <t>Multiple bands as per 3GPP 25.101</t>
  </si>
  <si>
    <t>Multiple bands as per 3GPP 36.101 and 36.104</t>
  </si>
  <si>
    <t>FDD</t>
  </si>
  <si>
    <t>FDD and TDD</t>
  </si>
  <si>
    <t>5 MHz for FDD</t>
  </si>
  <si>
    <t>200 kHz channel spacing</t>
  </si>
  <si>
    <t>Nominal Channel spacing = (BWChannel(1) + BWChannel(2))/2, where BWChannel(1) and BWChannel(2) are the channel bandwidths of the two respective carriers</t>
  </si>
  <si>
    <t>See 3GPP 45.005</t>
  </si>
  <si>
    <t>See 3GPP 25.101</t>
  </si>
  <si>
    <t>See 3GPP 36.101 and 36.104</t>
  </si>
  <si>
    <t>0.4096 bit/s/Hz</t>
  </si>
  <si>
    <t>0.2048 bit/s/Hz</t>
  </si>
  <si>
    <t>2.2 bit/s/Hz</t>
  </si>
  <si>
    <t>5.6 bit/s/Hz</t>
  </si>
  <si>
    <t>3.75 bit/s/Hz</t>
  </si>
  <si>
    <t>15 bit/s/Hz</t>
  </si>
  <si>
    <t xml:space="preserve">Yes </t>
  </si>
  <si>
    <t>Yes, Soft HO</t>
  </si>
  <si>
    <t>Random followed by connection oriented</t>
  </si>
  <si>
    <t>TDMA</t>
  </si>
  <si>
    <t>CDMA</t>
  </si>
  <si>
    <t>OFDMA</t>
  </si>
  <si>
    <t>Sync and Broadcast channel</t>
  </si>
  <si>
    <t>Temporary Block Flow (TBF)</t>
  </si>
  <si>
    <t>Through various RNTIs</t>
  </si>
  <si>
    <t>Through HRNTI and ERNTI assigned to UEs</t>
  </si>
  <si>
    <t>Through CRNTI</t>
  </si>
  <si>
    <t>ATIS (3GPP Organizational Partner)</t>
  </si>
  <si>
    <t>3GPP-defined priorities</t>
  </si>
  <si>
    <t>Scheduler in base station</t>
  </si>
  <si>
    <t>Yes at the Node B scheduler</t>
  </si>
  <si>
    <t>Yes at the eNode B scheduler</t>
  </si>
  <si>
    <t>120/26 ms</t>
  </si>
  <si>
    <t>10 ms (2 ms TTI)</t>
  </si>
  <si>
    <t>10 ms (1 ms TTI)</t>
  </si>
  <si>
    <t>1560 octets at RLC interface</t>
  </si>
  <si>
    <t>42192 bits per stream on DL; 22996 bits for UL</t>
  </si>
  <si>
    <t>8188 bytes for DL/UL</t>
  </si>
  <si>
    <t>bit/s/Hz</t>
  </si>
  <si>
    <t>350 km/h</t>
  </si>
  <si>
    <t>1000 with channel tracking equalizer</t>
  </si>
  <si>
    <t>No</t>
  </si>
  <si>
    <t>Yes, e.g., ARQ, HARQ -Incremental Redundancy</t>
  </si>
  <si>
    <t>Yes, e.g., ARQ/HARQ</t>
  </si>
  <si>
    <t>Punctured convolutional coding</t>
  </si>
  <si>
    <t>Convolutional and Turbo</t>
  </si>
  <si>
    <t>Turbo; Tail Biting Convolution on BCH</t>
  </si>
  <si>
    <t>Yes, e.g., Single Antenna Interference Cancellation (SAIC)</t>
  </si>
  <si>
    <t>Yes for both DL and UL</t>
  </si>
  <si>
    <t>Specified in 3GPP 25.101</t>
  </si>
  <si>
    <t>Specified in 3GPP 36.101</t>
  </si>
  <si>
    <t>LTE reports Reference Signal Received Power (RSRP) for LTE neighbor cells and RSSI (77 levels between -100 dBm and -25 dBm) for HSPA and EDGE neighbor cells. See 3GPP TS 36.133.</t>
  </si>
  <si>
    <t>Yes, configurable</t>
  </si>
  <si>
    <t>Yes, 64 levels between -110 dBm+scale and -48 dBm+scale</t>
  </si>
  <si>
    <t>Yes, 77 levels between -100 dBm and -25 dBm</t>
  </si>
  <si>
    <t>Yes, e.g., DTX, DRX</t>
  </si>
  <si>
    <t>Yes, e.g., Longer DTX/DRX cycles in all states</t>
  </si>
  <si>
    <t>Yes, aGPS and UTDOA methods as per 3GPP spec</t>
  </si>
  <si>
    <t>Yes, aGPS and OTDOA methods as per 3GPP spec</t>
  </si>
  <si>
    <t>812.5/200 = 4.0625 bit/s/Hz</t>
  </si>
  <si>
    <t>Per ITU-R M.1225</t>
  </si>
  <si>
    <t>FAN/NAN</t>
  </si>
  <si>
    <t>120 km radius with extended timing advance</t>
  </si>
  <si>
    <t>PMP</t>
  </si>
  <si>
    <t>antenna, space, time</t>
  </si>
  <si>
    <t>CDMA/TDMA</t>
  </si>
  <si>
    <t>Yes, IMEI</t>
  </si>
  <si>
    <t>IMEI, IMSI</t>
  </si>
  <si>
    <t>NA</t>
  </si>
  <si>
    <t>2 GHz</t>
  </si>
  <si>
    <t>200 KHz</t>
  </si>
  <si>
    <t>3 Sector</t>
  </si>
  <si>
    <t>27m for the Vehicular Model</t>
  </si>
  <si>
    <t>1.5m</t>
  </si>
  <si>
    <t>0 dBi</t>
  </si>
  <si>
    <t>5 MHz</t>
  </si>
  <si>
    <t>2x2</t>
  </si>
  <si>
    <t>5 dB</t>
  </si>
  <si>
    <t>FDD/TDD</t>
  </si>
  <si>
    <t>1 to 1</t>
  </si>
  <si>
    <t>Vehicular A and Pedestrian A Per ITU-R M.1225</t>
  </si>
  <si>
    <t>Pedestrian and Vehicular Per ITU-R M.1225</t>
  </si>
  <si>
    <t xml:space="preserve">10 dB </t>
  </si>
  <si>
    <t>12 dB with a standard deviation of 8 dB</t>
  </si>
  <si>
    <t>mixed</t>
  </si>
  <si>
    <t>Ped A,  Veh A</t>
  </si>
  <si>
    <t>-174 dBm/Hz</t>
  </si>
  <si>
    <t>1-10 m</t>
  </si>
  <si>
    <t>17 dBi</t>
  </si>
  <si>
    <t>24 dBm</t>
  </si>
  <si>
    <t>4x2</t>
  </si>
  <si>
    <t>7 dB</t>
  </si>
  <si>
    <t>3 to 2</t>
  </si>
  <si>
    <t>10 users per cell</t>
  </si>
  <si>
    <t>As per ITU-R M.2135</t>
  </si>
  <si>
    <t xml:space="preserve">Per ITU-R M.2135 Table A1-2 </t>
  </si>
  <si>
    <t>Per ITU-R M.2135</t>
  </si>
  <si>
    <t xml:space="preserve">Per ITU-R M.2135 Table 8-2 </t>
  </si>
  <si>
    <t>10 MHz</t>
  </si>
  <si>
    <r>
      <t xml:space="preserve">No </t>
    </r>
    <r>
      <rPr>
        <i/>
        <sz val="11"/>
        <rFont val="Calibri"/>
        <family val="2"/>
      </rPr>
      <t>(for Rel 5)</t>
    </r>
  </si>
  <si>
    <t>GSM/EDGE Radio Access Network (GERAN)</t>
  </si>
  <si>
    <t>Universal Terrestrial Radio Access Network (UTRAN) (a.k.a. Wideband CDMA (WCDMA))</t>
  </si>
  <si>
    <t>Evolved High-Speed Packet Access (HSPA+)</t>
  </si>
  <si>
    <t>Evolved Universal Terrestrial Radio Access Network (E-UTRAN) (a.k.a. Long Term Evolution (LTE))</t>
  </si>
  <si>
    <t>ITU-T G.9959 and Z-Wave wireless technologies</t>
  </si>
  <si>
    <t>HAN</t>
  </si>
  <si>
    <t>30m</t>
  </si>
  <si>
    <t>non-LOS</t>
  </si>
  <si>
    <t>20km/hr</t>
  </si>
  <si>
    <t>90 - 110 KHz</t>
  </si>
  <si>
    <t>HDD</t>
  </si>
  <si>
    <t>Up to 3 channels</t>
  </si>
  <si>
    <t>4 - 60</t>
  </si>
  <si>
    <t>None</t>
  </si>
  <si>
    <t>ARQ</t>
  </si>
  <si>
    <t>Sub 1GHz, ISM band or similar</t>
  </si>
  <si>
    <t>(Yes)</t>
  </si>
  <si>
    <t>CSMA</t>
  </si>
  <si>
    <t>AES-128 OFB</t>
  </si>
  <si>
    <t>AES-128 CBC MAC</t>
  </si>
  <si>
    <t>3 Levels</t>
  </si>
  <si>
    <t>ITU-T G.9959</t>
  </si>
  <si>
    <t>Z-Wave Alliance</t>
  </si>
  <si>
    <t>See above</t>
  </si>
  <si>
    <t xml:space="preserve">Regional </t>
  </si>
  <si>
    <t>A=30dB, n=3</t>
  </si>
  <si>
    <t>Indoor</t>
  </si>
  <si>
    <t>UDP</t>
  </si>
  <si>
    <t>Typically 0 to +5dBm</t>
  </si>
  <si>
    <t>Typical max</t>
  </si>
  <si>
    <t>E.g. a device may be moved by an indoor moving operator. The entered value reflects an estimated maximum user scenario. The value does not reflect technical limitations.</t>
  </si>
  <si>
    <t xml:space="preserve">Event triggered network </t>
  </si>
  <si>
    <t>Z-Wave Transport Service / 6LoWPAN fragmentation</t>
  </si>
  <si>
    <t>Option to use LBT</t>
  </si>
  <si>
    <t>In steps of 1.5dB</t>
  </si>
  <si>
    <t>Report of failed link</t>
  </si>
  <si>
    <t>Sleep mode. Mailbox mode. FL mode (see above)</t>
  </si>
  <si>
    <t>Mesh network</t>
  </si>
  <si>
    <t>Up to 4 hops</t>
  </si>
  <si>
    <t>Self-configuring multi-hop</t>
  </si>
  <si>
    <t>Explorer route repair from "lost" node to gateway</t>
  </si>
  <si>
    <t>Last working route learned during Explorer route repair</t>
  </si>
  <si>
    <t>Challenge/response via nonce token (WAS: Channel response)</t>
  </si>
  <si>
    <t>0: Default key in plain text over the air, 1: Manual key in plain text, 3 Encrypted key exchange</t>
  </si>
  <si>
    <t>HomeID (32 bit) and NodeID(8 bit)</t>
  </si>
  <si>
    <t>Indoor 900MHz FSK</t>
  </si>
  <si>
    <t>Acknowledged datagrams</t>
  </si>
  <si>
    <t>Typical number</t>
  </si>
  <si>
    <t>Customer design</t>
  </si>
  <si>
    <t>Extended High Rate Packet Data (xHRPD)</t>
  </si>
  <si>
    <t>0.0384 per 12.8kHz channel, up to 96 12.8KHz channels supported in 1.23MHz</t>
  </si>
  <si>
    <t>3.072 per 1.23MHz carrier</t>
  </si>
  <si>
    <t>0.0373 per 12.8kHz channel, up to 96 12.8KHz channels supported in 1.23MHz</t>
  </si>
  <si>
    <t>Depends on satellite parameters</t>
  </si>
  <si>
    <t>0.49 bit/s/Hz (Following 3GPP2 C.R1002-B, Evaluation Methodology)</t>
  </si>
  <si>
    <t>0.8 bit/s/Hz  (Following 3GPP2 C.R1002-B, Evaluation Methodology)</t>
  </si>
  <si>
    <t>1.23 bit/s/Hz (Following 3GPP2 C.R1002-B, Evaluation Methodology)</t>
  </si>
  <si>
    <t>1.23 bit/s/Hz  (Following 3GPP2 C.R1002-B, Evaluation Methodology)</t>
  </si>
  <si>
    <t>Not specified</t>
  </si>
  <si>
    <t>Multiple bands possible (See 3GPP2 C.S0057-E)</t>
  </si>
  <si>
    <t>Can be operated, but may require new band definition in 3GPP2 C.S0057-E</t>
  </si>
  <si>
    <t>1.25 MHz</t>
  </si>
  <si>
    <t>Per 3GPP2 C.S0057-E</t>
  </si>
  <si>
    <t>20 ms for RL/1.67 ms for FL</t>
  </si>
  <si>
    <t xml:space="preserve">1536  RL/480 FL </t>
  </si>
  <si>
    <t xml:space="preserve">4608  RL/1024 FL </t>
  </si>
  <si>
    <t xml:space="preserve">96  RL/640 FL </t>
  </si>
  <si>
    <t>Yes, the air interface supports IP datagrams of any length</t>
  </si>
  <si>
    <t>Yes, all</t>
  </si>
  <si>
    <t>HARQ</t>
  </si>
  <si>
    <t>Yes, Convolutional code and Turbo code</t>
  </si>
  <si>
    <t>Yes, Tailbiting Convolutional code and Turbo code</t>
  </si>
  <si>
    <t>Yes, Multiple techniques such as receiver interference cancellation, power control, etc</t>
  </si>
  <si>
    <t>Yes. Reported to base station and measured at base station</t>
  </si>
  <si>
    <t>Yes, Cellular</t>
  </si>
  <si>
    <t>Yes, Hard/Softer/Soft handoff</t>
  </si>
  <si>
    <t>Yes, Hard/Soft/Softer handoff</t>
  </si>
  <si>
    <t>Use access process to get an assignment</t>
  </si>
  <si>
    <t>CDMA (RL)/TDMA (FL)</t>
  </si>
  <si>
    <t>FDMA (RL)/TDMA (FL)</t>
  </si>
  <si>
    <t>Yes, 3GPP2-defined priorities</t>
  </si>
  <si>
    <t>Yes at scheduler</t>
  </si>
  <si>
    <t>Yes, aGPS and AFLT</t>
  </si>
  <si>
    <t xml:space="preserve">Yes. aGPS and AFLT </t>
  </si>
  <si>
    <t>Yes, based on round trip delay measurement</t>
  </si>
  <si>
    <t>Yes (optional)</t>
  </si>
  <si>
    <t>TIA</t>
  </si>
  <si>
    <t>3GPP2/CDG</t>
  </si>
  <si>
    <t>120 degree, 20dB Front-to-Back Ratio</t>
  </si>
  <si>
    <t>1x2</t>
  </si>
  <si>
    <t>PL=-76.5+35*LOG10(d)</t>
  </si>
  <si>
    <t>Indoor urban</t>
  </si>
  <si>
    <t>Best Effort</t>
  </si>
  <si>
    <t>depends on channel model</t>
  </si>
  <si>
    <t>WAN, FAN, or NAN</t>
  </si>
  <si>
    <t>43 concurrent VoIP sessions/MHz for AMR 12.2 Voice CODEC</t>
  </si>
  <si>
    <t>Ref [2], Table 13</t>
  </si>
  <si>
    <t>PtP, LoS for maximum range potential</t>
  </si>
  <si>
    <t>120 km/hr</t>
  </si>
  <si>
    <t>278 Hz</t>
  </si>
  <si>
    <t xml:space="preserve">With (2x2) MIMO &amp; 10 MHz BW
</t>
  </si>
  <si>
    <t xml:space="preserve">With (1x2) SIMO &amp; 10 MHz BW
</t>
  </si>
  <si>
    <t xml:space="preserve">With (2x2) MIMO &amp; 10 MHz BW
</t>
  </si>
  <si>
    <t>1.73 bps/Hz</t>
  </si>
  <si>
    <t>With (1x2) SIMO and Freq Reuse =1</t>
  </si>
  <si>
    <t>With (2x2) MIMO and Freq Reuse =1</t>
  </si>
  <si>
    <t>Permitted in any unlicensed band below 6 GHz with interference mitigation</t>
  </si>
  <si>
    <t>IEEE Std 802.16h addresses unlicensed operation</t>
  </si>
  <si>
    <t>Ref [2], Section 5.4</t>
  </si>
  <si>
    <t>TDD, FDD, or H-FDD</t>
  </si>
  <si>
    <t>Adaptive TDD is supported</t>
  </si>
  <si>
    <t>Current solutions favor DL direction (Typ 3:1 to 1:1)</t>
  </si>
  <si>
    <t>Ref [1]</t>
  </si>
  <si>
    <t>Dependent on spectrum and available bandwidth</t>
  </si>
  <si>
    <t xml:space="preserve">5 ms Frame </t>
  </si>
  <si>
    <t>2042 bytes</t>
  </si>
  <si>
    <t>ARQ and HARQ</t>
  </si>
  <si>
    <t>Any available licensed  or unlicensed band below 6 GHz</t>
  </si>
  <si>
    <t>Yes, up to  4 Retries</t>
  </si>
  <si>
    <t>Yes, RSSI and other measurements are reported</t>
  </si>
  <si>
    <t>Near zero PER after ARQ and HARQ in most propagation environments.</t>
  </si>
  <si>
    <t>QoS differentiation (5 classes supported)</t>
  </si>
  <si>
    <t>AES128 - CCM and CTR</t>
  </si>
  <si>
    <t>Each encrypted packet contains packet number for receiver to detect and drop replays</t>
  </si>
  <si>
    <t>Yes, Optional feature</t>
  </si>
  <si>
    <t>X.509 certificates</t>
  </si>
  <si>
    <t>IEEE 802.16 Working Group</t>
  </si>
  <si>
    <t>WiMAX Forum</t>
  </si>
  <si>
    <t>2.5 GHz</t>
  </si>
  <si>
    <t>0.5 km</t>
  </si>
  <si>
    <t>70 Degree Azimuth, 20 dB Front to Back Ratio</t>
  </si>
  <si>
    <t>30 m</t>
  </si>
  <si>
    <t>2 m</t>
  </si>
  <si>
    <t>15 dBi</t>
  </si>
  <si>
    <t>-1 dBi</t>
  </si>
  <si>
    <t>43 dBm (20 Watts)</t>
  </si>
  <si>
    <t>23 dBm (200 mw)</t>
  </si>
  <si>
    <t>4 dB</t>
  </si>
  <si>
    <t>n/a</t>
  </si>
  <si>
    <t>10 per sector (30 per BS)</t>
  </si>
  <si>
    <t>Urban Macrocell</t>
  </si>
  <si>
    <t>8 dB</t>
  </si>
  <si>
    <t>20 dB</t>
  </si>
  <si>
    <t>2 dB</t>
  </si>
  <si>
    <t>Full Buffer Best Effort</t>
  </si>
  <si>
    <t>SCM with 3 km/hr</t>
  </si>
  <si>
    <t>Composite Rx Sensitivity –88.4 dBm to –100.4 dBm</t>
  </si>
  <si>
    <t>Power Class Profiles 1-4 (Typically up to 43 dBm per Tx antenna)</t>
  </si>
  <si>
    <t>Higher Tx powers available for backhaul applications</t>
  </si>
  <si>
    <t>+12 dBi to +17 dBi</t>
  </si>
  <si>
    <t>Vendor and freq specific</t>
  </si>
  <si>
    <t>-1 dBi to +15 dBi</t>
  </si>
  <si>
    <t>Depends on freq, terminal type, and application</t>
  </si>
  <si>
    <t>MSS in L/S-Band</t>
  </si>
  <si>
    <t>FSS/MSS in Ku/Ka-band</t>
  </si>
  <si>
    <t>Global coverage</t>
  </si>
  <si>
    <t>LOS</t>
  </si>
  <si>
    <t>LoS (with interruptions)</t>
  </si>
  <si>
    <t>Typ. 590 kb/s</t>
  </si>
  <si>
    <t>e.g. GMR-1 3G;
system dependent</t>
  </si>
  <si>
    <t xml:space="preserve">Typ. 2-6 Mb/s </t>
  </si>
  <si>
    <t>Typ. 380 kb/s</t>
  </si>
  <si>
    <t>some overhead for CRS, MAC/RLC protocol</t>
  </si>
  <si>
    <t xml:space="preserve">e.g. BGAN, GMR-1 3G </t>
  </si>
  <si>
    <t>IP efficiency typ. 95%</t>
  </si>
  <si>
    <t>e.g. BGAN, GMR-1 3G</t>
  </si>
  <si>
    <t>Typ. &gt; 10 Mb/s</t>
  </si>
  <si>
    <t>Depends on satellite design, application and terminal</t>
  </si>
  <si>
    <t>Depends on application and terminal</t>
  </si>
  <si>
    <t>Typ 1.2; max 2.4 b/s/Hz</t>
  </si>
  <si>
    <t>QPSK, 16 QAM,  16 APSK,
 32 APSK</t>
  </si>
  <si>
    <t>Typ. 1.1; max 2.4 b/s/Hz</t>
  </si>
  <si>
    <t>E.g., QPSK 3/4; 8PSK 6/7</t>
  </si>
  <si>
    <t>Typ 1.3 – 2.2 b/s/Hz;
up to 3 in some applications</t>
  </si>
  <si>
    <t>E.g. DVB-S2 QPSK 4/5, 8PSK 8/9</t>
  </si>
  <si>
    <t>typical reuse of 4 or 7;
Globalstar uses reuse of 1</t>
  </si>
  <si>
    <t>N/A</t>
  </si>
  <si>
    <t>Same bands as for public standards</t>
  </si>
  <si>
    <t>Iridium: TDD</t>
  </si>
  <si>
    <t>Iridium</t>
  </si>
  <si>
    <t>Typ. 156-200 kHz; up to 312.5 kHz</t>
  </si>
  <si>
    <t>Typ. 1.2 times symbol rate</t>
  </si>
  <si>
    <t>BGAN, GMR-1 3G</t>
  </si>
  <si>
    <t>Typ. 25 — 150 ms</t>
  </si>
  <si>
    <t>360 bytes</t>
  </si>
  <si>
    <t>GMR-1 3G</t>
  </si>
  <si>
    <t>500 bytes</t>
  </si>
  <si>
    <t>System dependent</t>
  </si>
  <si>
    <t>E.g., time diversity by LL-FEC in DVB-RCS</t>
  </si>
  <si>
    <t>usually only for mobile</t>
  </si>
  <si>
    <t>Usually only for mobile</t>
  </si>
  <si>
    <t>Higher layers</t>
  </si>
  <si>
    <t>E.g. TCP</t>
  </si>
  <si>
    <t>Convolutional, Turbo, LDCP codes</t>
  </si>
  <si>
    <t>Turbo code</t>
  </si>
  <si>
    <t>EIRP control</t>
  </si>
  <si>
    <t>L/S-band</t>
  </si>
  <si>
    <t>C, Ku, Ka bands</t>
  </si>
  <si>
    <t>Random access not commonly used other than for logon</t>
  </si>
  <si>
    <t>Also for antenna alignment in transportable terminals</t>
  </si>
  <si>
    <t>System dependent, generally yes</t>
  </si>
  <si>
    <t>Some signal quality information usually available</t>
  </si>
  <si>
    <t>Standby mode</t>
  </si>
  <si>
    <t>Terminal dependent; e.g., switching off BUC</t>
  </si>
  <si>
    <t>Generally supported by systems</t>
  </si>
  <si>
    <t>Terminal dependent</t>
  </si>
  <si>
    <t>Mesh connectivity supported by some systems</t>
  </si>
  <si>
    <t>Supported for mobility</t>
  </si>
  <si>
    <t>Demand Assigned, Slotted Aloha</t>
  </si>
  <si>
    <t>Demand assigned</t>
  </si>
  <si>
    <t>TDM Outbound; TDMA inbound</t>
  </si>
  <si>
    <t>Globalstar: CDMA inbound</t>
  </si>
  <si>
    <t>Details system dependent; all systems support some form of QoS</t>
  </si>
  <si>
    <t>part of QoS</t>
  </si>
  <si>
    <t>GPS interface</t>
  </si>
  <si>
    <t>Typically GPS interface for mobile terminals</t>
  </si>
  <si>
    <t>3GPP 33.105</t>
  </si>
  <si>
    <t>BGAN and GMR-1 3G</t>
  </si>
  <si>
    <t>System Dependent</t>
  </si>
  <si>
    <t>Many support AES-256 encryption</t>
  </si>
  <si>
    <t>3GPP identities used</t>
  </si>
  <si>
    <t>TIA, ETSI</t>
  </si>
  <si>
    <t>DVB, ETSI</t>
  </si>
  <si>
    <t>E.g., SatLabs</t>
  </si>
  <si>
    <t>Stated results are generic</t>
  </si>
  <si>
    <t>Average uplink spectral efficiency</t>
  </si>
  <si>
    <t>Average downlink spectral efficiency</t>
  </si>
  <si>
    <t>Provision for Packet Error Rate Reporting</t>
  </si>
  <si>
    <t>Rx Sensitivity</t>
  </si>
  <si>
    <t>Specific Operating Model + Outdoor Model</t>
  </si>
  <si>
    <t>Family Description + Indoor Model</t>
  </si>
  <si>
    <t>HAN/FAN</t>
  </si>
  <si>
    <t>HAN/FAN/NAN</t>
  </si>
  <si>
    <t>NAN</t>
  </si>
  <si>
    <t>1km, 5GHz</t>
  </si>
  <si>
    <t>LoS</t>
  </si>
  <si>
    <t>200 km/hr</t>
  </si>
  <si>
    <t>TDD</t>
  </si>
  <si>
    <t>alternate Tx &amp; Rx on a selected channel</t>
  </si>
  <si>
    <t>1,2,4,8,16</t>
  </si>
  <si>
    <t>20,40</t>
  </si>
  <si>
    <t>20,40,80,160</t>
  </si>
  <si>
    <t>13 channels for  2 MHz channel BW</t>
  </si>
  <si>
    <t>Antenna</t>
  </si>
  <si>
    <t>Space time</t>
  </si>
  <si>
    <t>Yes, Listen before talk</t>
  </si>
  <si>
    <t>Yes, Listen before talk, frequency channel selection</t>
  </si>
  <si>
    <t>Yes, LDPC</t>
  </si>
  <si>
    <t>Self configuring</t>
  </si>
  <si>
    <t>CSMA/CA</t>
  </si>
  <si>
    <t>CSMA/TDMA</t>
  </si>
  <si>
    <t>AES, 128,256</t>
  </si>
  <si>
    <t>IEEE 802.11</t>
  </si>
  <si>
    <t>WFA</t>
  </si>
  <si>
    <t>Omni</t>
  </si>
  <si>
    <t>TDD/Simplex</t>
  </si>
  <si>
    <t>TGah Indoor Path Loss Model  PL =121.5+ 35log10(d)</t>
  </si>
  <si>
    <t>TGah Outdoor  Path Loss Model  PL =8.1+ 37.6log10(d)</t>
  </si>
  <si>
    <t>Indoor or Outdoor-urban/Outdoor-suburban, Urban-Micro-cell</t>
  </si>
  <si>
    <t xml:space="preserve">Indoor </t>
  </si>
  <si>
    <t xml:space="preserve"> Outdoor-urban/Outdoor-suburban, Urban-Micro-cell</t>
  </si>
  <si>
    <t>Per TGah Indoor Path Loss Model</t>
  </si>
  <si>
    <t>Per TGah outdoor Path Loss Model</t>
  </si>
  <si>
    <t>FTP, IP, Best effort, VoIP</t>
  </si>
  <si>
    <t>Full Buffer, Best Effort</t>
  </si>
  <si>
    <t>Stationary</t>
  </si>
  <si>
    <t>Per TGn D (D-NLOS) model</t>
  </si>
  <si>
    <t xml:space="preserve">Per Tgn D (D-NLOS) channel model </t>
  </si>
  <si>
    <t>A5/3, A5/4, GEA3</t>
  </si>
  <si>
    <t>KASUMI</t>
  </si>
  <si>
    <t>KASUMI and SNOW 3G</t>
  </si>
  <si>
    <t>SNOW 3G/AES</t>
  </si>
  <si>
    <t>Cellular Message Encryption Algorithm (CMEA) ; AES</t>
  </si>
  <si>
    <t>AES</t>
  </si>
  <si>
    <t>Yes, mutual</t>
  </si>
  <si>
    <t>Yes; CAVE &amp; AKA</t>
  </si>
  <si>
    <t>Yes; CHAP &amp; AKA</t>
  </si>
  <si>
    <t>MILENAGE</t>
  </si>
  <si>
    <t xml:space="preserve">MILENAGE </t>
  </si>
  <si>
    <t>AKA</t>
  </si>
  <si>
    <t>Yes, base station can be authenticated</t>
  </si>
  <si>
    <t>FAN</t>
  </si>
  <si>
    <t>IEEE 802.15.4</t>
  </si>
  <si>
    <t>space, time</t>
  </si>
  <si>
    <t>Yes, a variety of sleep modes are provided.</t>
  </si>
  <si>
    <t>Yes, coordinated, uncoordinated, low duty cycle.</t>
  </si>
  <si>
    <t>Yes, both dynamic and self-configuring</t>
  </si>
  <si>
    <t>Yes, automatic and host controlled</t>
  </si>
  <si>
    <t>CSMA/TDMA/FDMA (in hopping systems)</t>
  </si>
  <si>
    <t>Yes, passive and active scanning</t>
  </si>
  <si>
    <t>AES, 128</t>
  </si>
  <si>
    <t>Wi-SUN alliance, Zigbee alliance</t>
  </si>
  <si>
    <t>Notes and References for WiMAX - IEEE 802.16e,n,p</t>
  </si>
  <si>
    <t>WAN/FAN</t>
  </si>
  <si>
    <t>NLoS</t>
  </si>
  <si>
    <t>Fixed and Portable as per the regulations</t>
  </si>
  <si>
    <t xml:space="preserve">Can support 114 km/hr of Doppler at the VHF/UHF Bands. However WhiteSpace regulations do not allow mobility. </t>
  </si>
  <si>
    <t>Application and Country Specific</t>
  </si>
  <si>
    <t>alternate Tx and Rx on a selected channel</t>
  </si>
  <si>
    <t>6, 7, 8</t>
  </si>
  <si>
    <t>Yes - But using different inter Base Station Co-existence technique</t>
  </si>
  <si>
    <t>Space, Time, Dynamic Spectrum Access (Frequency)</t>
  </si>
  <si>
    <t>Yes, Multiple techniques.</t>
  </si>
  <si>
    <t>0.054 - 0.868</t>
  </si>
  <si>
    <t>Yes (IEEE 802.22b)</t>
  </si>
  <si>
    <t>Limited (Mobility is not allowed). However, Base Station can direct the subscribers to join other networks</t>
  </si>
  <si>
    <t>OFDMA/TDMA/TDD</t>
  </si>
  <si>
    <t>Supported</t>
  </si>
  <si>
    <t>IEEE 802.22</t>
  </si>
  <si>
    <t>WhiteSpace Alliance</t>
  </si>
  <si>
    <t>1 or 3</t>
  </si>
  <si>
    <t>6,7,8</t>
  </si>
  <si>
    <t>6 dBi</t>
  </si>
  <si>
    <t>6-14 dBi</t>
  </si>
  <si>
    <t>1X1 (Typical) But IEEE 802.22b supports up to 4X4</t>
  </si>
  <si>
    <t>1 to 1. But also adjustable</t>
  </si>
  <si>
    <t>512 (Typically 30)</t>
  </si>
  <si>
    <t>Stochastic but based on ITU-R Recommendation P.1546-1 and Extended Hata Model</t>
  </si>
  <si>
    <t>Outdoor to Outdoor (Fixed and Nomadic)</t>
  </si>
  <si>
    <t>Refer to https://mentor.ieee.org/802.22/dcn/05/22-05-0055-07-0000-wran-channel-modeling.doc</t>
  </si>
  <si>
    <t>Typically 7. Maximum 20</t>
  </si>
  <si>
    <t>Up to 80 km/hr</t>
  </si>
  <si>
    <t>For 1x1 SISO and Freq Reuse = 3</t>
  </si>
  <si>
    <t>Adaptive TDD is supported, &gt;10:1 for UL/DL and DL/UL</t>
  </si>
  <si>
    <t>Nominal Channel spacing = [BWChannel(1) + BWChannel(2)]/2, where BWChannel(1) and BWChannel(2) are the channel bandwidths of the two respective carriers</t>
  </si>
  <si>
    <t>Optional Tx STC</t>
  </si>
  <si>
    <t>Yes, up to  2 Retries</t>
  </si>
  <si>
    <t>3 - 10</t>
  </si>
  <si>
    <t>500 - 1300</t>
  </si>
  <si>
    <t>0.1 - 4</t>
  </si>
  <si>
    <t>Yes, convolutonal and RS</t>
  </si>
  <si>
    <t>3.5 - 9.9</t>
  </si>
  <si>
    <t>Slotted Aloha</t>
  </si>
  <si>
    <t>180 kHz</t>
  </si>
  <si>
    <t>200 kHz</t>
  </si>
  <si>
    <t>Ref [1] Section 12.9</t>
  </si>
  <si>
    <t>0.10 MHz to 1.20 MHz in 50 kHz increments</t>
  </si>
  <si>
    <t>Ref [1] Section 6.3.9.5 and Section 6.3.10</t>
  </si>
  <si>
    <t>Ref [1] Section 8.4.12.2.</t>
  </si>
  <si>
    <t>Ref [1] Section 6.3.1.2</t>
  </si>
  <si>
    <t>Ref [1] Section 6.3.20.1.3</t>
  </si>
  <si>
    <t>Ref [1] Section 7.2.2</t>
  </si>
  <si>
    <t>PKM v2</t>
  </si>
  <si>
    <t>Ref [5]</t>
  </si>
  <si>
    <t xml:space="preserve">Power Class Profiles 1-4 </t>
  </si>
  <si>
    <t>Ref [1] Section 12.9.1, Table 12-46</t>
  </si>
  <si>
    <t>Vendor, freq, and application specific</t>
  </si>
  <si>
    <t>1x1</t>
  </si>
  <si>
    <t>0.70 GHz</t>
  </si>
  <si>
    <t xml:space="preserve"> </t>
  </si>
  <si>
    <t>12 dBi</t>
  </si>
  <si>
    <t>Modified Erceg</t>
  </si>
  <si>
    <t>Suburban</t>
  </si>
  <si>
    <t>10 dB</t>
  </si>
  <si>
    <t>Uniform user distribution, Excess path loss factor n=3, Avg SE ~2 bps/Hz</t>
  </si>
  <si>
    <t xml:space="preserve">LTE Cat 1
3GPP Release 8
</t>
  </si>
  <si>
    <t xml:space="preserve">LTE Cat 0
3GPP Release 12
</t>
  </si>
  <si>
    <t xml:space="preserve">LTE Cat M1 (eMTC)
3GPP Release 13
</t>
  </si>
  <si>
    <t xml:space="preserve">LTE Cat NB1 (NB-IoT)
3GPP Release 13
</t>
  </si>
  <si>
    <t xml:space="preserve">EC-GSM IoT
3GPP Release 13
</t>
  </si>
  <si>
    <t>Voice messaging supported</t>
  </si>
  <si>
    <t>Yes (possibly with reduced coverage)</t>
  </si>
  <si>
    <t>100 km</t>
  </si>
  <si>
    <t>40 km</t>
  </si>
  <si>
    <t>35 km with normal timing advance</t>
  </si>
  <si>
    <t>~100 km/h (no support for handove)</t>
  </si>
  <si>
    <t>~100 km/h</t>
  </si>
  <si>
    <t>Ref: ITU-R SM.2351-2</t>
  </si>
  <si>
    <t>Multiple bands per 3GPP 36.101 and 36.104</t>
  </si>
  <si>
    <t>Not currently specified</t>
  </si>
  <si>
    <t>H-FDD</t>
  </si>
  <si>
    <t>1.4 kHz</t>
  </si>
  <si>
    <t>10 ms (1 ms minimum TTI)</t>
  </si>
  <si>
    <t>20 to 80 ms TTI</t>
  </si>
  <si>
    <t>1600 bytes for DL/UL</t>
  </si>
  <si>
    <t>Yes, e.g., ARQ/HARQ - Incremental Redundancy</t>
  </si>
  <si>
    <t>Dependent on deployment scenario</t>
  </si>
  <si>
    <t>FDD and H-FDD</t>
  </si>
  <si>
    <t>FDD, H-FDD, and TDD</t>
  </si>
  <si>
    <t xml:space="preserve">Ref: https://en.wikipedia.org/wiki/NarrowBand_IOT  </t>
  </si>
  <si>
    <t>SNOW 3G, AES, ZUC</t>
  </si>
  <si>
    <t>Proprietary, MILENAGE, TUAK</t>
  </si>
  <si>
    <t>Yes, 3GPP-defined priorities</t>
  </si>
  <si>
    <t>IMEI</t>
  </si>
  <si>
    <t>As per 3GPP 36.101 &amp; 36.104</t>
  </si>
  <si>
    <t>As per 3GPP 45.005</t>
  </si>
  <si>
    <t>As per 3GPP 45.050</t>
  </si>
  <si>
    <t>Yes, e.g. extended DRX, and Power Save Mode</t>
  </si>
  <si>
    <r>
      <t xml:space="preserve">WiMAX
IEEE Std 802.16-2017
For Channel BWs </t>
    </r>
    <r>
      <rPr>
        <b/>
        <sz val="10"/>
        <rFont val="Calibri"/>
        <family val="2"/>
      </rPr>
      <t>≥</t>
    </r>
    <r>
      <rPr>
        <b/>
        <sz val="10"/>
        <rFont val="Arial"/>
        <family val="2"/>
      </rPr>
      <t>1.25MHz</t>
    </r>
  </si>
  <si>
    <r>
      <t xml:space="preserve">WiMAX
IEEE Std 802.16-2017
For Channel BWs </t>
    </r>
    <r>
      <rPr>
        <b/>
        <sz val="10"/>
        <rFont val="Calibri"/>
        <family val="2"/>
      </rPr>
      <t>&lt;</t>
    </r>
    <r>
      <rPr>
        <b/>
        <sz val="10"/>
        <rFont val="Arial"/>
        <family val="2"/>
      </rPr>
      <t>1.25MHz</t>
    </r>
  </si>
  <si>
    <t>[1] IEEE Std 802.16-2017 (Revision of IEEE Std 802.16-2012), IEEE Standard for Local and Metropolitan Area Networks - Part 16: Air Interface for Broadband Wireless Access Systems, December 6, 2017</t>
  </si>
  <si>
    <t xml:space="preserve">Specific operating bands are defined by the standards (above).  Operation outside these bands is possible (based on local regulatory requirements), but not specified. </t>
  </si>
  <si>
    <t>Ref: 3GPP TS 36.306 V8.9.0 (2013-03)</t>
  </si>
  <si>
    <t>23 dBm</t>
  </si>
  <si>
    <r>
      <t>No</t>
    </r>
    <r>
      <rPr>
        <sz val="11"/>
        <rFont val="Calibri"/>
        <family val="2"/>
      </rPr>
      <t xml:space="preserve"> (Point-to-point supported at IP layer)</t>
    </r>
  </si>
  <si>
    <t>Diffie-Hellman(D-H), AKA</t>
  </si>
  <si>
    <t>Yes, MEID</t>
  </si>
  <si>
    <r>
      <t>MEID</t>
    </r>
    <r>
      <rPr>
        <sz val="11"/>
        <rFont val="Calibri"/>
        <family val="2"/>
      </rPr>
      <t>, IMSI/NAI</t>
    </r>
  </si>
  <si>
    <r>
      <t xml:space="preserve">1.8 </t>
    </r>
    <r>
      <rPr>
        <sz val="11"/>
        <rFont val="Calibri"/>
        <family val="2"/>
      </rPr>
      <t>(1.23 Mcps carrier)</t>
    </r>
  </si>
  <si>
    <r>
      <t xml:space="preserve">3.1 </t>
    </r>
    <r>
      <rPr>
        <sz val="11"/>
        <rFont val="Calibri"/>
        <family val="2"/>
      </rPr>
      <t>(1.23 Mcps carrier)</t>
    </r>
  </si>
  <si>
    <r>
      <t>1.8</t>
    </r>
    <r>
      <rPr>
        <sz val="11"/>
        <rFont val="Calibri"/>
        <family val="2"/>
      </rPr>
      <t xml:space="preserve"> (1.23 Mcps carrier)</t>
    </r>
  </si>
  <si>
    <r>
      <t>3.1</t>
    </r>
    <r>
      <rPr>
        <sz val="11"/>
        <rFont val="Calibri"/>
        <family val="2"/>
      </rPr>
      <t xml:space="preserve"> (1.23 Mcps carrier)</t>
    </r>
  </si>
  <si>
    <r>
      <t xml:space="preserve">0.6 Mb/s </t>
    </r>
    <r>
      <rPr>
        <sz val="11"/>
        <rFont val="Calibri"/>
        <family val="2"/>
      </rPr>
      <t>(1.23 Mcps carrier)</t>
    </r>
    <r>
      <rPr>
        <sz val="11"/>
        <rFont val="Calibri"/>
        <family val="2"/>
        <scheme val="minor"/>
      </rPr>
      <t xml:space="preserve">  (Following 3GPP2 C.R1002-B, Evaluation Methodology)</t>
    </r>
  </si>
  <si>
    <r>
      <t xml:space="preserve">1.51 Mb/s </t>
    </r>
    <r>
      <rPr>
        <sz val="11"/>
        <rFont val="Calibri"/>
        <family val="2"/>
      </rPr>
      <t>(1.23 Mcps carrier)</t>
    </r>
    <r>
      <rPr>
        <sz val="11"/>
        <rFont val="Calibri"/>
        <family val="2"/>
        <scheme val="minor"/>
      </rPr>
      <t xml:space="preserve">  (Following 3GPP2 C.R1002-B, Evaluation Methodology)</t>
    </r>
  </si>
  <si>
    <r>
      <rPr>
        <sz val="11"/>
        <rFont val="Calibri"/>
        <family val="2"/>
      </rPr>
      <t>20</t>
    </r>
    <r>
      <rPr>
        <sz val="11"/>
        <rFont val="Calibri"/>
        <family val="2"/>
        <scheme val="minor"/>
      </rPr>
      <t xml:space="preserve"> ms for RL/1.25 ms for FL</t>
    </r>
  </si>
  <si>
    <r>
      <t xml:space="preserve">CAVE, </t>
    </r>
    <r>
      <rPr>
        <sz val="11"/>
        <rFont val="Calibri"/>
        <family val="2"/>
      </rPr>
      <t>AKA</t>
    </r>
  </si>
  <si>
    <r>
      <t>MEID</t>
    </r>
    <r>
      <rPr>
        <sz val="11"/>
        <rFont val="Calibri"/>
        <family val="2"/>
      </rPr>
      <t>, MIN/IMSI</t>
    </r>
  </si>
  <si>
    <r>
      <t xml:space="preserve"> -104 </t>
    </r>
    <r>
      <rPr>
        <sz val="11"/>
        <rFont val="Calibri"/>
        <family val="2"/>
      </rPr>
      <t>(Assumes 307.2 kbps data rate and minimum required performance)</t>
    </r>
  </si>
  <si>
    <r>
      <t xml:space="preserve">No  </t>
    </r>
    <r>
      <rPr>
        <sz val="11"/>
        <rFont val="Calibri"/>
        <family val="2"/>
      </rPr>
      <t>(Point-to-point supported at IP layer)</t>
    </r>
  </si>
  <si>
    <r>
      <t xml:space="preserve">1.25 to 20 MHz </t>
    </r>
    <r>
      <rPr>
        <sz val="11"/>
        <rFont val="Calibri"/>
        <family val="2"/>
      </rPr>
      <t>(1 to 16 carriers)</t>
    </r>
  </si>
  <si>
    <r>
      <t xml:space="preserve">1.51 Mb/s </t>
    </r>
    <r>
      <rPr>
        <sz val="11"/>
        <rFont val="Calibri"/>
        <family val="2"/>
      </rPr>
      <t>per 1.23  Mcps carrier, with up to 16 carriers possible</t>
    </r>
    <r>
      <rPr>
        <sz val="11"/>
        <rFont val="Calibri"/>
        <family val="2"/>
        <scheme val="minor"/>
      </rPr>
      <t xml:space="preserve"> (Following 3GPP2 C.R1002-B, Evaluation Methodology)</t>
    </r>
  </si>
  <si>
    <r>
      <t xml:space="preserve">1.84 per </t>
    </r>
    <r>
      <rPr>
        <sz val="11"/>
        <rFont val="Calibri"/>
        <family val="2"/>
      </rPr>
      <t>1.23 Mcps</t>
    </r>
    <r>
      <rPr>
        <sz val="11"/>
        <rFont val="Calibri"/>
        <family val="2"/>
        <scheme val="minor"/>
      </rPr>
      <t xml:space="preserve">  carrier</t>
    </r>
    <r>
      <rPr>
        <sz val="11"/>
        <rFont val="Calibri"/>
        <family val="2"/>
      </rPr>
      <t>, with up to 16 carriers possible</t>
    </r>
  </si>
  <si>
    <r>
      <t xml:space="preserve">4.9 per </t>
    </r>
    <r>
      <rPr>
        <sz val="11"/>
        <rFont val="Calibri"/>
        <family val="2"/>
      </rPr>
      <t>1.23 Mcps</t>
    </r>
    <r>
      <rPr>
        <sz val="11"/>
        <rFont val="Calibri"/>
        <family val="2"/>
        <scheme val="minor"/>
      </rPr>
      <t xml:space="preserve"> carrier</t>
    </r>
    <r>
      <rPr>
        <sz val="11"/>
        <rFont val="Calibri"/>
        <family val="2"/>
      </rPr>
      <t>, with up to 16 carriers possible</t>
    </r>
  </si>
  <si>
    <r>
      <t xml:space="preserve">0.98 Mb/s  </t>
    </r>
    <r>
      <rPr>
        <sz val="11"/>
        <rFont val="Calibri"/>
        <family val="2"/>
      </rPr>
      <t>per 1.23  Mcps carrier, with up to 16 carriers possible</t>
    </r>
    <r>
      <rPr>
        <sz val="11"/>
        <rFont val="Calibri"/>
        <family val="2"/>
        <scheme val="minor"/>
      </rPr>
      <t xml:space="preserve"> (Following 3GPP2 C.R1002-B, Evaluation Methodology)</t>
    </r>
  </si>
  <si>
    <r>
      <t xml:space="preserve">1.84 per </t>
    </r>
    <r>
      <rPr>
        <sz val="11"/>
        <rFont val="Calibri"/>
        <family val="2"/>
      </rPr>
      <t>1.23 Mcps</t>
    </r>
    <r>
      <rPr>
        <sz val="11"/>
        <rFont val="Calibri"/>
        <family val="2"/>
        <scheme val="minor"/>
      </rPr>
      <t xml:space="preserve"> carrier</t>
    </r>
    <r>
      <rPr>
        <sz val="11"/>
        <rFont val="Calibri"/>
        <family val="2"/>
      </rPr>
      <t>, with up to 16 carriers possible</t>
    </r>
  </si>
  <si>
    <t>IEEE Std 802.15.4 and approved amendments</t>
  </si>
  <si>
    <t>CDMA2000 1x</t>
  </si>
  <si>
    <t>CDMA2000 High Rate Packet Data (HRPD/EV-DO)</t>
  </si>
  <si>
    <t xml:space="preserve">IEEE Std 802.22  </t>
  </si>
  <si>
    <t>IEEE Std 802.15.4   HRP-UWB</t>
  </si>
  <si>
    <t>Select from HAN/FAN/NAN/ WAN/etc.</t>
  </si>
  <si>
    <t>References</t>
  </si>
  <si>
    <t>Year of Last Provided Update</t>
  </si>
  <si>
    <t>Functionality/Characteristic                             Wireless Technologies</t>
  </si>
  <si>
    <t>Notes</t>
  </si>
  <si>
    <t>details</t>
  </si>
  <si>
    <t>Details and References</t>
  </si>
  <si>
    <t xml:space="preserve">▶Urban micro-cell 10 m, below rooftop
▶Urban macro-cell 25 m, above rooftop
▶Rural macro-cell  35 m, above rooftop
</t>
  </si>
  <si>
    <t>Tx Antenna Gain: 
▶13 dBi for Vehicular
▶10 for Pedestrian
▶2 dBi for Indoor</t>
  </si>
  <si>
    <t>▶24 dBm for Vehicular
▶14 dBm for Pedestrian</t>
  </si>
  <si>
    <t>▶For Vehicular: 3500 users per km2
▶For Pedestrian 9000 users per km2</t>
  </si>
  <si>
    <t>Per ITU-R M.2135
▶Base Coverage Urban (Macro)
▶Urban Micro
▶High Speed (Rural)</t>
  </si>
  <si>
    <t>▶30 dBm for Vehicular
▶20 dBm for Pedestrian</t>
  </si>
  <si>
    <t>▶Urban micro cell 44 dBm
▶Urban macro-cell 49 dBm
▶Rural macro-cell 49 dBm</t>
  </si>
  <si>
    <t>PtP (PMP not supported per line 58).      
▶164 dB Link budget, 
▶20 dBm UE power class. 
See 3GPP TR 36.888 for further assumptions.</t>
  </si>
  <si>
    <t>PtP (PMP not supported per line 58).      
▶164 dB Link budget,
▶23 dBm UE power class. 
See 3GPP TR 45.820 for further assumptions.</t>
  </si>
  <si>
    <t>PtP (PMP not supported per line 58).      
▶164 dB Link budget, 
▶33 dBm MS power class. 
See 3GPP TR 45.820 for further assumptions.</t>
  </si>
  <si>
    <t xml:space="preserve">Specific operating bands are defined by the standards (above).  
Operation outside these bands is possible (based on local regulatory requirements), but not specified. </t>
  </si>
  <si>
    <t>▶LTE in-band operation: 1.08 MHz,   
▶Standalone operation: 1.4 MHz</t>
  </si>
  <si>
    <t>▶LTE in-band operation: 180 kHz,   
▶Standalone operation: 200 kHz</t>
  </si>
  <si>
    <r>
      <t xml:space="preserve">Yes, mobile registers with a group of base stations, and associates with the  strongest base station when transmitting /receiving data. 
</t>
    </r>
    <r>
      <rPr>
        <sz val="11"/>
        <rFont val="Calibri"/>
        <family val="2"/>
      </rPr>
      <t>Mobile registers and potentially receives a MAC ID.</t>
    </r>
  </si>
  <si>
    <t>▶30% PedA 3km/h, 
▶30% PedB 10km/h, 
▶20% VehA 30km/h 
▶10% PedA 120km/h, 
▶10% Rician 0.8km/h</t>
  </si>
  <si>
    <t xml:space="preserve">▶With (1x2) SIMO, 10 MHz BW                                
▶Per channel with UL MU-MIMO
</t>
  </si>
  <si>
    <t>▶Rx antenna diversity,
▶Space Time Block Codes, 
▶Spatial Multiplexing</t>
  </si>
  <si>
    <r>
      <t xml:space="preserve">Yes, mobile registers with a group of base stations, and associates with the  strongest base station when transmitting /receiving data. 
</t>
    </r>
    <r>
      <rPr>
        <sz val="11"/>
        <rFont val="Calibri"/>
        <family val="2"/>
      </rPr>
      <t>Mobile registers and  receives a MAC ID.</t>
    </r>
  </si>
  <si>
    <t>Yes, mobile registers with a group of base stations, and associates with the  strongest base station when transmitting /receiving data</t>
  </si>
  <si>
    <t>E.g., GMR-1 3G, BGAN
L-Band:
  ▶D/L 1525.0-1559.0 MHz;
  ▶U/L 1626.5-1660.5 MHz;
extended L-band:
  ▶D/L 1518.0-1525.0 MHz;
  ▶U/L 1668.0-1675.0 MHz
S-band:
  ▶D/L 2170.0-2200.0 MHz;
  ▶U/L 1980.0-2020.0 MHz</t>
  </si>
  <si>
    <t>▶44 kHz for Iridium;
▶1.23 MHz for Globalstar</t>
  </si>
  <si>
    <t>Some systems; e.g., DVB-S, DVB-RCS, IPoS,
  ▶C-band (6/4 GHz)
  ▶Ku-Band (11/14 GHz)
  ▶Ka-band (20/30 GHz)
RSM-A operates Ka-Band only</t>
  </si>
  <si>
    <t xml:space="preserve">Yes, 
▶listen before talk, 
▶frequency channel selection,
▶frequency hopping spread spectrum, 
▶frequency agility. </t>
  </si>
  <si>
    <t>Yes, 
▶frequency channel selection, 
▶preamble code selection.</t>
  </si>
  <si>
    <t>Cognitive Radio based operation. 
▶Spectrum Sensing, 
▶Database driven operation.</t>
  </si>
  <si>
    <r>
      <t xml:space="preserve">Urban Micro: 22 Mb/s 
</t>
    </r>
    <r>
      <rPr>
        <sz val="11"/>
        <color theme="1"/>
        <rFont val="Calibri"/>
        <family val="2"/>
        <scheme val="minor"/>
      </rPr>
      <t>▶Base coverage Urban (Urban Macro): 16.7 Mb/s
▶High Speed (Rural): 20.8 Mb/s</t>
    </r>
  </si>
  <si>
    <r>
      <t xml:space="preserve">Urban Micro: 20.6 Mb/s
</t>
    </r>
    <r>
      <rPr>
        <sz val="11"/>
        <color theme="1"/>
        <rFont val="Calibri"/>
        <family val="2"/>
        <scheme val="minor"/>
      </rPr>
      <t>▶Base coverage Urban (Urban Macro): 17.6 Mb/s
▶High Speed (Rural): 21.4 Mb/s</t>
    </r>
  </si>
  <si>
    <r>
      <t xml:space="preserve">Note: these values are for PEAK and not Average
For 384 kbit/s Packet Data Service:
</t>
    </r>
    <r>
      <rPr>
        <sz val="11"/>
        <color theme="1"/>
        <rFont val="Calibri"/>
        <family val="2"/>
        <scheme val="minor"/>
      </rPr>
      <t xml:space="preserve">▶0.9495 Mbit/s/MHz/cell for Pedestrian A
▶1.176 Mbit/s/MHz/cell for Vehicular  A50
▶1.038 Mbit/s/MHz/cell for Vehicular A120
▶0.9318 Mbit/s/MHz/cell for Pedestrian B
▶0.820 Mbit/s/MHz/cell for Vehicular B50
▶0.7682 Mbit/s/MHz/cell for Vehicular B120
</t>
    </r>
  </si>
  <si>
    <r>
      <t xml:space="preserve">Note: these values are for PEAK and not Average.
For overhead L=2
</t>
    </r>
    <r>
      <rPr>
        <sz val="11"/>
        <color theme="1"/>
        <rFont val="Calibri"/>
        <family val="2"/>
        <scheme val="minor"/>
      </rPr>
      <t>▶Urban Micro:  2.20
▶Base coverage Urban (Urban Macro): 1.67 UL
▶High Speed (Rural): 2.08 UL</t>
    </r>
  </si>
  <si>
    <r>
      <t xml:space="preserve">Note: these values are for PEAK and not Average.
For overhead L=2
</t>
    </r>
    <r>
      <rPr>
        <sz val="11"/>
        <color theme="1"/>
        <rFont val="Calibri"/>
        <family val="2"/>
        <scheme val="minor"/>
      </rPr>
      <t xml:space="preserve">▶Urban Micro:  2.06
▶Base coverage Urban (Urban Macro): 1.76
▶High Speed (Rural): 2.14
</t>
    </r>
  </si>
  <si>
    <r>
      <rPr>
        <sz val="11"/>
        <color theme="1"/>
        <rFont val="Calibri"/>
        <family val="2"/>
        <scheme val="minor"/>
      </rPr>
      <t>▶Base Coverage Urban (Macro): 2 GHz
▶Urban Micro: 2.5 GHz
▶High Speed (Rural): 800 MHz</t>
    </r>
  </si>
  <si>
    <r>
      <t xml:space="preserve">Tx Antenna Gain: 
</t>
    </r>
    <r>
      <rPr>
        <sz val="11"/>
        <color theme="1"/>
        <rFont val="Calibri"/>
        <family val="2"/>
        <scheme val="minor"/>
      </rPr>
      <t>▶13 dBi for Vehicular
▶10 for Pedestrian
▶2 dBi for Indoor</t>
    </r>
  </si>
  <si>
    <r>
      <rPr>
        <sz val="11"/>
        <color theme="1"/>
        <rFont val="Calibri"/>
        <family val="2"/>
        <scheme val="minor"/>
      </rPr>
      <t>▶30 dBm for Vehicular
▶20 dBm for Pedestrian</t>
    </r>
  </si>
  <si>
    <r>
      <rPr>
        <sz val="11"/>
        <color theme="1"/>
        <rFont val="Calibri"/>
        <family val="2"/>
        <scheme val="minor"/>
      </rPr>
      <t>▶Urban micro cell 44 dBm
▶Urban macro-cell 49 dBm
▶Rural macro-cell 49 dBm</t>
    </r>
  </si>
  <si>
    <r>
      <rPr>
        <sz val="11"/>
        <color theme="1"/>
        <rFont val="Calibri"/>
        <family val="2"/>
        <scheme val="minor"/>
      </rPr>
      <t>▶24 dBm for Vehicular
▶14 dBm for Pedestrian</t>
    </r>
  </si>
  <si>
    <r>
      <rPr>
        <sz val="11"/>
        <color theme="1"/>
        <rFont val="Calibri"/>
        <family val="2"/>
        <scheme val="minor"/>
      </rPr>
      <t>▶For Vehicular: 3500 users per km2
▶For Pedestrian 9000 users per km2</t>
    </r>
  </si>
  <si>
    <r>
      <t>PL = A</t>
    </r>
    <r>
      <rPr>
        <vertAlign val="subscript"/>
        <sz val="11"/>
        <color indexed="8"/>
        <rFont val="Calibri"/>
        <family val="2"/>
      </rPr>
      <t>dB</t>
    </r>
    <r>
      <rPr>
        <sz val="11"/>
        <color theme="1"/>
        <rFont val="Calibri"/>
        <family val="2"/>
        <scheme val="minor"/>
      </rPr>
      <t xml:space="preserve"> + 10nLOG</t>
    </r>
    <r>
      <rPr>
        <vertAlign val="subscript"/>
        <sz val="11"/>
        <color indexed="8"/>
        <rFont val="Calibri"/>
        <family val="2"/>
      </rPr>
      <t>10</t>
    </r>
    <r>
      <rPr>
        <sz val="11"/>
        <color theme="1"/>
        <rFont val="Calibri"/>
        <family val="2"/>
        <scheme val="minor"/>
      </rPr>
      <t>(d);  where d is in km or COST231, WINNER II, etc.</t>
    </r>
  </si>
  <si>
    <r>
      <t>ITU-R M.2135-1                 [ A</t>
    </r>
    <r>
      <rPr>
        <vertAlign val="subscript"/>
        <sz val="11"/>
        <color indexed="8"/>
        <rFont val="Calibri"/>
        <family val="2"/>
      </rPr>
      <t>dB</t>
    </r>
    <r>
      <rPr>
        <sz val="11"/>
        <color theme="1"/>
        <rFont val="Calibri"/>
        <family val="2"/>
        <scheme val="minor"/>
      </rPr>
      <t xml:space="preserve"> = 130.62, n = 3.76]</t>
    </r>
  </si>
  <si>
    <t>Release History - Summary Level</t>
  </si>
  <si>
    <t>Version</t>
  </si>
  <si>
    <t>Description</t>
  </si>
  <si>
    <t>Release Date</t>
  </si>
  <si>
    <t>June 2014</t>
  </si>
  <si>
    <t>Artifact Name</t>
  </si>
  <si>
    <t>Rev. 1</t>
  </si>
  <si>
    <t>tbd</t>
  </si>
  <si>
    <t>IG Band (450-470 MHz)</t>
  </si>
  <si>
    <t>NAN/WAN</t>
  </si>
  <si>
    <t>yes</t>
  </si>
  <si>
    <t>Data transfer main Smart Grid use</t>
  </si>
  <si>
    <t>no</t>
  </si>
  <si>
    <t xml:space="preserve">typically range limited by FCC license and power authorization 2W typical max with 32 km around the base station transmitter mobile license used within this circle </t>
  </si>
  <si>
    <t>PtP</t>
  </si>
  <si>
    <t>mobile transceivers are usually stationary reporting points for Smart grid operations</t>
  </si>
  <si>
    <t>N/a</t>
  </si>
  <si>
    <t>H-FDD, Simplex, Duplex</t>
  </si>
  <si>
    <t>Dual frequency use is possible on some frequency combinations Simplex is standard</t>
  </si>
  <si>
    <t>.006 MHz -.01125MHz</t>
  </si>
  <si>
    <t>FCC Frequency dependent</t>
  </si>
  <si>
    <t>yes broadcast</t>
  </si>
  <si>
    <t xml:space="preserve">Antenna, random time delay, </t>
  </si>
  <si>
    <t>Omni-directional usual</t>
  </si>
  <si>
    <t>Can be used to increase range and improve signal strength for receiving and transmission purposes. Signal must remain within  licensed zone</t>
  </si>
  <si>
    <t>Usually based on system design 7 typical</t>
  </si>
  <si>
    <t>Requires SWR meter connection to determine received signal strength not usually visible to end user</t>
  </si>
  <si>
    <t>Based on the GFSK modulation mode, the actual bit error rate is 10(**−5)~10(**-6) when channel bit error rate is 10(** −2)Message checksum validates packet.</t>
  </si>
  <si>
    <t>Sleep mode available</t>
  </si>
  <si>
    <t xml:space="preserve">Sleep mode available </t>
  </si>
  <si>
    <t>Subset of multihop</t>
  </si>
  <si>
    <t>multihop</t>
  </si>
  <si>
    <t>Up to 7 hops by design - this is to prevent the never ending message problem (one that keeps getting retransmitted forever due to reception problems)</t>
  </si>
  <si>
    <t>Multihopping technique</t>
  </si>
  <si>
    <t>incorporated by design of the using system. Rogue nodes are ignored by the system.</t>
  </si>
  <si>
    <t>Radio ID</t>
  </si>
  <si>
    <t>Typically assigned when setting up the reporting point</t>
  </si>
  <si>
    <t>Oriental Huary Group Limited, WiPath Communications, NXEGEN, LLC</t>
  </si>
  <si>
    <t xml:space="preserve"> 1 per 32 km </t>
  </si>
  <si>
    <t>uses multiple single frequencies to deal with congestion issues</t>
  </si>
  <si>
    <t>Ref: 47 CFR CH. 1(10-1-12 Edition) SubPart C 90.35 (b) (3) for frequency list and limitations</t>
  </si>
  <si>
    <t xml:space="preserve">typical FCC license range 32km from base station (x2) </t>
  </si>
  <si>
    <t>OMNI-directional</t>
  </si>
  <si>
    <t>above structure typical</t>
  </si>
  <si>
    <t>&lt;3</t>
  </si>
  <si>
    <t>typical</t>
  </si>
  <si>
    <t>&lt;5</t>
  </si>
  <si>
    <t>typical 1,3</t>
  </si>
  <si>
    <t>2 watts</t>
  </si>
  <si>
    <t>one antenna required for Tx and Rx</t>
  </si>
  <si>
    <t>1X1</t>
  </si>
  <si>
    <t xml:space="preserve"> -153/-148</t>
  </si>
  <si>
    <t>Simplex, Half duplex</t>
  </si>
  <si>
    <t>Duplex may be available if paired frequencies are licensed</t>
  </si>
  <si>
    <t>4000 per BS</t>
  </si>
  <si>
    <t>FCC license determined mobile licenses</t>
  </si>
  <si>
    <t>http://www.cdt21.com/resources/siryo4_01.asp</t>
  </si>
  <si>
    <t>all</t>
  </si>
  <si>
    <t>depends on installation</t>
  </si>
  <si>
    <t>telemetry, Data</t>
  </si>
  <si>
    <t>100% Stationary</t>
  </si>
  <si>
    <t>low density environments may have fewer paths</t>
  </si>
  <si>
    <t xml:space="preserve"> -123dbm-118dbm</t>
  </si>
  <si>
    <t>typical 1,3 depends on density of installations, range and</t>
  </si>
  <si>
    <t xml:space="preserve">Internal use, basement positioning, building composition all effect loss. 
Tree leaves also reduce range if dense enough foliage covers the transceiver. dB varies  </t>
  </si>
  <si>
    <t>typical although beam orientations are also supported when RF signals remain within licensed zone</t>
  </si>
  <si>
    <t xml:space="preserve">Usually radios that hear the message will ignore a transmission not addressed to it.
However after a certain number of attempts to use the defined radio contact the initiating radio will dynamically try and send to another radio source that hears both the station intended to receive the message and the initiator radio. (Multihop technology) </t>
  </si>
  <si>
    <t>Consolidated_Wireless_Characteristics_Matrix2_09-03-13.xlsx</t>
  </si>
  <si>
    <t>SEPA / Wireless Characteristics Matrix TF</t>
  </si>
  <si>
    <t>Editor / content provider-gather</t>
  </si>
  <si>
    <t>NIST / SGIP_PAP02 &amp; wireless SDOs-Alliances</t>
  </si>
  <si>
    <t>Many proprietary systems</t>
  </si>
  <si>
    <t>Availability of channels for use in the IG Band is a licensing issue and may require Frequency Coordinator assistance when requesting frequencies for use.</t>
  </si>
  <si>
    <t>protocol dependent  - since a single frequency is generally in use only one transceiver in the group can actually transmit at a time.
Acknowledgement also reduces transmit time availability. 
Short messages should be considered to maximize the number of messages that can be transferred per period of time.</t>
  </si>
  <si>
    <t>e.g. Globalstar has satellite diversity; 
Terrastar uses polarization diversity.</t>
  </si>
  <si>
    <t>Yes, Convolutional and LDPC(optional)</t>
  </si>
  <si>
    <t>Yes, convolutional</t>
  </si>
  <si>
    <t>Frequently listening (FL) mode. Periodic wakeup to listen for beams</t>
  </si>
  <si>
    <t>Yes. Multiple techniques such as quick paging, etc</t>
  </si>
  <si>
    <t>Yes. Multiple techniques such as idle state, slotted mode, etc</t>
  </si>
  <si>
    <t xml:space="preserve">System will typically have an initial configuration and then adjust to the best message </t>
  </si>
  <si>
    <t>Coordinated contention followed by connection oriented QoS is support through the use of 5 service disciplines</t>
  </si>
  <si>
    <t>Yes, mobile continuously searches for the strongest base station</t>
  </si>
  <si>
    <t xml:space="preserve">CMAC / HMAC key derivation for integrity protection for control messages.  
Additionally ICV of AES-CCM for integrity protection of MPDUs. </t>
  </si>
  <si>
    <t>Simulation methodology is not applicable to non-cellular type networks such as 802.15.4.</t>
  </si>
  <si>
    <t>.025 MHz</t>
  </si>
  <si>
    <t xml:space="preserve"> +/- .0125 MHz from center frequency</t>
  </si>
  <si>
    <t xml:space="preserve"> +/- .0125 MHz from frequency center</t>
  </si>
  <si>
    <t xml:space="preserve">Okumura-Hata Model </t>
  </si>
  <si>
    <t>1.024 Mb/s</t>
  </si>
  <si>
    <t>11 Mb/s for Rel 7</t>
  </si>
  <si>
    <t>75 Mb/s (1x4 MIMO)</t>
  </si>
  <si>
    <t>5 Mb/s</t>
  </si>
  <si>
    <t>1 Mb/s</t>
  </si>
  <si>
    <t>1 Mb/s (Assuming UE Category NB1, see 3GPP 36.306)</t>
  </si>
  <si>
    <t>System dependent;
RSM-A 16 Mb/s</t>
  </si>
  <si>
    <t>2.048 Mb/s</t>
  </si>
  <si>
    <t>28 Mb/s for Rel 7</t>
  </si>
  <si>
    <t>300 Mb/s (4x4 MIMO)</t>
  </si>
  <si>
    <t>10 Mb/s</t>
  </si>
  <si>
    <t>60 Mb/s                                          
120 Mb/s</t>
  </si>
  <si>
    <t>Typ. &gt; 10 Mb/s;
up to 80 Mb/s</t>
  </si>
  <si>
    <t>System dependent;
RSM-A 440 Mb/s</t>
  </si>
  <si>
    <t>0.960 Mb/s</t>
  </si>
  <si>
    <t>~9 Mb/s (~15% overhead wrt PHY)</t>
  </si>
  <si>
    <t>~63.75 Mb/s (~15% overhead wrt PHY)</t>
  </si>
  <si>
    <t>▶ 34.6 Mb/s/User      
▶ 69.2 Mb/s/Channel</t>
  </si>
  <si>
    <t>1.920 Mb/s</t>
  </si>
  <si>
    <t>~24 Mb/s (~15% overhead wrt PHY)</t>
  </si>
  <si>
    <t>~255 Mb/s (~15% overhead wrt PHY)</t>
  </si>
  <si>
    <t xml:space="preserve">70.7 Mb/s/Channel                                 
</t>
  </si>
  <si>
    <t>1.3 Mb/s in a single carrier using dual Rx Rake receiver. 
BE throughput in 57 cell layout (3GPP mix = 
▶30% PA3, 
▶30% PB3,
▶20% VA30, 
▶20% VA120). 
2.0 Mb/s with UL IC enabled.</t>
  </si>
  <si>
    <t>10.8 Mb/s</t>
  </si>
  <si>
    <t>5 Mb/s in a single carrier. 
BE throughput in 57 cell layout (3GPP mix =
▶30% PA3, 
▶30% PB3, 
▶20% VA30, 
▶20% VA120)</t>
  </si>
  <si>
    <t>17.3 Mb/s</t>
  </si>
  <si>
    <t>No fixed size for FDD (depends on modulation level and number of channelization codes); TDD (3.84 Mb/s) = 12750 bytes (see 3GPP 25.321)</t>
  </si>
  <si>
    <t>812.5 kbit/s</t>
  </si>
  <si>
    <t>69.6 x 8 slots = 556.8 kbit/s</t>
  </si>
  <si>
    <r>
      <rPr>
        <sz val="11"/>
        <color theme="1"/>
        <rFont val="MS PGothic"/>
        <family val="2"/>
      </rPr>
      <t>▶</t>
    </r>
    <r>
      <rPr>
        <sz val="11"/>
        <color theme="1"/>
        <rFont val="Calibri"/>
        <family val="2"/>
        <scheme val="minor"/>
      </rPr>
      <t xml:space="preserve">Aggregate average of 406 kbit/s for Pedestrian A
</t>
    </r>
    <r>
      <rPr>
        <sz val="11"/>
        <color theme="1"/>
        <rFont val="MS PGothic"/>
        <family val="2"/>
      </rPr>
      <t>▶</t>
    </r>
    <r>
      <rPr>
        <sz val="11"/>
        <color theme="1"/>
        <rFont val="Calibri"/>
        <family val="2"/>
        <scheme val="minor"/>
      </rPr>
      <t xml:space="preserve"> Aggregate average of 390 kbit/s for Vehicular A50 for the 384 kbit/s packet data service
</t>
    </r>
    <r>
      <rPr>
        <sz val="11"/>
        <color theme="1"/>
        <rFont val="MS PGothic"/>
        <family val="2"/>
      </rPr>
      <t>▶</t>
    </r>
    <r>
      <rPr>
        <sz val="11"/>
        <color theme="1"/>
        <rFont val="Calibri"/>
        <family val="2"/>
        <scheme val="minor"/>
      </rPr>
      <t>Aggregate average of 235 kbit/s for Vehicular A120 for the 144 kbit/s packet data service high speed vehicular environment</t>
    </r>
  </si>
  <si>
    <t>26.8 kbit/s</t>
  </si>
  <si>
    <t>Mb/s/Hz</t>
  </si>
  <si>
    <t xml:space="preserve">
0.4 b/s/Hz (UL IC)</t>
  </si>
  <si>
    <t>Note: these values are for PEAK and not Average.
▶1 b/s/Hz in 5 MHz (3GPP mix)</t>
  </si>
  <si>
    <t>OBW, 
▶90 kHz for 9.6 kbit/s FSK, 
▶100 kHz for 40 kbit/s FSK, and 
▶110 kHz for 100 kbit/s</t>
  </si>
  <si>
    <t>Assuming peak over the air 100 kbit/s baudrate with a OBW of 110 kHz.</t>
  </si>
  <si>
    <t>(300-400) KHz</t>
  </si>
  <si>
    <t>Depending on bit rate (9.6 kbit, 40 kbit, 100 kbit)</t>
  </si>
  <si>
    <t>▶4 ms for a 100 kbit/s ACK, 
▶60 ms for a 9.6 kbit/s frame with maximum payload</t>
  </si>
  <si>
    <t>Typically 2 dBi</t>
  </si>
  <si>
    <r>
      <t>160 dB pathloss</t>
    </r>
    <r>
      <rPr>
        <strike/>
        <sz val="11"/>
        <rFont val="Calibri"/>
        <family val="2"/>
      </rPr>
      <t xml:space="preserve">
▶</t>
    </r>
    <r>
      <rPr>
        <sz val="11"/>
        <rFont val="Calibri"/>
        <family val="2"/>
      </rPr>
      <t>(For Urban deployment, a typical max range is 5.7 km at 2 GHz following 3GPP2 C.R.1002-B Evaluation Methodology.
▶For special deployments, range as large as 144 km can be achieved with optimized parameter settings.)</t>
    </r>
  </si>
  <si>
    <t>FD-FDD: 1 Mb/s UL 
HD-FDD: 375 kb/s UL (Taking protocol limitations into account.)</t>
  </si>
  <si>
    <t>FD-FDD: 800 kb/s DL 
HD-FDD: 300 kb/s DL (Taking protocol limitations into account.)</t>
  </si>
  <si>
    <t>250 kb/s (Assuming UE Category NB1, see 3GPP 36.306)</t>
  </si>
  <si>
    <t>LTE in-band operation: 170 kb/s,       
Standalone operation: 226.7 kb/s (Assuming UE Category M1, see 3GPP 36.306)</t>
  </si>
  <si>
    <t>62.5 kb/s (Taking protocol limitations into account)</t>
  </si>
  <si>
    <t>21.3 kb/s (Taking protocol limitations into account)</t>
  </si>
  <si>
    <t>491 kb/s (Based on number of information bits per radio block, see 3GPP TS 45.003.)</t>
  </si>
  <si>
    <t>98 kb/s (Taking protocol limitations into account)</t>
  </si>
  <si>
    <t>(1.4, 3, 5, 10, 15, 20) MHz</t>
  </si>
  <si>
    <t>(1.08 to 18) MHz</t>
  </si>
  <si>
    <t>▶Urban micro cell 200 m
▶Urban macro-cell 500 m
▶Rural macro-cell 1732 m</t>
  </si>
  <si>
    <t>120 degree, 20 dB Front-to-Back Ratio</t>
  </si>
  <si>
    <t>▶30% PedA 3 km/h, 
▶30% PedB 10 km/h, 
▶20% VehA 30 km/h 
▶10% PedA 120 km/h, 
▶10% Rician 0.8 km/h</t>
  </si>
  <si>
    <r>
      <t xml:space="preserve"> -105.4 </t>
    </r>
    <r>
      <rPr>
        <sz val="11"/>
        <rFont val="Calibri"/>
        <family val="2"/>
      </rPr>
      <t>(Assumes 9.6 kb/s data rate and minimum required performance)</t>
    </r>
  </si>
  <si>
    <t>North America covered under the 
▶geosatellite deployment case; 11.4 km 
▶in terrestrial deployment; 2 GHz</t>
  </si>
  <si>
    <t>1.08 b/s/Hz</t>
  </si>
  <si>
    <t>Iridium TDD:
  ▶(1616 and 1626) MHz
Globalstar:
  ▶D/L (2483.5-2500.0) MHz;
  ▶U/L (1610.0-1626.5) MHz</t>
  </si>
  <si>
    <t>(3.5, 5, 7, 8.75, 10, 20) MHz</t>
  </si>
  <si>
    <t>Typ. (156-200) kHz; up to 312.5 kHz</t>
  </si>
  <si>
    <t>Typ. (5 – 40) ms</t>
  </si>
  <si>
    <t>32 km, (.450-.470) GHz</t>
  </si>
  <si>
    <t>1.5 km 2.4 GHz</t>
  </si>
  <si>
    <t>2 km 0.9 GHz</t>
  </si>
  <si>
    <t>1 km, 2.4 GHz</t>
  </si>
  <si>
    <t xml:space="preserve">(.45-.47) GHz </t>
  </si>
  <si>
    <t>C, Ku Ka systems
▶DL: typ. 1.5 to 54 MHz;
▶UL: from 80 kHz to 2.56 MHz
RSM-A [Regenerative Satellite Mesh]
▶DL:500 MHz;
(62.5/96 to 62.5/3) MHz</t>
  </si>
  <si>
    <t>(1/3/6/13/26) channels for 
(16/8/4/2/1) MHz channel BW</t>
  </si>
  <si>
    <t>(.450-.470) GHz (450-470 MHz)</t>
  </si>
  <si>
    <t>1200 b/s-9600 b/s</t>
  </si>
  <si>
    <t>BPM-BPFK  300 m</t>
  </si>
  <si>
    <t xml:space="preserve">30 km. 
IEEE 802.22-2011 can support 100 km range, propagation delays and multi-path.  </t>
  </si>
  <si>
    <t>Variable, up to 27 ms</t>
  </si>
  <si>
    <t>30 m (typical) but may be less</t>
  </si>
  <si>
    <t>10 m (typical) but may be less</t>
  </si>
  <si>
    <t>1.73 b/s/Hz</t>
  </si>
  <si>
    <t xml:space="preserve">Various, including:
▶(0.450 - 0.470) GHz
▶(0.698 - 0.960) GHz
▶(1.710 - 2.025) GHz
▶(2.110 - 2.200) GHz
▶(2.300 - 2.400) GHz 
▶(2.500 - 2.690) GHz
▶(3.400 - 3.600) GHz
</t>
  </si>
  <si>
    <t>average range at antenna height of 3 meters is 6.5 km</t>
  </si>
  <si>
    <t>▶2 kHz at 1.5 GHz;
▶2.7 kHz at 2 GHz;
▶for Iridium: +/-37.5 KHz
▶For Globalstar: +/- 161.8 kHz</t>
  </si>
  <si>
    <t>35 kHz at 30 GHz</t>
  </si>
  <si>
    <t>at100 kbit/s baudrate. During transfer of bulk data between nodes</t>
  </si>
  <si>
    <t xml:space="preserve"> at 38400b/s</t>
  </si>
  <si>
    <t>For a single 5 MHz carrier
▶384 kb/s for Pedestrian (A) at3km/h at 384 kbps
▶144 kb/sz for Vehicular (A) at120 km/h at 144 kb/s</t>
  </si>
  <si>
    <t>For a single 5 MHz carrier
▶384 kb/s for Pedestrian (A) at3 km/h at 384 kbps
▶144 kb/s for Vehicular (A) at120 km/h at 144 kb/s</t>
  </si>
  <si>
    <t>Note: these values are for PEAK and not Average.
For a single 5 MHz carrier, each sector:
▶0.449 bit/s/Hz for Pedestrian (A) at3 km/h at 384 kbps
▶0.202 bit/s/Hz for Vehicular (A) at120 km/h at 144 kbps</t>
  </si>
  <si>
    <t xml:space="preserve"> at11250 Hz</t>
  </si>
  <si>
    <t>Note: these values are for PEAK and not Average.
For a single 5 MHz carrier, each sector:
▶0.668 bit/s/Hz for Pedestrian (A) at3 km/h at 384 kb/s
▶0.290 bit/s/Hz for Vehicular (A) at120 km/h at 144 kb/s</t>
  </si>
  <si>
    <t>208 kHz at 99%</t>
  </si>
  <si>
    <t xml:space="preserve"> at1200 b/s-9600 b/s</t>
  </si>
  <si>
    <t>&lt; 1.25 MHz</t>
  </si>
  <si>
    <t>▶ -109.3 dBm for 0.10 MHz BW and QPSK-1/4 coding
▶ -84.8 dBm for 0.55 MHz BW and 64QAM-5/6 coding</t>
  </si>
  <si>
    <t>▶2 km, 0.9 GHz for OFDM
▶5 km, 0.9 GHz for MR-FSK
▶ 0.1 km, 2.4 GHz for DSSS</t>
  </si>
  <si>
    <t>▶ 1.5 for OFDM
▶ 0.5 for SUN/TVWS FSK
▶ 0.05 for DSSS</t>
  </si>
  <si>
    <t>▶ 0.2 to 1.25 for OFDM
▶ 0.012 to 0.6 for SUN/TVWS FSK
▶ 5 for DSSS</t>
  </si>
  <si>
    <t>▶ 0.2 to 1.25 for OFDM
▶ 0.012 to 0.5 for SUN/TVWS FSK
▶ 5 for DSSS</t>
  </si>
  <si>
    <t>▶ 130 to 416 for OFDM 
▶ 1 to 7279 (depending on band of operation) for SUN/TVWS FSK
▶ 16 for DSSS</t>
  </si>
  <si>
    <t xml:space="preserve">▶ 15ms to 120ms for OFDM
▶ 1.3 ms to 488 ms for SUN/TVWS FSK
</t>
  </si>
  <si>
    <t>0.169 - 2.4</t>
  </si>
  <si>
    <t>▶ 19 Mb/s for 6 MHz Channel
▶ 24 Mb/s for 7 MHz Channel
▶ 28 Mb/s for 8 MHz Channel</t>
  </si>
  <si>
    <t>▶ 12 Mb/s for 6 MHz Channel
▶ 14 Mb/s for 7 MHz Channel
▶ 16 Mb/s for 8 MHz Channel</t>
  </si>
  <si>
    <t>2.08 for 16 QAM with Rate 5/6 Channel Code</t>
  </si>
  <si>
    <t xml:space="preserve"> 0.054 - 0.862 for WS</t>
  </si>
  <si>
    <t>-174 dBm/Hz (at 20⁰C)</t>
  </si>
  <si>
    <r>
      <t>Measurement Unit</t>
    </r>
    <r>
      <rPr>
        <b/>
        <vertAlign val="superscript"/>
        <sz val="10"/>
        <rFont val="Arial"/>
        <family val="2"/>
      </rPr>
      <t>1</t>
    </r>
  </si>
  <si>
    <t xml:space="preserve">Notes:
1 - For numeric values to be entered in that rows response cells to the right, if no scalar measurement unit is entered, the default scalar measurement unit in this column is assumed </t>
  </si>
  <si>
    <r>
      <t xml:space="preserve">This is the SEPA 2018 update of the NIST 2nd release of the Wireless Characteristics Matrix June 2014, with the intent of updating the matrix content based on gathered SDOs and alliances changes and additions to their Wireless Technologies. The SEPA update also includes minor typo and  cell content formatting to improve readability (without changing the content) and denoting which Wireless Technologies have updated technical content. The restructured and added Wireless Technologies includes:
</t>
    </r>
    <r>
      <rPr>
        <u/>
        <sz val="11"/>
        <color theme="1"/>
        <rFont val="Calibri"/>
        <family val="2"/>
        <scheme val="minor"/>
      </rPr>
      <t>Restructured / updated:</t>
    </r>
    <r>
      <rPr>
        <sz val="11"/>
        <color theme="1"/>
        <rFont val="Calibri"/>
        <family val="2"/>
        <scheme val="minor"/>
      </rPr>
      <t xml:space="preserve">
  from:  ▶ IEEE Std 802.16-2012 / WiMAX 
               ▶ IEEE Std 802.16.1-2012 / WiMAX 2 
               ▶ IEEE Std 802.161a-b / WiGRID
  to:       ▶ WiMAX IEEE Std 802.16-2017 For Channel BWs ≥1.25MHz
               ▶ WiMAX IEEE Std 802.16-2017 For Channel BWs &lt;1.25MHz
</t>
    </r>
    <r>
      <rPr>
        <u/>
        <sz val="11"/>
        <color theme="1"/>
        <rFont val="Calibri"/>
        <family val="2"/>
        <scheme val="minor"/>
      </rPr>
      <t>Added:</t>
    </r>
    <r>
      <rPr>
        <sz val="11"/>
        <color theme="1"/>
        <rFont val="Calibri"/>
        <family val="2"/>
        <scheme val="minor"/>
      </rPr>
      <t xml:space="preserve">
  ▶ LTE Cat 1 - 3GPP Release 8
  ▶ LTE Cat 0 - 3GPP Release 12
  ▶ LTE Cat M1 (eMTC) - 3GPP Release 13
  ▶ LTE Cat NB1 (NB-IoT) - 3GPP Release 13
  ▶ EC-GSM IoT - 3GPP Release 13
  ▶ IEEE Std 802.15.4 - HRP-UWB
  ▶ IEEE Std 802.22
</t>
    </r>
  </si>
  <si>
    <r>
      <t xml:space="preserve">This is the 2nd release of the Wireless Characteristics Matrix with the intent of improving the interpretation and input of the data from the SDOs and alliances on the Wireless Functionality and Characteristics. The documented Wireless Technologies includes:
</t>
    </r>
    <r>
      <rPr>
        <sz val="11"/>
        <color theme="1"/>
        <rFont val="MS PGothic"/>
        <family val="2"/>
      </rPr>
      <t>▶</t>
    </r>
    <r>
      <rPr>
        <sz val="11"/>
        <color theme="1"/>
        <rFont val="Calibri"/>
        <family val="2"/>
      </rPr>
      <t xml:space="preserve"> </t>
    </r>
    <r>
      <rPr>
        <sz val="11"/>
        <color theme="1"/>
        <rFont val="Calibri"/>
        <family val="2"/>
        <scheme val="minor"/>
      </rPr>
      <t>ITU-T G.9959 and Z-Wave wireless technologies
▶ IG Band (450 MHz - 470 MHz)
▶ IEEE Std. 802.11 
▶ IEEE Std. 802.11ah 
▶ IEEE Std. 802.11n-2009
▶ IEEE Std. 802.11ac-2013
▶ IEEE Std. 802.15.4 
▶ IEEE Std. 802.16-2012 / WiMAX 
▶ IEEE Std. 802.16.1-2012 / WiMAX 2 
▶ IEEE Std. 802.161a-b / WiGRID 
▶ GSM / EDGE Radio Access Network (GERAN) 
▶ cdma2000 1x 
▶ cdma2000 High Rate Packet Data (HRPD / EVDO)
▶ Extended High Rate Packet Data (xHRPD) 
▶ Universal Terrestrial Radio Access Network (UTRAN) (a.k.a. Wideband CDMA (WCDMA))
▶ Evolved High-Speed Packet Access (HSPA+) 
▶ Evolved Universal Terrestrial Radio Access Network (E-UTRAN) (a.k.a. Long Term Evolution (LTE))
▶ Mobile Satellite Service (MSS) in L / S-Band 
▶ Fixed / Mobile Satellite Service (FSS / MSS) in Ku/Ka-band</t>
    </r>
  </si>
  <si>
    <r>
      <t>Consolidated_Wireless_Characteristics_Matrix3_</t>
    </r>
    <r>
      <rPr>
        <sz val="11"/>
        <color rgb="FFFF0000"/>
        <rFont val="Calibri"/>
        <family val="2"/>
        <scheme val="minor"/>
      </rPr>
      <t>10-08-2018</t>
    </r>
    <r>
      <rPr>
        <sz val="11"/>
        <color theme="1"/>
        <rFont val="Calibri"/>
        <family val="2"/>
        <scheme val="minor"/>
      </rPr>
      <t>.xlsx</t>
    </r>
  </si>
  <si>
    <r>
      <t xml:space="preserve">Yes, </t>
    </r>
    <r>
      <rPr>
        <sz val="11"/>
        <color rgb="FFFF0000"/>
        <rFont val="Calibri"/>
        <family val="2"/>
        <scheme val="minor"/>
      </rPr>
      <t>Sleep mode, Idle mode, and Tx power control</t>
    </r>
  </si>
  <si>
    <t>Yes, optional</t>
  </si>
  <si>
    <t>-174 dBm/Hz (at 20 ⁰C)</t>
  </si>
  <si>
    <r>
      <t xml:space="preserve">-174 dBm/Hz (at 20 </t>
    </r>
    <r>
      <rPr>
        <sz val="11"/>
        <color rgb="FFFF0000"/>
        <rFont val="Calibri"/>
        <family val="2"/>
      </rPr>
      <t>⁰C)</t>
    </r>
  </si>
  <si>
    <r>
      <t xml:space="preserve">Specific operating bands are defined by </t>
    </r>
    <r>
      <rPr>
        <sz val="11"/>
        <color rgb="FFFF0000"/>
        <rFont val="Calibri"/>
        <family val="2"/>
        <scheme val="minor"/>
      </rPr>
      <t>regulatory requirements</t>
    </r>
    <r>
      <rPr>
        <sz val="11"/>
        <rFont val="Calibri"/>
        <family val="2"/>
        <scheme val="minor"/>
      </rPr>
      <t xml:space="preserve"> (see ref) </t>
    </r>
  </si>
  <si>
    <t>Ref [1] Section 11.13.36.5</t>
  </si>
  <si>
    <t>▶Sleep mode (Ref [1] Section 6.3.19);
▶Idle mode (Ref [1] Section 6.3.22), 
▶Tx power control (Ref [1] Section 8.1.7.3)</t>
  </si>
  <si>
    <t>Connection oriented QoS support (Ref [1] Section 6.1</t>
  </si>
  <si>
    <t>WiMAX Forum Smart Grid-specific profiles are called WiGRID</t>
  </si>
  <si>
    <t>WiMAX Forum Smart Grid-specific profiles are called WiGRID (WiGRID profiles for channel BWs below 1.25 MHz are pending)</t>
  </si>
  <si>
    <t>Ref [1] Section 8.4.14.1, Table 8-374</t>
  </si>
  <si>
    <t>Ref [1] Section 12.4.1</t>
  </si>
  <si>
    <t>64 km (40 miles), &lt; 1.0 GHz</t>
  </si>
  <si>
    <r>
      <t>Optimized for range up to 5 km in typical PMP environment</t>
    </r>
    <r>
      <rPr>
        <sz val="11"/>
        <color rgb="FFFF0000"/>
        <rFont val="Calibri"/>
        <family val="2"/>
        <scheme val="minor"/>
      </rPr>
      <t>, &lt; 11 GHz</t>
    </r>
    <r>
      <rPr>
        <sz val="11"/>
        <color theme="1"/>
        <rFont val="Calibri"/>
        <family val="2"/>
        <scheme val="minor"/>
      </rPr>
      <t xml:space="preserve">
functional up to 100 km</t>
    </r>
  </si>
  <si>
    <t>222 Hz (at 3 GHz)</t>
  </si>
  <si>
    <t>1.056 Mb/s per sector (for 1.20 MHz channel and reuse of 3 and 11:1 UL:DL)</t>
  </si>
  <si>
    <t>1.056 Mb/s per sector (for 1.20 MHz channel and reuse of 3 and 11:1 DL:UL and 1x1 SISO)</t>
  </si>
  <si>
    <t>3.17 Mb/s per channel (for 1.20 MHz channel and 11:1 UL:DL and 1x1 SISO)</t>
  </si>
  <si>
    <t>3.17 Mb/s  per channel (for 1.20 MHz channel and 11:1 UL:DL and 1x1 SISO)</t>
  </si>
  <si>
    <t>~1.0 bit/s/Hz for any of the following channel BWs
▶ channel BW from 1.2 MHz to 0.55 MHz with 5 ms frame, 
▶ channel BW from 0.50 MHz to 0.35 MHz with 10 ms frame, 
▶ channel BW from 0.30 MHz to 0.20 MHz with 20 ms frame, 
▶ channel BW from 0.15 MHz to 0.10 MHz with 25 ms frame.</t>
  </si>
  <si>
    <t>5, 10, 12.5, 20, 25, 40 and 50 ms Frame</t>
  </si>
  <si>
    <t>0.030 GHz to 3.0 GHz (VHF/UHF Bands)</t>
  </si>
  <si>
    <t>Yes, RSA and EAP based authentication</t>
  </si>
  <si>
    <t>Ref [1] Section 7.1.3</t>
  </si>
  <si>
    <t>Yes, Each encrypted packet contains packet number for receiver to detect and drop replays</t>
  </si>
  <si>
    <t xml:space="preserve">Yes, CMAC / HMAC key derivation for integrity protection for control messages.  
Additionally ICV of AES-CCM for integrity protection of MPDUs. </t>
  </si>
  <si>
    <t>Up to 2x2 MIMO
Ref [1] Section 8.3.8</t>
  </si>
  <si>
    <t>Ref [1] Section 6.3.4 and Section 8.4.16</t>
  </si>
  <si>
    <t>Yes, Flexible freq reuse, Dynamic channel selection, Vendor specific (MLD)</t>
  </si>
  <si>
    <t>Ref [1] Section 17.3.1.1</t>
  </si>
  <si>
    <t>Yes, Flexible freq reuse, Dynamic channel selection,Vendor specific (MLD)</t>
  </si>
  <si>
    <t>Yes, Sleep Mode</t>
  </si>
  <si>
    <t>Ref [1] Section 6.3.19</t>
  </si>
  <si>
    <t>Ref [1] Section 8.4.14.1, Table 8-374 and Section 12.9.1, Tables 12-47, 12-48, 12-49 and 12-50</t>
  </si>
  <si>
    <r>
      <t>[</t>
    </r>
    <r>
      <rPr>
        <sz val="11"/>
        <color rgb="FFFF0000"/>
        <rFont val="Calibri"/>
        <family val="2"/>
        <scheme val="minor"/>
      </rPr>
      <t>3</t>
    </r>
    <r>
      <rPr>
        <sz val="11"/>
        <color theme="1"/>
        <rFont val="Calibri"/>
        <family val="2"/>
        <scheme val="minor"/>
      </rPr>
      <t>] IEEE 802.16s System Requirements Document, IEEE 802.16 GRIDMAN Working Group, Nov 10, 2016, https://mentor.ieee.org/802.16/dcn/16/16-16-0034-04-000s-p802-16s-system-requirements-document-srd.docx</t>
    </r>
  </si>
  <si>
    <r>
      <t xml:space="preserve">Latency limitations for channel BW </t>
    </r>
    <r>
      <rPr>
        <sz val="11"/>
        <color rgb="FFFF0000"/>
        <rFont val="Calibri"/>
        <family val="2"/>
      </rPr>
      <t xml:space="preserve">≤ </t>
    </r>
    <r>
      <rPr>
        <sz val="11"/>
        <color rgb="FFFF0000"/>
        <rFont val="Calibri"/>
        <family val="2"/>
        <scheme val="minor"/>
      </rPr>
      <t>0.5 MHz, Ref [4]</t>
    </r>
  </si>
  <si>
    <t>TR Gap dependent    Ref [3], [4]</t>
  </si>
  <si>
    <t>Ref [3], [4]</t>
  </si>
  <si>
    <t>Ref [1] Section 8.4.5.2 and Section 12.9.1
Ref [4]</t>
  </si>
  <si>
    <t>See Ref [2]</t>
  </si>
  <si>
    <t>Ref [2]</t>
  </si>
  <si>
    <t xml:space="preserve">Ref [1] Section 12.4.4 </t>
  </si>
  <si>
    <t>23 dBm (for typical mobile Handset) 
Up to 30 dBm (for a fixed ODU)</t>
  </si>
  <si>
    <t>~0.000001 Mb/s/Hz for any of the following channel BWs
▶ channel BW from 1.2 MHz to 0.55 MHz with 5 ms frame, 
▶ channel BW from 0.50 MHz to 0.35 MHz with 10 ms frame, 
▶ channel BW from 0.30 MHz to 0.20 MHz with 20 ms frame, 
▶ channel BW from 0.15 MHz to 0.10 MHz with 25 ms frame.</t>
  </si>
  <si>
    <t xml:space="preserve">
With 1 Tx BS Antenna (10 MHz BW)
With 2 Tx BS Antennas (10 MHz BW)</t>
  </si>
  <si>
    <t>▶16QAM &amp; 1 SS Tx Antenna (10 MHz BW)
▶Optional 64QAM &amp; 1 SS Tx Antenna (10 MHz BW)</t>
  </si>
  <si>
    <t>40 Mb/s
60 Mb/s</t>
  </si>
  <si>
    <t>Yes, Tail Biting Convolution in DL; 
Turbo in UL</t>
  </si>
  <si>
    <t>Yes, Punctured convolutional coding</t>
  </si>
  <si>
    <t>12,840 bytes (1560 octets) at RLC interface</t>
  </si>
  <si>
    <t>Yes, EC-GSM-IoT reports received useful signal in 75 levels between −122 dBm and −48 dBm</t>
  </si>
  <si>
    <t>Yes, Timing Advanced based method as per 3GPP spec</t>
  </si>
  <si>
    <t>Yes, E-CID method as per 3GPP spec</t>
  </si>
  <si>
    <t>Yes, A-GNSS, E-CID methods as per 3GPP spec</t>
  </si>
  <si>
    <t>Yes, Mutual</t>
  </si>
  <si>
    <t>Yes, LTE reports Reference Signal Received Power (RSRP) for LTE neighbor cells. See 3GPP TS 36.133.</t>
  </si>
  <si>
    <t>Yes, NB-IoT measures Reference Signal Received Power (RSRP).</t>
  </si>
  <si>
    <t>Yes, Turbo; Tail Biting Convolution on BCH</t>
  </si>
  <si>
    <t>Yes, ETWS, CMAS, SIB16 time info</t>
  </si>
  <si>
    <t>Yes, SIB16 time info</t>
  </si>
  <si>
    <t>[2] Report  ITU-R  M.2135-1, Guidelines for evaluation of radio interface technologies for IMT-Advanced (12/2009)</t>
  </si>
  <si>
    <r>
      <t>[</t>
    </r>
    <r>
      <rPr>
        <sz val="11"/>
        <color rgb="FFFF0000"/>
        <rFont val="Calibri"/>
        <family val="2"/>
        <scheme val="minor"/>
      </rPr>
      <t>4</t>
    </r>
    <r>
      <rPr>
        <sz val="11"/>
        <color theme="1"/>
        <rFont val="Calibri"/>
        <family val="2"/>
        <scheme val="minor"/>
      </rPr>
      <t xml:space="preserve">] IEEE 802.16s System Description Document, IEEE 802.16 GRIDMAN Working Group, August 14, 2017, https://mentor.ieee.org/802.16/dcn/17/16-17-0006-03-000s-802-16s-approved-system-description-document-sdd.docx </t>
    </r>
  </si>
  <si>
    <r>
      <rPr>
        <sz val="11"/>
        <rFont val="Calibri"/>
        <family val="2"/>
        <scheme val="minor"/>
      </rPr>
      <t>[5] NISTIR-</t>
    </r>
    <r>
      <rPr>
        <sz val="11"/>
        <color rgb="FFFF0000"/>
        <rFont val="Calibri"/>
        <family val="2"/>
        <scheme val="minor"/>
      </rPr>
      <t xml:space="preserve">7761  </t>
    </r>
    <r>
      <rPr>
        <sz val="11"/>
        <rFont val="Calibri"/>
        <family val="2"/>
        <scheme val="minor"/>
      </rPr>
      <t>Rev 1: Guidelines for Assessing Wireless Standards for Smart Grid Applications, Section 5.2.1.3.9, Pg 71</t>
    </r>
  </si>
  <si>
    <r>
      <t xml:space="preserve">see Ref [1] </t>
    </r>
    <r>
      <rPr>
        <strike/>
        <sz val="11"/>
        <color rgb="FFFF0000"/>
        <rFont val="Calibri"/>
        <family val="2"/>
        <scheme val="minor"/>
      </rPr>
      <t>for relevant standards</t>
    </r>
    <r>
      <rPr>
        <sz val="11"/>
        <color theme="1"/>
        <rFont val="Calibri"/>
        <family val="2"/>
        <scheme val="minor"/>
      </rPr>
      <t xml:space="preserve">
E.g (1800-1830) MHz in Canada Operation outside these bands is possible (based on local regulatory requirements), but not specified. </t>
    </r>
  </si>
  <si>
    <r>
      <t xml:space="preserve">Various licensed bands from 0.03 GHz to 3.0 GHz. Specific bands include
▶ </t>
    </r>
    <r>
      <rPr>
        <sz val="11"/>
        <color rgb="FFFF0000"/>
        <rFont val="Calibri"/>
        <family val="2"/>
        <scheme val="minor"/>
      </rPr>
      <t xml:space="preserve">(0.176 - 0.220) GHz
▶ (0.406 - 0.470) GHz
▶ (0.746 - 0.806) GHz
▶ (0.895 - 0.941) GHz </t>
    </r>
    <r>
      <rPr>
        <sz val="11"/>
        <rFont val="Calibri"/>
        <family val="2"/>
        <scheme val="minor"/>
      </rPr>
      <t xml:space="preserve">(excluding </t>
    </r>
    <r>
      <rPr>
        <sz val="11"/>
        <color rgb="FFFF0000"/>
        <rFont val="Calibri"/>
        <family val="2"/>
        <scheme val="minor"/>
      </rPr>
      <t>(0.902 - 0.928) GHz)</t>
    </r>
    <r>
      <rPr>
        <sz val="11"/>
        <rFont val="Calibri"/>
        <family val="2"/>
        <scheme val="minor"/>
      </rPr>
      <t xml:space="preserve">
▶</t>
    </r>
    <r>
      <rPr>
        <sz val="11"/>
        <color rgb="FFFF0000"/>
        <rFont val="Calibri"/>
        <family val="2"/>
        <scheme val="minor"/>
      </rPr>
      <t xml:space="preserve"> (1.390 - 1.395 &amp; 1.432 - 1.435) GHz</t>
    </r>
    <r>
      <rPr>
        <sz val="11"/>
        <rFont val="Calibri"/>
        <family val="2"/>
        <scheme val="minor"/>
      </rPr>
      <t xml:space="preserve">
</t>
    </r>
  </si>
  <si>
    <r>
      <t>Reed Solomon Convolutional Coding, Convolutional Turbo Coding (</t>
    </r>
    <r>
      <rPr>
        <sz val="11"/>
        <color rgb="FFFF0000"/>
        <rFont val="Calibri"/>
        <family val="2"/>
        <scheme val="minor"/>
      </rPr>
      <t xml:space="preserve">Ref </t>
    </r>
    <r>
      <rPr>
        <sz val="11"/>
        <color theme="1"/>
        <rFont val="Calibri"/>
        <family val="2"/>
        <scheme val="minor"/>
      </rPr>
      <t>[1] Section 8.3.3.2) BTC and LDPC optional.</t>
    </r>
  </si>
  <si>
    <r>
      <t xml:space="preserve">Mandatory Convolutional Turbo Coding 
</t>
    </r>
    <r>
      <rPr>
        <sz val="11"/>
        <color rgb="FFFF0000"/>
        <rFont val="Calibri"/>
        <family val="2"/>
        <scheme val="minor"/>
      </rPr>
      <t>Ref</t>
    </r>
    <r>
      <rPr>
        <sz val="11"/>
        <color theme="1"/>
        <rFont val="Calibri"/>
        <family val="2"/>
        <scheme val="minor"/>
      </rPr>
      <t xml:space="preserve"> [1] Section 8.3.3.2</t>
    </r>
  </si>
  <si>
    <r>
      <t>ATIS (3GPP Organizational Partner</t>
    </r>
    <r>
      <rPr>
        <sz val="11"/>
        <color rgb="FFFF0000"/>
        <rFont val="Calibri"/>
        <family val="2"/>
        <scheme val="minor"/>
      </rPr>
      <t>)</t>
    </r>
  </si>
  <si>
    <t>HRP in draft</t>
  </si>
  <si>
    <t>IEEE Std 802.11ah-2016 (S1G Sub 1 GHz PHY)</t>
  </si>
  <si>
    <t xml:space="preserve">IEEE Std 802.11-1997 </t>
  </si>
  <si>
    <t>IEEE Std 802.11-2016 (includes 5GHz PHY amendments through 11ac)</t>
  </si>
  <si>
    <t>per spatial stream, 16 MHz channel, 256 QAM, rate 5/6 code</t>
  </si>
  <si>
    <t>Assume 70% MAC efficiency</t>
  </si>
  <si>
    <t>30% of channel data rate</t>
  </si>
  <si>
    <t>Based on Channel Data Rate</t>
  </si>
  <si>
    <t>IEEE Std 802.11-2012 (includes 2.4 GHz PHY amendments 11b, 11g, 11n)</t>
  </si>
  <si>
    <t>Human walking speed</t>
  </si>
  <si>
    <t>4g, 4m, 4n,4t, 4u, 4v, 4x</t>
  </si>
  <si>
    <t>▶ 0.4 for SUN/TVWS FSK
▶ 2.4 for SUN OFDM
▶ 0.5 for SUN OQPSK
▶ 6.25 for TVWS OFDM
▶ 1.64 for TVWS NBOFDM
▶ 2.0 for DSSS</t>
  </si>
  <si>
    <t>▶0.169, 
▶0.450 - 0.510,
▶ 0.863 - 0.876, 
▶0.902 - 0.928, 
▶0.950 - 0.958, 
▶2.4
▶ 0.054 - 0.862 for WS</t>
  </si>
  <si>
    <t>▶0.22, 
▶0.4-1,
▶ 0.779 - 0.787,
▶ 0.901-0.902,
▶1.427-1.432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</si>
</sst>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sz val="11"/>
      <color indexed="8"/>
      <name val="Calibri"/>
      <family val="2"/>
    </font>
    <font>
      <b/>
      <sz val="10"/>
      <name val="Arial"/>
      <family val="2"/>
    </font>
    <font>
      <vertAlign val="subscript"/>
      <sz val="11"/>
      <color indexed="8"/>
      <name val="Calibri"/>
      <family val="2"/>
    </font>
    <font>
      <sz val="10"/>
      <name val="Arial"/>
      <family val="2"/>
    </font>
    <font>
      <sz val="11"/>
      <color indexed="8"/>
      <name val="Calibri"/>
      <family val="2"/>
    </font>
    <font>
      <b/>
      <sz val="18"/>
      <color indexed="56"/>
      <name val="Cambria"/>
      <family val="1"/>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60"/>
      <name val="Calibri"/>
      <family val="2"/>
    </font>
    <font>
      <sz val="11"/>
      <color indexed="62"/>
      <name val="Calibri"/>
      <family val="2"/>
    </font>
    <font>
      <b/>
      <sz val="11"/>
      <color indexed="63"/>
      <name val="Calibri"/>
      <family val="2"/>
    </font>
    <font>
      <b/>
      <sz val="11"/>
      <color indexed="52"/>
      <name val="Calibri"/>
      <family val="2"/>
    </font>
    <font>
      <sz val="11"/>
      <color indexed="52"/>
      <name val="Calibri"/>
      <family val="2"/>
    </font>
    <font>
      <b/>
      <sz val="11"/>
      <color indexed="9"/>
      <name val="Calibri"/>
      <family val="2"/>
    </font>
    <font>
      <sz val="11"/>
      <color indexed="10"/>
      <name val="Calibri"/>
      <family val="2"/>
    </font>
    <font>
      <i/>
      <sz val="11"/>
      <color indexed="23"/>
      <name val="Calibri"/>
      <family val="2"/>
    </font>
    <font>
      <b/>
      <sz val="11"/>
      <color indexed="8"/>
      <name val="Calibri"/>
      <family val="2"/>
    </font>
    <font>
      <sz val="11"/>
      <color indexed="9"/>
      <name val="Calibri"/>
      <family val="2"/>
    </font>
    <font>
      <sz val="8"/>
      <name val="Calibri"/>
      <family val="2"/>
    </font>
    <font>
      <i/>
      <sz val="11"/>
      <name val="Calibri"/>
      <family val="2"/>
    </font>
    <font>
      <sz val="11"/>
      <name val="Calibri"/>
      <family val="2"/>
      <scheme val="minor"/>
    </font>
    <font>
      <sz val="11"/>
      <color theme="1"/>
      <name val="Calibri"/>
      <family val="2"/>
    </font>
    <font>
      <sz val="11"/>
      <color indexed="8"/>
      <name val="Calibri"/>
      <family val="2"/>
      <scheme val="minor"/>
    </font>
    <font>
      <sz val="11"/>
      <color rgb="FFFF0000"/>
      <name val="Calibri"/>
      <family val="2"/>
      <scheme val="minor"/>
    </font>
    <font>
      <b/>
      <sz val="10"/>
      <name val="Calibri"/>
      <family val="2"/>
    </font>
    <font>
      <sz val="11"/>
      <name val="Calibri"/>
      <family val="2"/>
    </font>
    <font>
      <strike/>
      <sz val="11"/>
      <name val="Calibri"/>
      <family val="2"/>
    </font>
    <font>
      <sz val="11"/>
      <color theme="1"/>
      <name val="MS PGothic"/>
      <family val="2"/>
    </font>
    <font>
      <b/>
      <sz val="11"/>
      <name val="Arial"/>
      <family val="2"/>
    </font>
    <font>
      <b/>
      <u/>
      <sz val="11"/>
      <color theme="1"/>
      <name val="Calibri"/>
      <family val="2"/>
      <scheme val="minor"/>
    </font>
    <font>
      <u/>
      <sz val="11"/>
      <color theme="1"/>
      <name val="Calibri"/>
      <family val="2"/>
      <scheme val="minor"/>
    </font>
    <font>
      <sz val="11"/>
      <color theme="1"/>
      <name val="Calibri"/>
      <family val="2"/>
      <scheme val="minor"/>
    </font>
    <font>
      <u/>
      <sz val="11"/>
      <color theme="10"/>
      <name val="Calibri"/>
      <family val="2"/>
    </font>
    <font>
      <b/>
      <sz val="11"/>
      <color theme="1"/>
      <name val="Calibri"/>
      <family val="2"/>
      <scheme val="minor"/>
    </font>
    <font>
      <b/>
      <vertAlign val="superscript"/>
      <sz val="10"/>
      <name val="Arial"/>
      <family val="2"/>
    </font>
    <font>
      <sz val="9"/>
      <color indexed="81"/>
      <name val="Tahoma"/>
      <family val="2"/>
    </font>
    <font>
      <strike/>
      <sz val="11"/>
      <name val="Calibri"/>
      <family val="2"/>
      <scheme val="minor"/>
    </font>
    <font>
      <sz val="11"/>
      <color rgb="FFFF0000"/>
      <name val="Calibri"/>
      <family val="2"/>
    </font>
    <font>
      <strike/>
      <sz val="11"/>
      <color rgb="FFFF0000"/>
      <name val="Calibri"/>
      <family val="2"/>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FFC000"/>
        <bgColor indexed="64"/>
      </patternFill>
    </fill>
    <fill>
      <patternFill patternType="solid">
        <fgColor rgb="FF00B0F0"/>
        <bgColor indexed="64"/>
      </patternFill>
    </fill>
    <fill>
      <patternFill patternType="solid">
        <fgColor theme="0"/>
        <bgColor indexed="64"/>
      </patternFill>
    </fill>
    <fill>
      <patternFill patternType="solid">
        <fgColor theme="0" tint="-0.14999847407452621"/>
        <bgColor indexed="64"/>
      </patternFill>
    </fill>
    <fill>
      <patternFill patternType="solid">
        <fgColor theme="9" tint="0.59999389629810485"/>
        <bgColor indexed="64"/>
      </patternFill>
    </fill>
  </fills>
  <borders count="2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top/>
      <bottom style="medium">
        <color indexed="64"/>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thin">
        <color indexed="64"/>
      </left>
      <right/>
      <top/>
      <bottom/>
      <diagonal/>
    </border>
  </borders>
  <cellStyleXfs count="56">
    <xf numFmtId="0" fontId="0" fillId="0" borderId="0"/>
    <xf numFmtId="0" fontId="5" fillId="2" borderId="0" applyNumberFormat="0" applyBorder="0" applyAlignment="0" applyProtection="0"/>
    <xf numFmtId="0" fontId="1" fillId="2" borderId="0" applyNumberFormat="0" applyBorder="0" applyAlignment="0" applyProtection="0"/>
    <xf numFmtId="0" fontId="5" fillId="3" borderId="0" applyNumberFormat="0" applyBorder="0" applyAlignment="0" applyProtection="0"/>
    <xf numFmtId="0" fontId="1" fillId="3" borderId="0" applyNumberFormat="0" applyBorder="0" applyAlignment="0" applyProtection="0"/>
    <xf numFmtId="0" fontId="5" fillId="4" borderId="0" applyNumberFormat="0" applyBorder="0" applyAlignment="0" applyProtection="0"/>
    <xf numFmtId="0" fontId="1" fillId="4"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6" borderId="0" applyNumberFormat="0" applyBorder="0" applyAlignment="0" applyProtection="0"/>
    <xf numFmtId="0" fontId="1" fillId="6" borderId="0" applyNumberFormat="0" applyBorder="0" applyAlignment="0" applyProtection="0"/>
    <xf numFmtId="0" fontId="5" fillId="7" borderId="0" applyNumberFormat="0" applyBorder="0" applyAlignment="0" applyProtection="0"/>
    <xf numFmtId="0" fontId="1" fillId="7"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9" borderId="0" applyNumberFormat="0" applyBorder="0" applyAlignment="0" applyProtection="0"/>
    <xf numFmtId="0" fontId="1" fillId="9" borderId="0" applyNumberFormat="0" applyBorder="0" applyAlignment="0" applyProtection="0"/>
    <xf numFmtId="0" fontId="5" fillId="10" borderId="0" applyNumberFormat="0" applyBorder="0" applyAlignment="0" applyProtection="0"/>
    <xf numFmtId="0" fontId="1" fillId="10" borderId="0" applyNumberFormat="0" applyBorder="0" applyAlignment="0" applyProtection="0"/>
    <xf numFmtId="0" fontId="5" fillId="5" borderId="0" applyNumberFormat="0" applyBorder="0" applyAlignment="0" applyProtection="0"/>
    <xf numFmtId="0" fontId="1" fillId="5" borderId="0" applyNumberFormat="0" applyBorder="0" applyAlignment="0" applyProtection="0"/>
    <xf numFmtId="0" fontId="5" fillId="8" borderId="0" applyNumberFormat="0" applyBorder="0" applyAlignment="0" applyProtection="0"/>
    <xf numFmtId="0" fontId="1" fillId="8" borderId="0" applyNumberFormat="0" applyBorder="0" applyAlignment="0" applyProtection="0"/>
    <xf numFmtId="0" fontId="5"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11" fillId="3" borderId="0" applyNumberFormat="0" applyBorder="0" applyAlignment="0" applyProtection="0"/>
    <xf numFmtId="0" fontId="15" fillId="20" borderId="1" applyNumberFormat="0" applyAlignment="0" applyProtection="0"/>
    <xf numFmtId="0" fontId="17" fillId="21" borderId="2" applyNumberFormat="0" applyAlignment="0" applyProtection="0"/>
    <xf numFmtId="0" fontId="19" fillId="0" borderId="0" applyNumberFormat="0" applyFill="0" applyBorder="0" applyAlignment="0" applyProtection="0"/>
    <xf numFmtId="0" fontId="10" fillId="4" borderId="0" applyNumberFormat="0" applyBorder="0" applyAlignment="0" applyProtection="0"/>
    <xf numFmtId="0" fontId="7" fillId="0" borderId="3" applyNumberFormat="0" applyFill="0" applyAlignment="0" applyProtection="0"/>
    <xf numFmtId="0" fontId="8" fillId="0" borderId="4" applyNumberFormat="0" applyFill="0" applyAlignment="0" applyProtection="0"/>
    <xf numFmtId="0" fontId="9" fillId="0" borderId="5" applyNumberFormat="0" applyFill="0" applyAlignment="0" applyProtection="0"/>
    <xf numFmtId="0" fontId="9" fillId="0" borderId="0" applyNumberFormat="0" applyFill="0" applyBorder="0" applyAlignment="0" applyProtection="0"/>
    <xf numFmtId="0" fontId="13" fillId="7" borderId="1" applyNumberFormat="0" applyAlignment="0" applyProtection="0"/>
    <xf numFmtId="0" fontId="16" fillId="0" borderId="6" applyNumberFormat="0" applyFill="0" applyAlignment="0" applyProtection="0"/>
    <xf numFmtId="0" fontId="12" fillId="22" borderId="0" applyNumberFormat="0" applyBorder="0" applyAlignment="0" applyProtection="0"/>
    <xf numFmtId="0" fontId="4" fillId="0" borderId="0"/>
    <xf numFmtId="0" fontId="4" fillId="23" borderId="7" applyNumberFormat="0" applyFont="0" applyAlignment="0" applyProtection="0"/>
    <xf numFmtId="0" fontId="14" fillId="20" borderId="8" applyNumberFormat="0" applyAlignment="0" applyProtection="0"/>
    <xf numFmtId="0" fontId="6" fillId="0" borderId="0" applyNumberFormat="0" applyFill="0" applyBorder="0" applyAlignment="0" applyProtection="0"/>
    <xf numFmtId="0" fontId="20" fillId="0" borderId="9" applyNumberFormat="0" applyFill="0" applyAlignment="0" applyProtection="0"/>
    <xf numFmtId="0" fontId="18" fillId="0" borderId="0" applyNumberFormat="0" applyFill="0" applyBorder="0" applyAlignment="0" applyProtection="0"/>
    <xf numFmtId="0" fontId="36" fillId="0" borderId="0" applyNumberFormat="0" applyFill="0" applyBorder="0" applyAlignment="0" applyProtection="0">
      <alignment vertical="top"/>
      <protection locked="0"/>
    </xf>
  </cellStyleXfs>
  <cellXfs count="258">
    <xf numFmtId="0" fontId="0" fillId="0" borderId="0" xfId="0"/>
    <xf numFmtId="0" fontId="0" fillId="0" borderId="0" xfId="0" applyBorder="1"/>
    <xf numFmtId="0" fontId="0" fillId="0" borderId="0" xfId="0" applyBorder="1" applyAlignment="1">
      <alignment horizontal="left" vertical="top" wrapText="1"/>
    </xf>
    <xf numFmtId="0" fontId="0" fillId="0" borderId="0" xfId="0" applyFill="1" applyBorder="1" applyAlignment="1">
      <alignment horizontal="left" vertical="top" wrapText="1"/>
    </xf>
    <xf numFmtId="0" fontId="0" fillId="24" borderId="12" xfId="0" applyFont="1" applyFill="1" applyBorder="1" applyAlignment="1">
      <alignment vertical="center"/>
    </xf>
    <xf numFmtId="0" fontId="0" fillId="25" borderId="12" xfId="0" applyFont="1" applyFill="1" applyBorder="1" applyAlignment="1">
      <alignment wrapText="1"/>
    </xf>
    <xf numFmtId="0" fontId="0" fillId="0" borderId="12" xfId="0" applyBorder="1"/>
    <xf numFmtId="0" fontId="0" fillId="0" borderId="13" xfId="0" applyBorder="1"/>
    <xf numFmtId="0" fontId="0" fillId="0" borderId="13" xfId="0" applyBorder="1" applyAlignment="1">
      <alignment horizontal="left"/>
    </xf>
    <xf numFmtId="0" fontId="2" fillId="25" borderId="14" xfId="0" applyFont="1" applyFill="1" applyBorder="1" applyAlignment="1">
      <alignment horizontal="center" vertical="center" wrapText="1"/>
    </xf>
    <xf numFmtId="0" fontId="1" fillId="24" borderId="15" xfId="0" applyFont="1" applyFill="1" applyBorder="1" applyAlignment="1">
      <alignment vertical="center"/>
    </xf>
    <xf numFmtId="0" fontId="0" fillId="25" borderId="15" xfId="0" applyFont="1" applyFill="1" applyBorder="1" applyAlignment="1">
      <alignment wrapText="1"/>
    </xf>
    <xf numFmtId="0" fontId="0" fillId="24" borderId="15" xfId="0" applyFont="1" applyFill="1" applyBorder="1" applyAlignment="1">
      <alignment vertical="center" wrapText="1"/>
    </xf>
    <xf numFmtId="0" fontId="0" fillId="0" borderId="15" xfId="0" applyBorder="1" applyAlignment="1">
      <alignment wrapText="1"/>
    </xf>
    <xf numFmtId="0" fontId="0" fillId="24" borderId="15" xfId="0" applyFill="1" applyBorder="1" applyAlignment="1">
      <alignment wrapText="1"/>
    </xf>
    <xf numFmtId="0" fontId="0" fillId="0" borderId="12" xfId="0" applyBorder="1" applyAlignment="1">
      <alignment horizontal="left"/>
    </xf>
    <xf numFmtId="0" fontId="2" fillId="25" borderId="12" xfId="0" applyFont="1" applyFill="1" applyBorder="1" applyAlignment="1">
      <alignment horizontal="left" vertical="center"/>
    </xf>
    <xf numFmtId="0" fontId="2" fillId="25" borderId="12" xfId="0" applyFont="1" applyFill="1" applyBorder="1" applyAlignment="1">
      <alignment horizontal="center" vertical="center" wrapText="1"/>
    </xf>
    <xf numFmtId="0" fontId="2" fillId="25" borderId="15" xfId="0" applyFont="1" applyFill="1" applyBorder="1" applyAlignment="1">
      <alignment horizontal="center" vertical="center" wrapText="1"/>
    </xf>
    <xf numFmtId="0" fontId="2" fillId="25" borderId="0" xfId="0" applyFont="1" applyFill="1" applyBorder="1" applyAlignment="1">
      <alignment horizontal="center" vertical="center" wrapText="1"/>
    </xf>
    <xf numFmtId="0" fontId="0" fillId="0" borderId="12" xfId="0" applyBorder="1" applyAlignment="1">
      <alignment horizontal="left" vertical="top" wrapText="1"/>
    </xf>
    <xf numFmtId="0" fontId="2" fillId="25" borderId="10" xfId="0" applyFont="1" applyFill="1" applyBorder="1" applyAlignment="1">
      <alignment horizontal="center" vertical="center" wrapText="1"/>
    </xf>
    <xf numFmtId="0" fontId="0" fillId="0" borderId="20" xfId="0" applyBorder="1" applyAlignment="1">
      <alignment horizontal="left"/>
    </xf>
    <xf numFmtId="0" fontId="0" fillId="0" borderId="19" xfId="0" applyBorder="1" applyAlignment="1">
      <alignment wrapText="1"/>
    </xf>
    <xf numFmtId="0" fontId="0" fillId="0" borderId="18" xfId="0" applyBorder="1" applyAlignment="1">
      <alignment horizontal="left"/>
    </xf>
    <xf numFmtId="0" fontId="2" fillId="25" borderId="12" xfId="0" applyFont="1" applyFill="1" applyBorder="1" applyAlignment="1">
      <alignment horizontal="center"/>
    </xf>
    <xf numFmtId="0" fontId="0" fillId="24" borderId="0" xfId="0" applyFont="1" applyFill="1" applyBorder="1" applyAlignment="1">
      <alignment vertical="center"/>
    </xf>
    <xf numFmtId="0" fontId="2" fillId="25" borderId="15" xfId="0" applyFont="1" applyFill="1" applyBorder="1" applyAlignment="1">
      <alignment horizontal="center" vertical="center"/>
    </xf>
    <xf numFmtId="0" fontId="2" fillId="0" borderId="12" xfId="0" applyFont="1" applyFill="1" applyBorder="1" applyAlignment="1">
      <alignment horizontal="center"/>
    </xf>
    <xf numFmtId="0" fontId="2" fillId="0" borderId="0" xfId="0" applyFont="1" applyFill="1" applyBorder="1" applyAlignment="1">
      <alignment horizontal="center"/>
    </xf>
    <xf numFmtId="0" fontId="0" fillId="0" borderId="12" xfId="0" applyFill="1" applyBorder="1"/>
    <xf numFmtId="0" fontId="0" fillId="0" borderId="0" xfId="0" applyFill="1" applyBorder="1"/>
    <xf numFmtId="0" fontId="0" fillId="0" borderId="0" xfId="0" applyFill="1" applyBorder="1" applyAlignment="1">
      <alignment horizontal="left" vertical="top"/>
    </xf>
    <xf numFmtId="0" fontId="0" fillId="0" borderId="12" xfId="0" applyFill="1" applyBorder="1" applyAlignment="1">
      <alignment horizontal="left" vertical="top"/>
    </xf>
    <xf numFmtId="0" fontId="0" fillId="0" borderId="12" xfId="0" applyFont="1" applyFill="1" applyBorder="1"/>
    <xf numFmtId="0" fontId="0" fillId="0" borderId="0" xfId="0" applyFont="1" applyFill="1" applyBorder="1"/>
    <xf numFmtId="0" fontId="0" fillId="24" borderId="12" xfId="0" applyFill="1" applyBorder="1" applyAlignment="1">
      <alignment horizontal="left"/>
    </xf>
    <xf numFmtId="0" fontId="0" fillId="24" borderId="13" xfId="0" applyFill="1" applyBorder="1" applyAlignment="1">
      <alignment horizontal="left"/>
    </xf>
    <xf numFmtId="0" fontId="1" fillId="24" borderId="0" xfId="0" applyFont="1" applyFill="1" applyBorder="1" applyAlignment="1">
      <alignment vertical="center"/>
    </xf>
    <xf numFmtId="0" fontId="0" fillId="25" borderId="0" xfId="0" applyFont="1" applyFill="1" applyBorder="1" applyAlignment="1">
      <alignment wrapText="1"/>
    </xf>
    <xf numFmtId="0" fontId="0" fillId="24" borderId="0" xfId="0" applyFill="1" applyBorder="1" applyAlignment="1">
      <alignment horizontal="left"/>
    </xf>
    <xf numFmtId="0" fontId="0" fillId="0" borderId="0" xfId="0" applyBorder="1" applyAlignment="1">
      <alignment horizontal="left"/>
    </xf>
    <xf numFmtId="0" fontId="0" fillId="0" borderId="17" xfId="0" applyBorder="1" applyAlignment="1">
      <alignment horizontal="left"/>
    </xf>
    <xf numFmtId="0" fontId="0" fillId="0" borderId="0" xfId="0" applyBorder="1" applyAlignment="1">
      <alignment wrapText="1"/>
    </xf>
    <xf numFmtId="0" fontId="0" fillId="24" borderId="12" xfId="0" applyFill="1" applyBorder="1" applyAlignment="1">
      <alignment wrapText="1"/>
    </xf>
    <xf numFmtId="0" fontId="0" fillId="0" borderId="12" xfId="0" applyBorder="1" applyAlignment="1">
      <alignment wrapText="1"/>
    </xf>
    <xf numFmtId="0" fontId="0" fillId="0" borderId="18" xfId="0" applyBorder="1" applyAlignment="1">
      <alignment wrapText="1"/>
    </xf>
    <xf numFmtId="0" fontId="0" fillId="24" borderId="21" xfId="0" applyFont="1" applyFill="1" applyBorder="1" applyAlignment="1">
      <alignment vertical="center"/>
    </xf>
    <xf numFmtId="0" fontId="0" fillId="24" borderId="21" xfId="0" applyFont="1" applyFill="1" applyBorder="1" applyAlignment="1">
      <alignment vertical="center" wrapText="1"/>
    </xf>
    <xf numFmtId="0" fontId="2" fillId="25" borderId="21" xfId="0" applyFont="1" applyFill="1" applyBorder="1" applyAlignment="1">
      <alignment horizontal="center" vertical="center" wrapText="1"/>
    </xf>
    <xf numFmtId="0" fontId="0" fillId="25" borderId="21" xfId="0" applyFont="1" applyFill="1" applyBorder="1" applyAlignment="1">
      <alignment wrapText="1"/>
    </xf>
    <xf numFmtId="0" fontId="32" fillId="26" borderId="12" xfId="0" applyFont="1" applyFill="1" applyBorder="1" applyAlignment="1">
      <alignment horizontal="left" vertical="center"/>
    </xf>
    <xf numFmtId="0" fontId="32" fillId="0" borderId="21" xfId="0" applyFont="1" applyFill="1" applyBorder="1" applyAlignment="1">
      <alignment horizontal="center" vertical="center" wrapText="1"/>
    </xf>
    <xf numFmtId="0" fontId="32" fillId="0" borderId="12" xfId="0" applyFont="1" applyFill="1" applyBorder="1" applyAlignment="1">
      <alignment horizontal="center" vertical="center" wrapText="1"/>
    </xf>
    <xf numFmtId="0" fontId="32" fillId="0" borderId="1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horizontal="center"/>
    </xf>
    <xf numFmtId="0" fontId="0" fillId="24" borderId="21" xfId="0" applyFont="1" applyFill="1" applyBorder="1"/>
    <xf numFmtId="0" fontId="0" fillId="24" borderId="15" xfId="0" applyFont="1" applyFill="1" applyBorder="1"/>
    <xf numFmtId="0" fontId="0" fillId="24" borderId="15" xfId="0" applyFont="1" applyFill="1" applyBorder="1" applyAlignment="1">
      <alignment wrapText="1"/>
    </xf>
    <xf numFmtId="0" fontId="0" fillId="24" borderId="12" xfId="0" applyFont="1" applyFill="1" applyBorder="1" applyAlignment="1">
      <alignment wrapText="1"/>
    </xf>
    <xf numFmtId="0" fontId="0" fillId="24" borderId="12" xfId="0" applyFont="1" applyFill="1" applyBorder="1"/>
    <xf numFmtId="0" fontId="0" fillId="24" borderId="13" xfId="0" applyFont="1" applyFill="1" applyBorder="1"/>
    <xf numFmtId="0" fontId="0" fillId="24" borderId="0" xfId="0" applyFont="1" applyFill="1" applyBorder="1"/>
    <xf numFmtId="0" fontId="0" fillId="25" borderId="0" xfId="0" applyFont="1" applyFill="1" applyBorder="1" applyAlignment="1">
      <alignment horizontal="left"/>
    </xf>
    <xf numFmtId="0" fontId="0" fillId="25" borderId="21" xfId="0" applyFont="1" applyFill="1" applyBorder="1" applyAlignment="1">
      <alignment horizontal="left"/>
    </xf>
    <xf numFmtId="0" fontId="0" fillId="25" borderId="12" xfId="0" applyFont="1" applyFill="1" applyBorder="1" applyAlignment="1">
      <alignment horizontal="left"/>
    </xf>
    <xf numFmtId="0" fontId="2" fillId="25" borderId="21" xfId="0" applyFont="1" applyFill="1" applyBorder="1" applyAlignment="1">
      <alignment horizontal="left" vertical="center" wrapText="1"/>
    </xf>
    <xf numFmtId="17" fontId="0" fillId="0" borderId="0" xfId="0" quotePrefix="1" applyNumberFormat="1" applyAlignment="1">
      <alignment vertical="top"/>
    </xf>
    <xf numFmtId="0" fontId="0" fillId="0" borderId="0" xfId="0" applyAlignment="1">
      <alignment vertical="top"/>
    </xf>
    <xf numFmtId="0" fontId="0" fillId="0" borderId="0" xfId="0" applyAlignment="1">
      <alignment vertical="top" wrapText="1"/>
    </xf>
    <xf numFmtId="0" fontId="0" fillId="24" borderId="12" xfId="0" applyFont="1" applyFill="1" applyBorder="1" applyAlignment="1">
      <alignment vertical="center" wrapText="1"/>
    </xf>
    <xf numFmtId="0" fontId="27" fillId="0" borderId="0" xfId="0" applyFont="1" applyAlignment="1">
      <alignment vertical="top"/>
    </xf>
    <xf numFmtId="0" fontId="2" fillId="25" borderId="14" xfId="0" applyFont="1" applyFill="1" applyBorder="1" applyAlignment="1">
      <alignment horizontal="center" vertical="center" wrapText="1"/>
    </xf>
    <xf numFmtId="0" fontId="37" fillId="0" borderId="0" xfId="0" applyFont="1"/>
    <xf numFmtId="0" fontId="37" fillId="27" borderId="0" xfId="0" applyFont="1" applyFill="1"/>
    <xf numFmtId="0" fontId="37" fillId="27" borderId="0" xfId="0" applyFont="1" applyFill="1" applyAlignment="1">
      <alignment wrapText="1"/>
    </xf>
    <xf numFmtId="0" fontId="0" fillId="0" borderId="12" xfId="0" applyFont="1" applyBorder="1" applyAlignment="1">
      <alignment horizontal="left" wrapText="1"/>
    </xf>
    <xf numFmtId="0" fontId="1" fillId="0" borderId="21" xfId="0" applyFont="1" applyBorder="1" applyAlignment="1">
      <alignment horizontal="left" wrapText="1"/>
    </xf>
    <xf numFmtId="0" fontId="0" fillId="0" borderId="21" xfId="0" applyFont="1" applyBorder="1" applyAlignment="1">
      <alignment horizontal="left" wrapText="1"/>
    </xf>
    <xf numFmtId="0" fontId="0" fillId="0" borderId="15" xfId="0" applyFont="1" applyBorder="1" applyAlignment="1">
      <alignment horizontal="left" wrapText="1"/>
    </xf>
    <xf numFmtId="0" fontId="0" fillId="0" borderId="15" xfId="0" applyFont="1" applyFill="1" applyBorder="1" applyAlignment="1">
      <alignment horizontal="left" wrapText="1"/>
    </xf>
    <xf numFmtId="0" fontId="0" fillId="0" borderId="13" xfId="0" applyFont="1" applyBorder="1" applyAlignment="1">
      <alignment horizontal="left" wrapText="1"/>
    </xf>
    <xf numFmtId="0" fontId="0" fillId="0" borderId="0" xfId="0" applyFont="1" applyBorder="1" applyAlignment="1">
      <alignment horizontal="left" wrapText="1"/>
    </xf>
    <xf numFmtId="0" fontId="0" fillId="0" borderId="21" xfId="0" applyBorder="1" applyAlignment="1">
      <alignment wrapText="1"/>
    </xf>
    <xf numFmtId="0" fontId="0" fillId="0" borderId="0" xfId="0" applyFont="1" applyBorder="1" applyAlignment="1">
      <alignment horizontal="left"/>
    </xf>
    <xf numFmtId="0" fontId="0" fillId="0" borderId="12" xfId="0" applyFont="1" applyBorder="1" applyAlignment="1">
      <alignment horizontal="left"/>
    </xf>
    <xf numFmtId="0" fontId="0" fillId="0" borderId="21" xfId="0" applyFont="1" applyBorder="1" applyAlignment="1">
      <alignment horizontal="left"/>
    </xf>
    <xf numFmtId="0" fontId="0" fillId="0" borderId="15" xfId="0" applyFont="1" applyBorder="1" applyAlignment="1">
      <alignment horizontal="left"/>
    </xf>
    <xf numFmtId="0" fontId="0" fillId="0" borderId="12" xfId="0" applyFont="1" applyFill="1" applyBorder="1" applyAlignment="1">
      <alignment horizontal="left" wrapText="1"/>
    </xf>
    <xf numFmtId="0" fontId="0" fillId="24" borderId="12" xfId="0" applyFont="1" applyFill="1" applyBorder="1" applyAlignment="1"/>
    <xf numFmtId="0" fontId="1" fillId="24" borderId="0" xfId="0" applyFont="1" applyFill="1" applyBorder="1" applyAlignment="1"/>
    <xf numFmtId="0" fontId="0" fillId="24" borderId="21" xfId="0" applyFont="1" applyFill="1" applyBorder="1" applyAlignment="1"/>
    <xf numFmtId="0" fontId="26" fillId="24" borderId="15" xfId="0" applyFont="1" applyFill="1" applyBorder="1" applyAlignment="1">
      <alignment horizontal="left" wrapText="1"/>
    </xf>
    <xf numFmtId="0" fontId="0" fillId="24" borderId="15" xfId="0" applyFont="1" applyFill="1" applyBorder="1" applyAlignment="1">
      <alignment horizontal="left" wrapText="1"/>
    </xf>
    <xf numFmtId="0" fontId="0" fillId="24" borderId="21" xfId="0" applyFont="1" applyFill="1" applyBorder="1" applyAlignment="1">
      <alignment wrapText="1"/>
    </xf>
    <xf numFmtId="0" fontId="0" fillId="24" borderId="0" xfId="0" applyFont="1" applyFill="1" applyBorder="1" applyAlignment="1"/>
    <xf numFmtId="0" fontId="0" fillId="24" borderId="0" xfId="0" applyFont="1" applyFill="1" applyBorder="1" applyAlignment="1">
      <alignment horizontal="left"/>
    </xf>
    <xf numFmtId="0" fontId="0" fillId="24" borderId="12" xfId="0" applyFont="1" applyFill="1" applyBorder="1" applyAlignment="1">
      <alignment horizontal="left"/>
    </xf>
    <xf numFmtId="0" fontId="0" fillId="24" borderId="21" xfId="0" applyFont="1" applyFill="1" applyBorder="1" applyAlignment="1">
      <alignment horizontal="left"/>
    </xf>
    <xf numFmtId="0" fontId="0" fillId="24" borderId="15" xfId="0" applyFont="1" applyFill="1" applyBorder="1" applyAlignment="1">
      <alignment horizontal="left"/>
    </xf>
    <xf numFmtId="0" fontId="24" fillId="0" borderId="15" xfId="0" applyFont="1" applyFill="1" applyBorder="1" applyAlignment="1">
      <alignment horizontal="left" wrapText="1"/>
    </xf>
    <xf numFmtId="0" fontId="0" fillId="0" borderId="13" xfId="0" applyFont="1" applyBorder="1" applyAlignment="1">
      <alignment horizontal="left"/>
    </xf>
    <xf numFmtId="0" fontId="0" fillId="0" borderId="12" xfId="0" applyFill="1" applyBorder="1" applyAlignment="1">
      <alignment wrapText="1"/>
    </xf>
    <xf numFmtId="0" fontId="24" fillId="24" borderId="15" xfId="0" applyFont="1" applyFill="1" applyBorder="1" applyAlignment="1">
      <alignment horizontal="left" wrapText="1"/>
    </xf>
    <xf numFmtId="0" fontId="24" fillId="0" borderId="15" xfId="0" applyFont="1" applyBorder="1" applyAlignment="1">
      <alignment horizontal="left" wrapText="1"/>
    </xf>
    <xf numFmtId="0" fontId="0" fillId="0" borderId="21" xfId="0" applyFont="1" applyFill="1" applyBorder="1" applyAlignment="1">
      <alignment horizontal="left" wrapText="1"/>
    </xf>
    <xf numFmtId="0" fontId="0" fillId="0" borderId="15" xfId="0" applyFont="1" applyFill="1" applyBorder="1" applyAlignment="1">
      <alignment horizontal="left"/>
    </xf>
    <xf numFmtId="0" fontId="24" fillId="0" borderId="12" xfId="0" applyFont="1" applyBorder="1" applyAlignment="1">
      <alignment horizontal="left" wrapText="1"/>
    </xf>
    <xf numFmtId="0" fontId="24" fillId="0" borderId="21" xfId="0" applyFont="1" applyBorder="1" applyAlignment="1">
      <alignment horizontal="left" wrapText="1"/>
    </xf>
    <xf numFmtId="0" fontId="27" fillId="0" borderId="21" xfId="0" applyFont="1" applyBorder="1" applyAlignment="1">
      <alignment horizontal="left" wrapText="1"/>
    </xf>
    <xf numFmtId="0" fontId="0" fillId="24" borderId="0" xfId="0" applyFont="1" applyFill="1" applyBorder="1" applyAlignment="1">
      <alignment wrapText="1"/>
    </xf>
    <xf numFmtId="0" fontId="0" fillId="24" borderId="21" xfId="0" applyFill="1" applyBorder="1" applyAlignment="1">
      <alignment wrapText="1"/>
    </xf>
    <xf numFmtId="0" fontId="0" fillId="0" borderId="21" xfId="0" quotePrefix="1" applyFont="1" applyBorder="1" applyAlignment="1">
      <alignment horizontal="left" wrapText="1"/>
    </xf>
    <xf numFmtId="1" fontId="0" fillId="0" borderId="15" xfId="0" applyNumberFormat="1" applyFont="1" applyBorder="1" applyAlignment="1">
      <alignment horizontal="left"/>
    </xf>
    <xf numFmtId="0" fontId="29" fillId="0" borderId="15" xfId="0" applyFont="1" applyBorder="1" applyAlignment="1">
      <alignment wrapText="1"/>
    </xf>
    <xf numFmtId="0" fontId="24" fillId="0" borderId="12" xfId="0" applyFont="1" applyFill="1" applyBorder="1" applyAlignment="1">
      <alignment horizontal="left" wrapText="1"/>
    </xf>
    <xf numFmtId="0" fontId="0" fillId="0" borderId="0" xfId="0" applyFont="1" applyFill="1" applyBorder="1" applyAlignment="1">
      <alignment horizontal="left" wrapText="1"/>
    </xf>
    <xf numFmtId="0" fontId="0" fillId="0" borderId="0" xfId="0" applyFont="1" applyFill="1" applyBorder="1" applyAlignment="1">
      <alignment horizontal="left"/>
    </xf>
    <xf numFmtId="16" fontId="0" fillId="0" borderId="0" xfId="0" applyNumberFormat="1" applyFont="1" applyBorder="1" applyAlignment="1">
      <alignment horizontal="left" wrapText="1"/>
    </xf>
    <xf numFmtId="0" fontId="0" fillId="0" borderId="21" xfId="0" applyFill="1" applyBorder="1" applyAlignment="1">
      <alignment wrapText="1"/>
    </xf>
    <xf numFmtId="0" fontId="24" fillId="0" borderId="21" xfId="0" applyFont="1" applyFill="1" applyBorder="1" applyAlignment="1">
      <alignment horizontal="left" wrapText="1"/>
    </xf>
    <xf numFmtId="16" fontId="0" fillId="0" borderId="13" xfId="0" quotePrefix="1" applyNumberFormat="1" applyFont="1" applyBorder="1" applyAlignment="1">
      <alignment horizontal="left" wrapText="1"/>
    </xf>
    <xf numFmtId="0" fontId="0" fillId="0" borderId="0" xfId="0" quotePrefix="1" applyFont="1" applyBorder="1" applyAlignment="1">
      <alignment horizontal="left" wrapText="1"/>
    </xf>
    <xf numFmtId="3" fontId="0" fillId="0" borderId="12" xfId="0" applyNumberFormat="1" applyBorder="1" applyAlignment="1">
      <alignment horizontal="left" wrapText="1"/>
    </xf>
    <xf numFmtId="0" fontId="0" fillId="0" borderId="21" xfId="0" applyFont="1" applyBorder="1" applyAlignment="1">
      <alignment wrapText="1"/>
    </xf>
    <xf numFmtId="0" fontId="0" fillId="24" borderId="12" xfId="0" applyFont="1" applyFill="1" applyBorder="1" applyAlignment="1">
      <alignment horizontal="left" wrapText="1"/>
    </xf>
    <xf numFmtId="0" fontId="1" fillId="24" borderId="0" xfId="0" applyFont="1" applyFill="1" applyBorder="1" applyAlignment="1">
      <alignment horizontal="left" wrapText="1"/>
    </xf>
    <xf numFmtId="0" fontId="0" fillId="24" borderId="21" xfId="0" applyFont="1" applyFill="1" applyBorder="1" applyAlignment="1">
      <alignment horizontal="left" wrapText="1"/>
    </xf>
    <xf numFmtId="0" fontId="0" fillId="24" borderId="13" xfId="0" applyFont="1" applyFill="1" applyBorder="1" applyAlignment="1">
      <alignment horizontal="left" wrapText="1"/>
    </xf>
    <xf numFmtId="0" fontId="0" fillId="24" borderId="0" xfId="0" applyFont="1" applyFill="1" applyBorder="1" applyAlignment="1">
      <alignment horizontal="left" wrapText="1"/>
    </xf>
    <xf numFmtId="17" fontId="0" fillId="0" borderId="12" xfId="0" quotePrefix="1" applyNumberFormat="1" applyFont="1" applyBorder="1" applyAlignment="1">
      <alignment horizontal="left" wrapText="1"/>
    </xf>
    <xf numFmtId="0" fontId="0" fillId="0" borderId="12" xfId="0" applyBorder="1" applyAlignment="1">
      <alignment horizontal="left" wrapText="1"/>
    </xf>
    <xf numFmtId="0" fontId="0" fillId="0" borderId="21" xfId="0" applyFill="1" applyBorder="1" applyAlignment="1">
      <alignment horizontal="left" wrapText="1"/>
    </xf>
    <xf numFmtId="0" fontId="0" fillId="0" borderId="13" xfId="0" quotePrefix="1" applyFont="1" applyFill="1" applyBorder="1" applyAlignment="1">
      <alignment horizontal="left" wrapText="1"/>
    </xf>
    <xf numFmtId="0" fontId="0" fillId="0" borderId="21" xfId="0" applyBorder="1" applyAlignment="1">
      <alignment horizontal="left" wrapText="1"/>
    </xf>
    <xf numFmtId="0" fontId="26" fillId="0" borderId="15" xfId="0" applyFont="1" applyBorder="1" applyAlignment="1">
      <alignment horizontal="left" wrapText="1"/>
    </xf>
    <xf numFmtId="0" fontId="1" fillId="0" borderId="21" xfId="0" applyFont="1" applyFill="1" applyBorder="1" applyAlignment="1">
      <alignment horizontal="left" wrapText="1"/>
    </xf>
    <xf numFmtId="0" fontId="24" fillId="0" borderId="0" xfId="0" applyFont="1" applyBorder="1" applyAlignment="1">
      <alignment horizontal="left" wrapText="1"/>
    </xf>
    <xf numFmtId="0" fontId="0" fillId="24" borderId="13" xfId="0" applyFont="1" applyFill="1" applyBorder="1" applyAlignment="1">
      <alignment horizontal="left"/>
    </xf>
    <xf numFmtId="0" fontId="0" fillId="0" borderId="0" xfId="0" quotePrefix="1" applyFont="1" applyBorder="1" applyAlignment="1">
      <alignment horizontal="left"/>
    </xf>
    <xf numFmtId="49" fontId="24" fillId="0" borderId="15" xfId="0" applyNumberFormat="1" applyFont="1" applyFill="1" applyBorder="1" applyAlignment="1">
      <alignment horizontal="left" wrapText="1"/>
    </xf>
    <xf numFmtId="49" fontId="0" fillId="0" borderId="12" xfId="0" applyNumberFormat="1" applyFont="1" applyFill="1" applyBorder="1" applyAlignment="1">
      <alignment horizontal="left" wrapText="1"/>
    </xf>
    <xf numFmtId="0" fontId="26" fillId="0" borderId="15" xfId="0" applyFont="1" applyFill="1" applyBorder="1" applyAlignment="1">
      <alignment horizontal="left" wrapText="1"/>
    </xf>
    <xf numFmtId="0" fontId="0" fillId="24" borderId="15" xfId="0" applyFont="1" applyFill="1" applyBorder="1" applyAlignment="1"/>
    <xf numFmtId="0" fontId="0" fillId="26" borderId="15" xfId="0" applyFont="1" applyFill="1" applyBorder="1" applyAlignment="1">
      <alignment horizontal="left" wrapText="1"/>
    </xf>
    <xf numFmtId="0" fontId="0" fillId="24" borderId="13" xfId="0" applyFont="1" applyFill="1" applyBorder="1" applyAlignment="1"/>
    <xf numFmtId="0" fontId="29" fillId="0" borderId="15" xfId="0" applyFont="1" applyFill="1" applyBorder="1" applyAlignment="1">
      <alignment horizontal="left" wrapText="1"/>
    </xf>
    <xf numFmtId="0" fontId="29" fillId="0" borderId="12" xfId="0" applyFont="1" applyBorder="1" applyAlignment="1">
      <alignment horizontal="left" wrapText="1"/>
    </xf>
    <xf numFmtId="0" fontId="29" fillId="0" borderId="12" xfId="0" applyFont="1" applyFill="1" applyBorder="1" applyAlignment="1">
      <alignment horizontal="left" wrapText="1"/>
    </xf>
    <xf numFmtId="0" fontId="0" fillId="0" borderId="12" xfId="0" applyFont="1" applyFill="1" applyBorder="1" applyAlignment="1">
      <alignment horizontal="left"/>
    </xf>
    <xf numFmtId="0" fontId="0" fillId="0" borderId="21" xfId="0" applyFont="1" applyFill="1" applyBorder="1" applyAlignment="1">
      <alignment horizontal="left"/>
    </xf>
    <xf numFmtId="0" fontId="0" fillId="25" borderId="12" xfId="0" applyFont="1" applyFill="1" applyBorder="1" applyAlignment="1"/>
    <xf numFmtId="0" fontId="0" fillId="25" borderId="0" xfId="0" applyFont="1" applyFill="1" applyBorder="1" applyAlignment="1">
      <alignment horizontal="left" wrapText="1"/>
    </xf>
    <xf numFmtId="0" fontId="0" fillId="25" borderId="21" xfId="0" applyFont="1" applyFill="1" applyBorder="1" applyAlignment="1">
      <alignment horizontal="left" wrapText="1"/>
    </xf>
    <xf numFmtId="0" fontId="0" fillId="25" borderId="12" xfId="0" applyFont="1" applyFill="1" applyBorder="1" applyAlignment="1">
      <alignment horizontal="left" wrapText="1"/>
    </xf>
    <xf numFmtId="0" fontId="0" fillId="25" borderId="15" xfId="0" applyFont="1" applyFill="1" applyBorder="1" applyAlignment="1">
      <alignment horizontal="left"/>
    </xf>
    <xf numFmtId="0" fontId="0" fillId="24" borderId="12" xfId="0" applyFill="1" applyBorder="1" applyAlignment="1">
      <alignment horizontal="left" wrapText="1"/>
    </xf>
    <xf numFmtId="0" fontId="0" fillId="24" borderId="13" xfId="0" applyFill="1" applyBorder="1" applyAlignment="1">
      <alignment horizontal="left" wrapText="1"/>
    </xf>
    <xf numFmtId="0" fontId="0" fillId="0" borderId="23" xfId="0" applyBorder="1" applyAlignment="1">
      <alignment horizontal="justify" wrapText="1"/>
    </xf>
    <xf numFmtId="0" fontId="0" fillId="26" borderId="12" xfId="0" applyFont="1" applyFill="1" applyBorder="1" applyAlignment="1">
      <alignment horizontal="left"/>
    </xf>
    <xf numFmtId="0" fontId="0" fillId="26" borderId="21" xfId="0" applyFont="1" applyFill="1" applyBorder="1" applyAlignment="1">
      <alignment horizontal="left"/>
    </xf>
    <xf numFmtId="0" fontId="0" fillId="26" borderId="15" xfId="0" applyFont="1" applyFill="1" applyBorder="1" applyAlignment="1">
      <alignment horizontal="left"/>
    </xf>
    <xf numFmtId="0" fontId="0" fillId="26" borderId="13" xfId="0" applyFont="1" applyFill="1" applyBorder="1" applyAlignment="1">
      <alignment horizontal="left" wrapText="1"/>
    </xf>
    <xf numFmtId="0" fontId="25" fillId="0" borderId="12" xfId="0" applyFont="1" applyBorder="1" applyAlignment="1">
      <alignment horizontal="left" wrapText="1"/>
    </xf>
    <xf numFmtId="0" fontId="0" fillId="0" borderId="12" xfId="0" quotePrefix="1" applyFont="1" applyBorder="1" applyAlignment="1">
      <alignment horizontal="left" wrapText="1"/>
    </xf>
    <xf numFmtId="0" fontId="0" fillId="0" borderId="12" xfId="0" applyBorder="1" applyAlignment="1">
      <alignment horizontal="justify" wrapText="1"/>
    </xf>
    <xf numFmtId="0" fontId="36" fillId="0" borderId="21" xfId="55" applyBorder="1" applyAlignment="1" applyProtection="1">
      <alignment wrapText="1"/>
    </xf>
    <xf numFmtId="0" fontId="0" fillId="26" borderId="21" xfId="0" applyFont="1" applyFill="1" applyBorder="1" applyAlignment="1">
      <alignment horizontal="left" wrapText="1"/>
    </xf>
    <xf numFmtId="0" fontId="0" fillId="25" borderId="0" xfId="0" applyFont="1" applyFill="1" applyBorder="1" applyAlignment="1"/>
    <xf numFmtId="0" fontId="0" fillId="25" borderId="21" xfId="0" applyFont="1" applyFill="1" applyBorder="1" applyAlignment="1"/>
    <xf numFmtId="0" fontId="0" fillId="25" borderId="15" xfId="0" applyFont="1" applyFill="1" applyBorder="1" applyAlignment="1"/>
    <xf numFmtId="0" fontId="0" fillId="25" borderId="12" xfId="0" applyFill="1" applyBorder="1" applyAlignment="1">
      <alignment wrapText="1"/>
    </xf>
    <xf numFmtId="0" fontId="0" fillId="25" borderId="21" xfId="0" applyFill="1" applyBorder="1" applyAlignment="1">
      <alignment wrapText="1"/>
    </xf>
    <xf numFmtId="0" fontId="0" fillId="25" borderId="13" xfId="0" applyFont="1" applyFill="1" applyBorder="1" applyAlignment="1">
      <alignment horizontal="left"/>
    </xf>
    <xf numFmtId="0" fontId="0" fillId="25" borderId="13" xfId="0" applyFont="1" applyFill="1" applyBorder="1" applyAlignment="1"/>
    <xf numFmtId="0" fontId="35" fillId="24" borderId="12" xfId="0" applyFont="1" applyFill="1" applyBorder="1" applyAlignment="1">
      <alignment wrapText="1"/>
    </xf>
    <xf numFmtId="0" fontId="24" fillId="0" borderId="12" xfId="0" quotePrefix="1" applyFont="1" applyFill="1" applyBorder="1" applyAlignment="1">
      <alignment horizontal="left" wrapText="1"/>
    </xf>
    <xf numFmtId="0" fontId="0" fillId="0" borderId="12" xfId="0" quotePrefix="1" applyFont="1" applyFill="1" applyBorder="1" applyAlignment="1">
      <alignment horizontal="left" wrapText="1"/>
    </xf>
    <xf numFmtId="0" fontId="0" fillId="0" borderId="15" xfId="0" quotePrefix="1" applyFont="1" applyBorder="1" applyAlignment="1">
      <alignment horizontal="left" wrapText="1"/>
    </xf>
    <xf numFmtId="0" fontId="0" fillId="24" borderId="12" xfId="0" applyFill="1" applyBorder="1" applyAlignment="1"/>
    <xf numFmtId="0" fontId="0" fillId="24" borderId="13" xfId="0" applyFill="1" applyBorder="1" applyAlignment="1"/>
    <xf numFmtId="0" fontId="0" fillId="24" borderId="15" xfId="0" applyFill="1" applyBorder="1" applyAlignment="1"/>
    <xf numFmtId="0" fontId="24" fillId="24" borderId="15" xfId="0" applyFont="1" applyFill="1" applyBorder="1" applyAlignment="1"/>
    <xf numFmtId="0" fontId="0" fillId="24" borderId="0" xfId="0" applyFill="1" applyBorder="1" applyAlignment="1"/>
    <xf numFmtId="0" fontId="0" fillId="24" borderId="21" xfId="0" applyFill="1" applyBorder="1" applyAlignment="1"/>
    <xf numFmtId="0" fontId="0" fillId="0" borderId="12" xfId="0" applyBorder="1" applyAlignment="1"/>
    <xf numFmtId="0" fontId="0" fillId="0" borderId="13" xfId="0" applyBorder="1" applyAlignment="1"/>
    <xf numFmtId="0" fontId="0" fillId="0" borderId="15" xfId="0" applyBorder="1" applyAlignment="1"/>
    <xf numFmtId="0" fontId="24" fillId="0" borderId="15" xfId="0" applyFont="1" applyBorder="1" applyAlignment="1"/>
    <xf numFmtId="0" fontId="0" fillId="0" borderId="13" xfId="0" applyBorder="1" applyAlignment="1">
      <alignment horizontal="left" wrapText="1"/>
    </xf>
    <xf numFmtId="0" fontId="0" fillId="0" borderId="0" xfId="0" applyBorder="1" applyAlignment="1"/>
    <xf numFmtId="0" fontId="0" fillId="0" borderId="21" xfId="0" applyBorder="1" applyAlignment="1"/>
    <xf numFmtId="0" fontId="0" fillId="0" borderId="15" xfId="0" applyFont="1" applyBorder="1" applyAlignment="1">
      <alignment horizontal="left" wrapText="1"/>
    </xf>
    <xf numFmtId="0" fontId="0" fillId="0" borderId="18" xfId="0" applyBorder="1" applyAlignment="1"/>
    <xf numFmtId="0" fontId="0" fillId="0" borderId="20" xfId="0" applyBorder="1" applyAlignment="1"/>
    <xf numFmtId="0" fontId="0" fillId="0" borderId="19" xfId="0" applyBorder="1" applyAlignment="1"/>
    <xf numFmtId="0" fontId="0" fillId="0" borderId="18" xfId="0" applyBorder="1" applyAlignment="1">
      <alignment horizontal="left" wrapText="1"/>
    </xf>
    <xf numFmtId="0" fontId="0" fillId="0" borderId="20" xfId="0" applyBorder="1" applyAlignment="1">
      <alignment horizontal="left" wrapText="1"/>
    </xf>
    <xf numFmtId="0" fontId="0" fillId="0" borderId="17" xfId="0" applyBorder="1" applyAlignment="1"/>
    <xf numFmtId="0" fontId="0" fillId="0" borderId="22" xfId="0" applyBorder="1" applyAlignment="1"/>
    <xf numFmtId="0" fontId="0" fillId="0" borderId="15" xfId="0" applyFont="1" applyBorder="1" applyAlignment="1">
      <alignment horizontal="left" wrapText="1"/>
    </xf>
    <xf numFmtId="0" fontId="24" fillId="28" borderId="15" xfId="0" applyFont="1" applyFill="1" applyBorder="1" applyAlignment="1">
      <alignment horizontal="left" wrapText="1"/>
    </xf>
    <xf numFmtId="0" fontId="0" fillId="28" borderId="15" xfId="0" applyFont="1" applyFill="1" applyBorder="1" applyAlignment="1">
      <alignment horizontal="left" wrapText="1"/>
    </xf>
    <xf numFmtId="0" fontId="0" fillId="28" borderId="12" xfId="0" applyFont="1" applyFill="1" applyBorder="1" applyAlignment="1">
      <alignment horizontal="left" wrapText="1"/>
    </xf>
    <xf numFmtId="0" fontId="24" fillId="28" borderId="12" xfId="0" applyFont="1" applyFill="1" applyBorder="1" applyAlignment="1">
      <alignment horizontal="left" wrapText="1"/>
    </xf>
    <xf numFmtId="0" fontId="0" fillId="28" borderId="13" xfId="0" applyFont="1" applyFill="1" applyBorder="1" applyAlignment="1">
      <alignment horizontal="left" wrapText="1"/>
    </xf>
    <xf numFmtId="16" fontId="0" fillId="28" borderId="13" xfId="0" applyNumberFormat="1" applyFont="1" applyFill="1" applyBorder="1" applyAlignment="1">
      <alignment horizontal="left" wrapText="1"/>
    </xf>
    <xf numFmtId="0" fontId="0" fillId="28" borderId="15" xfId="0" applyFont="1" applyFill="1" applyBorder="1" applyAlignment="1">
      <alignment horizontal="left"/>
    </xf>
    <xf numFmtId="0" fontId="0" fillId="28" borderId="0" xfId="0" applyFont="1" applyFill="1" applyBorder="1" applyAlignment="1">
      <alignment horizontal="left" wrapText="1"/>
    </xf>
    <xf numFmtId="0" fontId="0" fillId="28" borderId="13" xfId="0" applyFont="1" applyFill="1" applyBorder="1" applyAlignment="1">
      <alignment horizontal="left"/>
    </xf>
    <xf numFmtId="0" fontId="27" fillId="28" borderId="12" xfId="0" applyFont="1" applyFill="1" applyBorder="1" applyAlignment="1">
      <alignment horizontal="left" wrapText="1"/>
    </xf>
    <xf numFmtId="0" fontId="27" fillId="0" borderId="12" xfId="0" quotePrefix="1" applyFont="1" applyBorder="1" applyAlignment="1">
      <alignment horizontal="left" wrapText="1"/>
    </xf>
    <xf numFmtId="0" fontId="27" fillId="0" borderId="12" xfId="0" applyFont="1" applyFill="1" applyBorder="1" applyAlignment="1">
      <alignment horizontal="left" wrapText="1"/>
    </xf>
    <xf numFmtId="0" fontId="27" fillId="0" borderId="12" xfId="0" applyFont="1" applyBorder="1" applyAlignment="1">
      <alignment horizontal="left" wrapText="1"/>
    </xf>
    <xf numFmtId="0" fontId="27" fillId="0" borderId="21" xfId="0" applyFont="1" applyFill="1" applyBorder="1" applyAlignment="1">
      <alignment horizontal="left" wrapText="1"/>
    </xf>
    <xf numFmtId="0" fontId="27" fillId="0" borderId="0" xfId="0" applyFont="1" applyFill="1" applyBorder="1" applyAlignment="1">
      <alignment horizontal="left" wrapText="1"/>
    </xf>
    <xf numFmtId="0" fontId="27" fillId="0" borderId="24" xfId="0" applyFont="1" applyFill="1" applyBorder="1" applyAlignment="1">
      <alignment horizontal="left" wrapText="1"/>
    </xf>
    <xf numFmtId="0" fontId="27" fillId="0" borderId="0" xfId="0" applyFont="1" applyBorder="1" applyAlignment="1">
      <alignment horizontal="left" wrapText="1"/>
    </xf>
    <xf numFmtId="0" fontId="42" fillId="0" borderId="21" xfId="0" applyFont="1" applyFill="1" applyBorder="1" applyAlignment="1">
      <alignment horizontal="left" wrapText="1"/>
    </xf>
    <xf numFmtId="0" fontId="40" fillId="0" borderId="21" xfId="0" applyFont="1" applyFill="1" applyBorder="1" applyAlignment="1">
      <alignment horizontal="left" wrapText="1"/>
    </xf>
    <xf numFmtId="0" fontId="27" fillId="24" borderId="21" xfId="0" applyFont="1" applyFill="1" applyBorder="1" applyAlignment="1">
      <alignment horizontal="left" wrapText="1"/>
    </xf>
    <xf numFmtId="0" fontId="27" fillId="0" borderId="15" xfId="0" applyFont="1" applyFill="1" applyBorder="1" applyAlignment="1">
      <alignment horizontal="left" wrapText="1"/>
    </xf>
    <xf numFmtId="0" fontId="41" fillId="0" borderId="15" xfId="0" applyFont="1" applyFill="1" applyBorder="1" applyAlignment="1">
      <alignment wrapText="1"/>
    </xf>
    <xf numFmtId="0" fontId="29" fillId="3" borderId="16" xfId="3" applyFont="1" applyBorder="1" applyAlignment="1">
      <alignment horizontal="center" vertical="center" wrapText="1"/>
    </xf>
    <xf numFmtId="0" fontId="1" fillId="3" borderId="14" xfId="4" applyBorder="1" applyAlignment="1">
      <alignment horizontal="center" vertical="center" wrapText="1"/>
    </xf>
    <xf numFmtId="0" fontId="29" fillId="3" borderId="14" xfId="4" applyFont="1" applyBorder="1" applyAlignment="1">
      <alignment horizontal="center" vertical="center" wrapText="1"/>
    </xf>
    <xf numFmtId="0" fontId="18" fillId="0" borderId="12" xfId="54" applyBorder="1" applyAlignment="1">
      <alignment horizontal="left" wrapText="1"/>
    </xf>
    <xf numFmtId="0" fontId="18" fillId="0" borderId="21" xfId="54" applyBorder="1" applyAlignment="1">
      <alignment horizontal="left" wrapText="1"/>
    </xf>
    <xf numFmtId="0" fontId="18" fillId="0" borderId="12" xfId="54" applyFill="1" applyBorder="1" applyAlignment="1">
      <alignment horizontal="left" wrapText="1"/>
    </xf>
    <xf numFmtId="0" fontId="18" fillId="0" borderId="21" xfId="54" applyFill="1" applyBorder="1" applyAlignment="1">
      <alignment horizontal="left" wrapText="1"/>
    </xf>
    <xf numFmtId="0" fontId="18" fillId="0" borderId="13" xfId="54" applyBorder="1" applyAlignment="1">
      <alignment horizontal="left"/>
    </xf>
    <xf numFmtId="0" fontId="18" fillId="0" borderId="0" xfId="54" applyFill="1" applyBorder="1" applyAlignment="1">
      <alignment horizontal="left" wrapText="1"/>
    </xf>
    <xf numFmtId="0" fontId="1" fillId="3" borderId="13" xfId="4" applyBorder="1" applyAlignment="1">
      <alignment horizontal="center" vertical="center" wrapText="1"/>
    </xf>
    <xf numFmtId="0" fontId="0" fillId="0" borderId="15" xfId="0" applyNumberFormat="1" applyFont="1" applyFill="1" applyBorder="1" applyAlignment="1" applyProtection="1">
      <alignment horizontal="left" wrapText="1"/>
    </xf>
    <xf numFmtId="0" fontId="24" fillId="0" borderId="12" xfId="0" applyFont="1" applyBorder="1" applyAlignment="1">
      <alignment horizontal="left" wrapText="1"/>
    </xf>
    <xf numFmtId="0" fontId="0" fillId="0" borderId="0" xfId="0" applyAlignment="1">
      <alignment horizontal="left" wrapText="1"/>
    </xf>
    <xf numFmtId="0" fontId="0" fillId="0" borderId="13" xfId="0" applyBorder="1" applyAlignment="1">
      <alignment horizontal="left" wrapText="1"/>
    </xf>
    <xf numFmtId="0" fontId="0" fillId="0" borderId="12" xfId="0" applyNumberFormat="1" applyFont="1" applyFill="1" applyBorder="1" applyAlignment="1" applyProtection="1">
      <alignment horizontal="left" wrapText="1"/>
    </xf>
    <xf numFmtId="0" fontId="0" fillId="0" borderId="0" xfId="0" applyFill="1" applyAlignment="1">
      <alignment horizontal="left" wrapText="1"/>
    </xf>
    <xf numFmtId="0" fontId="0" fillId="0" borderId="13" xfId="0" applyFill="1" applyBorder="1" applyAlignment="1">
      <alignment horizontal="left" wrapText="1"/>
    </xf>
    <xf numFmtId="0" fontId="0" fillId="0" borderId="10" xfId="0" applyBorder="1" applyAlignment="1">
      <alignment wrapText="1"/>
    </xf>
    <xf numFmtId="0" fontId="0" fillId="0" borderId="16" xfId="0" applyBorder="1" applyAlignment="1">
      <alignment wrapText="1"/>
    </xf>
    <xf numFmtId="0" fontId="0" fillId="0" borderId="11" xfId="0" applyBorder="1" applyAlignment="1">
      <alignment wrapText="1"/>
    </xf>
    <xf numFmtId="0" fontId="27" fillId="0" borderId="19" xfId="0" applyNumberFormat="1" applyFont="1" applyFill="1" applyBorder="1" applyAlignment="1" applyProtection="1">
      <alignment horizontal="left" wrapText="1"/>
    </xf>
    <xf numFmtId="0" fontId="33" fillId="28" borderId="15" xfId="0" applyFont="1" applyFill="1" applyBorder="1" applyAlignment="1">
      <alignment horizontal="center"/>
    </xf>
    <xf numFmtId="0" fontId="29" fillId="3" borderId="14" xfId="4" applyFont="1" applyBorder="1" applyAlignment="1">
      <alignment horizontal="center" vertical="center" wrapText="1"/>
    </xf>
    <xf numFmtId="0" fontId="2" fillId="25" borderId="10" xfId="0" applyFont="1" applyFill="1" applyBorder="1" applyAlignment="1">
      <alignment horizontal="left" vertical="center" wrapText="1"/>
    </xf>
    <xf numFmtId="0" fontId="2" fillId="25" borderId="16" xfId="0" applyFont="1" applyFill="1" applyBorder="1" applyAlignment="1">
      <alignment horizontal="left" vertical="center" wrapText="1"/>
    </xf>
    <xf numFmtId="0" fontId="0" fillId="24" borderId="12" xfId="0" applyFont="1" applyFill="1" applyBorder="1" applyAlignment="1">
      <alignment wrapText="1"/>
    </xf>
    <xf numFmtId="0" fontId="0" fillId="24" borderId="0" xfId="0" applyFont="1" applyFill="1" applyBorder="1" applyAlignment="1">
      <alignment wrapText="1"/>
    </xf>
    <xf numFmtId="0" fontId="1" fillId="24" borderId="12" xfId="0" applyFont="1" applyFill="1" applyBorder="1" applyAlignment="1">
      <alignment wrapText="1"/>
    </xf>
    <xf numFmtId="0" fontId="1" fillId="24" borderId="0" xfId="0" applyFont="1" applyFill="1" applyBorder="1" applyAlignment="1">
      <alignment wrapText="1"/>
    </xf>
    <xf numFmtId="0" fontId="0" fillId="24" borderId="12" xfId="0" applyFont="1" applyFill="1" applyBorder="1" applyAlignment="1">
      <alignment horizontal="left" wrapText="1"/>
    </xf>
    <xf numFmtId="0" fontId="0" fillId="24" borderId="0" xfId="0" applyFont="1" applyFill="1" applyBorder="1" applyAlignment="1">
      <alignment horizontal="left" wrapText="1"/>
    </xf>
    <xf numFmtId="0" fontId="2" fillId="25" borderId="10" xfId="0" applyFont="1" applyFill="1" applyBorder="1" applyAlignment="1">
      <alignment horizontal="center" vertical="center" wrapText="1"/>
    </xf>
    <xf numFmtId="0" fontId="0" fillId="0" borderId="11" xfId="0" applyBorder="1" applyAlignment="1">
      <alignment horizontal="center" vertical="center" wrapText="1"/>
    </xf>
    <xf numFmtId="0" fontId="0" fillId="25" borderId="11" xfId="0" applyFill="1" applyBorder="1" applyAlignment="1">
      <alignment horizontal="center" vertical="center" wrapText="1"/>
    </xf>
  </cellXfs>
  <cellStyles count="56">
    <cellStyle name="20% - Accent1 2" xfId="1" xr:uid="{00000000-0005-0000-0000-000000000000}"/>
    <cellStyle name="20% - Accent1 2 2" xfId="2" xr:uid="{00000000-0005-0000-0000-000001000000}"/>
    <cellStyle name="20% - Accent2 2" xfId="3" xr:uid="{00000000-0005-0000-0000-000002000000}"/>
    <cellStyle name="20% - Accent2 2 2" xfId="4" xr:uid="{00000000-0005-0000-0000-000003000000}"/>
    <cellStyle name="20% - Accent3 2" xfId="5" xr:uid="{00000000-0005-0000-0000-000004000000}"/>
    <cellStyle name="20% - Accent3 2 2" xfId="6" xr:uid="{00000000-0005-0000-0000-000005000000}"/>
    <cellStyle name="20% - Accent4 2" xfId="7" xr:uid="{00000000-0005-0000-0000-000006000000}"/>
    <cellStyle name="20% - Accent4 2 2" xfId="8" xr:uid="{00000000-0005-0000-0000-000007000000}"/>
    <cellStyle name="20% - Accent5 2" xfId="9" xr:uid="{00000000-0005-0000-0000-000008000000}"/>
    <cellStyle name="20% - Accent5 2 2" xfId="10" xr:uid="{00000000-0005-0000-0000-000009000000}"/>
    <cellStyle name="20% - Accent6 2" xfId="11" xr:uid="{00000000-0005-0000-0000-00000A000000}"/>
    <cellStyle name="20% - Accent6 2 2" xfId="12" xr:uid="{00000000-0005-0000-0000-00000B000000}"/>
    <cellStyle name="40% - Accent1 2" xfId="13" xr:uid="{00000000-0005-0000-0000-00000C000000}"/>
    <cellStyle name="40% - Accent1 2 2" xfId="14" xr:uid="{00000000-0005-0000-0000-00000D000000}"/>
    <cellStyle name="40% - Accent2 2" xfId="15" xr:uid="{00000000-0005-0000-0000-00000E000000}"/>
    <cellStyle name="40% - Accent2 2 2" xfId="16" xr:uid="{00000000-0005-0000-0000-00000F000000}"/>
    <cellStyle name="40% - Accent3 2" xfId="17" xr:uid="{00000000-0005-0000-0000-000010000000}"/>
    <cellStyle name="40% - Accent3 2 2" xfId="18" xr:uid="{00000000-0005-0000-0000-000011000000}"/>
    <cellStyle name="40% - Accent4 2" xfId="19" xr:uid="{00000000-0005-0000-0000-000012000000}"/>
    <cellStyle name="40% - Accent4 2 2" xfId="20" xr:uid="{00000000-0005-0000-0000-000013000000}"/>
    <cellStyle name="40% - Accent5 2" xfId="21" xr:uid="{00000000-0005-0000-0000-000014000000}"/>
    <cellStyle name="40% - Accent5 2 2" xfId="22" xr:uid="{00000000-0005-0000-0000-000015000000}"/>
    <cellStyle name="40% - Accent6 2" xfId="23" xr:uid="{00000000-0005-0000-0000-000016000000}"/>
    <cellStyle name="40% - Accent6 2 2"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Accent1 2" xfId="31" xr:uid="{00000000-0005-0000-0000-00001E000000}"/>
    <cellStyle name="Accent2 2" xfId="32" xr:uid="{00000000-0005-0000-0000-00001F000000}"/>
    <cellStyle name="Accent3 2" xfId="33" xr:uid="{00000000-0005-0000-0000-000020000000}"/>
    <cellStyle name="Accent4 2" xfId="34" xr:uid="{00000000-0005-0000-0000-000021000000}"/>
    <cellStyle name="Accent5 2" xfId="35" xr:uid="{00000000-0005-0000-0000-000022000000}"/>
    <cellStyle name="Accent6 2" xfId="36" xr:uid="{00000000-0005-0000-0000-000023000000}"/>
    <cellStyle name="Bad 2" xfId="37" xr:uid="{00000000-0005-0000-0000-000024000000}"/>
    <cellStyle name="Calculation 2" xfId="38" xr:uid="{00000000-0005-0000-0000-000025000000}"/>
    <cellStyle name="Check Cell 2" xfId="39" xr:uid="{00000000-0005-0000-0000-000026000000}"/>
    <cellStyle name="Explanatory Text 2" xfId="40" xr:uid="{00000000-0005-0000-0000-000027000000}"/>
    <cellStyle name="Good 2" xfId="41" xr:uid="{00000000-0005-0000-0000-000028000000}"/>
    <cellStyle name="Heading 1 2" xfId="42" xr:uid="{00000000-0005-0000-0000-000029000000}"/>
    <cellStyle name="Heading 2 2" xfId="43" xr:uid="{00000000-0005-0000-0000-00002A000000}"/>
    <cellStyle name="Heading 3 2" xfId="44" xr:uid="{00000000-0005-0000-0000-00002B000000}"/>
    <cellStyle name="Heading 4 2" xfId="45" xr:uid="{00000000-0005-0000-0000-00002C000000}"/>
    <cellStyle name="Hyperlink" xfId="55" builtinId="8"/>
    <cellStyle name="Input 2" xfId="46" xr:uid="{00000000-0005-0000-0000-00002E000000}"/>
    <cellStyle name="Linked Cell 2" xfId="47" xr:uid="{00000000-0005-0000-0000-00002F000000}"/>
    <cellStyle name="Neutral 2" xfId="48" xr:uid="{00000000-0005-0000-0000-000030000000}"/>
    <cellStyle name="Normal" xfId="0" builtinId="0"/>
    <cellStyle name="Normal 2" xfId="49" xr:uid="{00000000-0005-0000-0000-000032000000}"/>
    <cellStyle name="Note 2" xfId="50" xr:uid="{00000000-0005-0000-0000-000033000000}"/>
    <cellStyle name="Output 2" xfId="51" xr:uid="{00000000-0005-0000-0000-000034000000}"/>
    <cellStyle name="Title 2" xfId="52" xr:uid="{00000000-0005-0000-0000-000035000000}"/>
    <cellStyle name="Total 2" xfId="53" xr:uid="{00000000-0005-0000-0000-000036000000}"/>
    <cellStyle name="Warning Text 2" xfId="54" xr:uid="{00000000-0005-0000-0000-00003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1066800</xdr:colOff>
      <xdr:row>0</xdr:row>
      <xdr:rowOff>638176</xdr:rowOff>
    </xdr:from>
    <xdr:to>
      <xdr:col>0</xdr:col>
      <xdr:colOff>1266825</xdr:colOff>
      <xdr:row>1</xdr:row>
      <xdr:rowOff>428626</xdr:rowOff>
    </xdr:to>
    <xdr:sp macro="" textlink="">
      <xdr:nvSpPr>
        <xdr:cNvPr id="7" name="Right Arrow 6">
          <a:extLst>
            <a:ext uri="{FF2B5EF4-FFF2-40B4-BE49-F238E27FC236}">
              <a16:creationId xmlns:a16="http://schemas.microsoft.com/office/drawing/2014/main" id="{00000000-0008-0000-0100-000007000000}"/>
            </a:ext>
          </a:extLst>
        </xdr:cNvPr>
        <xdr:cNvSpPr/>
      </xdr:nvSpPr>
      <xdr:spPr>
        <a:xfrm rot="5400000">
          <a:off x="742950" y="962026"/>
          <a:ext cx="847725" cy="2000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0</xdr:col>
      <xdr:colOff>2809875</xdr:colOff>
      <xdr:row>0</xdr:row>
      <xdr:rowOff>638175</xdr:rowOff>
    </xdr:from>
    <xdr:to>
      <xdr:col>1</xdr:col>
      <xdr:colOff>1038225</xdr:colOff>
      <xdr:row>0</xdr:row>
      <xdr:rowOff>809625</xdr:rowOff>
    </xdr:to>
    <xdr:sp macro="" textlink="">
      <xdr:nvSpPr>
        <xdr:cNvPr id="3" name="Right Arrow 2">
          <a:extLst>
            <a:ext uri="{FF2B5EF4-FFF2-40B4-BE49-F238E27FC236}">
              <a16:creationId xmlns:a16="http://schemas.microsoft.com/office/drawing/2014/main" id="{00000000-0008-0000-0100-000003000000}"/>
            </a:ext>
          </a:extLst>
        </xdr:cNvPr>
        <xdr:cNvSpPr/>
      </xdr:nvSpPr>
      <xdr:spPr>
        <a:xfrm>
          <a:off x="2809875" y="638175"/>
          <a:ext cx="1085850" cy="171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twoCellAnchor>
    <xdr:from>
      <xdr:col>1</xdr:col>
      <xdr:colOff>1158585</xdr:colOff>
      <xdr:row>1</xdr:row>
      <xdr:rowOff>190500</xdr:rowOff>
    </xdr:from>
    <xdr:to>
      <xdr:col>1</xdr:col>
      <xdr:colOff>1298862</xdr:colOff>
      <xdr:row>1</xdr:row>
      <xdr:rowOff>451139</xdr:rowOff>
    </xdr:to>
    <xdr:sp macro="" textlink="">
      <xdr:nvSpPr>
        <xdr:cNvPr id="4" name="Right Arrow 3">
          <a:extLst>
            <a:ext uri="{FF2B5EF4-FFF2-40B4-BE49-F238E27FC236}">
              <a16:creationId xmlns:a16="http://schemas.microsoft.com/office/drawing/2014/main" id="{00000000-0008-0000-0100-000004000000}"/>
            </a:ext>
          </a:extLst>
        </xdr:cNvPr>
        <xdr:cNvSpPr/>
      </xdr:nvSpPr>
      <xdr:spPr>
        <a:xfrm rot="5400000">
          <a:off x="3955904" y="1307090"/>
          <a:ext cx="260639" cy="14027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cdt21.com/resources/siryo4_01.as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1:E4"/>
  <sheetViews>
    <sheetView topLeftCell="A4" workbookViewId="0">
      <selection activeCell="A4" sqref="A4"/>
    </sheetView>
  </sheetViews>
  <sheetFormatPr defaultRowHeight="14.25" x14ac:dyDescent="0.45"/>
  <cols>
    <col min="1" max="1" width="13.46484375" customWidth="1"/>
    <col min="2" max="2" width="12" customWidth="1"/>
    <col min="3" max="3" width="43" customWidth="1"/>
    <col min="4" max="4" width="64.6640625" customWidth="1"/>
    <col min="5" max="5" width="16.86328125" customWidth="1"/>
  </cols>
  <sheetData>
    <row r="1" spans="1:5" x14ac:dyDescent="0.45">
      <c r="A1" s="74" t="s">
        <v>729</v>
      </c>
    </row>
    <row r="2" spans="1:5" ht="28.5" x14ac:dyDescent="0.45">
      <c r="A2" s="75" t="s">
        <v>732</v>
      </c>
      <c r="B2" s="75" t="s">
        <v>730</v>
      </c>
      <c r="C2" s="75" t="s">
        <v>734</v>
      </c>
      <c r="D2" s="75" t="s">
        <v>731</v>
      </c>
      <c r="E2" s="76" t="s">
        <v>798</v>
      </c>
    </row>
    <row r="3" spans="1:5" ht="356.25" x14ac:dyDescent="0.45">
      <c r="A3" s="68" t="s">
        <v>733</v>
      </c>
      <c r="B3" s="69" t="s">
        <v>735</v>
      </c>
      <c r="C3" s="70" t="s">
        <v>796</v>
      </c>
      <c r="D3" s="70" t="s">
        <v>924</v>
      </c>
      <c r="E3" s="70" t="s">
        <v>799</v>
      </c>
    </row>
    <row r="4" spans="1:5" ht="313.5" x14ac:dyDescent="0.45">
      <c r="A4" s="72" t="s">
        <v>736</v>
      </c>
      <c r="B4" s="69"/>
      <c r="C4" s="70" t="s">
        <v>925</v>
      </c>
      <c r="D4" s="70" t="s">
        <v>923</v>
      </c>
      <c r="E4" s="70" t="s">
        <v>797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pageSetUpPr fitToPage="1"/>
  </sheetPr>
  <dimension ref="A1:AI135"/>
  <sheetViews>
    <sheetView tabSelected="1" zoomScale="110" zoomScaleNormal="110" workbookViewId="0">
      <pane xSplit="2" ySplit="2" topLeftCell="AB3" activePane="bottomRight" state="frozen"/>
      <selection pane="topRight" activeCell="C1" sqref="C1"/>
      <selection pane="bottomLeft" activeCell="A3" sqref="A3"/>
      <selection pane="bottomRight" activeCell="AF39" sqref="AF39"/>
    </sheetView>
  </sheetViews>
  <sheetFormatPr defaultColWidth="8.86328125" defaultRowHeight="14.25" x14ac:dyDescent="0.45"/>
  <cols>
    <col min="1" max="1" width="42.86328125" style="6" customWidth="1"/>
    <col min="2" max="2" width="20.1328125" style="41" customWidth="1"/>
    <col min="3" max="3" width="20.6640625" style="1" customWidth="1"/>
    <col min="4" max="4" width="20.6640625" style="7" customWidth="1"/>
    <col min="5" max="5" width="20.6640625" style="6" customWidth="1"/>
    <col min="6" max="13" width="20.6640625" style="1" customWidth="1"/>
    <col min="14" max="16" width="20.6640625" style="43" customWidth="1"/>
    <col min="17" max="20" width="20.6640625" style="1" customWidth="1"/>
    <col min="21" max="26" width="20.6640625" style="41" customWidth="1"/>
    <col min="27" max="33" width="20.6640625" style="1" customWidth="1"/>
    <col min="34" max="34" width="20.46484375" style="1" customWidth="1"/>
    <col min="35" max="16384" width="8.86328125" style="1"/>
  </cols>
  <sheetData>
    <row r="1" spans="1:35" s="29" customFormat="1" ht="83.45" customHeight="1" x14ac:dyDescent="0.4">
      <c r="A1" s="247" t="s">
        <v>687</v>
      </c>
      <c r="B1" s="248"/>
      <c r="C1" s="255" t="s">
        <v>268</v>
      </c>
      <c r="D1" s="256"/>
      <c r="E1" s="9" t="s">
        <v>264</v>
      </c>
      <c r="F1" s="9" t="s">
        <v>265</v>
      </c>
      <c r="G1" s="9" t="s">
        <v>266</v>
      </c>
      <c r="H1" s="9" t="s">
        <v>267</v>
      </c>
      <c r="I1" s="73" t="s">
        <v>619</v>
      </c>
      <c r="J1" s="73" t="s">
        <v>620</v>
      </c>
      <c r="K1" s="73" t="s">
        <v>621</v>
      </c>
      <c r="L1" s="73" t="s">
        <v>622</v>
      </c>
      <c r="M1" s="73" t="s">
        <v>623</v>
      </c>
      <c r="N1" s="9" t="s">
        <v>680</v>
      </c>
      <c r="O1" s="9" t="s">
        <v>681</v>
      </c>
      <c r="P1" s="21" t="s">
        <v>313</v>
      </c>
      <c r="Q1" s="255" t="s">
        <v>652</v>
      </c>
      <c r="R1" s="256"/>
      <c r="S1" s="255" t="s">
        <v>653</v>
      </c>
      <c r="T1" s="256"/>
      <c r="U1" s="255" t="s">
        <v>417</v>
      </c>
      <c r="V1" s="256"/>
      <c r="W1" s="255" t="s">
        <v>418</v>
      </c>
      <c r="X1" s="256"/>
      <c r="Y1" s="255" t="s">
        <v>737</v>
      </c>
      <c r="Z1" s="257"/>
      <c r="AA1" s="224" t="s">
        <v>996</v>
      </c>
      <c r="AB1" s="246" t="s">
        <v>995</v>
      </c>
      <c r="AC1" s="246"/>
      <c r="AD1" s="226" t="s">
        <v>1002</v>
      </c>
      <c r="AE1" s="225" t="s">
        <v>997</v>
      </c>
      <c r="AF1" s="18" t="s">
        <v>679</v>
      </c>
      <c r="AG1" s="233" t="s">
        <v>683</v>
      </c>
      <c r="AH1" s="27" t="s">
        <v>682</v>
      </c>
      <c r="AI1" s="28"/>
    </row>
    <row r="2" spans="1:35" s="29" customFormat="1" ht="39.4" x14ac:dyDescent="0.4">
      <c r="A2" s="16"/>
      <c r="B2" s="67" t="s">
        <v>921</v>
      </c>
      <c r="C2" s="17"/>
      <c r="D2" s="49" t="s">
        <v>688</v>
      </c>
      <c r="E2" s="18"/>
      <c r="F2" s="18"/>
      <c r="G2" s="18"/>
      <c r="H2" s="18"/>
      <c r="I2" s="18"/>
      <c r="J2" s="18"/>
      <c r="K2" s="18"/>
      <c r="L2" s="18"/>
      <c r="M2" s="18"/>
      <c r="N2" s="18"/>
      <c r="O2" s="18"/>
      <c r="P2" s="17"/>
      <c r="Q2" s="17"/>
      <c r="R2" s="49" t="s">
        <v>690</v>
      </c>
      <c r="S2" s="17"/>
      <c r="T2" s="49" t="s">
        <v>690</v>
      </c>
      <c r="U2" s="19"/>
      <c r="V2" s="49" t="s">
        <v>689</v>
      </c>
      <c r="W2" s="17"/>
      <c r="X2" s="49" t="s">
        <v>689</v>
      </c>
      <c r="Y2" s="17"/>
      <c r="Z2" s="49" t="s">
        <v>688</v>
      </c>
      <c r="AA2" s="19"/>
      <c r="AB2" s="17" t="s">
        <v>494</v>
      </c>
      <c r="AC2" s="49" t="s">
        <v>493</v>
      </c>
      <c r="AD2" s="18"/>
      <c r="AE2" s="18"/>
      <c r="AF2" s="18" t="s">
        <v>1004</v>
      </c>
      <c r="AG2" s="19" t="s">
        <v>994</v>
      </c>
      <c r="AH2" s="25"/>
      <c r="AI2" s="28"/>
    </row>
    <row r="3" spans="1:35" s="29" customFormat="1" ht="13.9" x14ac:dyDescent="0.4">
      <c r="A3" s="51" t="s">
        <v>686</v>
      </c>
      <c r="B3" s="52"/>
      <c r="C3" s="53">
        <v>2013</v>
      </c>
      <c r="D3" s="52">
        <v>2013</v>
      </c>
      <c r="E3" s="54">
        <v>2013</v>
      </c>
      <c r="F3" s="54">
        <v>2013</v>
      </c>
      <c r="G3" s="54">
        <v>2013</v>
      </c>
      <c r="H3" s="54">
        <v>2013</v>
      </c>
      <c r="I3" s="54">
        <v>2018</v>
      </c>
      <c r="J3" s="54">
        <v>2018</v>
      </c>
      <c r="K3" s="54">
        <v>2018</v>
      </c>
      <c r="L3" s="54">
        <v>2018</v>
      </c>
      <c r="M3" s="54">
        <v>2018</v>
      </c>
      <c r="N3" s="54">
        <v>2013</v>
      </c>
      <c r="O3" s="54">
        <v>2013</v>
      </c>
      <c r="P3" s="53">
        <v>2013</v>
      </c>
      <c r="Q3" s="53">
        <v>2018</v>
      </c>
      <c r="R3" s="52">
        <v>2018</v>
      </c>
      <c r="S3" s="53">
        <v>2018</v>
      </c>
      <c r="T3" s="52">
        <v>2018</v>
      </c>
      <c r="U3" s="55">
        <v>2013</v>
      </c>
      <c r="V3" s="52">
        <v>2013</v>
      </c>
      <c r="W3" s="53">
        <v>2013</v>
      </c>
      <c r="X3" s="52">
        <v>2013</v>
      </c>
      <c r="Y3" s="53">
        <v>2013</v>
      </c>
      <c r="Z3" s="52">
        <v>2013</v>
      </c>
      <c r="AA3" s="55">
        <v>2013</v>
      </c>
      <c r="AB3" s="53">
        <v>2013</v>
      </c>
      <c r="AC3" s="52">
        <v>2013</v>
      </c>
      <c r="AD3" s="54">
        <v>2013</v>
      </c>
      <c r="AE3" s="54">
        <v>2013</v>
      </c>
      <c r="AF3" s="54">
        <v>2018</v>
      </c>
      <c r="AG3" s="55">
        <v>2018</v>
      </c>
      <c r="AH3" s="56">
        <v>2018</v>
      </c>
      <c r="AI3" s="28"/>
    </row>
    <row r="4" spans="1:35" s="31" customFormat="1" x14ac:dyDescent="0.45">
      <c r="A4" s="4" t="s">
        <v>0</v>
      </c>
      <c r="B4" s="38"/>
      <c r="C4" s="4"/>
      <c r="D4" s="57"/>
      <c r="E4" s="10"/>
      <c r="F4" s="58"/>
      <c r="G4" s="58"/>
      <c r="H4" s="58"/>
      <c r="I4" s="58"/>
      <c r="J4" s="58"/>
      <c r="K4" s="58"/>
      <c r="L4" s="58"/>
      <c r="M4" s="58"/>
      <c r="N4" s="12"/>
      <c r="O4" s="59"/>
      <c r="P4" s="60"/>
      <c r="Q4" s="61"/>
      <c r="R4" s="57"/>
      <c r="S4" s="61"/>
      <c r="T4" s="57"/>
      <c r="U4" s="26"/>
      <c r="V4" s="47"/>
      <c r="W4" s="4"/>
      <c r="X4" s="47"/>
      <c r="Y4" s="71"/>
      <c r="Z4" s="48"/>
      <c r="AA4" s="63"/>
      <c r="AB4" s="61"/>
      <c r="AC4" s="57"/>
      <c r="AD4" s="58"/>
      <c r="AE4" s="58"/>
      <c r="AF4" s="58"/>
      <c r="AG4" s="62"/>
      <c r="AH4" s="63"/>
      <c r="AI4" s="30"/>
    </row>
    <row r="5" spans="1:35" s="2" customFormat="1" ht="42.75" x14ac:dyDescent="0.45">
      <c r="A5" s="77" t="s">
        <v>1</v>
      </c>
      <c r="B5" s="78" t="s">
        <v>684</v>
      </c>
      <c r="C5" s="77" t="s">
        <v>269</v>
      </c>
      <c r="D5" s="79"/>
      <c r="E5" s="80" t="s">
        <v>161</v>
      </c>
      <c r="F5" s="80" t="s">
        <v>161</v>
      </c>
      <c r="G5" s="80" t="s">
        <v>161</v>
      </c>
      <c r="H5" s="81" t="s">
        <v>161</v>
      </c>
      <c r="I5" s="203"/>
      <c r="J5" s="203"/>
      <c r="K5" s="203"/>
      <c r="L5" s="203"/>
      <c r="M5" s="203"/>
      <c r="N5" s="80" t="s">
        <v>161</v>
      </c>
      <c r="O5" s="80" t="s">
        <v>161</v>
      </c>
      <c r="P5" s="77" t="s">
        <v>161</v>
      </c>
      <c r="Q5" s="77" t="s">
        <v>358</v>
      </c>
      <c r="R5" s="79"/>
      <c r="S5" s="77" t="s">
        <v>358</v>
      </c>
      <c r="T5" s="79"/>
      <c r="U5" s="83" t="s">
        <v>161</v>
      </c>
      <c r="V5" s="79"/>
      <c r="W5" s="77" t="s">
        <v>161</v>
      </c>
      <c r="X5" s="79"/>
      <c r="Y5" s="45" t="s">
        <v>738</v>
      </c>
      <c r="Z5" s="84"/>
      <c r="AA5" s="85" t="s">
        <v>495</v>
      </c>
      <c r="AB5" s="86" t="s">
        <v>496</v>
      </c>
      <c r="AC5" s="87" t="s">
        <v>496</v>
      </c>
      <c r="AD5" s="88" t="s">
        <v>495</v>
      </c>
      <c r="AE5" s="88" t="s">
        <v>495</v>
      </c>
      <c r="AF5" s="88" t="s">
        <v>496</v>
      </c>
      <c r="AG5" s="85" t="s">
        <v>269</v>
      </c>
      <c r="AH5" s="77" t="s">
        <v>557</v>
      </c>
      <c r="AI5" s="20"/>
    </row>
    <row r="6" spans="1:35" s="2" customFormat="1" ht="42.75" x14ac:dyDescent="0.45">
      <c r="A6" s="77" t="s">
        <v>2</v>
      </c>
      <c r="B6" s="78" t="s">
        <v>684</v>
      </c>
      <c r="C6" s="77" t="s">
        <v>232</v>
      </c>
      <c r="D6" s="79"/>
      <c r="E6" s="80" t="s">
        <v>225</v>
      </c>
      <c r="F6" s="80" t="s">
        <v>225</v>
      </c>
      <c r="G6" s="80" t="s">
        <v>225</v>
      </c>
      <c r="H6" s="80" t="s">
        <v>225</v>
      </c>
      <c r="I6" s="203"/>
      <c r="J6" s="203"/>
      <c r="K6" s="203"/>
      <c r="L6" s="203"/>
      <c r="M6" s="203"/>
      <c r="N6" s="80"/>
      <c r="O6" s="80"/>
      <c r="P6" s="77"/>
      <c r="Q6" s="89"/>
      <c r="R6" s="79"/>
      <c r="S6" s="77"/>
      <c r="T6" s="79"/>
      <c r="U6" s="83"/>
      <c r="V6" s="79"/>
      <c r="W6" s="77"/>
      <c r="X6" s="79"/>
      <c r="Y6" s="45"/>
      <c r="Z6" s="84"/>
      <c r="AA6" s="85" t="s">
        <v>497</v>
      </c>
      <c r="AB6" s="86"/>
      <c r="AC6" s="87"/>
      <c r="AD6" s="88" t="s">
        <v>497</v>
      </c>
      <c r="AE6" s="88" t="s">
        <v>497</v>
      </c>
      <c r="AF6" s="88" t="s">
        <v>545</v>
      </c>
      <c r="AG6" s="85" t="s">
        <v>269</v>
      </c>
      <c r="AH6" s="80" t="s">
        <v>497</v>
      </c>
    </row>
    <row r="7" spans="1:35" s="31" customFormat="1" x14ac:dyDescent="0.45">
      <c r="A7" s="90" t="s">
        <v>3</v>
      </c>
      <c r="B7" s="91"/>
      <c r="C7" s="90"/>
      <c r="D7" s="92"/>
      <c r="E7" s="93"/>
      <c r="F7" s="94"/>
      <c r="G7" s="94"/>
      <c r="H7" s="94"/>
      <c r="I7" s="94"/>
      <c r="J7" s="94"/>
      <c r="K7" s="94"/>
      <c r="L7" s="94"/>
      <c r="M7" s="94"/>
      <c r="N7" s="59"/>
      <c r="O7" s="59"/>
      <c r="P7" s="60"/>
      <c r="Q7" s="60"/>
      <c r="R7" s="95"/>
      <c r="S7" s="60"/>
      <c r="T7" s="95"/>
      <c r="U7" s="96"/>
      <c r="V7" s="92"/>
      <c r="W7" s="90"/>
      <c r="X7" s="92"/>
      <c r="Y7" s="60"/>
      <c r="Z7" s="95"/>
      <c r="AA7" s="97"/>
      <c r="AB7" s="98"/>
      <c r="AC7" s="99"/>
      <c r="AD7" s="100"/>
      <c r="AE7" s="100"/>
      <c r="AF7" s="100"/>
      <c r="AG7" s="97"/>
      <c r="AH7" s="90"/>
      <c r="AI7" s="30"/>
    </row>
    <row r="8" spans="1:35" s="2" customFormat="1" ht="42.75" x14ac:dyDescent="0.45">
      <c r="A8" s="77" t="s">
        <v>4</v>
      </c>
      <c r="B8" s="78" t="s">
        <v>5</v>
      </c>
      <c r="C8" s="77" t="s">
        <v>205</v>
      </c>
      <c r="D8" s="79"/>
      <c r="E8" s="80" t="s">
        <v>158</v>
      </c>
      <c r="F8" s="80" t="s">
        <v>158</v>
      </c>
      <c r="G8" s="80" t="s">
        <v>158</v>
      </c>
      <c r="H8" s="81" t="s">
        <v>158</v>
      </c>
      <c r="I8" s="81" t="s">
        <v>158</v>
      </c>
      <c r="J8" s="203"/>
      <c r="K8" s="101" t="s">
        <v>625</v>
      </c>
      <c r="L8" s="101" t="s">
        <v>624</v>
      </c>
      <c r="M8" s="101" t="s">
        <v>624</v>
      </c>
      <c r="N8" s="80" t="s">
        <v>158</v>
      </c>
      <c r="O8" s="80" t="s">
        <v>158</v>
      </c>
      <c r="P8" s="77" t="s">
        <v>158</v>
      </c>
      <c r="Q8" s="77" t="s">
        <v>158</v>
      </c>
      <c r="R8" s="79" t="s">
        <v>359</v>
      </c>
      <c r="S8" s="77" t="s">
        <v>158</v>
      </c>
      <c r="T8" s="110" t="s">
        <v>961</v>
      </c>
      <c r="U8" s="83" t="s">
        <v>158</v>
      </c>
      <c r="V8" s="79"/>
      <c r="W8" s="77" t="s">
        <v>158</v>
      </c>
      <c r="X8" s="79"/>
      <c r="Y8" s="45" t="s">
        <v>739</v>
      </c>
      <c r="Z8" s="84"/>
      <c r="AA8" s="85" t="s">
        <v>158</v>
      </c>
      <c r="AB8" s="86" t="s">
        <v>158</v>
      </c>
      <c r="AC8" s="87" t="s">
        <v>158</v>
      </c>
      <c r="AD8" s="88" t="s">
        <v>158</v>
      </c>
      <c r="AE8" s="88" t="s">
        <v>158</v>
      </c>
      <c r="AF8" s="88" t="s">
        <v>205</v>
      </c>
      <c r="AG8" s="102" t="s">
        <v>205</v>
      </c>
      <c r="AH8" s="83" t="s">
        <v>158</v>
      </c>
      <c r="AI8" s="20"/>
    </row>
    <row r="9" spans="1:35" s="2" customFormat="1" ht="28.5" x14ac:dyDescent="0.45">
      <c r="A9" s="77" t="s">
        <v>6</v>
      </c>
      <c r="B9" s="78" t="s">
        <v>5</v>
      </c>
      <c r="C9" s="77" t="s">
        <v>158</v>
      </c>
      <c r="D9" s="79"/>
      <c r="E9" s="80" t="s">
        <v>158</v>
      </c>
      <c r="F9" s="80" t="s">
        <v>158</v>
      </c>
      <c r="G9" s="80" t="s">
        <v>158</v>
      </c>
      <c r="H9" s="81" t="s">
        <v>158</v>
      </c>
      <c r="I9" s="81" t="s">
        <v>158</v>
      </c>
      <c r="J9" s="203"/>
      <c r="K9" s="101" t="s">
        <v>158</v>
      </c>
      <c r="L9" s="101" t="s">
        <v>158</v>
      </c>
      <c r="M9" s="101" t="s">
        <v>158</v>
      </c>
      <c r="N9" s="80" t="s">
        <v>158</v>
      </c>
      <c r="O9" s="80" t="s">
        <v>158</v>
      </c>
      <c r="P9" s="77" t="s">
        <v>158</v>
      </c>
      <c r="Q9" s="77" t="s">
        <v>158</v>
      </c>
      <c r="R9" s="79"/>
      <c r="S9" s="77" t="s">
        <v>158</v>
      </c>
      <c r="T9" s="79"/>
      <c r="U9" s="83" t="s">
        <v>158</v>
      </c>
      <c r="V9" s="79"/>
      <c r="W9" s="77" t="s">
        <v>158</v>
      </c>
      <c r="X9" s="79"/>
      <c r="Y9" s="45" t="s">
        <v>739</v>
      </c>
      <c r="Z9" s="84" t="s">
        <v>740</v>
      </c>
      <c r="AA9" s="85" t="s">
        <v>158</v>
      </c>
      <c r="AB9" s="86" t="s">
        <v>158</v>
      </c>
      <c r="AC9" s="87" t="s">
        <v>158</v>
      </c>
      <c r="AD9" s="88" t="s">
        <v>158</v>
      </c>
      <c r="AE9" s="88" t="s">
        <v>158</v>
      </c>
      <c r="AF9" s="88" t="s">
        <v>158</v>
      </c>
      <c r="AG9" s="102" t="s">
        <v>158</v>
      </c>
      <c r="AH9" s="83" t="s">
        <v>158</v>
      </c>
      <c r="AI9" s="20"/>
    </row>
    <row r="10" spans="1:35" s="2" customFormat="1" ht="28.5" x14ac:dyDescent="0.45">
      <c r="A10" s="77" t="s">
        <v>7</v>
      </c>
      <c r="B10" s="78" t="s">
        <v>5</v>
      </c>
      <c r="C10" s="89" t="s">
        <v>205</v>
      </c>
      <c r="D10" s="79"/>
      <c r="E10" s="80" t="s">
        <v>158</v>
      </c>
      <c r="F10" s="80" t="s">
        <v>158</v>
      </c>
      <c r="G10" s="80" t="s">
        <v>158</v>
      </c>
      <c r="H10" s="81" t="s">
        <v>158</v>
      </c>
      <c r="I10" s="81" t="s">
        <v>158</v>
      </c>
      <c r="J10" s="203"/>
      <c r="K10" s="101" t="s">
        <v>625</v>
      </c>
      <c r="L10" s="101" t="s">
        <v>205</v>
      </c>
      <c r="M10" s="101" t="s">
        <v>205</v>
      </c>
      <c r="N10" s="80" t="s">
        <v>158</v>
      </c>
      <c r="O10" s="80" t="s">
        <v>158</v>
      </c>
      <c r="P10" s="77" t="s">
        <v>158</v>
      </c>
      <c r="Q10" s="77" t="s">
        <v>158</v>
      </c>
      <c r="R10" s="79"/>
      <c r="S10" s="77" t="s">
        <v>158</v>
      </c>
      <c r="T10" s="79"/>
      <c r="U10" s="83" t="s">
        <v>158</v>
      </c>
      <c r="V10" s="79"/>
      <c r="W10" s="77" t="s">
        <v>158</v>
      </c>
      <c r="X10" s="79"/>
      <c r="Y10" s="103" t="s">
        <v>741</v>
      </c>
      <c r="Z10" s="84"/>
      <c r="AA10" s="85" t="s">
        <v>158</v>
      </c>
      <c r="AB10" s="86" t="s">
        <v>158</v>
      </c>
      <c r="AC10" s="87" t="s">
        <v>158</v>
      </c>
      <c r="AD10" s="88" t="s">
        <v>158</v>
      </c>
      <c r="AE10" s="88" t="s">
        <v>158</v>
      </c>
      <c r="AF10" s="88" t="s">
        <v>205</v>
      </c>
      <c r="AG10" s="102" t="s">
        <v>205</v>
      </c>
      <c r="AH10" s="83" t="s">
        <v>158</v>
      </c>
      <c r="AI10" s="20"/>
    </row>
    <row r="11" spans="1:35" s="31" customFormat="1" x14ac:dyDescent="0.45">
      <c r="A11" s="90" t="s">
        <v>8</v>
      </c>
      <c r="B11" s="91"/>
      <c r="C11" s="90"/>
      <c r="D11" s="92"/>
      <c r="E11" s="93"/>
      <c r="F11" s="94"/>
      <c r="G11" s="94"/>
      <c r="H11" s="94"/>
      <c r="I11" s="94"/>
      <c r="J11" s="94"/>
      <c r="K11" s="104"/>
      <c r="L11" s="104"/>
      <c r="M11" s="104"/>
      <c r="N11" s="59"/>
      <c r="O11" s="59"/>
      <c r="P11" s="60"/>
      <c r="Q11" s="60"/>
      <c r="R11" s="95"/>
      <c r="S11" s="60"/>
      <c r="T11" s="95"/>
      <c r="U11" s="96"/>
      <c r="V11" s="92"/>
      <c r="W11" s="90"/>
      <c r="X11" s="92"/>
      <c r="Y11" s="60"/>
      <c r="Z11" s="95"/>
      <c r="AA11" s="97"/>
      <c r="AB11" s="98"/>
      <c r="AC11" s="99"/>
      <c r="AD11" s="100"/>
      <c r="AE11" s="100"/>
      <c r="AF11" s="100"/>
      <c r="AG11" s="97"/>
      <c r="AH11" s="90"/>
      <c r="AI11" s="30"/>
    </row>
    <row r="12" spans="1:35" s="2" customFormat="1" ht="305.25" customHeight="1" x14ac:dyDescent="0.45">
      <c r="A12" s="77" t="s">
        <v>9</v>
      </c>
      <c r="B12" s="78" t="s">
        <v>10</v>
      </c>
      <c r="C12" s="77" t="s">
        <v>270</v>
      </c>
      <c r="D12" s="79" t="s">
        <v>293</v>
      </c>
      <c r="E12" s="80" t="s">
        <v>226</v>
      </c>
      <c r="F12" s="80" t="s">
        <v>159</v>
      </c>
      <c r="G12" s="80" t="s">
        <v>159</v>
      </c>
      <c r="H12" s="80" t="s">
        <v>160</v>
      </c>
      <c r="I12" s="203"/>
      <c r="J12" s="203"/>
      <c r="K12" s="202" t="s">
        <v>626</v>
      </c>
      <c r="L12" s="202" t="s">
        <v>627</v>
      </c>
      <c r="M12" s="202" t="s">
        <v>628</v>
      </c>
      <c r="N12" s="101" t="s">
        <v>858</v>
      </c>
      <c r="O12" s="101" t="s">
        <v>858</v>
      </c>
      <c r="P12" s="89" t="s">
        <v>873</v>
      </c>
      <c r="Q12" s="89" t="s">
        <v>939</v>
      </c>
      <c r="R12" s="219" t="s">
        <v>360</v>
      </c>
      <c r="S12" s="213" t="s">
        <v>938</v>
      </c>
      <c r="T12" s="215" t="s">
        <v>962</v>
      </c>
      <c r="U12" s="83" t="s">
        <v>419</v>
      </c>
      <c r="V12" s="79"/>
      <c r="W12" s="77" t="s">
        <v>419</v>
      </c>
      <c r="X12" s="79"/>
      <c r="Y12" s="103" t="s">
        <v>879</v>
      </c>
      <c r="Z12" s="84" t="s">
        <v>742</v>
      </c>
      <c r="AA12" s="85" t="s">
        <v>880</v>
      </c>
      <c r="AB12" s="86" t="s">
        <v>881</v>
      </c>
      <c r="AC12" s="87" t="s">
        <v>881</v>
      </c>
      <c r="AD12" s="107" t="s">
        <v>882</v>
      </c>
      <c r="AE12" s="107" t="s">
        <v>498</v>
      </c>
      <c r="AF12" s="80" t="s">
        <v>909</v>
      </c>
      <c r="AG12" s="209" t="s">
        <v>888</v>
      </c>
      <c r="AH12" s="204" t="s">
        <v>889</v>
      </c>
      <c r="AI12" s="20"/>
    </row>
    <row r="13" spans="1:35" s="2" customFormat="1" ht="120.75" customHeight="1" x14ac:dyDescent="0.45">
      <c r="A13" s="77" t="s">
        <v>11</v>
      </c>
      <c r="B13" s="78" t="s">
        <v>12</v>
      </c>
      <c r="C13" s="89" t="s">
        <v>271</v>
      </c>
      <c r="D13" s="106"/>
      <c r="E13" s="81" t="s">
        <v>227</v>
      </c>
      <c r="F13" s="81" t="s">
        <v>227</v>
      </c>
      <c r="G13" s="81" t="s">
        <v>227</v>
      </c>
      <c r="H13" s="81" t="s">
        <v>227</v>
      </c>
      <c r="I13" s="81"/>
      <c r="J13" s="81"/>
      <c r="K13" s="101" t="s">
        <v>698</v>
      </c>
      <c r="L13" s="101" t="s">
        <v>699</v>
      </c>
      <c r="M13" s="101" t="s">
        <v>700</v>
      </c>
      <c r="N13" s="81" t="s">
        <v>227</v>
      </c>
      <c r="O13" s="81" t="s">
        <v>227</v>
      </c>
      <c r="P13" s="89" t="s">
        <v>227</v>
      </c>
      <c r="Q13" s="89" t="s">
        <v>361</v>
      </c>
      <c r="R13" s="106"/>
      <c r="S13" s="89"/>
      <c r="T13" s="106"/>
      <c r="U13" s="83" t="s">
        <v>420</v>
      </c>
      <c r="V13" s="79"/>
      <c r="W13" s="77" t="s">
        <v>421</v>
      </c>
      <c r="X13" s="79"/>
      <c r="Y13" s="103" t="s">
        <v>743</v>
      </c>
      <c r="Z13" s="84" t="s">
        <v>895</v>
      </c>
      <c r="AA13" s="85" t="s">
        <v>499</v>
      </c>
      <c r="AB13" s="86" t="s">
        <v>499</v>
      </c>
      <c r="AC13" s="87" t="s">
        <v>499</v>
      </c>
      <c r="AD13" s="88" t="s">
        <v>499</v>
      </c>
      <c r="AE13" s="88" t="s">
        <v>499</v>
      </c>
      <c r="AF13" s="88" t="s">
        <v>499</v>
      </c>
      <c r="AG13" s="102" t="s">
        <v>499</v>
      </c>
      <c r="AH13" s="209" t="s">
        <v>558</v>
      </c>
      <c r="AI13" s="20"/>
    </row>
    <row r="14" spans="1:35" s="31" customFormat="1" x14ac:dyDescent="0.45">
      <c r="A14" s="90" t="s">
        <v>13</v>
      </c>
      <c r="B14" s="91"/>
      <c r="C14" s="90"/>
      <c r="D14" s="92"/>
      <c r="E14" s="93"/>
      <c r="F14" s="94"/>
      <c r="G14" s="94"/>
      <c r="H14" s="94"/>
      <c r="I14" s="94"/>
      <c r="J14" s="94"/>
      <c r="K14" s="104"/>
      <c r="L14" s="104"/>
      <c r="M14" s="104"/>
      <c r="N14" s="59"/>
      <c r="O14" s="59"/>
      <c r="P14" s="60"/>
      <c r="Q14" s="60"/>
      <c r="R14" s="95"/>
      <c r="S14" s="60"/>
      <c r="T14" s="95"/>
      <c r="U14" s="96"/>
      <c r="V14" s="92"/>
      <c r="W14" s="90"/>
      <c r="X14" s="92"/>
      <c r="Y14" s="60"/>
      <c r="Z14" s="95"/>
      <c r="AA14" s="97"/>
      <c r="AB14" s="98"/>
      <c r="AC14" s="99"/>
      <c r="AD14" s="100"/>
      <c r="AE14" s="100"/>
      <c r="AF14" s="100"/>
      <c r="AG14" s="97"/>
      <c r="AH14" s="96"/>
      <c r="AI14" s="30"/>
    </row>
    <row r="15" spans="1:35" s="2" customFormat="1" ht="114" x14ac:dyDescent="0.45">
      <c r="A15" s="77" t="s">
        <v>14</v>
      </c>
      <c r="B15" s="78" t="s">
        <v>15</v>
      </c>
      <c r="C15" s="89" t="s">
        <v>272</v>
      </c>
      <c r="D15" s="79" t="s">
        <v>294</v>
      </c>
      <c r="E15" s="80" t="s">
        <v>203</v>
      </c>
      <c r="F15" s="80" t="s">
        <v>203</v>
      </c>
      <c r="G15" s="80" t="s">
        <v>203</v>
      </c>
      <c r="H15" s="80" t="s">
        <v>203</v>
      </c>
      <c r="I15" s="80"/>
      <c r="J15" s="80"/>
      <c r="K15" s="105" t="s">
        <v>630</v>
      </c>
      <c r="L15" s="105" t="s">
        <v>629</v>
      </c>
      <c r="M15" s="105" t="s">
        <v>629</v>
      </c>
      <c r="N15" s="80">
        <v>500</v>
      </c>
      <c r="O15" s="80">
        <v>500</v>
      </c>
      <c r="P15" s="77">
        <v>500</v>
      </c>
      <c r="Q15" s="108" t="s">
        <v>362</v>
      </c>
      <c r="R15" s="109"/>
      <c r="S15" s="89" t="s">
        <v>585</v>
      </c>
      <c r="T15" s="109"/>
      <c r="U15" s="83">
        <v>1200</v>
      </c>
      <c r="V15" s="79"/>
      <c r="W15" s="77">
        <v>1200</v>
      </c>
      <c r="X15" s="79"/>
      <c r="Y15" s="45" t="s">
        <v>440</v>
      </c>
      <c r="Z15" s="84" t="s">
        <v>744</v>
      </c>
      <c r="AA15" s="85" t="s">
        <v>500</v>
      </c>
      <c r="AB15" s="86" t="s">
        <v>500</v>
      </c>
      <c r="AC15" s="87" t="s">
        <v>500</v>
      </c>
      <c r="AD15" s="88" t="s">
        <v>500</v>
      </c>
      <c r="AE15" s="88" t="s">
        <v>500</v>
      </c>
      <c r="AF15" s="88" t="s">
        <v>440</v>
      </c>
      <c r="AG15" s="231" t="s">
        <v>1003</v>
      </c>
      <c r="AH15" s="209" t="s">
        <v>559</v>
      </c>
      <c r="AI15" s="20"/>
    </row>
    <row r="16" spans="1:35" s="2" customFormat="1" ht="111" customHeight="1" x14ac:dyDescent="0.45">
      <c r="A16" s="77" t="s">
        <v>16</v>
      </c>
      <c r="B16" s="78" t="s">
        <v>17</v>
      </c>
      <c r="C16" s="77" t="s">
        <v>232</v>
      </c>
      <c r="D16" s="79"/>
      <c r="E16" s="80" t="s">
        <v>204</v>
      </c>
      <c r="F16" s="81">
        <v>648</v>
      </c>
      <c r="G16" s="81">
        <v>648</v>
      </c>
      <c r="H16" s="81">
        <v>648</v>
      </c>
      <c r="I16" s="81"/>
      <c r="J16" s="81"/>
      <c r="K16" s="101">
        <v>70</v>
      </c>
      <c r="L16" s="101"/>
      <c r="M16" s="101"/>
      <c r="N16" s="80">
        <v>926</v>
      </c>
      <c r="O16" s="80">
        <v>926</v>
      </c>
      <c r="P16" s="77">
        <v>926</v>
      </c>
      <c r="Q16" s="77" t="s">
        <v>363</v>
      </c>
      <c r="R16" s="79"/>
      <c r="S16" s="213" t="s">
        <v>940</v>
      </c>
      <c r="T16" s="79"/>
      <c r="U16" s="83" t="s">
        <v>896</v>
      </c>
      <c r="V16" s="110"/>
      <c r="W16" s="77" t="s">
        <v>897</v>
      </c>
      <c r="X16" s="79"/>
      <c r="Y16" s="45" t="s">
        <v>440</v>
      </c>
      <c r="Z16" s="84"/>
      <c r="AA16" s="85"/>
      <c r="AB16" s="86"/>
      <c r="AC16" s="87"/>
      <c r="AD16" s="88"/>
      <c r="AE16" s="88"/>
      <c r="AF16" s="88"/>
      <c r="AG16" s="102"/>
      <c r="AH16" s="209" t="s">
        <v>560</v>
      </c>
      <c r="AI16" s="20"/>
    </row>
    <row r="17" spans="1:35" s="31" customFormat="1" ht="30.75" customHeight="1" x14ac:dyDescent="0.45">
      <c r="A17" s="249" t="s">
        <v>155</v>
      </c>
      <c r="B17" s="250"/>
      <c r="C17" s="90"/>
      <c r="D17" s="92"/>
      <c r="E17" s="93"/>
      <c r="F17" s="94"/>
      <c r="G17" s="94"/>
      <c r="H17" s="94"/>
      <c r="I17" s="94"/>
      <c r="J17" s="94"/>
      <c r="K17" s="104"/>
      <c r="L17" s="104"/>
      <c r="M17" s="104"/>
      <c r="N17" s="59"/>
      <c r="O17" s="59"/>
      <c r="P17" s="60"/>
      <c r="Q17" s="60"/>
      <c r="R17" s="95"/>
      <c r="S17" s="60"/>
      <c r="T17" s="95"/>
      <c r="U17" s="111"/>
      <c r="V17" s="95"/>
      <c r="W17" s="60"/>
      <c r="X17" s="95"/>
      <c r="Y17" s="44"/>
      <c r="Z17" s="112"/>
      <c r="AA17" s="97"/>
      <c r="AB17" s="98"/>
      <c r="AC17" s="99"/>
      <c r="AD17" s="100"/>
      <c r="AE17" s="100"/>
      <c r="AF17" s="100"/>
      <c r="AG17" s="97"/>
      <c r="AH17" s="90"/>
      <c r="AI17" s="30"/>
    </row>
    <row r="18" spans="1:35" s="2" customFormat="1" ht="120" customHeight="1" x14ac:dyDescent="0.45">
      <c r="A18" s="77" t="s">
        <v>18</v>
      </c>
      <c r="B18" s="78" t="s">
        <v>19</v>
      </c>
      <c r="C18" s="89" t="s">
        <v>848</v>
      </c>
      <c r="D18" s="113" t="s">
        <v>898</v>
      </c>
      <c r="E18" s="80" t="s">
        <v>845</v>
      </c>
      <c r="F18" s="80" t="s">
        <v>818</v>
      </c>
      <c r="G18" s="80" t="s">
        <v>819</v>
      </c>
      <c r="H18" s="80" t="s">
        <v>820</v>
      </c>
      <c r="I18" s="80" t="s">
        <v>821</v>
      </c>
      <c r="J18" s="80" t="s">
        <v>822</v>
      </c>
      <c r="K18" s="105" t="s">
        <v>823</v>
      </c>
      <c r="L18" s="105" t="s">
        <v>861</v>
      </c>
      <c r="M18" s="105" t="s">
        <v>865</v>
      </c>
      <c r="N18" s="202" t="s">
        <v>662</v>
      </c>
      <c r="O18" s="202" t="s">
        <v>678</v>
      </c>
      <c r="P18" s="204" t="s">
        <v>314</v>
      </c>
      <c r="Q18" s="116" t="s">
        <v>972</v>
      </c>
      <c r="R18" s="121" t="s">
        <v>971</v>
      </c>
      <c r="S18" s="214" t="s">
        <v>941</v>
      </c>
      <c r="T18" s="109"/>
      <c r="U18" s="83" t="s">
        <v>422</v>
      </c>
      <c r="V18" s="79" t="s">
        <v>423</v>
      </c>
      <c r="W18" s="77" t="s">
        <v>424</v>
      </c>
      <c r="X18" s="79" t="s">
        <v>824</v>
      </c>
      <c r="Y18" s="45">
        <v>3.8399999999999997E-2</v>
      </c>
      <c r="Z18" s="84" t="s">
        <v>899</v>
      </c>
      <c r="AA18" s="85">
        <v>2</v>
      </c>
      <c r="AB18" s="227">
        <v>86.7</v>
      </c>
      <c r="AC18" s="228" t="s">
        <v>998</v>
      </c>
      <c r="AD18" s="88">
        <v>600</v>
      </c>
      <c r="AE18" s="114">
        <f>8*866.7</f>
        <v>6933.6</v>
      </c>
      <c r="AF18" s="80" t="s">
        <v>1005</v>
      </c>
      <c r="AG18" s="83">
        <v>27</v>
      </c>
      <c r="AH18" s="77" t="s">
        <v>916</v>
      </c>
      <c r="AI18" s="20"/>
    </row>
    <row r="19" spans="1:35" s="2" customFormat="1" ht="123" customHeight="1" x14ac:dyDescent="0.45">
      <c r="A19" s="77" t="s">
        <v>20</v>
      </c>
      <c r="B19" s="78" t="s">
        <v>19</v>
      </c>
      <c r="C19" s="89" t="s">
        <v>848</v>
      </c>
      <c r="D19" s="113" t="s">
        <v>898</v>
      </c>
      <c r="E19" s="80" t="s">
        <v>845</v>
      </c>
      <c r="F19" s="80" t="s">
        <v>825</v>
      </c>
      <c r="G19" s="80" t="s">
        <v>826</v>
      </c>
      <c r="H19" s="80" t="s">
        <v>827</v>
      </c>
      <c r="I19" s="80" t="s">
        <v>828</v>
      </c>
      <c r="J19" s="80" t="s">
        <v>822</v>
      </c>
      <c r="K19" s="105" t="s">
        <v>823</v>
      </c>
      <c r="L19" s="105" t="s">
        <v>862</v>
      </c>
      <c r="M19" s="105" t="s">
        <v>865</v>
      </c>
      <c r="N19" s="202" t="s">
        <v>663</v>
      </c>
      <c r="O19" s="202" t="s">
        <v>676</v>
      </c>
      <c r="P19" s="204" t="s">
        <v>315</v>
      </c>
      <c r="Q19" s="116" t="s">
        <v>829</v>
      </c>
      <c r="R19" s="121" t="s">
        <v>970</v>
      </c>
      <c r="S19" s="214" t="s">
        <v>942</v>
      </c>
      <c r="T19" s="109"/>
      <c r="U19" s="83" t="s">
        <v>425</v>
      </c>
      <c r="V19" s="79" t="s">
        <v>423</v>
      </c>
      <c r="W19" s="77" t="s">
        <v>830</v>
      </c>
      <c r="X19" s="79" t="s">
        <v>831</v>
      </c>
      <c r="Y19" s="45" t="s">
        <v>745</v>
      </c>
      <c r="Z19" s="84"/>
      <c r="AA19" s="85">
        <v>2</v>
      </c>
      <c r="AB19" s="227">
        <v>86.7</v>
      </c>
      <c r="AC19" s="228" t="s">
        <v>998</v>
      </c>
      <c r="AD19" s="88">
        <v>600</v>
      </c>
      <c r="AE19" s="114">
        <f>8*866.7</f>
        <v>6933.6</v>
      </c>
      <c r="AF19" s="201" t="s">
        <v>1005</v>
      </c>
      <c r="AG19" s="83">
        <v>27</v>
      </c>
      <c r="AH19" s="77" t="s">
        <v>916</v>
      </c>
      <c r="AI19" s="20"/>
    </row>
    <row r="20" spans="1:35" s="2" customFormat="1" ht="85.5" x14ac:dyDescent="0.45">
      <c r="A20" s="77" t="s">
        <v>21</v>
      </c>
      <c r="B20" s="78" t="s">
        <v>19</v>
      </c>
      <c r="C20" s="89" t="s">
        <v>232</v>
      </c>
      <c r="D20" s="79"/>
      <c r="E20" s="80" t="s">
        <v>846</v>
      </c>
      <c r="F20" s="80" t="s">
        <v>832</v>
      </c>
      <c r="G20" s="80" t="s">
        <v>833</v>
      </c>
      <c r="H20" s="80" t="s">
        <v>834</v>
      </c>
      <c r="I20" s="80"/>
      <c r="J20" s="80"/>
      <c r="K20" s="115" t="s">
        <v>859</v>
      </c>
      <c r="L20" s="105" t="s">
        <v>863</v>
      </c>
      <c r="M20" s="105" t="s">
        <v>866</v>
      </c>
      <c r="N20" s="202" t="s">
        <v>664</v>
      </c>
      <c r="O20" s="202" t="s">
        <v>675</v>
      </c>
      <c r="P20" s="204" t="s">
        <v>316</v>
      </c>
      <c r="Q20" s="116" t="s">
        <v>835</v>
      </c>
      <c r="R20" s="121" t="s">
        <v>706</v>
      </c>
      <c r="S20" s="214" t="s">
        <v>943</v>
      </c>
      <c r="T20" s="109"/>
      <c r="U20" s="83" t="s">
        <v>426</v>
      </c>
      <c r="V20" s="79" t="s">
        <v>427</v>
      </c>
      <c r="W20" s="77" t="s">
        <v>424</v>
      </c>
      <c r="X20" s="79" t="s">
        <v>428</v>
      </c>
      <c r="Y20" s="45" t="s">
        <v>440</v>
      </c>
      <c r="Z20" s="84"/>
      <c r="AA20" s="85">
        <v>1.5</v>
      </c>
      <c r="AB20" s="227">
        <f>AB18*0.7</f>
        <v>60.69</v>
      </c>
      <c r="AC20" s="228" t="s">
        <v>999</v>
      </c>
      <c r="AD20" s="114">
        <f>AD18*0.7</f>
        <v>420</v>
      </c>
      <c r="AE20" s="114">
        <f>AE18*0.7</f>
        <v>4853.5199999999995</v>
      </c>
      <c r="AF20" s="81"/>
      <c r="AG20" s="117">
        <v>5.4</v>
      </c>
      <c r="AH20" s="77" t="s">
        <v>916</v>
      </c>
    </row>
    <row r="21" spans="1:35" s="2" customFormat="1" ht="85.5" x14ac:dyDescent="0.45">
      <c r="A21" s="77" t="s">
        <v>22</v>
      </c>
      <c r="B21" s="78" t="s">
        <v>19</v>
      </c>
      <c r="C21" s="89" t="s">
        <v>232</v>
      </c>
      <c r="D21" s="79"/>
      <c r="E21" s="80" t="s">
        <v>846</v>
      </c>
      <c r="F21" s="80" t="s">
        <v>836</v>
      </c>
      <c r="G21" s="80" t="s">
        <v>837</v>
      </c>
      <c r="H21" s="80" t="s">
        <v>838</v>
      </c>
      <c r="I21" s="80"/>
      <c r="J21" s="80"/>
      <c r="K21" s="115" t="s">
        <v>860</v>
      </c>
      <c r="L21" s="105" t="s">
        <v>864</v>
      </c>
      <c r="M21" s="105" t="s">
        <v>866</v>
      </c>
      <c r="N21" s="202" t="s">
        <v>665</v>
      </c>
      <c r="O21" s="202" t="s">
        <v>676</v>
      </c>
      <c r="P21" s="204" t="s">
        <v>315</v>
      </c>
      <c r="Q21" s="116" t="s">
        <v>839</v>
      </c>
      <c r="R21" s="109" t="s">
        <v>364</v>
      </c>
      <c r="S21" s="214" t="s">
        <v>944</v>
      </c>
      <c r="T21" s="109"/>
      <c r="U21" s="83" t="s">
        <v>426</v>
      </c>
      <c r="V21" s="79" t="s">
        <v>429</v>
      </c>
      <c r="W21" s="77" t="s">
        <v>430</v>
      </c>
      <c r="X21" s="79" t="s">
        <v>428</v>
      </c>
      <c r="Y21" s="45" t="s">
        <v>440</v>
      </c>
      <c r="Z21" s="84"/>
      <c r="AA21" s="85">
        <v>1.5</v>
      </c>
      <c r="AB21" s="227">
        <f>AB19*0.7</f>
        <v>60.69</v>
      </c>
      <c r="AC21" s="228" t="s">
        <v>999</v>
      </c>
      <c r="AD21" s="114">
        <f>AD19*0.7</f>
        <v>420</v>
      </c>
      <c r="AE21" s="114">
        <f>AE19*0.7</f>
        <v>4853.5199999999995</v>
      </c>
      <c r="AF21" s="81"/>
      <c r="AG21" s="117">
        <v>5.4</v>
      </c>
      <c r="AH21" s="77" t="s">
        <v>916</v>
      </c>
      <c r="AI21" s="20"/>
    </row>
    <row r="22" spans="1:35" s="2" customFormat="1" ht="228.75" customHeight="1" x14ac:dyDescent="0.45">
      <c r="A22" s="77" t="s">
        <v>23</v>
      </c>
      <c r="B22" s="78" t="s">
        <v>19</v>
      </c>
      <c r="C22" s="89" t="s">
        <v>232</v>
      </c>
      <c r="D22" s="79" t="s">
        <v>295</v>
      </c>
      <c r="E22" s="80" t="s">
        <v>847</v>
      </c>
      <c r="F22" s="80" t="s">
        <v>900</v>
      </c>
      <c r="G22" s="81" t="s">
        <v>840</v>
      </c>
      <c r="H22" s="81" t="s">
        <v>716</v>
      </c>
      <c r="I22" s="81"/>
      <c r="J22" s="81" t="s">
        <v>822</v>
      </c>
      <c r="K22" s="115"/>
      <c r="L22" s="105"/>
      <c r="M22" s="105"/>
      <c r="N22" s="101" t="s">
        <v>666</v>
      </c>
      <c r="O22" s="101" t="s">
        <v>677</v>
      </c>
      <c r="P22" s="77" t="s">
        <v>317</v>
      </c>
      <c r="Q22" s="89" t="s">
        <v>841</v>
      </c>
      <c r="R22" s="79" t="s">
        <v>365</v>
      </c>
      <c r="S22" s="77"/>
      <c r="T22" s="79"/>
      <c r="U22" s="83" t="s">
        <v>431</v>
      </c>
      <c r="V22" s="79"/>
      <c r="W22" s="77" t="s">
        <v>432</v>
      </c>
      <c r="X22" s="79"/>
      <c r="Y22" s="45" t="s">
        <v>440</v>
      </c>
      <c r="Z22" s="84"/>
      <c r="AA22" s="85">
        <v>1.5</v>
      </c>
      <c r="AB22" s="227">
        <f>AB20*0.3</f>
        <v>18.206999999999997</v>
      </c>
      <c r="AC22" s="228" t="s">
        <v>1000</v>
      </c>
      <c r="AD22" s="114">
        <f t="shared" ref="AD22:AE23" si="0">AD20*0.333</f>
        <v>139.86000000000001</v>
      </c>
      <c r="AE22" s="114">
        <f t="shared" si="0"/>
        <v>1616.22216</v>
      </c>
      <c r="AF22" s="81"/>
      <c r="AG22" s="232">
        <f>AG20*0.1</f>
        <v>0.54</v>
      </c>
      <c r="AH22" s="89" t="s">
        <v>917</v>
      </c>
      <c r="AI22" s="20"/>
    </row>
    <row r="23" spans="1:35" s="2" customFormat="1" ht="149" customHeight="1" x14ac:dyDescent="0.45">
      <c r="A23" s="77" t="s">
        <v>24</v>
      </c>
      <c r="B23" s="78" t="s">
        <v>19</v>
      </c>
      <c r="C23" s="89" t="s">
        <v>232</v>
      </c>
      <c r="D23" s="79" t="s">
        <v>295</v>
      </c>
      <c r="E23" s="80"/>
      <c r="F23" s="80" t="s">
        <v>901</v>
      </c>
      <c r="G23" s="81" t="s">
        <v>842</v>
      </c>
      <c r="H23" s="81" t="s">
        <v>717</v>
      </c>
      <c r="I23" s="81"/>
      <c r="J23" s="81" t="s">
        <v>822</v>
      </c>
      <c r="K23" s="101"/>
      <c r="L23" s="101"/>
      <c r="M23" s="101"/>
      <c r="N23" s="101" t="s">
        <v>667</v>
      </c>
      <c r="O23" s="101" t="s">
        <v>674</v>
      </c>
      <c r="P23" s="77" t="s">
        <v>317</v>
      </c>
      <c r="Q23" s="89" t="s">
        <v>843</v>
      </c>
      <c r="R23" s="79" t="s">
        <v>366</v>
      </c>
      <c r="S23" s="77"/>
      <c r="T23" s="79"/>
      <c r="U23" s="83" t="s">
        <v>431</v>
      </c>
      <c r="V23" s="79"/>
      <c r="W23" s="77" t="s">
        <v>432</v>
      </c>
      <c r="X23" s="79"/>
      <c r="Y23" s="45" t="s">
        <v>440</v>
      </c>
      <c r="Z23" s="84"/>
      <c r="AA23" s="85">
        <v>1.5</v>
      </c>
      <c r="AB23" s="227">
        <f>AB21*0.3</f>
        <v>18.206999999999997</v>
      </c>
      <c r="AC23" s="228" t="s">
        <v>1000</v>
      </c>
      <c r="AD23" s="114">
        <f t="shared" si="0"/>
        <v>139.86000000000001</v>
      </c>
      <c r="AE23" s="114">
        <f t="shared" si="0"/>
        <v>1616.22216</v>
      </c>
      <c r="AF23" s="81"/>
      <c r="AG23" s="232">
        <f>AG21*0.1</f>
        <v>0.54</v>
      </c>
      <c r="AH23" s="89" t="s">
        <v>917</v>
      </c>
      <c r="AI23" s="20"/>
    </row>
    <row r="24" spans="1:35" s="2" customFormat="1" ht="71.25" x14ac:dyDescent="0.45">
      <c r="A24" s="77" t="s">
        <v>489</v>
      </c>
      <c r="B24" s="79" t="s">
        <v>202</v>
      </c>
      <c r="C24" s="77">
        <f>26800/110000</f>
        <v>0.24363636363636362</v>
      </c>
      <c r="D24" s="113" t="s">
        <v>853</v>
      </c>
      <c r="E24" s="80" t="s">
        <v>223</v>
      </c>
      <c r="F24" s="80" t="s">
        <v>175</v>
      </c>
      <c r="G24" s="81" t="s">
        <v>176</v>
      </c>
      <c r="H24" s="81" t="s">
        <v>178</v>
      </c>
      <c r="I24" s="81"/>
      <c r="J24" s="81"/>
      <c r="K24" s="101"/>
      <c r="L24" s="101"/>
      <c r="M24" s="101"/>
      <c r="N24" s="80" t="s">
        <v>318</v>
      </c>
      <c r="O24" s="80" t="s">
        <v>319</v>
      </c>
      <c r="P24" s="77" t="s">
        <v>317</v>
      </c>
      <c r="Q24" s="89" t="s">
        <v>874</v>
      </c>
      <c r="R24" s="79" t="s">
        <v>365</v>
      </c>
      <c r="S24" s="108"/>
      <c r="T24" s="79"/>
      <c r="U24" s="83" t="s">
        <v>433</v>
      </c>
      <c r="V24" s="79" t="s">
        <v>434</v>
      </c>
      <c r="W24" s="77" t="s">
        <v>435</v>
      </c>
      <c r="X24" s="79" t="s">
        <v>436</v>
      </c>
      <c r="Y24" s="45" t="s">
        <v>440</v>
      </c>
      <c r="Z24" s="84"/>
      <c r="AA24" s="118">
        <v>0.1</v>
      </c>
      <c r="AB24" s="229">
        <f>AB20/16</f>
        <v>3.7931249999999999</v>
      </c>
      <c r="AC24" s="230" t="s">
        <v>1001</v>
      </c>
      <c r="AD24" s="107">
        <v>4</v>
      </c>
      <c r="AE24" s="107">
        <v>4</v>
      </c>
      <c r="AF24" s="81" t="s">
        <v>910</v>
      </c>
      <c r="AG24" s="232" t="s">
        <v>440</v>
      </c>
      <c r="AH24" s="81" t="s">
        <v>918</v>
      </c>
    </row>
    <row r="25" spans="1:35" s="2" customFormat="1" ht="227.25" customHeight="1" x14ac:dyDescent="0.45">
      <c r="A25" s="77" t="s">
        <v>490</v>
      </c>
      <c r="B25" s="79" t="s">
        <v>202</v>
      </c>
      <c r="C25" s="77">
        <f>26800/110000</f>
        <v>0.24363636363636362</v>
      </c>
      <c r="D25" s="113" t="s">
        <v>853</v>
      </c>
      <c r="E25" s="80" t="s">
        <v>223</v>
      </c>
      <c r="F25" s="80" t="s">
        <v>174</v>
      </c>
      <c r="G25" s="81" t="s">
        <v>177</v>
      </c>
      <c r="H25" s="81" t="s">
        <v>179</v>
      </c>
      <c r="I25" s="81"/>
      <c r="J25" s="81"/>
      <c r="K25" s="101" t="s">
        <v>640</v>
      </c>
      <c r="L25" s="101" t="s">
        <v>640</v>
      </c>
      <c r="M25" s="101" t="s">
        <v>640</v>
      </c>
      <c r="N25" s="80" t="s">
        <v>320</v>
      </c>
      <c r="O25" s="80" t="s">
        <v>321</v>
      </c>
      <c r="P25" s="77" t="s">
        <v>317</v>
      </c>
      <c r="Q25" s="89" t="s">
        <v>367</v>
      </c>
      <c r="R25" s="79" t="s">
        <v>366</v>
      </c>
      <c r="S25" s="213" t="s">
        <v>945</v>
      </c>
      <c r="T25" s="79" t="s">
        <v>586</v>
      </c>
      <c r="U25" s="83" t="s">
        <v>433</v>
      </c>
      <c r="V25" s="79" t="s">
        <v>434</v>
      </c>
      <c r="W25" s="77" t="s">
        <v>437</v>
      </c>
      <c r="X25" s="79" t="s">
        <v>438</v>
      </c>
      <c r="Y25" s="45" t="s">
        <v>440</v>
      </c>
      <c r="Z25" s="84"/>
      <c r="AA25" s="118">
        <v>0.1</v>
      </c>
      <c r="AB25" s="229">
        <f>AB21/16</f>
        <v>3.7931249999999999</v>
      </c>
      <c r="AC25" s="230" t="s">
        <v>1001</v>
      </c>
      <c r="AD25" s="107">
        <v>4</v>
      </c>
      <c r="AE25" s="107">
        <v>4</v>
      </c>
      <c r="AF25" s="81" t="s">
        <v>910</v>
      </c>
      <c r="AG25" s="232" t="s">
        <v>440</v>
      </c>
      <c r="AH25" s="81" t="s">
        <v>918</v>
      </c>
      <c r="AI25" s="20"/>
    </row>
    <row r="26" spans="1:35" s="2" customFormat="1" ht="210" customHeight="1" x14ac:dyDescent="0.45">
      <c r="A26" s="77" t="s">
        <v>25</v>
      </c>
      <c r="B26" s="78" t="s">
        <v>849</v>
      </c>
      <c r="C26" s="89" t="s">
        <v>232</v>
      </c>
      <c r="D26" s="79"/>
      <c r="E26" s="80" t="s">
        <v>718</v>
      </c>
      <c r="F26" s="80" t="s">
        <v>902</v>
      </c>
      <c r="G26" s="80" t="s">
        <v>850</v>
      </c>
      <c r="H26" s="203" t="s">
        <v>719</v>
      </c>
      <c r="I26" s="80"/>
      <c r="J26" s="80"/>
      <c r="K26" s="101" t="s">
        <v>640</v>
      </c>
      <c r="L26" s="101" t="s">
        <v>640</v>
      </c>
      <c r="M26" s="101" t="s">
        <v>640</v>
      </c>
      <c r="N26" s="80" t="s">
        <v>318</v>
      </c>
      <c r="O26" s="80" t="s">
        <v>319</v>
      </c>
      <c r="P26" s="77" t="s">
        <v>317</v>
      </c>
      <c r="Q26" s="89" t="s">
        <v>874</v>
      </c>
      <c r="R26" s="79" t="s">
        <v>368</v>
      </c>
      <c r="S26" s="213" t="s">
        <v>969</v>
      </c>
      <c r="T26" s="79" t="s">
        <v>586</v>
      </c>
      <c r="U26" s="119" t="s">
        <v>439</v>
      </c>
      <c r="V26" s="79"/>
      <c r="W26" s="77" t="s">
        <v>440</v>
      </c>
      <c r="X26" s="79"/>
      <c r="Y26" s="45">
        <v>3.4</v>
      </c>
      <c r="Z26" s="120" t="s">
        <v>903</v>
      </c>
      <c r="AA26" s="118">
        <v>0.1</v>
      </c>
      <c r="AB26" s="229">
        <f>AB20/16</f>
        <v>3.7931249999999999</v>
      </c>
      <c r="AC26" s="230" t="s">
        <v>1001</v>
      </c>
      <c r="AD26" s="107">
        <v>4</v>
      </c>
      <c r="AE26" s="107">
        <v>4</v>
      </c>
      <c r="AF26" s="81" t="s">
        <v>440</v>
      </c>
      <c r="AG26" s="232" t="s">
        <v>440</v>
      </c>
      <c r="AH26" s="89">
        <v>2.08</v>
      </c>
      <c r="AI26" s="20"/>
    </row>
    <row r="27" spans="1:35" s="2" customFormat="1" ht="234.75" customHeight="1" x14ac:dyDescent="0.45">
      <c r="A27" s="77" t="s">
        <v>26</v>
      </c>
      <c r="B27" s="78" t="s">
        <v>849</v>
      </c>
      <c r="C27" s="89" t="s">
        <v>232</v>
      </c>
      <c r="D27" s="79"/>
      <c r="E27" s="80"/>
      <c r="F27" s="80" t="s">
        <v>904</v>
      </c>
      <c r="G27" s="80" t="s">
        <v>851</v>
      </c>
      <c r="H27" s="203" t="s">
        <v>720</v>
      </c>
      <c r="I27" s="80"/>
      <c r="J27" s="80"/>
      <c r="K27" s="101" t="s">
        <v>640</v>
      </c>
      <c r="L27" s="101" t="s">
        <v>640</v>
      </c>
      <c r="M27" s="101" t="s">
        <v>640</v>
      </c>
      <c r="N27" s="80" t="s">
        <v>320</v>
      </c>
      <c r="O27" s="80" t="s">
        <v>321</v>
      </c>
      <c r="P27" s="77" t="s">
        <v>317</v>
      </c>
      <c r="Q27" s="89" t="s">
        <v>893</v>
      </c>
      <c r="R27" s="79" t="s">
        <v>369</v>
      </c>
      <c r="S27" s="213" t="s">
        <v>969</v>
      </c>
      <c r="T27" s="79" t="s">
        <v>586</v>
      </c>
      <c r="U27" s="119" t="s">
        <v>439</v>
      </c>
      <c r="V27" s="79"/>
      <c r="W27" s="77" t="s">
        <v>440</v>
      </c>
      <c r="X27" s="79"/>
      <c r="Y27" s="45" t="s">
        <v>440</v>
      </c>
      <c r="Z27" s="84"/>
      <c r="AA27" s="118">
        <v>0.1</v>
      </c>
      <c r="AB27" s="229">
        <f>AB21/16</f>
        <v>3.7931249999999999</v>
      </c>
      <c r="AC27" s="230" t="s">
        <v>1001</v>
      </c>
      <c r="AD27" s="107">
        <v>4</v>
      </c>
      <c r="AE27" s="107">
        <v>4</v>
      </c>
      <c r="AF27" s="80" t="s">
        <v>440</v>
      </c>
      <c r="AG27" s="232" t="s">
        <v>440</v>
      </c>
      <c r="AH27" s="77">
        <v>2.08</v>
      </c>
      <c r="AI27" s="20"/>
    </row>
    <row r="28" spans="1:35" s="31" customFormat="1" x14ac:dyDescent="0.45">
      <c r="A28" s="90" t="s">
        <v>27</v>
      </c>
      <c r="B28" s="91"/>
      <c r="C28" s="90"/>
      <c r="D28" s="92"/>
      <c r="E28" s="93"/>
      <c r="F28" s="94"/>
      <c r="G28" s="94"/>
      <c r="H28" s="94"/>
      <c r="I28" s="94"/>
      <c r="J28" s="94"/>
      <c r="K28" s="94"/>
      <c r="L28" s="94"/>
      <c r="M28" s="94"/>
      <c r="N28" s="59"/>
      <c r="O28" s="59"/>
      <c r="P28" s="60"/>
      <c r="Q28" s="60"/>
      <c r="R28" s="95"/>
      <c r="S28" s="60"/>
      <c r="T28" s="95"/>
      <c r="U28" s="96"/>
      <c r="V28" s="92"/>
      <c r="W28" s="90"/>
      <c r="X28" s="92"/>
      <c r="Y28" s="60"/>
      <c r="Z28" s="95"/>
      <c r="AA28" s="97"/>
      <c r="AB28" s="98"/>
      <c r="AC28" s="99"/>
      <c r="AD28" s="100"/>
      <c r="AE28" s="100"/>
      <c r="AF28" s="100"/>
      <c r="AG28" s="97"/>
      <c r="AH28" s="90"/>
      <c r="AI28" s="30"/>
    </row>
    <row r="29" spans="1:35" s="2" customFormat="1" ht="99.75" x14ac:dyDescent="0.45">
      <c r="A29" s="77" t="s">
        <v>28</v>
      </c>
      <c r="B29" s="78" t="s">
        <v>29</v>
      </c>
      <c r="C29" s="77" t="s">
        <v>273</v>
      </c>
      <c r="D29" s="79" t="s">
        <v>852</v>
      </c>
      <c r="E29" s="80" t="s">
        <v>162</v>
      </c>
      <c r="F29" s="80" t="s">
        <v>162</v>
      </c>
      <c r="G29" s="80" t="s">
        <v>162</v>
      </c>
      <c r="H29" s="80" t="s">
        <v>162</v>
      </c>
      <c r="I29" s="105" t="s">
        <v>633</v>
      </c>
      <c r="J29" s="105" t="s">
        <v>633</v>
      </c>
      <c r="K29" s="105" t="s">
        <v>633</v>
      </c>
      <c r="L29" s="105" t="s">
        <v>633</v>
      </c>
      <c r="M29" s="105" t="s">
        <v>633</v>
      </c>
      <c r="N29" s="80" t="s">
        <v>322</v>
      </c>
      <c r="O29" s="80" t="s">
        <v>322</v>
      </c>
      <c r="P29" s="77" t="s">
        <v>322</v>
      </c>
      <c r="Q29" s="116" t="s">
        <v>370</v>
      </c>
      <c r="R29" s="219" t="s">
        <v>371</v>
      </c>
      <c r="S29" s="116" t="s">
        <v>440</v>
      </c>
      <c r="T29" s="121"/>
      <c r="U29" s="83" t="s">
        <v>440</v>
      </c>
      <c r="V29" s="79"/>
      <c r="W29" s="77" t="s">
        <v>440</v>
      </c>
      <c r="X29" s="79"/>
      <c r="Y29" s="45" t="s">
        <v>440</v>
      </c>
      <c r="Z29" s="84"/>
      <c r="AA29" s="85">
        <v>2.4</v>
      </c>
      <c r="AB29" s="86">
        <v>0.9</v>
      </c>
      <c r="AC29" s="87">
        <v>0.9</v>
      </c>
      <c r="AD29" s="88">
        <v>2.4</v>
      </c>
      <c r="AE29" s="88">
        <v>5</v>
      </c>
      <c r="AF29" s="203" t="s">
        <v>1006</v>
      </c>
      <c r="AG29" s="122" t="s">
        <v>591</v>
      </c>
      <c r="AH29" s="209" t="s">
        <v>919</v>
      </c>
      <c r="AI29" s="20"/>
    </row>
    <row r="30" spans="1:35" s="2" customFormat="1" ht="265.5" customHeight="1" x14ac:dyDescent="0.45">
      <c r="A30" s="77" t="s">
        <v>30</v>
      </c>
      <c r="B30" s="79" t="s">
        <v>29</v>
      </c>
      <c r="C30" s="89" t="s">
        <v>232</v>
      </c>
      <c r="D30" s="79"/>
      <c r="E30" s="80" t="s">
        <v>163</v>
      </c>
      <c r="F30" s="80" t="s">
        <v>164</v>
      </c>
      <c r="G30" s="80" t="s">
        <v>164</v>
      </c>
      <c r="H30" s="80" t="s">
        <v>165</v>
      </c>
      <c r="I30" s="105" t="s">
        <v>632</v>
      </c>
      <c r="J30" s="105" t="s">
        <v>632</v>
      </c>
      <c r="K30" s="105" t="s">
        <v>632</v>
      </c>
      <c r="L30" s="105" t="s">
        <v>632</v>
      </c>
      <c r="M30" s="105" t="s">
        <v>163</v>
      </c>
      <c r="N30" s="80" t="s">
        <v>323</v>
      </c>
      <c r="O30" s="80" t="s">
        <v>323</v>
      </c>
      <c r="P30" s="77" t="s">
        <v>323</v>
      </c>
      <c r="Q30" s="108" t="s">
        <v>894</v>
      </c>
      <c r="R30" s="219" t="s">
        <v>372</v>
      </c>
      <c r="S30" s="108" t="s">
        <v>440</v>
      </c>
      <c r="T30" s="109"/>
      <c r="U30" s="83" t="s">
        <v>710</v>
      </c>
      <c r="V30" s="79"/>
      <c r="W30" s="77" t="s">
        <v>712</v>
      </c>
      <c r="X30" s="79"/>
      <c r="Y30" s="45" t="s">
        <v>440</v>
      </c>
      <c r="Z30" s="84"/>
      <c r="AA30" s="85">
        <v>2.4</v>
      </c>
      <c r="AB30" s="86">
        <v>0.9</v>
      </c>
      <c r="AC30" s="87">
        <v>0.9</v>
      </c>
      <c r="AD30" s="88">
        <v>2.4</v>
      </c>
      <c r="AE30" s="88">
        <v>5</v>
      </c>
      <c r="AF30" s="80" t="s">
        <v>1007</v>
      </c>
      <c r="AG30" s="83" t="s">
        <v>440</v>
      </c>
      <c r="AH30" s="80" t="s">
        <v>440</v>
      </c>
    </row>
    <row r="31" spans="1:35" s="2" customFormat="1" ht="185.25" x14ac:dyDescent="0.45">
      <c r="A31" s="77" t="s">
        <v>31</v>
      </c>
      <c r="B31" s="79" t="s">
        <v>29</v>
      </c>
      <c r="C31" s="89" t="s">
        <v>232</v>
      </c>
      <c r="D31" s="79"/>
      <c r="E31" s="80" t="s">
        <v>162</v>
      </c>
      <c r="F31" s="80" t="s">
        <v>162</v>
      </c>
      <c r="G31" s="80" t="s">
        <v>162</v>
      </c>
      <c r="H31" s="80" t="s">
        <v>162</v>
      </c>
      <c r="I31" s="105" t="s">
        <v>655</v>
      </c>
      <c r="J31" s="105" t="s">
        <v>655</v>
      </c>
      <c r="K31" s="105" t="s">
        <v>701</v>
      </c>
      <c r="L31" s="105" t="s">
        <v>701</v>
      </c>
      <c r="M31" s="105" t="s">
        <v>701</v>
      </c>
      <c r="N31" s="80" t="s">
        <v>324</v>
      </c>
      <c r="O31" s="80" t="s">
        <v>324</v>
      </c>
      <c r="P31" s="77" t="s">
        <v>324</v>
      </c>
      <c r="Q31" s="116" t="s">
        <v>930</v>
      </c>
      <c r="R31" s="79" t="s">
        <v>989</v>
      </c>
      <c r="S31" s="108" t="s">
        <v>990</v>
      </c>
      <c r="T31" s="121" t="s">
        <v>607</v>
      </c>
      <c r="U31" s="83" t="s">
        <v>875</v>
      </c>
      <c r="V31" s="110"/>
      <c r="W31" s="77" t="s">
        <v>441</v>
      </c>
      <c r="X31" s="79" t="s">
        <v>800</v>
      </c>
      <c r="Y31" s="45" t="s">
        <v>883</v>
      </c>
      <c r="Z31" s="84"/>
      <c r="AA31" s="85"/>
      <c r="AB31" s="86"/>
      <c r="AC31" s="87"/>
      <c r="AD31" s="88"/>
      <c r="AE31" s="88"/>
      <c r="AF31" s="88" t="s">
        <v>440</v>
      </c>
      <c r="AG31" s="85" t="s">
        <v>440</v>
      </c>
      <c r="AH31" s="77" t="s">
        <v>561</v>
      </c>
      <c r="AI31" s="20"/>
    </row>
    <row r="32" spans="1:35" s="2" customFormat="1" ht="57" x14ac:dyDescent="0.45">
      <c r="A32" s="77" t="s">
        <v>32</v>
      </c>
      <c r="B32" s="78" t="s">
        <v>33</v>
      </c>
      <c r="C32" s="89" t="s">
        <v>274</v>
      </c>
      <c r="D32" s="106"/>
      <c r="E32" s="80" t="s">
        <v>166</v>
      </c>
      <c r="F32" s="80" t="s">
        <v>167</v>
      </c>
      <c r="G32" s="80" t="s">
        <v>167</v>
      </c>
      <c r="H32" s="80" t="s">
        <v>167</v>
      </c>
      <c r="I32" s="105" t="s">
        <v>166</v>
      </c>
      <c r="J32" s="105" t="s">
        <v>641</v>
      </c>
      <c r="K32" s="105" t="s">
        <v>642</v>
      </c>
      <c r="L32" s="105" t="s">
        <v>634</v>
      </c>
      <c r="M32" s="105" t="s">
        <v>634</v>
      </c>
      <c r="N32" s="80" t="s">
        <v>166</v>
      </c>
      <c r="O32" s="80" t="s">
        <v>166</v>
      </c>
      <c r="P32" s="77" t="s">
        <v>166</v>
      </c>
      <c r="Q32" s="77" t="s">
        <v>373</v>
      </c>
      <c r="R32" s="79"/>
      <c r="S32" s="77" t="s">
        <v>501</v>
      </c>
      <c r="T32" s="79"/>
      <c r="U32" s="83" t="s">
        <v>166</v>
      </c>
      <c r="V32" s="79" t="s">
        <v>442</v>
      </c>
      <c r="W32" s="77" t="s">
        <v>166</v>
      </c>
      <c r="X32" s="79"/>
      <c r="Y32" s="103" t="s">
        <v>746</v>
      </c>
      <c r="Z32" s="84" t="s">
        <v>747</v>
      </c>
      <c r="AA32" s="85" t="s">
        <v>501</v>
      </c>
      <c r="AB32" s="86" t="s">
        <v>501</v>
      </c>
      <c r="AC32" s="87" t="s">
        <v>501</v>
      </c>
      <c r="AD32" s="88" t="s">
        <v>501</v>
      </c>
      <c r="AE32" s="88" t="s">
        <v>501</v>
      </c>
      <c r="AF32" s="107" t="s">
        <v>501</v>
      </c>
      <c r="AG32" s="85" t="s">
        <v>501</v>
      </c>
      <c r="AH32" s="77" t="s">
        <v>501</v>
      </c>
      <c r="AI32" s="20"/>
    </row>
    <row r="33" spans="1:35" s="2" customFormat="1" ht="42.75" x14ac:dyDescent="0.45">
      <c r="A33" s="77" t="s">
        <v>34</v>
      </c>
      <c r="B33" s="78"/>
      <c r="C33" s="89" t="s">
        <v>232</v>
      </c>
      <c r="D33" s="79"/>
      <c r="E33" s="80"/>
      <c r="F33" s="80"/>
      <c r="G33" s="80"/>
      <c r="H33" s="80"/>
      <c r="I33" s="80"/>
      <c r="J33" s="80"/>
      <c r="K33" s="80"/>
      <c r="L33" s="80"/>
      <c r="M33" s="80"/>
      <c r="N33" s="80"/>
      <c r="O33" s="80"/>
      <c r="P33" s="77"/>
      <c r="Q33" s="77" t="s">
        <v>374</v>
      </c>
      <c r="R33" s="106" t="s">
        <v>375</v>
      </c>
      <c r="S33" s="77" t="s">
        <v>587</v>
      </c>
      <c r="T33" s="215" t="s">
        <v>963</v>
      </c>
      <c r="U33" s="83"/>
      <c r="V33" s="79" t="s">
        <v>443</v>
      </c>
      <c r="W33" s="77"/>
      <c r="X33" s="79"/>
      <c r="Y33" s="103" t="s">
        <v>741</v>
      </c>
      <c r="Z33" s="84"/>
      <c r="AA33" s="83" t="s">
        <v>502</v>
      </c>
      <c r="AB33" s="77" t="s">
        <v>502</v>
      </c>
      <c r="AC33" s="79" t="s">
        <v>502</v>
      </c>
      <c r="AD33" s="80" t="s">
        <v>502</v>
      </c>
      <c r="AE33" s="80" t="s">
        <v>502</v>
      </c>
      <c r="AF33" s="80" t="s">
        <v>502</v>
      </c>
      <c r="AG33" s="83" t="s">
        <v>502</v>
      </c>
      <c r="AH33" s="80" t="s">
        <v>562</v>
      </c>
    </row>
    <row r="34" spans="1:35" s="2" customFormat="1" ht="142.5" x14ac:dyDescent="0.45">
      <c r="A34" s="77" t="s">
        <v>35</v>
      </c>
      <c r="B34" s="79" t="s">
        <v>105</v>
      </c>
      <c r="C34" s="77" t="s">
        <v>854</v>
      </c>
      <c r="D34" s="79" t="s">
        <v>855</v>
      </c>
      <c r="E34" s="80" t="s">
        <v>905</v>
      </c>
      <c r="F34" s="80" t="s">
        <v>168</v>
      </c>
      <c r="G34" s="80" t="s">
        <v>168</v>
      </c>
      <c r="H34" s="80" t="s">
        <v>867</v>
      </c>
      <c r="I34" s="80" t="s">
        <v>868</v>
      </c>
      <c r="J34" s="193" t="s">
        <v>868</v>
      </c>
      <c r="K34" s="105" t="s">
        <v>635</v>
      </c>
      <c r="L34" s="105" t="s">
        <v>597</v>
      </c>
      <c r="M34" s="105" t="s">
        <v>598</v>
      </c>
      <c r="N34" s="80" t="s">
        <v>325</v>
      </c>
      <c r="O34" s="105" t="s">
        <v>673</v>
      </c>
      <c r="P34" s="77" t="s">
        <v>325</v>
      </c>
      <c r="Q34" s="77" t="s">
        <v>876</v>
      </c>
      <c r="R34" s="106" t="s">
        <v>376</v>
      </c>
      <c r="S34" s="89" t="s">
        <v>600</v>
      </c>
      <c r="T34" s="106" t="s">
        <v>599</v>
      </c>
      <c r="U34" s="83" t="s">
        <v>444</v>
      </c>
      <c r="V34" s="109" t="s">
        <v>711</v>
      </c>
      <c r="W34" s="89" t="s">
        <v>884</v>
      </c>
      <c r="X34" s="79"/>
      <c r="Y34" s="103" t="s">
        <v>748</v>
      </c>
      <c r="Z34" s="84" t="s">
        <v>749</v>
      </c>
      <c r="AA34" s="85">
        <v>20</v>
      </c>
      <c r="AB34" s="86" t="s">
        <v>503</v>
      </c>
      <c r="AC34" s="87">
        <v>2</v>
      </c>
      <c r="AD34" s="88" t="s">
        <v>504</v>
      </c>
      <c r="AE34" s="88" t="s">
        <v>505</v>
      </c>
      <c r="AF34" s="80" t="s">
        <v>911</v>
      </c>
      <c r="AG34" s="123" t="s">
        <v>592</v>
      </c>
      <c r="AH34" s="80" t="s">
        <v>563</v>
      </c>
    </row>
    <row r="35" spans="1:35" s="2" customFormat="1" ht="168.75" customHeight="1" x14ac:dyDescent="0.45">
      <c r="A35" s="77" t="s">
        <v>36</v>
      </c>
      <c r="B35" s="79" t="s">
        <v>105</v>
      </c>
      <c r="C35" s="89" t="s">
        <v>232</v>
      </c>
      <c r="D35" s="79"/>
      <c r="E35" s="80" t="s">
        <v>169</v>
      </c>
      <c r="F35" s="80" t="s">
        <v>168</v>
      </c>
      <c r="G35" s="80" t="s">
        <v>168</v>
      </c>
      <c r="H35" s="80" t="s">
        <v>170</v>
      </c>
      <c r="I35" s="80"/>
      <c r="J35" s="80"/>
      <c r="K35" s="105" t="s">
        <v>702</v>
      </c>
      <c r="L35" s="105" t="s">
        <v>703</v>
      </c>
      <c r="M35" s="105" t="s">
        <v>598</v>
      </c>
      <c r="N35" s="80" t="s">
        <v>325</v>
      </c>
      <c r="O35" s="80" t="s">
        <v>325</v>
      </c>
      <c r="P35" s="77" t="s">
        <v>325</v>
      </c>
      <c r="Q35" s="89" t="s">
        <v>170</v>
      </c>
      <c r="R35" s="109"/>
      <c r="S35" s="89" t="s">
        <v>588</v>
      </c>
      <c r="T35" s="79"/>
      <c r="U35" s="83" t="s">
        <v>877</v>
      </c>
      <c r="V35" s="109" t="s">
        <v>711</v>
      </c>
      <c r="W35" s="77" t="s">
        <v>445</v>
      </c>
      <c r="X35" s="79"/>
      <c r="Y35" s="103" t="s">
        <v>814</v>
      </c>
      <c r="Z35" s="84" t="s">
        <v>816</v>
      </c>
      <c r="AA35" s="85"/>
      <c r="AB35" s="86" t="s">
        <v>503</v>
      </c>
      <c r="AC35" s="87">
        <v>2</v>
      </c>
      <c r="AD35" s="88"/>
      <c r="AE35" s="88"/>
      <c r="AF35" s="201" t="s">
        <v>912</v>
      </c>
      <c r="AG35" s="83">
        <v>500</v>
      </c>
      <c r="AH35" s="77" t="s">
        <v>440</v>
      </c>
      <c r="AI35" s="20"/>
    </row>
    <row r="36" spans="1:35" s="2" customFormat="1" ht="99.75" x14ac:dyDescent="0.45">
      <c r="A36" s="77" t="s">
        <v>37</v>
      </c>
      <c r="B36" s="78" t="s">
        <v>38</v>
      </c>
      <c r="C36" s="77" t="s">
        <v>275</v>
      </c>
      <c r="D36" s="79"/>
      <c r="E36" s="80" t="s">
        <v>171</v>
      </c>
      <c r="F36" s="80" t="s">
        <v>172</v>
      </c>
      <c r="G36" s="80" t="s">
        <v>172</v>
      </c>
      <c r="H36" s="80" t="s">
        <v>173</v>
      </c>
      <c r="I36" s="80"/>
      <c r="J36" s="80"/>
      <c r="K36" s="80"/>
      <c r="L36" s="105" t="s">
        <v>173</v>
      </c>
      <c r="M36" s="105" t="s">
        <v>171</v>
      </c>
      <c r="N36" s="81" t="s">
        <v>326</v>
      </c>
      <c r="O36" s="81" t="s">
        <v>326</v>
      </c>
      <c r="P36" s="89" t="s">
        <v>326</v>
      </c>
      <c r="Q36" s="77" t="s">
        <v>377</v>
      </c>
      <c r="R36" s="79"/>
      <c r="S36" s="77" t="s">
        <v>377</v>
      </c>
      <c r="T36" s="79"/>
      <c r="U36" s="83" t="s">
        <v>377</v>
      </c>
      <c r="V36" s="79"/>
      <c r="W36" s="77" t="s">
        <v>377</v>
      </c>
      <c r="X36" s="79"/>
      <c r="Y36" s="124">
        <v>2180</v>
      </c>
      <c r="Z36" s="125" t="s">
        <v>801</v>
      </c>
      <c r="AA36" s="85">
        <v>3</v>
      </c>
      <c r="AB36" s="77" t="s">
        <v>885</v>
      </c>
      <c r="AC36" s="79" t="s">
        <v>506</v>
      </c>
      <c r="AD36" s="88">
        <v>10</v>
      </c>
      <c r="AE36" s="88">
        <v>10</v>
      </c>
      <c r="AF36" s="80" t="s">
        <v>913</v>
      </c>
      <c r="AG36" s="83">
        <v>11</v>
      </c>
      <c r="AH36" s="77"/>
      <c r="AI36" s="20"/>
    </row>
    <row r="37" spans="1:35" s="2" customFormat="1" ht="42.75" x14ac:dyDescent="0.45">
      <c r="A37" s="77" t="s">
        <v>39</v>
      </c>
      <c r="B37" s="78" t="s">
        <v>5</v>
      </c>
      <c r="C37" s="77" t="s">
        <v>232</v>
      </c>
      <c r="D37" s="79"/>
      <c r="E37" s="80"/>
      <c r="F37" s="80"/>
      <c r="G37" s="80"/>
      <c r="H37" s="80"/>
      <c r="I37" s="80"/>
      <c r="J37" s="80"/>
      <c r="K37" s="80"/>
      <c r="L37" s="80"/>
      <c r="M37" s="80"/>
      <c r="N37" s="81" t="s">
        <v>158</v>
      </c>
      <c r="O37" s="81" t="s">
        <v>158</v>
      </c>
      <c r="P37" s="89" t="s">
        <v>158</v>
      </c>
      <c r="Q37" s="77" t="s">
        <v>158</v>
      </c>
      <c r="R37" s="79"/>
      <c r="S37" s="77" t="s">
        <v>158</v>
      </c>
      <c r="T37" s="79"/>
      <c r="U37" s="83" t="s">
        <v>205</v>
      </c>
      <c r="V37" s="79"/>
      <c r="W37" s="77" t="s">
        <v>205</v>
      </c>
      <c r="X37" s="79"/>
      <c r="Y37" s="103" t="s">
        <v>741</v>
      </c>
      <c r="Z37" s="84"/>
      <c r="AA37" s="85" t="s">
        <v>158</v>
      </c>
      <c r="AB37" s="86" t="s">
        <v>158</v>
      </c>
      <c r="AC37" s="87" t="s">
        <v>158</v>
      </c>
      <c r="AD37" s="88" t="s">
        <v>158</v>
      </c>
      <c r="AE37" s="88" t="s">
        <v>158</v>
      </c>
      <c r="AF37" s="88" t="s">
        <v>158</v>
      </c>
      <c r="AG37" s="85" t="s">
        <v>440</v>
      </c>
      <c r="AH37" s="77" t="s">
        <v>564</v>
      </c>
      <c r="AI37" s="20"/>
    </row>
    <row r="38" spans="1:35" s="3" customFormat="1" ht="28.5" x14ac:dyDescent="0.45">
      <c r="A38" s="126" t="s">
        <v>40</v>
      </c>
      <c r="B38" s="127"/>
      <c r="C38" s="126"/>
      <c r="D38" s="128"/>
      <c r="E38" s="93"/>
      <c r="F38" s="94"/>
      <c r="G38" s="94"/>
      <c r="H38" s="94"/>
      <c r="I38" s="94"/>
      <c r="J38" s="94"/>
      <c r="K38" s="94"/>
      <c r="L38" s="94"/>
      <c r="M38" s="94"/>
      <c r="N38" s="94"/>
      <c r="O38" s="94"/>
      <c r="P38" s="126"/>
      <c r="Q38" s="126"/>
      <c r="R38" s="128"/>
      <c r="S38" s="126"/>
      <c r="T38" s="128"/>
      <c r="U38" s="130"/>
      <c r="V38" s="128"/>
      <c r="W38" s="126"/>
      <c r="X38" s="128"/>
      <c r="Y38" s="60"/>
      <c r="Z38" s="95"/>
      <c r="AA38" s="130"/>
      <c r="AB38" s="126"/>
      <c r="AC38" s="128"/>
      <c r="AD38" s="94"/>
      <c r="AE38" s="94"/>
      <c r="AF38" s="94"/>
      <c r="AG38" s="130"/>
      <c r="AH38" s="94"/>
    </row>
    <row r="39" spans="1:35" s="2" customFormat="1" ht="71.25" x14ac:dyDescent="0.45">
      <c r="A39" s="77" t="s">
        <v>41</v>
      </c>
      <c r="B39" s="78" t="s">
        <v>42</v>
      </c>
      <c r="C39" s="131" t="s">
        <v>276</v>
      </c>
      <c r="D39" s="79" t="s">
        <v>856</v>
      </c>
      <c r="E39" s="80" t="s">
        <v>196</v>
      </c>
      <c r="F39" s="80" t="s">
        <v>197</v>
      </c>
      <c r="G39" s="80" t="s">
        <v>197</v>
      </c>
      <c r="H39" s="80" t="s">
        <v>198</v>
      </c>
      <c r="I39" s="80"/>
      <c r="J39" s="80"/>
      <c r="K39" s="105" t="s">
        <v>198</v>
      </c>
      <c r="L39" s="105" t="s">
        <v>636</v>
      </c>
      <c r="M39" s="105" t="s">
        <v>637</v>
      </c>
      <c r="N39" s="105" t="s">
        <v>668</v>
      </c>
      <c r="O39" s="80" t="s">
        <v>327</v>
      </c>
      <c r="P39" s="77" t="s">
        <v>327</v>
      </c>
      <c r="Q39" s="77" t="s">
        <v>378</v>
      </c>
      <c r="R39" s="79"/>
      <c r="S39" s="89" t="s">
        <v>946</v>
      </c>
      <c r="T39" s="215" t="s">
        <v>964</v>
      </c>
      <c r="U39" s="83" t="s">
        <v>878</v>
      </c>
      <c r="V39" s="79" t="s">
        <v>446</v>
      </c>
      <c r="W39" s="77" t="s">
        <v>447</v>
      </c>
      <c r="X39" s="79"/>
      <c r="Y39" s="132" t="s">
        <v>402</v>
      </c>
      <c r="Z39" s="133"/>
      <c r="AA39" s="85">
        <v>10</v>
      </c>
      <c r="AB39" s="77" t="s">
        <v>890</v>
      </c>
      <c r="AC39" s="79" t="s">
        <v>890</v>
      </c>
      <c r="AD39" s="88">
        <v>10</v>
      </c>
      <c r="AE39" s="88">
        <v>10</v>
      </c>
      <c r="AF39" s="81" t="s">
        <v>914</v>
      </c>
      <c r="AG39" s="134" t="s">
        <v>593</v>
      </c>
      <c r="AH39" s="83">
        <v>10</v>
      </c>
      <c r="AI39" s="20"/>
    </row>
    <row r="40" spans="1:35" s="2" customFormat="1" ht="213.75" x14ac:dyDescent="0.45">
      <c r="A40" s="77" t="s">
        <v>43</v>
      </c>
      <c r="B40" s="78" t="s">
        <v>44</v>
      </c>
      <c r="C40" s="77">
        <v>54</v>
      </c>
      <c r="D40" s="79"/>
      <c r="E40" s="80" t="s">
        <v>199</v>
      </c>
      <c r="F40" s="80" t="s">
        <v>844</v>
      </c>
      <c r="G40" s="80" t="s">
        <v>200</v>
      </c>
      <c r="H40" s="80" t="s">
        <v>201</v>
      </c>
      <c r="I40" s="80"/>
      <c r="J40" s="80"/>
      <c r="K40" s="105" t="s">
        <v>201</v>
      </c>
      <c r="L40" s="105" t="s">
        <v>638</v>
      </c>
      <c r="M40" s="222" t="s">
        <v>975</v>
      </c>
      <c r="N40" s="80" t="s">
        <v>328</v>
      </c>
      <c r="O40" s="80" t="s">
        <v>329</v>
      </c>
      <c r="P40" s="77" t="s">
        <v>330</v>
      </c>
      <c r="Q40" s="77" t="s">
        <v>379</v>
      </c>
      <c r="R40" s="106" t="s">
        <v>376</v>
      </c>
      <c r="S40" s="89" t="s">
        <v>379</v>
      </c>
      <c r="T40" s="106" t="s">
        <v>376</v>
      </c>
      <c r="U40" s="83" t="s">
        <v>448</v>
      </c>
      <c r="V40" s="79" t="s">
        <v>449</v>
      </c>
      <c r="W40" s="77" t="s">
        <v>450</v>
      </c>
      <c r="X40" s="79"/>
      <c r="Y40" s="132">
        <v>70</v>
      </c>
      <c r="Z40" s="135" t="s">
        <v>802</v>
      </c>
      <c r="AA40" s="85">
        <v>1500</v>
      </c>
      <c r="AB40" s="86">
        <v>1500</v>
      </c>
      <c r="AC40" s="87">
        <v>1500</v>
      </c>
      <c r="AD40" s="88">
        <v>1500</v>
      </c>
      <c r="AE40" s="88">
        <v>1500</v>
      </c>
      <c r="AF40" s="88">
        <v>2052</v>
      </c>
      <c r="AG40" s="85">
        <v>127</v>
      </c>
      <c r="AH40" s="77">
        <v>2048</v>
      </c>
      <c r="AI40" s="20"/>
    </row>
    <row r="41" spans="1:35" s="2" customFormat="1" ht="61.5" customHeight="1" x14ac:dyDescent="0.45">
      <c r="A41" s="77" t="s">
        <v>45</v>
      </c>
      <c r="B41" s="78" t="s">
        <v>5</v>
      </c>
      <c r="C41" s="89" t="s">
        <v>158</v>
      </c>
      <c r="D41" s="106" t="s">
        <v>296</v>
      </c>
      <c r="E41" s="80" t="s">
        <v>158</v>
      </c>
      <c r="F41" s="80" t="s">
        <v>158</v>
      </c>
      <c r="G41" s="80" t="s">
        <v>158</v>
      </c>
      <c r="H41" s="80" t="s">
        <v>158</v>
      </c>
      <c r="I41" s="80"/>
      <c r="J41" s="80"/>
      <c r="K41" s="105" t="s">
        <v>158</v>
      </c>
      <c r="L41" s="105" t="s">
        <v>158</v>
      </c>
      <c r="M41" s="105" t="s">
        <v>158</v>
      </c>
      <c r="N41" s="80" t="s">
        <v>331</v>
      </c>
      <c r="O41" s="80" t="s">
        <v>331</v>
      </c>
      <c r="P41" s="77" t="s">
        <v>331</v>
      </c>
      <c r="Q41" s="77" t="s">
        <v>158</v>
      </c>
      <c r="R41" s="215" t="s">
        <v>931</v>
      </c>
      <c r="S41" s="89" t="s">
        <v>158</v>
      </c>
      <c r="T41" s="215" t="s">
        <v>931</v>
      </c>
      <c r="U41" s="83" t="s">
        <v>158</v>
      </c>
      <c r="V41" s="79"/>
      <c r="W41" s="77" t="s">
        <v>158</v>
      </c>
      <c r="X41" s="79"/>
      <c r="Y41" s="132" t="s">
        <v>741</v>
      </c>
      <c r="Z41" s="135"/>
      <c r="AA41" s="85" t="s">
        <v>158</v>
      </c>
      <c r="AB41" s="86" t="s">
        <v>158</v>
      </c>
      <c r="AC41" s="87" t="s">
        <v>158</v>
      </c>
      <c r="AD41" s="88" t="s">
        <v>158</v>
      </c>
      <c r="AE41" s="88" t="s">
        <v>158</v>
      </c>
      <c r="AF41" s="88" t="s">
        <v>158</v>
      </c>
      <c r="AG41" s="85" t="s">
        <v>158</v>
      </c>
      <c r="AH41" s="80" t="s">
        <v>158</v>
      </c>
    </row>
    <row r="42" spans="1:35" s="2" customFormat="1" ht="228" x14ac:dyDescent="0.45">
      <c r="A42" s="77" t="s">
        <v>46</v>
      </c>
      <c r="B42" s="78" t="s">
        <v>5</v>
      </c>
      <c r="C42" s="77" t="s">
        <v>158</v>
      </c>
      <c r="D42" s="79"/>
      <c r="E42" s="81" t="s">
        <v>158</v>
      </c>
      <c r="F42" s="81" t="s">
        <v>158</v>
      </c>
      <c r="G42" s="81" t="s">
        <v>158</v>
      </c>
      <c r="H42" s="81" t="s">
        <v>158</v>
      </c>
      <c r="I42" s="81"/>
      <c r="J42" s="81"/>
      <c r="K42" s="222" t="s">
        <v>984</v>
      </c>
      <c r="L42" s="222" t="s">
        <v>985</v>
      </c>
      <c r="M42" s="101" t="s">
        <v>205</v>
      </c>
      <c r="N42" s="80" t="s">
        <v>332</v>
      </c>
      <c r="O42" s="80" t="s">
        <v>332</v>
      </c>
      <c r="P42" s="77" t="s">
        <v>332</v>
      </c>
      <c r="Q42" s="77" t="s">
        <v>332</v>
      </c>
      <c r="R42" s="79"/>
      <c r="S42" s="77" t="s">
        <v>332</v>
      </c>
      <c r="T42" s="79"/>
      <c r="U42" s="83" t="s">
        <v>158</v>
      </c>
      <c r="V42" s="79"/>
      <c r="W42" s="77" t="s">
        <v>158</v>
      </c>
      <c r="X42" s="79"/>
      <c r="Y42" s="132" t="s">
        <v>750</v>
      </c>
      <c r="Z42" s="135" t="s">
        <v>795</v>
      </c>
      <c r="AA42" s="85" t="s">
        <v>158</v>
      </c>
      <c r="AB42" s="86" t="s">
        <v>158</v>
      </c>
      <c r="AC42" s="87" t="s">
        <v>158</v>
      </c>
      <c r="AD42" s="88" t="s">
        <v>158</v>
      </c>
      <c r="AE42" s="88" t="s">
        <v>158</v>
      </c>
      <c r="AF42" s="88" t="s">
        <v>158</v>
      </c>
      <c r="AG42" s="85" t="s">
        <v>158</v>
      </c>
      <c r="AH42" s="77" t="s">
        <v>180</v>
      </c>
      <c r="AI42" s="20"/>
    </row>
    <row r="43" spans="1:35" s="31" customFormat="1" x14ac:dyDescent="0.45">
      <c r="A43" s="90" t="s">
        <v>47</v>
      </c>
      <c r="B43" s="91"/>
      <c r="C43" s="90"/>
      <c r="D43" s="92"/>
      <c r="E43" s="93"/>
      <c r="F43" s="94"/>
      <c r="G43" s="94"/>
      <c r="H43" s="94"/>
      <c r="I43" s="94"/>
      <c r="J43" s="94"/>
      <c r="K43" s="94"/>
      <c r="L43" s="94"/>
      <c r="M43" s="94"/>
      <c r="N43" s="59"/>
      <c r="O43" s="59"/>
      <c r="P43" s="60"/>
      <c r="Q43" s="60"/>
      <c r="R43" s="95"/>
      <c r="S43" s="60"/>
      <c r="T43" s="95"/>
      <c r="U43" s="96"/>
      <c r="V43" s="92"/>
      <c r="W43" s="90"/>
      <c r="X43" s="92"/>
      <c r="Y43" s="60"/>
      <c r="Z43" s="95"/>
      <c r="AA43" s="97"/>
      <c r="AB43" s="98"/>
      <c r="AC43" s="99"/>
      <c r="AD43" s="100"/>
      <c r="AE43" s="100"/>
      <c r="AF43" s="100"/>
      <c r="AG43" s="97"/>
      <c r="AH43" s="90"/>
      <c r="AI43" s="30"/>
    </row>
    <row r="44" spans="1:35" s="2" customFormat="1" ht="57" x14ac:dyDescent="0.45">
      <c r="A44" s="77" t="s">
        <v>48</v>
      </c>
      <c r="B44" s="78" t="s">
        <v>49</v>
      </c>
      <c r="C44" s="77" t="s">
        <v>277</v>
      </c>
      <c r="D44" s="79"/>
      <c r="E44" s="136" t="s">
        <v>228</v>
      </c>
      <c r="F44" s="136" t="s">
        <v>228</v>
      </c>
      <c r="G44" s="136" t="s">
        <v>228</v>
      </c>
      <c r="H44" s="136" t="s">
        <v>228</v>
      </c>
      <c r="I44" s="136"/>
      <c r="J44" s="136"/>
      <c r="K44" s="105" t="s">
        <v>158</v>
      </c>
      <c r="L44" s="105" t="s">
        <v>158</v>
      </c>
      <c r="M44" s="105" t="s">
        <v>158</v>
      </c>
      <c r="N44" s="80" t="s">
        <v>332</v>
      </c>
      <c r="O44" s="80" t="s">
        <v>332</v>
      </c>
      <c r="P44" s="89" t="s">
        <v>332</v>
      </c>
      <c r="Q44" s="108" t="s">
        <v>707</v>
      </c>
      <c r="R44" s="121"/>
      <c r="S44" s="89" t="s">
        <v>589</v>
      </c>
      <c r="T44" s="215" t="s">
        <v>952</v>
      </c>
      <c r="U44" s="83" t="s">
        <v>451</v>
      </c>
      <c r="V44" s="79" t="s">
        <v>803</v>
      </c>
      <c r="W44" s="77" t="s">
        <v>451</v>
      </c>
      <c r="X44" s="79" t="s">
        <v>452</v>
      </c>
      <c r="Y44" s="45" t="s">
        <v>751</v>
      </c>
      <c r="Z44" s="84" t="s">
        <v>752</v>
      </c>
      <c r="AA44" s="85" t="s">
        <v>507</v>
      </c>
      <c r="AB44" s="77" t="s">
        <v>508</v>
      </c>
      <c r="AC44" s="79" t="s">
        <v>508</v>
      </c>
      <c r="AD44" s="88" t="s">
        <v>508</v>
      </c>
      <c r="AE44" s="88" t="s">
        <v>508</v>
      </c>
      <c r="AF44" s="80" t="s">
        <v>547</v>
      </c>
      <c r="AG44" s="206" t="s">
        <v>205</v>
      </c>
      <c r="AH44" s="83" t="s">
        <v>565</v>
      </c>
      <c r="AI44" s="20"/>
    </row>
    <row r="45" spans="1:35" s="2" customFormat="1" ht="99.75" x14ac:dyDescent="0.45">
      <c r="A45" s="77" t="s">
        <v>50</v>
      </c>
      <c r="B45" s="78" t="s">
        <v>5</v>
      </c>
      <c r="C45" s="77" t="s">
        <v>205</v>
      </c>
      <c r="D45" s="79"/>
      <c r="E45" s="80" t="s">
        <v>205</v>
      </c>
      <c r="F45" s="81" t="s">
        <v>263</v>
      </c>
      <c r="G45" s="81" t="s">
        <v>158</v>
      </c>
      <c r="H45" s="81" t="s">
        <v>158</v>
      </c>
      <c r="I45" s="81"/>
      <c r="J45" s="81" t="s">
        <v>205</v>
      </c>
      <c r="K45" s="101" t="s">
        <v>158</v>
      </c>
      <c r="L45" s="101" t="s">
        <v>205</v>
      </c>
      <c r="M45" s="101" t="s">
        <v>205</v>
      </c>
      <c r="N45" s="80" t="s">
        <v>158</v>
      </c>
      <c r="O45" s="81" t="s">
        <v>205</v>
      </c>
      <c r="P45" s="77" t="s">
        <v>205</v>
      </c>
      <c r="Q45" s="77" t="s">
        <v>158</v>
      </c>
      <c r="R45" s="106"/>
      <c r="S45" s="89" t="s">
        <v>205</v>
      </c>
      <c r="T45" s="106"/>
      <c r="U45" s="83" t="s">
        <v>451</v>
      </c>
      <c r="V45" s="79" t="s">
        <v>453</v>
      </c>
      <c r="W45" s="77" t="s">
        <v>451</v>
      </c>
      <c r="X45" s="79" t="s">
        <v>454</v>
      </c>
      <c r="Y45" s="103" t="s">
        <v>739</v>
      </c>
      <c r="Z45" s="84" t="s">
        <v>753</v>
      </c>
      <c r="AA45" s="85" t="s">
        <v>205</v>
      </c>
      <c r="AB45" s="77" t="s">
        <v>158</v>
      </c>
      <c r="AC45" s="79" t="s">
        <v>158</v>
      </c>
      <c r="AD45" s="88" t="s">
        <v>158</v>
      </c>
      <c r="AE45" s="88" t="s">
        <v>158</v>
      </c>
      <c r="AF45" s="80" t="s">
        <v>205</v>
      </c>
      <c r="AG45" s="83" t="s">
        <v>205</v>
      </c>
      <c r="AH45" s="77" t="s">
        <v>205</v>
      </c>
      <c r="AI45" s="20"/>
    </row>
    <row r="46" spans="1:35" s="2" customFormat="1" ht="45" customHeight="1" x14ac:dyDescent="0.45">
      <c r="A46" s="77" t="s">
        <v>51</v>
      </c>
      <c r="B46" s="137" t="s">
        <v>52</v>
      </c>
      <c r="C46" s="77" t="s">
        <v>278</v>
      </c>
      <c r="D46" s="79"/>
      <c r="E46" s="80" t="s">
        <v>206</v>
      </c>
      <c r="F46" s="81" t="s">
        <v>207</v>
      </c>
      <c r="G46" s="101" t="s">
        <v>207</v>
      </c>
      <c r="H46" s="81" t="s">
        <v>207</v>
      </c>
      <c r="I46" s="81"/>
      <c r="J46" s="81"/>
      <c r="K46" s="101" t="s">
        <v>207</v>
      </c>
      <c r="L46" s="101" t="s">
        <v>207</v>
      </c>
      <c r="M46" s="101" t="s">
        <v>639</v>
      </c>
      <c r="N46" s="80" t="s">
        <v>333</v>
      </c>
      <c r="O46" s="81" t="s">
        <v>333</v>
      </c>
      <c r="P46" s="77" t="s">
        <v>158</v>
      </c>
      <c r="Q46" s="108" t="s">
        <v>380</v>
      </c>
      <c r="R46" s="215" t="s">
        <v>953</v>
      </c>
      <c r="S46" s="116" t="s">
        <v>380</v>
      </c>
      <c r="T46" s="215" t="s">
        <v>953</v>
      </c>
      <c r="U46" s="83" t="s">
        <v>278</v>
      </c>
      <c r="V46" s="79"/>
      <c r="W46" s="77" t="s">
        <v>455</v>
      </c>
      <c r="X46" s="79" t="s">
        <v>456</v>
      </c>
      <c r="Y46" s="45" t="s">
        <v>278</v>
      </c>
      <c r="Z46" s="84"/>
      <c r="AA46" s="85" t="s">
        <v>278</v>
      </c>
      <c r="AB46" s="77" t="s">
        <v>278</v>
      </c>
      <c r="AC46" s="79" t="s">
        <v>278</v>
      </c>
      <c r="AD46" s="88" t="s">
        <v>278</v>
      </c>
      <c r="AE46" s="88" t="s">
        <v>278</v>
      </c>
      <c r="AF46" s="80" t="s">
        <v>278</v>
      </c>
      <c r="AG46" s="83" t="s">
        <v>278</v>
      </c>
      <c r="AH46" s="80" t="s">
        <v>278</v>
      </c>
    </row>
    <row r="47" spans="1:35" s="2" customFormat="1" ht="85.5" x14ac:dyDescent="0.45">
      <c r="A47" s="77" t="s">
        <v>53</v>
      </c>
      <c r="B47" s="78" t="s">
        <v>54</v>
      </c>
      <c r="C47" s="89" t="s">
        <v>205</v>
      </c>
      <c r="D47" s="79"/>
      <c r="E47" s="80" t="s">
        <v>208</v>
      </c>
      <c r="F47" s="81" t="s">
        <v>209</v>
      </c>
      <c r="G47" s="81" t="s">
        <v>209</v>
      </c>
      <c r="H47" s="81" t="s">
        <v>210</v>
      </c>
      <c r="I47" s="81"/>
      <c r="J47" s="81"/>
      <c r="K47" s="222" t="s">
        <v>983</v>
      </c>
      <c r="L47" s="222" t="s">
        <v>973</v>
      </c>
      <c r="M47" s="222" t="s">
        <v>974</v>
      </c>
      <c r="N47" s="81" t="s">
        <v>334</v>
      </c>
      <c r="O47" s="81" t="s">
        <v>334</v>
      </c>
      <c r="P47" s="89" t="s">
        <v>335</v>
      </c>
      <c r="Q47" s="77" t="s">
        <v>158</v>
      </c>
      <c r="R47" s="106" t="s">
        <v>991</v>
      </c>
      <c r="S47" s="116" t="s">
        <v>158</v>
      </c>
      <c r="T47" s="106" t="s">
        <v>992</v>
      </c>
      <c r="U47" s="138" t="s">
        <v>457</v>
      </c>
      <c r="V47" s="79"/>
      <c r="W47" s="77" t="s">
        <v>458</v>
      </c>
      <c r="X47" s="79"/>
      <c r="Y47" s="45" t="s">
        <v>205</v>
      </c>
      <c r="Z47" s="84"/>
      <c r="AA47" s="85" t="s">
        <v>158</v>
      </c>
      <c r="AB47" s="77" t="s">
        <v>804</v>
      </c>
      <c r="AC47" s="79" t="s">
        <v>804</v>
      </c>
      <c r="AD47" s="88" t="s">
        <v>158</v>
      </c>
      <c r="AE47" s="88" t="s">
        <v>158</v>
      </c>
      <c r="AF47" s="80" t="s">
        <v>805</v>
      </c>
      <c r="AG47" s="82" t="s">
        <v>594</v>
      </c>
      <c r="AH47" s="83" t="s">
        <v>566</v>
      </c>
      <c r="AI47" s="20"/>
    </row>
    <row r="48" spans="1:35" s="2" customFormat="1" ht="90.75" customHeight="1" x14ac:dyDescent="0.45">
      <c r="A48" s="77" t="s">
        <v>55</v>
      </c>
      <c r="B48" s="78" t="s">
        <v>54</v>
      </c>
      <c r="C48" s="89" t="s">
        <v>5</v>
      </c>
      <c r="D48" s="79" t="s">
        <v>297</v>
      </c>
      <c r="E48" s="80" t="s">
        <v>211</v>
      </c>
      <c r="F48" s="81" t="s">
        <v>263</v>
      </c>
      <c r="G48" s="81" t="s">
        <v>212</v>
      </c>
      <c r="H48" s="81" t="s">
        <v>158</v>
      </c>
      <c r="I48" s="81"/>
      <c r="J48" s="81"/>
      <c r="K48" s="101" t="s">
        <v>158</v>
      </c>
      <c r="L48" s="101" t="s">
        <v>158</v>
      </c>
      <c r="M48" s="101" t="s">
        <v>158</v>
      </c>
      <c r="N48" s="81" t="s">
        <v>336</v>
      </c>
      <c r="O48" s="81" t="s">
        <v>336</v>
      </c>
      <c r="P48" s="89" t="s">
        <v>336</v>
      </c>
      <c r="Q48" s="216" t="s">
        <v>954</v>
      </c>
      <c r="R48" s="215" t="s">
        <v>955</v>
      </c>
      <c r="S48" s="217" t="s">
        <v>956</v>
      </c>
      <c r="T48" s="215" t="s">
        <v>955</v>
      </c>
      <c r="U48" s="83" t="s">
        <v>451</v>
      </c>
      <c r="V48" s="79"/>
      <c r="W48" s="77" t="s">
        <v>459</v>
      </c>
      <c r="X48" s="79"/>
      <c r="Y48" s="45" t="s">
        <v>205</v>
      </c>
      <c r="Z48" s="84"/>
      <c r="AA48" s="83" t="s">
        <v>509</v>
      </c>
      <c r="AB48" s="77" t="s">
        <v>510</v>
      </c>
      <c r="AC48" s="79" t="s">
        <v>510</v>
      </c>
      <c r="AD48" s="80" t="s">
        <v>509</v>
      </c>
      <c r="AE48" s="80" t="s">
        <v>509</v>
      </c>
      <c r="AF48" s="80" t="s">
        <v>713</v>
      </c>
      <c r="AG48" s="82" t="s">
        <v>714</v>
      </c>
      <c r="AH48" s="203" t="s">
        <v>715</v>
      </c>
    </row>
    <row r="49" spans="1:35" s="31" customFormat="1" x14ac:dyDescent="0.45">
      <c r="A49" s="90" t="s">
        <v>56</v>
      </c>
      <c r="B49" s="91"/>
      <c r="C49" s="90"/>
      <c r="D49" s="92"/>
      <c r="E49" s="93"/>
      <c r="F49" s="94"/>
      <c r="G49" s="94"/>
      <c r="H49" s="94"/>
      <c r="I49" s="94"/>
      <c r="J49" s="94"/>
      <c r="K49" s="94"/>
      <c r="L49" s="94"/>
      <c r="M49" s="94"/>
      <c r="N49" s="59"/>
      <c r="O49" s="59"/>
      <c r="P49" s="60"/>
      <c r="Q49" s="60"/>
      <c r="R49" s="95"/>
      <c r="S49" s="60"/>
      <c r="T49" s="95"/>
      <c r="U49" s="96"/>
      <c r="V49" s="92"/>
      <c r="W49" s="90"/>
      <c r="X49" s="92"/>
      <c r="Y49" s="60"/>
      <c r="Z49" s="95"/>
      <c r="AA49" s="97"/>
      <c r="AB49" s="98"/>
      <c r="AC49" s="99"/>
      <c r="AD49" s="100"/>
      <c r="AE49" s="100"/>
      <c r="AF49" s="100"/>
      <c r="AG49" s="139"/>
      <c r="AH49" s="96"/>
      <c r="AI49" s="30"/>
    </row>
    <row r="50" spans="1:35" s="2" customFormat="1" ht="42.75" x14ac:dyDescent="0.45">
      <c r="A50" s="77" t="s">
        <v>57</v>
      </c>
      <c r="B50" s="78" t="s">
        <v>58</v>
      </c>
      <c r="C50" s="77" t="s">
        <v>279</v>
      </c>
      <c r="D50" s="79"/>
      <c r="E50" s="80" t="s">
        <v>163</v>
      </c>
      <c r="F50" s="81" t="s">
        <v>213</v>
      </c>
      <c r="G50" s="81" t="s">
        <v>213</v>
      </c>
      <c r="H50" s="81" t="s">
        <v>214</v>
      </c>
      <c r="I50" s="81"/>
      <c r="J50" s="81"/>
      <c r="K50" s="101" t="s">
        <v>214</v>
      </c>
      <c r="L50" s="101" t="s">
        <v>214</v>
      </c>
      <c r="M50" s="101" t="s">
        <v>163</v>
      </c>
      <c r="N50" s="80" t="s">
        <v>326</v>
      </c>
      <c r="O50" s="80" t="s">
        <v>326</v>
      </c>
      <c r="P50" s="77" t="s">
        <v>326</v>
      </c>
      <c r="Q50" s="89" t="s">
        <v>381</v>
      </c>
      <c r="R50" s="215" t="s">
        <v>967</v>
      </c>
      <c r="S50" s="213" t="s">
        <v>947</v>
      </c>
      <c r="T50" s="79"/>
      <c r="U50" s="83" t="s">
        <v>460</v>
      </c>
      <c r="V50" s="79"/>
      <c r="W50" s="77" t="s">
        <v>461</v>
      </c>
      <c r="X50" s="79"/>
      <c r="Y50" s="103" t="s">
        <v>883</v>
      </c>
      <c r="Z50" s="84"/>
      <c r="AA50" s="85">
        <v>2.4</v>
      </c>
      <c r="AB50" s="86">
        <v>0.9</v>
      </c>
      <c r="AC50" s="87">
        <v>0.9</v>
      </c>
      <c r="AD50" s="88">
        <v>5</v>
      </c>
      <c r="AE50" s="88">
        <v>5</v>
      </c>
      <c r="AF50" s="88" t="s">
        <v>915</v>
      </c>
      <c r="AG50" s="140" t="s">
        <v>595</v>
      </c>
      <c r="AH50" s="77" t="s">
        <v>567</v>
      </c>
      <c r="AI50" s="20"/>
    </row>
    <row r="51" spans="1:35" s="2" customFormat="1" ht="42.75" x14ac:dyDescent="0.45">
      <c r="A51" s="77" t="s">
        <v>59</v>
      </c>
      <c r="B51" s="78" t="s">
        <v>54</v>
      </c>
      <c r="C51" s="89" t="s">
        <v>205</v>
      </c>
      <c r="D51" s="79"/>
      <c r="E51" s="80" t="s">
        <v>216</v>
      </c>
      <c r="F51" s="80" t="s">
        <v>216</v>
      </c>
      <c r="G51" s="80" t="s">
        <v>216</v>
      </c>
      <c r="H51" s="80" t="s">
        <v>216</v>
      </c>
      <c r="I51" s="80"/>
      <c r="J51" s="80"/>
      <c r="K51" s="105" t="s">
        <v>158</v>
      </c>
      <c r="L51" s="105" t="s">
        <v>158</v>
      </c>
      <c r="M51" s="105" t="s">
        <v>158</v>
      </c>
      <c r="N51" s="80" t="s">
        <v>216</v>
      </c>
      <c r="O51" s="80" t="s">
        <v>216</v>
      </c>
      <c r="P51" s="77" t="s">
        <v>216</v>
      </c>
      <c r="Q51" s="77" t="s">
        <v>382</v>
      </c>
      <c r="R51" s="106"/>
      <c r="S51" s="77" t="s">
        <v>590</v>
      </c>
      <c r="T51" s="79"/>
      <c r="U51" s="83" t="s">
        <v>158</v>
      </c>
      <c r="V51" s="79"/>
      <c r="W51" s="77" t="s">
        <v>451</v>
      </c>
      <c r="X51" s="79" t="s">
        <v>462</v>
      </c>
      <c r="Y51" s="103" t="s">
        <v>739</v>
      </c>
      <c r="Z51" s="84" t="s">
        <v>754</v>
      </c>
      <c r="AA51" s="85" t="s">
        <v>158</v>
      </c>
      <c r="AB51" s="86" t="s">
        <v>158</v>
      </c>
      <c r="AC51" s="87" t="s">
        <v>158</v>
      </c>
      <c r="AD51" s="88" t="s">
        <v>158</v>
      </c>
      <c r="AE51" s="88" t="s">
        <v>158</v>
      </c>
      <c r="AF51" s="208" t="s">
        <v>158</v>
      </c>
      <c r="AG51" s="210" t="s">
        <v>158</v>
      </c>
      <c r="AH51" s="203" t="s">
        <v>158</v>
      </c>
    </row>
    <row r="52" spans="1:35" s="2" customFormat="1" ht="165.75" customHeight="1" x14ac:dyDescent="0.45">
      <c r="A52" s="77" t="s">
        <v>60</v>
      </c>
      <c r="B52" s="78" t="s">
        <v>54</v>
      </c>
      <c r="C52" s="89" t="s">
        <v>158</v>
      </c>
      <c r="D52" s="79" t="s">
        <v>298</v>
      </c>
      <c r="E52" s="80" t="s">
        <v>217</v>
      </c>
      <c r="F52" s="141" t="s">
        <v>218</v>
      </c>
      <c r="G52" s="141" t="s">
        <v>218</v>
      </c>
      <c r="H52" s="141" t="s">
        <v>215</v>
      </c>
      <c r="I52" s="141"/>
      <c r="J52" s="141"/>
      <c r="K52" s="223" t="s">
        <v>981</v>
      </c>
      <c r="L52" s="223" t="s">
        <v>982</v>
      </c>
      <c r="M52" s="223" t="s">
        <v>976</v>
      </c>
      <c r="N52" s="80" t="s">
        <v>337</v>
      </c>
      <c r="O52" s="80" t="s">
        <v>337</v>
      </c>
      <c r="P52" s="77" t="s">
        <v>337</v>
      </c>
      <c r="Q52" s="142" t="s">
        <v>383</v>
      </c>
      <c r="R52" s="106" t="s">
        <v>602</v>
      </c>
      <c r="S52" s="142" t="s">
        <v>383</v>
      </c>
      <c r="T52" s="106" t="s">
        <v>602</v>
      </c>
      <c r="U52" s="83" t="s">
        <v>158</v>
      </c>
      <c r="V52" s="79" t="s">
        <v>463</v>
      </c>
      <c r="W52" s="77" t="s">
        <v>464</v>
      </c>
      <c r="X52" s="79" t="s">
        <v>465</v>
      </c>
      <c r="Y52" s="103" t="s">
        <v>741</v>
      </c>
      <c r="Z52" s="84" t="s">
        <v>755</v>
      </c>
      <c r="AA52" s="85" t="s">
        <v>158</v>
      </c>
      <c r="AB52" s="86" t="s">
        <v>158</v>
      </c>
      <c r="AC52" s="87" t="s">
        <v>158</v>
      </c>
      <c r="AD52" s="88" t="s">
        <v>158</v>
      </c>
      <c r="AE52" s="88" t="s">
        <v>158</v>
      </c>
      <c r="AF52" s="208" t="s">
        <v>158</v>
      </c>
      <c r="AG52" s="210" t="s">
        <v>158</v>
      </c>
      <c r="AH52" s="209" t="s">
        <v>158</v>
      </c>
      <c r="AI52" s="20"/>
    </row>
    <row r="53" spans="1:35" s="2" customFormat="1" ht="114" x14ac:dyDescent="0.45">
      <c r="A53" s="77" t="s">
        <v>491</v>
      </c>
      <c r="B53" s="78" t="s">
        <v>54</v>
      </c>
      <c r="C53" s="89" t="s">
        <v>280</v>
      </c>
      <c r="D53" s="79" t="s">
        <v>299</v>
      </c>
      <c r="E53" s="80" t="s">
        <v>158</v>
      </c>
      <c r="F53" s="143" t="s">
        <v>158</v>
      </c>
      <c r="G53" s="143" t="s">
        <v>158</v>
      </c>
      <c r="H53" s="143" t="s">
        <v>158</v>
      </c>
      <c r="I53" s="143"/>
      <c r="J53" s="143"/>
      <c r="K53" s="143"/>
      <c r="L53" s="143"/>
      <c r="M53" s="143"/>
      <c r="N53" s="80" t="s">
        <v>337</v>
      </c>
      <c r="O53" s="80" t="s">
        <v>337</v>
      </c>
      <c r="P53" s="77" t="s">
        <v>337</v>
      </c>
      <c r="Q53" s="213" t="s">
        <v>205</v>
      </c>
      <c r="R53" s="121" t="s">
        <v>384</v>
      </c>
      <c r="S53" s="89" t="s">
        <v>205</v>
      </c>
      <c r="T53" s="121" t="s">
        <v>384</v>
      </c>
      <c r="U53" s="83" t="s">
        <v>464</v>
      </c>
      <c r="V53" s="79"/>
      <c r="W53" s="77" t="s">
        <v>464</v>
      </c>
      <c r="X53" s="79" t="s">
        <v>465</v>
      </c>
      <c r="Y53" s="103" t="s">
        <v>739</v>
      </c>
      <c r="Z53" s="84" t="s">
        <v>756</v>
      </c>
      <c r="AA53" s="85" t="s">
        <v>158</v>
      </c>
      <c r="AB53" s="86" t="s">
        <v>158</v>
      </c>
      <c r="AC53" s="87" t="s">
        <v>158</v>
      </c>
      <c r="AD53" s="88" t="s">
        <v>511</v>
      </c>
      <c r="AE53" s="88" t="s">
        <v>511</v>
      </c>
      <c r="AF53" s="208" t="s">
        <v>158</v>
      </c>
      <c r="AG53" s="210" t="s">
        <v>158</v>
      </c>
      <c r="AH53" s="203" t="s">
        <v>158</v>
      </c>
    </row>
    <row r="54" spans="1:35" s="31" customFormat="1" x14ac:dyDescent="0.45">
      <c r="A54" s="90" t="s">
        <v>61</v>
      </c>
      <c r="B54" s="91"/>
      <c r="C54" s="90"/>
      <c r="D54" s="92"/>
      <c r="E54" s="93"/>
      <c r="F54" s="94"/>
      <c r="G54" s="94"/>
      <c r="H54" s="94"/>
      <c r="I54" s="94"/>
      <c r="J54" s="94"/>
      <c r="K54" s="94"/>
      <c r="L54" s="94"/>
      <c r="M54" s="94"/>
      <c r="N54" s="59"/>
      <c r="O54" s="59"/>
      <c r="P54" s="60"/>
      <c r="Q54" s="60"/>
      <c r="R54" s="95"/>
      <c r="S54" s="60"/>
      <c r="T54" s="95"/>
      <c r="U54" s="96"/>
      <c r="V54" s="92"/>
      <c r="W54" s="90"/>
      <c r="X54" s="92"/>
      <c r="Y54" s="60"/>
      <c r="Z54" s="95"/>
      <c r="AA54" s="97"/>
      <c r="AB54" s="98"/>
      <c r="AC54" s="99"/>
      <c r="AD54" s="100"/>
      <c r="AE54" s="100"/>
      <c r="AF54" s="100"/>
      <c r="AG54" s="97"/>
      <c r="AH54" s="90"/>
      <c r="AI54" s="30"/>
    </row>
    <row r="55" spans="1:35" s="2" customFormat="1" ht="181.5" customHeight="1" x14ac:dyDescent="0.45">
      <c r="A55" s="77" t="s">
        <v>62</v>
      </c>
      <c r="B55" s="78" t="s">
        <v>54</v>
      </c>
      <c r="C55" s="89" t="s">
        <v>158</v>
      </c>
      <c r="D55" s="79" t="s">
        <v>806</v>
      </c>
      <c r="E55" s="80" t="s">
        <v>219</v>
      </c>
      <c r="F55" s="101" t="s">
        <v>219</v>
      </c>
      <c r="G55" s="101" t="s">
        <v>219</v>
      </c>
      <c r="H55" s="101" t="s">
        <v>219</v>
      </c>
      <c r="I55" s="101"/>
      <c r="J55" s="101" t="s">
        <v>158</v>
      </c>
      <c r="K55" s="101" t="s">
        <v>651</v>
      </c>
      <c r="L55" s="101" t="s">
        <v>651</v>
      </c>
      <c r="M55" s="101" t="s">
        <v>651</v>
      </c>
      <c r="N55" s="80" t="s">
        <v>807</v>
      </c>
      <c r="O55" s="80" t="s">
        <v>807</v>
      </c>
      <c r="P55" s="77" t="s">
        <v>807</v>
      </c>
      <c r="Q55" s="116" t="s">
        <v>926</v>
      </c>
      <c r="R55" s="215" t="s">
        <v>932</v>
      </c>
      <c r="S55" s="116" t="s">
        <v>926</v>
      </c>
      <c r="T55" s="215" t="s">
        <v>932</v>
      </c>
      <c r="U55" s="83" t="s">
        <v>466</v>
      </c>
      <c r="V55" s="79"/>
      <c r="W55" s="77" t="s">
        <v>467</v>
      </c>
      <c r="X55" s="79" t="s">
        <v>468</v>
      </c>
      <c r="Y55" s="103" t="s">
        <v>739</v>
      </c>
      <c r="Z55" s="120" t="s">
        <v>757</v>
      </c>
      <c r="AA55" s="85" t="s">
        <v>158</v>
      </c>
      <c r="AB55" s="86" t="s">
        <v>158</v>
      </c>
      <c r="AC55" s="87" t="s">
        <v>158</v>
      </c>
      <c r="AD55" s="88" t="s">
        <v>158</v>
      </c>
      <c r="AE55" s="88" t="s">
        <v>158</v>
      </c>
      <c r="AF55" s="80" t="s">
        <v>548</v>
      </c>
      <c r="AG55" s="82" t="s">
        <v>548</v>
      </c>
      <c r="AH55" s="209" t="s">
        <v>158</v>
      </c>
      <c r="AI55" s="20"/>
    </row>
    <row r="56" spans="1:35" s="2" customFormat="1" ht="42.75" x14ac:dyDescent="0.45">
      <c r="A56" s="77" t="s">
        <v>63</v>
      </c>
      <c r="B56" s="78" t="s">
        <v>54</v>
      </c>
      <c r="C56" s="89" t="s">
        <v>158</v>
      </c>
      <c r="D56" s="106" t="s">
        <v>300</v>
      </c>
      <c r="E56" s="80" t="s">
        <v>158</v>
      </c>
      <c r="F56" s="81" t="s">
        <v>158</v>
      </c>
      <c r="G56" s="101" t="s">
        <v>220</v>
      </c>
      <c r="H56" s="81" t="s">
        <v>158</v>
      </c>
      <c r="I56" s="81"/>
      <c r="J56" s="81" t="s">
        <v>158</v>
      </c>
      <c r="K56" s="101" t="s">
        <v>651</v>
      </c>
      <c r="L56" s="101" t="s">
        <v>651</v>
      </c>
      <c r="M56" s="101" t="s">
        <v>651</v>
      </c>
      <c r="N56" s="80" t="s">
        <v>808</v>
      </c>
      <c r="O56" s="80" t="s">
        <v>808</v>
      </c>
      <c r="P56" s="77" t="s">
        <v>808</v>
      </c>
      <c r="Q56" s="213" t="s">
        <v>957</v>
      </c>
      <c r="R56" s="215" t="s">
        <v>958</v>
      </c>
      <c r="S56" s="213" t="s">
        <v>957</v>
      </c>
      <c r="T56" s="215" t="s">
        <v>958</v>
      </c>
      <c r="U56" s="83" t="s">
        <v>158</v>
      </c>
      <c r="V56" s="79"/>
      <c r="W56" s="77" t="s">
        <v>469</v>
      </c>
      <c r="X56" s="79" t="s">
        <v>468</v>
      </c>
      <c r="Y56" s="103" t="s">
        <v>739</v>
      </c>
      <c r="Z56" s="120" t="s">
        <v>758</v>
      </c>
      <c r="AA56" s="85" t="s">
        <v>158</v>
      </c>
      <c r="AB56" s="86" t="s">
        <v>158</v>
      </c>
      <c r="AC56" s="87" t="s">
        <v>158</v>
      </c>
      <c r="AD56" s="88" t="s">
        <v>158</v>
      </c>
      <c r="AE56" s="88" t="s">
        <v>158</v>
      </c>
      <c r="AF56" s="80" t="s">
        <v>549</v>
      </c>
      <c r="AG56" s="82" t="s">
        <v>549</v>
      </c>
      <c r="AH56" s="83" t="s">
        <v>568</v>
      </c>
      <c r="AI56" s="20"/>
    </row>
    <row r="57" spans="1:35" s="31" customFormat="1" x14ac:dyDescent="0.45">
      <c r="A57" s="90" t="s">
        <v>64</v>
      </c>
      <c r="B57" s="91"/>
      <c r="C57" s="90"/>
      <c r="D57" s="92"/>
      <c r="E57" s="93"/>
      <c r="F57" s="94"/>
      <c r="G57" s="94"/>
      <c r="H57" s="94"/>
      <c r="I57" s="94"/>
      <c r="J57" s="94"/>
      <c r="K57" s="104"/>
      <c r="L57" s="104"/>
      <c r="M57" s="104"/>
      <c r="N57" s="59"/>
      <c r="O57" s="59"/>
      <c r="P57" s="60"/>
      <c r="Q57" s="60"/>
      <c r="R57" s="95"/>
      <c r="S57" s="60"/>
      <c r="T57" s="95"/>
      <c r="U57" s="96"/>
      <c r="V57" s="92"/>
      <c r="W57" s="90"/>
      <c r="X57" s="92"/>
      <c r="Y57" s="60"/>
      <c r="Z57" s="95"/>
      <c r="AA57" s="97"/>
      <c r="AB57" s="98"/>
      <c r="AC57" s="99"/>
      <c r="AD57" s="100"/>
      <c r="AE57" s="100"/>
      <c r="AF57" s="100"/>
      <c r="AG57" s="97"/>
      <c r="AH57" s="144"/>
      <c r="AI57" s="30"/>
    </row>
    <row r="58" spans="1:35" s="2" customFormat="1" ht="42.75" x14ac:dyDescent="0.45">
      <c r="A58" s="77" t="s">
        <v>65</v>
      </c>
      <c r="B58" s="78" t="s">
        <v>54</v>
      </c>
      <c r="C58" s="89" t="s">
        <v>158</v>
      </c>
      <c r="D58" s="106" t="s">
        <v>301</v>
      </c>
      <c r="E58" s="80" t="s">
        <v>158</v>
      </c>
      <c r="F58" s="80" t="s">
        <v>158</v>
      </c>
      <c r="G58" s="81" t="s">
        <v>158</v>
      </c>
      <c r="H58" s="81" t="s">
        <v>158</v>
      </c>
      <c r="I58" s="81"/>
      <c r="J58" s="81"/>
      <c r="K58" s="101" t="s">
        <v>158</v>
      </c>
      <c r="L58" s="101" t="s">
        <v>158</v>
      </c>
      <c r="M58" s="101" t="s">
        <v>158</v>
      </c>
      <c r="N58" s="105" t="s">
        <v>658</v>
      </c>
      <c r="O58" s="105" t="s">
        <v>672</v>
      </c>
      <c r="P58" s="108" t="s">
        <v>658</v>
      </c>
      <c r="Q58" s="204" t="s">
        <v>158</v>
      </c>
      <c r="R58" s="79"/>
      <c r="S58" s="77" t="s">
        <v>158</v>
      </c>
      <c r="T58" s="79"/>
      <c r="U58" s="83" t="s">
        <v>205</v>
      </c>
      <c r="V58" s="79"/>
      <c r="W58" s="77" t="s">
        <v>451</v>
      </c>
      <c r="X58" s="79" t="s">
        <v>470</v>
      </c>
      <c r="Y58" s="45" t="s">
        <v>739</v>
      </c>
      <c r="Z58" s="84" t="s">
        <v>759</v>
      </c>
      <c r="AA58" s="85" t="s">
        <v>158</v>
      </c>
      <c r="AB58" s="86" t="s">
        <v>158</v>
      </c>
      <c r="AC58" s="87" t="s">
        <v>158</v>
      </c>
      <c r="AD58" s="88" t="s">
        <v>158</v>
      </c>
      <c r="AE58" s="88" t="s">
        <v>158</v>
      </c>
      <c r="AF58" s="208" t="s">
        <v>158</v>
      </c>
      <c r="AG58" s="210" t="s">
        <v>158</v>
      </c>
      <c r="AH58" s="209" t="s">
        <v>158</v>
      </c>
      <c r="AI58" s="20"/>
    </row>
    <row r="59" spans="1:35" s="2" customFormat="1" ht="28.5" x14ac:dyDescent="0.45">
      <c r="A59" s="77" t="s">
        <v>66</v>
      </c>
      <c r="B59" s="78" t="s">
        <v>54</v>
      </c>
      <c r="C59" s="89" t="s">
        <v>158</v>
      </c>
      <c r="D59" s="106"/>
      <c r="E59" s="80" t="s">
        <v>158</v>
      </c>
      <c r="F59" s="80" t="s">
        <v>158</v>
      </c>
      <c r="G59" s="80" t="s">
        <v>158</v>
      </c>
      <c r="H59" s="80" t="s">
        <v>158</v>
      </c>
      <c r="I59" s="80"/>
      <c r="J59" s="80"/>
      <c r="K59" s="105" t="s">
        <v>205</v>
      </c>
      <c r="L59" s="105" t="s">
        <v>205</v>
      </c>
      <c r="M59" s="105" t="s">
        <v>205</v>
      </c>
      <c r="N59" s="80" t="s">
        <v>338</v>
      </c>
      <c r="O59" s="80" t="s">
        <v>338</v>
      </c>
      <c r="P59" s="77" t="s">
        <v>338</v>
      </c>
      <c r="Q59" s="204" t="s">
        <v>158</v>
      </c>
      <c r="R59" s="79"/>
      <c r="S59" s="77" t="s">
        <v>158</v>
      </c>
      <c r="T59" s="79"/>
      <c r="U59" s="83" t="s">
        <v>158</v>
      </c>
      <c r="V59" s="79"/>
      <c r="W59" s="77" t="s">
        <v>158</v>
      </c>
      <c r="X59" s="79"/>
      <c r="Y59" s="45" t="s">
        <v>741</v>
      </c>
      <c r="Z59" s="84"/>
      <c r="AA59" s="85" t="s">
        <v>158</v>
      </c>
      <c r="AB59" s="86" t="s">
        <v>158</v>
      </c>
      <c r="AC59" s="87" t="s">
        <v>158</v>
      </c>
      <c r="AD59" s="88" t="s">
        <v>158</v>
      </c>
      <c r="AE59" s="88" t="s">
        <v>158</v>
      </c>
      <c r="AF59" s="208" t="s">
        <v>158</v>
      </c>
      <c r="AG59" s="210" t="s">
        <v>158</v>
      </c>
      <c r="AH59" s="209" t="s">
        <v>158</v>
      </c>
      <c r="AI59" s="20"/>
    </row>
    <row r="60" spans="1:35" s="2" customFormat="1" ht="28.5" x14ac:dyDescent="0.45">
      <c r="A60" s="77" t="s">
        <v>67</v>
      </c>
      <c r="B60" s="78" t="s">
        <v>54</v>
      </c>
      <c r="C60" s="89" t="s">
        <v>158</v>
      </c>
      <c r="D60" s="106" t="s">
        <v>302</v>
      </c>
      <c r="E60" s="80" t="s">
        <v>205</v>
      </c>
      <c r="F60" s="80" t="s">
        <v>205</v>
      </c>
      <c r="G60" s="80" t="s">
        <v>205</v>
      </c>
      <c r="H60" s="80" t="s">
        <v>205</v>
      </c>
      <c r="I60" s="80"/>
      <c r="J60" s="80"/>
      <c r="K60" s="105"/>
      <c r="L60" s="105"/>
      <c r="M60" s="105"/>
      <c r="N60" s="81" t="s">
        <v>205</v>
      </c>
      <c r="O60" s="80" t="s">
        <v>205</v>
      </c>
      <c r="P60" s="89" t="s">
        <v>205</v>
      </c>
      <c r="Q60" s="205" t="s">
        <v>158</v>
      </c>
      <c r="R60" s="121" t="s">
        <v>603</v>
      </c>
      <c r="S60" s="108" t="s">
        <v>205</v>
      </c>
      <c r="T60" s="79"/>
      <c r="U60" s="83" t="s">
        <v>440</v>
      </c>
      <c r="V60" s="79"/>
      <c r="W60" s="77" t="s">
        <v>440</v>
      </c>
      <c r="X60" s="79"/>
      <c r="Y60" s="45" t="s">
        <v>739</v>
      </c>
      <c r="Z60" s="84" t="s">
        <v>760</v>
      </c>
      <c r="AA60" s="85" t="s">
        <v>158</v>
      </c>
      <c r="AB60" s="86" t="s">
        <v>158</v>
      </c>
      <c r="AC60" s="87" t="s">
        <v>158</v>
      </c>
      <c r="AD60" s="88" t="s">
        <v>158</v>
      </c>
      <c r="AE60" s="88" t="s">
        <v>158</v>
      </c>
      <c r="AF60" s="208" t="s">
        <v>158</v>
      </c>
      <c r="AG60" s="210" t="s">
        <v>158</v>
      </c>
      <c r="AH60" s="83" t="s">
        <v>568</v>
      </c>
      <c r="AI60" s="20"/>
    </row>
    <row r="61" spans="1:35" s="2" customFormat="1" ht="71.25" x14ac:dyDescent="0.45">
      <c r="A61" s="77" t="s">
        <v>68</v>
      </c>
      <c r="B61" s="78" t="s">
        <v>54</v>
      </c>
      <c r="C61" s="89" t="s">
        <v>158</v>
      </c>
      <c r="D61" s="106" t="s">
        <v>303</v>
      </c>
      <c r="E61" s="80" t="s">
        <v>205</v>
      </c>
      <c r="F61" s="80" t="s">
        <v>205</v>
      </c>
      <c r="G61" s="80" t="s">
        <v>205</v>
      </c>
      <c r="H61" s="80" t="s">
        <v>205</v>
      </c>
      <c r="I61" s="80"/>
      <c r="J61" s="80"/>
      <c r="K61" s="80"/>
      <c r="L61" s="80"/>
      <c r="M61" s="80"/>
      <c r="N61" s="81" t="s">
        <v>205</v>
      </c>
      <c r="O61" s="80" t="s">
        <v>205</v>
      </c>
      <c r="P61" s="89" t="s">
        <v>205</v>
      </c>
      <c r="Q61" s="205" t="s">
        <v>158</v>
      </c>
      <c r="R61" s="121" t="s">
        <v>603</v>
      </c>
      <c r="S61" s="116" t="s">
        <v>205</v>
      </c>
      <c r="T61" s="106"/>
      <c r="U61" s="83" t="s">
        <v>440</v>
      </c>
      <c r="V61" s="79"/>
      <c r="W61" s="77" t="s">
        <v>440</v>
      </c>
      <c r="X61" s="79"/>
      <c r="Y61" s="45" t="s">
        <v>739</v>
      </c>
      <c r="Z61" s="84" t="s">
        <v>809</v>
      </c>
      <c r="AA61" s="85"/>
      <c r="AB61" s="86"/>
      <c r="AC61" s="87"/>
      <c r="AD61" s="88"/>
      <c r="AE61" s="88"/>
      <c r="AF61" s="208" t="s">
        <v>158</v>
      </c>
      <c r="AG61" s="210" t="s">
        <v>158</v>
      </c>
      <c r="AH61" s="83" t="s">
        <v>568</v>
      </c>
      <c r="AI61" s="20"/>
    </row>
    <row r="62" spans="1:35" s="2" customFormat="1" ht="99.75" x14ac:dyDescent="0.45">
      <c r="A62" s="77" t="s">
        <v>69</v>
      </c>
      <c r="B62" s="78" t="s">
        <v>54</v>
      </c>
      <c r="C62" s="89" t="s">
        <v>158</v>
      </c>
      <c r="D62" s="79"/>
      <c r="E62" s="80" t="s">
        <v>205</v>
      </c>
      <c r="F62" s="80" t="s">
        <v>205</v>
      </c>
      <c r="G62" s="80" t="s">
        <v>205</v>
      </c>
      <c r="H62" s="80" t="s">
        <v>205</v>
      </c>
      <c r="I62" s="80"/>
      <c r="J62" s="80"/>
      <c r="K62" s="80"/>
      <c r="L62" s="80"/>
      <c r="M62" s="80"/>
      <c r="N62" s="81" t="s">
        <v>205</v>
      </c>
      <c r="O62" s="80" t="s">
        <v>205</v>
      </c>
      <c r="P62" s="89" t="s">
        <v>205</v>
      </c>
      <c r="Q62" s="89" t="s">
        <v>205</v>
      </c>
      <c r="R62" s="106"/>
      <c r="S62" s="89" t="s">
        <v>205</v>
      </c>
      <c r="T62" s="106"/>
      <c r="U62" s="83" t="s">
        <v>440</v>
      </c>
      <c r="V62" s="79"/>
      <c r="W62" s="77" t="s">
        <v>440</v>
      </c>
      <c r="X62" s="79"/>
      <c r="Y62" s="45" t="s">
        <v>739</v>
      </c>
      <c r="Z62" s="84" t="s">
        <v>761</v>
      </c>
      <c r="AA62" s="85" t="s">
        <v>512</v>
      </c>
      <c r="AB62" s="86" t="s">
        <v>512</v>
      </c>
      <c r="AC62" s="87" t="s">
        <v>512</v>
      </c>
      <c r="AD62" s="88" t="s">
        <v>512</v>
      </c>
      <c r="AE62" s="88" t="s">
        <v>512</v>
      </c>
      <c r="AF62" s="80" t="s">
        <v>550</v>
      </c>
      <c r="AG62" s="82" t="s">
        <v>550</v>
      </c>
      <c r="AH62" s="83" t="s">
        <v>568</v>
      </c>
      <c r="AI62" s="20"/>
    </row>
    <row r="63" spans="1:35" s="31" customFormat="1" x14ac:dyDescent="0.45">
      <c r="A63" s="90" t="s">
        <v>70</v>
      </c>
      <c r="B63" s="91"/>
      <c r="C63" s="90"/>
      <c r="D63" s="92"/>
      <c r="E63" s="93"/>
      <c r="F63" s="94"/>
      <c r="G63" s="94"/>
      <c r="H63" s="94"/>
      <c r="I63" s="94"/>
      <c r="J63" s="94"/>
      <c r="K63" s="94"/>
      <c r="L63" s="94"/>
      <c r="M63" s="94"/>
      <c r="N63" s="59"/>
      <c r="O63" s="59"/>
      <c r="P63" s="60"/>
      <c r="Q63" s="60"/>
      <c r="R63" s="95"/>
      <c r="S63" s="60"/>
      <c r="T63" s="95"/>
      <c r="U63" s="96"/>
      <c r="V63" s="92"/>
      <c r="W63" s="90"/>
      <c r="X63" s="92"/>
      <c r="Y63" s="60"/>
      <c r="Z63" s="95"/>
      <c r="AA63" s="97"/>
      <c r="AB63" s="98"/>
      <c r="AC63" s="99"/>
      <c r="AD63" s="100"/>
      <c r="AE63" s="100"/>
      <c r="AF63" s="100"/>
      <c r="AG63" s="97"/>
      <c r="AH63" s="144"/>
      <c r="AI63" s="30"/>
    </row>
    <row r="64" spans="1:35" s="2" customFormat="1" ht="71.25" x14ac:dyDescent="0.45">
      <c r="A64" s="77" t="s">
        <v>71</v>
      </c>
      <c r="B64" s="78" t="s">
        <v>54</v>
      </c>
      <c r="C64" s="89" t="s">
        <v>232</v>
      </c>
      <c r="D64" s="79"/>
      <c r="E64" s="80" t="s">
        <v>180</v>
      </c>
      <c r="F64" s="80" t="s">
        <v>181</v>
      </c>
      <c r="G64" s="80" t="s">
        <v>158</v>
      </c>
      <c r="H64" s="81" t="s">
        <v>181</v>
      </c>
      <c r="I64" s="81"/>
      <c r="J64" s="81"/>
      <c r="K64" s="202" t="s">
        <v>158</v>
      </c>
      <c r="L64" s="101" t="s">
        <v>205</v>
      </c>
      <c r="M64" s="101" t="s">
        <v>205</v>
      </c>
      <c r="N64" s="80" t="s">
        <v>339</v>
      </c>
      <c r="O64" s="80" t="s">
        <v>340</v>
      </c>
      <c r="P64" s="89" t="s">
        <v>205</v>
      </c>
      <c r="Q64" s="108" t="s">
        <v>158</v>
      </c>
      <c r="R64" s="109"/>
      <c r="S64" s="108" t="s">
        <v>158</v>
      </c>
      <c r="T64" s="79"/>
      <c r="U64" s="83" t="s">
        <v>158</v>
      </c>
      <c r="V64" s="79"/>
      <c r="W64" s="77" t="s">
        <v>451</v>
      </c>
      <c r="X64" s="79" t="s">
        <v>471</v>
      </c>
      <c r="Y64" s="103" t="s">
        <v>741</v>
      </c>
      <c r="Z64" s="84"/>
      <c r="AA64" s="85" t="s">
        <v>158</v>
      </c>
      <c r="AB64" s="86" t="s">
        <v>158</v>
      </c>
      <c r="AC64" s="87" t="s">
        <v>158</v>
      </c>
      <c r="AD64" s="88" t="s">
        <v>158</v>
      </c>
      <c r="AE64" s="88" t="s">
        <v>158</v>
      </c>
      <c r="AF64" s="80" t="s">
        <v>551</v>
      </c>
      <c r="AG64" s="82" t="s">
        <v>551</v>
      </c>
      <c r="AH64" s="209" t="s">
        <v>569</v>
      </c>
      <c r="AI64" s="20"/>
    </row>
    <row r="65" spans="1:35" s="2" customFormat="1" ht="71.25" x14ac:dyDescent="0.45">
      <c r="A65" s="77" t="s">
        <v>72</v>
      </c>
      <c r="B65" s="78" t="s">
        <v>73</v>
      </c>
      <c r="C65" s="89" t="s">
        <v>281</v>
      </c>
      <c r="D65" s="79"/>
      <c r="E65" s="80" t="s">
        <v>182</v>
      </c>
      <c r="F65" s="80" t="s">
        <v>182</v>
      </c>
      <c r="G65" s="80" t="s">
        <v>182</v>
      </c>
      <c r="H65" s="80" t="s">
        <v>182</v>
      </c>
      <c r="I65" s="80"/>
      <c r="J65" s="80"/>
      <c r="K65" s="80"/>
      <c r="L65" s="80"/>
      <c r="M65" s="80"/>
      <c r="N65" s="80" t="s">
        <v>341</v>
      </c>
      <c r="O65" s="80" t="s">
        <v>341</v>
      </c>
      <c r="P65" s="77" t="s">
        <v>341</v>
      </c>
      <c r="Q65" s="89" t="s">
        <v>810</v>
      </c>
      <c r="R65" s="106" t="s">
        <v>376</v>
      </c>
      <c r="S65" s="89" t="s">
        <v>810</v>
      </c>
      <c r="T65" s="106" t="s">
        <v>376</v>
      </c>
      <c r="U65" s="83" t="s">
        <v>472</v>
      </c>
      <c r="V65" s="79"/>
      <c r="W65" s="77" t="s">
        <v>473</v>
      </c>
      <c r="X65" s="79"/>
      <c r="Y65" s="103" t="s">
        <v>402</v>
      </c>
      <c r="Z65" s="84"/>
      <c r="AA65" s="85" t="s">
        <v>513</v>
      </c>
      <c r="AB65" s="86" t="s">
        <v>513</v>
      </c>
      <c r="AC65" s="87" t="s">
        <v>513</v>
      </c>
      <c r="AD65" s="88" t="s">
        <v>513</v>
      </c>
      <c r="AE65" s="88" t="s">
        <v>513</v>
      </c>
      <c r="AF65" s="80" t="s">
        <v>513</v>
      </c>
      <c r="AG65" s="82" t="s">
        <v>596</v>
      </c>
      <c r="AH65" s="82" t="s">
        <v>570</v>
      </c>
    </row>
    <row r="66" spans="1:35" s="2" customFormat="1" ht="48.75" customHeight="1" x14ac:dyDescent="0.45">
      <c r="A66" s="77" t="s">
        <v>74</v>
      </c>
      <c r="B66" s="78" t="s">
        <v>75</v>
      </c>
      <c r="C66" s="89" t="s">
        <v>184</v>
      </c>
      <c r="D66" s="106"/>
      <c r="E66" s="80" t="s">
        <v>183</v>
      </c>
      <c r="F66" s="80" t="s">
        <v>184</v>
      </c>
      <c r="G66" s="81" t="s">
        <v>229</v>
      </c>
      <c r="H66" s="81" t="s">
        <v>185</v>
      </c>
      <c r="I66" s="81"/>
      <c r="J66" s="81"/>
      <c r="K66" s="81"/>
      <c r="L66" s="81"/>
      <c r="M66" s="81"/>
      <c r="N66" s="80" t="s">
        <v>184</v>
      </c>
      <c r="O66" s="80" t="s">
        <v>342</v>
      </c>
      <c r="P66" s="89" t="s">
        <v>343</v>
      </c>
      <c r="Q66" s="77" t="s">
        <v>185</v>
      </c>
      <c r="R66" s="79"/>
      <c r="S66" s="77" t="s">
        <v>185</v>
      </c>
      <c r="T66" s="79"/>
      <c r="U66" s="83" t="s">
        <v>474</v>
      </c>
      <c r="V66" s="79" t="s">
        <v>475</v>
      </c>
      <c r="W66" s="77" t="s">
        <v>474</v>
      </c>
      <c r="X66" s="79"/>
      <c r="Y66" s="45" t="s">
        <v>402</v>
      </c>
      <c r="Z66" s="84"/>
      <c r="AA66" s="85" t="s">
        <v>281</v>
      </c>
      <c r="AB66" s="86" t="s">
        <v>514</v>
      </c>
      <c r="AC66" s="87" t="s">
        <v>514</v>
      </c>
      <c r="AD66" s="88" t="s">
        <v>281</v>
      </c>
      <c r="AE66" s="88" t="s">
        <v>281</v>
      </c>
      <c r="AF66" s="145" t="s">
        <v>552</v>
      </c>
      <c r="AG66" s="83" t="s">
        <v>183</v>
      </c>
      <c r="AH66" s="80" t="s">
        <v>570</v>
      </c>
    </row>
    <row r="67" spans="1:35" s="2" customFormat="1" ht="78.75" customHeight="1" x14ac:dyDescent="0.45">
      <c r="A67" s="77" t="s">
        <v>76</v>
      </c>
      <c r="B67" s="78" t="s">
        <v>54</v>
      </c>
      <c r="C67" s="89" t="s">
        <v>158</v>
      </c>
      <c r="D67" s="106" t="s">
        <v>304</v>
      </c>
      <c r="E67" s="80" t="s">
        <v>186</v>
      </c>
      <c r="F67" s="80" t="s">
        <v>186</v>
      </c>
      <c r="G67" s="80" t="s">
        <v>186</v>
      </c>
      <c r="H67" s="80" t="s">
        <v>186</v>
      </c>
      <c r="I67" s="80"/>
      <c r="J67" s="80"/>
      <c r="K67" s="80"/>
      <c r="L67" s="80"/>
      <c r="M67" s="80"/>
      <c r="N67" s="81" t="s">
        <v>811</v>
      </c>
      <c r="O67" s="81" t="s">
        <v>811</v>
      </c>
      <c r="P67" s="89" t="s">
        <v>811</v>
      </c>
      <c r="Q67" s="211" t="s">
        <v>158</v>
      </c>
      <c r="R67" s="106"/>
      <c r="S67" s="211" t="s">
        <v>158</v>
      </c>
      <c r="T67" s="106"/>
      <c r="U67" s="83" t="s">
        <v>440</v>
      </c>
      <c r="V67" s="79"/>
      <c r="W67" s="77" t="s">
        <v>440</v>
      </c>
      <c r="X67" s="79"/>
      <c r="Y67" s="45" t="s">
        <v>739</v>
      </c>
      <c r="Z67" s="84" t="s">
        <v>762</v>
      </c>
      <c r="AA67" s="85" t="s">
        <v>158</v>
      </c>
      <c r="AB67" s="86" t="s">
        <v>158</v>
      </c>
      <c r="AC67" s="87" t="s">
        <v>158</v>
      </c>
      <c r="AD67" s="88" t="s">
        <v>158</v>
      </c>
      <c r="AE67" s="88" t="s">
        <v>158</v>
      </c>
      <c r="AF67" s="80" t="s">
        <v>553</v>
      </c>
      <c r="AG67" s="82" t="s">
        <v>553</v>
      </c>
      <c r="AH67" s="209" t="s">
        <v>158</v>
      </c>
      <c r="AI67" s="20"/>
    </row>
    <row r="68" spans="1:35" s="2" customFormat="1" ht="188.25" customHeight="1" x14ac:dyDescent="0.45">
      <c r="A68" s="77" t="s">
        <v>77</v>
      </c>
      <c r="B68" s="78" t="s">
        <v>54</v>
      </c>
      <c r="C68" s="89" t="s">
        <v>158</v>
      </c>
      <c r="D68" s="106" t="s">
        <v>305</v>
      </c>
      <c r="E68" s="80" t="s">
        <v>187</v>
      </c>
      <c r="F68" s="80" t="s">
        <v>188</v>
      </c>
      <c r="G68" s="80" t="s">
        <v>189</v>
      </c>
      <c r="H68" s="80" t="s">
        <v>190</v>
      </c>
      <c r="I68" s="80"/>
      <c r="J68" s="80"/>
      <c r="K68" s="80"/>
      <c r="L68" s="80"/>
      <c r="M68" s="80"/>
      <c r="N68" s="101" t="s">
        <v>704</v>
      </c>
      <c r="O68" s="101" t="s">
        <v>708</v>
      </c>
      <c r="P68" s="89" t="s">
        <v>709</v>
      </c>
      <c r="Q68" s="211" t="s">
        <v>158</v>
      </c>
      <c r="R68" s="106" t="s">
        <v>604</v>
      </c>
      <c r="S68" s="213" t="s">
        <v>927</v>
      </c>
      <c r="T68" s="106" t="s">
        <v>604</v>
      </c>
      <c r="U68" s="83" t="s">
        <v>440</v>
      </c>
      <c r="V68" s="79"/>
      <c r="W68" s="77" t="s">
        <v>440</v>
      </c>
      <c r="X68" s="79"/>
      <c r="Y68" s="45" t="s">
        <v>741</v>
      </c>
      <c r="Z68" s="84"/>
      <c r="AA68" s="85" t="s">
        <v>158</v>
      </c>
      <c r="AB68" s="86" t="s">
        <v>158</v>
      </c>
      <c r="AC68" s="87" t="s">
        <v>158</v>
      </c>
      <c r="AD68" s="88" t="s">
        <v>158</v>
      </c>
      <c r="AE68" s="88" t="s">
        <v>158</v>
      </c>
      <c r="AF68" s="208" t="s">
        <v>158</v>
      </c>
      <c r="AG68" s="210" t="s">
        <v>158</v>
      </c>
      <c r="AH68" s="203" t="s">
        <v>158</v>
      </c>
    </row>
    <row r="69" spans="1:35" s="31" customFormat="1" x14ac:dyDescent="0.45">
      <c r="A69" s="90" t="s">
        <v>78</v>
      </c>
      <c r="B69" s="91"/>
      <c r="C69" s="90"/>
      <c r="D69" s="92"/>
      <c r="E69" s="93"/>
      <c r="F69" s="94"/>
      <c r="G69" s="94"/>
      <c r="H69" s="94"/>
      <c r="I69" s="94"/>
      <c r="J69" s="94"/>
      <c r="K69" s="94"/>
      <c r="L69" s="94"/>
      <c r="M69" s="94"/>
      <c r="N69" s="59"/>
      <c r="O69" s="59"/>
      <c r="P69" s="60"/>
      <c r="Q69" s="60"/>
      <c r="R69" s="95"/>
      <c r="S69" s="60"/>
      <c r="T69" s="95"/>
      <c r="U69" s="96"/>
      <c r="V69" s="92"/>
      <c r="W69" s="90"/>
      <c r="X69" s="92"/>
      <c r="Y69" s="60"/>
      <c r="Z69" s="95"/>
      <c r="AA69" s="97"/>
      <c r="AB69" s="98"/>
      <c r="AC69" s="99"/>
      <c r="AD69" s="100"/>
      <c r="AE69" s="100"/>
      <c r="AF69" s="100"/>
      <c r="AG69" s="139"/>
      <c r="AH69" s="146"/>
    </row>
    <row r="70" spans="1:35" s="2" customFormat="1" ht="57" x14ac:dyDescent="0.45">
      <c r="A70" s="77" t="s">
        <v>79</v>
      </c>
      <c r="B70" s="78" t="s">
        <v>54</v>
      </c>
      <c r="C70" s="89" t="s">
        <v>205</v>
      </c>
      <c r="D70" s="79"/>
      <c r="E70" s="80" t="s">
        <v>192</v>
      </c>
      <c r="F70" s="80" t="s">
        <v>192</v>
      </c>
      <c r="G70" s="80" t="s">
        <v>192</v>
      </c>
      <c r="H70" s="80" t="s">
        <v>192</v>
      </c>
      <c r="I70" s="80"/>
      <c r="J70" s="80"/>
      <c r="K70" s="80"/>
      <c r="L70" s="80"/>
      <c r="M70" s="80"/>
      <c r="N70" s="80" t="s">
        <v>344</v>
      </c>
      <c r="O70" s="80" t="s">
        <v>344</v>
      </c>
      <c r="P70" s="77" t="s">
        <v>344</v>
      </c>
      <c r="Q70" s="77" t="s">
        <v>158</v>
      </c>
      <c r="R70" s="79" t="s">
        <v>385</v>
      </c>
      <c r="S70" s="77" t="s">
        <v>158</v>
      </c>
      <c r="T70" s="79" t="s">
        <v>385</v>
      </c>
      <c r="U70" s="83" t="s">
        <v>158</v>
      </c>
      <c r="V70" s="79"/>
      <c r="W70" s="77" t="s">
        <v>158</v>
      </c>
      <c r="X70" s="79" t="s">
        <v>476</v>
      </c>
      <c r="Y70" s="103" t="s">
        <v>741</v>
      </c>
      <c r="Z70" s="84"/>
      <c r="AA70" s="85" t="s">
        <v>158</v>
      </c>
      <c r="AB70" s="86" t="s">
        <v>158</v>
      </c>
      <c r="AC70" s="87" t="s">
        <v>158</v>
      </c>
      <c r="AD70" s="88" t="s">
        <v>158</v>
      </c>
      <c r="AE70" s="88" t="s">
        <v>158</v>
      </c>
      <c r="AF70" s="88" t="s">
        <v>205</v>
      </c>
      <c r="AG70" s="102" t="s">
        <v>205</v>
      </c>
      <c r="AH70" s="203" t="s">
        <v>158</v>
      </c>
    </row>
    <row r="71" spans="1:35" s="2" customFormat="1" ht="28.5" x14ac:dyDescent="0.45">
      <c r="A71" s="77" t="s">
        <v>80</v>
      </c>
      <c r="B71" s="78" t="s">
        <v>54</v>
      </c>
      <c r="C71" s="89" t="s">
        <v>205</v>
      </c>
      <c r="D71" s="79"/>
      <c r="E71" s="81" t="s">
        <v>158</v>
      </c>
      <c r="F71" s="81" t="s">
        <v>158</v>
      </c>
      <c r="G71" s="81" t="s">
        <v>158</v>
      </c>
      <c r="H71" s="81" t="s">
        <v>158</v>
      </c>
      <c r="I71" s="81"/>
      <c r="J71" s="81"/>
      <c r="K71" s="81"/>
      <c r="L71" s="81"/>
      <c r="M71" s="81"/>
      <c r="N71" s="80" t="s">
        <v>345</v>
      </c>
      <c r="O71" s="80" t="s">
        <v>345</v>
      </c>
      <c r="P71" s="77" t="s">
        <v>345</v>
      </c>
      <c r="Q71" s="116" t="s">
        <v>158</v>
      </c>
      <c r="R71" s="121"/>
      <c r="S71" s="116" t="s">
        <v>158</v>
      </c>
      <c r="T71" s="121"/>
      <c r="U71" s="83" t="s">
        <v>440</v>
      </c>
      <c r="V71" s="79"/>
      <c r="W71" s="77" t="s">
        <v>440</v>
      </c>
      <c r="X71" s="79"/>
      <c r="Y71" s="103" t="s">
        <v>741</v>
      </c>
      <c r="Z71" s="84"/>
      <c r="AA71" s="85" t="s">
        <v>158</v>
      </c>
      <c r="AB71" s="86" t="s">
        <v>158</v>
      </c>
      <c r="AC71" s="87" t="s">
        <v>158</v>
      </c>
      <c r="AD71" s="88" t="s">
        <v>158</v>
      </c>
      <c r="AE71" s="88" t="s">
        <v>158</v>
      </c>
      <c r="AF71" s="208" t="s">
        <v>158</v>
      </c>
      <c r="AG71" s="210" t="s">
        <v>158</v>
      </c>
      <c r="AH71" s="80" t="s">
        <v>205</v>
      </c>
    </row>
    <row r="72" spans="1:35" s="2" customFormat="1" ht="42.75" x14ac:dyDescent="0.45">
      <c r="A72" s="77" t="s">
        <v>81</v>
      </c>
      <c r="B72" s="78" t="s">
        <v>54</v>
      </c>
      <c r="C72" s="89" t="s">
        <v>205</v>
      </c>
      <c r="D72" s="79"/>
      <c r="E72" s="80" t="s">
        <v>193</v>
      </c>
      <c r="F72" s="80" t="s">
        <v>194</v>
      </c>
      <c r="G72" s="80" t="s">
        <v>194</v>
      </c>
      <c r="H72" s="80" t="s">
        <v>195</v>
      </c>
      <c r="I72" s="80"/>
      <c r="J72" s="80"/>
      <c r="K72" s="105" t="s">
        <v>646</v>
      </c>
      <c r="L72" s="105" t="s">
        <v>646</v>
      </c>
      <c r="M72" s="105" t="s">
        <v>646</v>
      </c>
      <c r="N72" s="80" t="s">
        <v>344</v>
      </c>
      <c r="O72" s="80" t="s">
        <v>344</v>
      </c>
      <c r="P72" s="77" t="s">
        <v>344</v>
      </c>
      <c r="Q72" s="116" t="s">
        <v>158</v>
      </c>
      <c r="R72" s="215" t="s">
        <v>933</v>
      </c>
      <c r="S72" s="116" t="s">
        <v>158</v>
      </c>
      <c r="T72" s="215" t="s">
        <v>933</v>
      </c>
      <c r="U72" s="83" t="s">
        <v>158</v>
      </c>
      <c r="V72" s="79"/>
      <c r="W72" s="77" t="s">
        <v>158</v>
      </c>
      <c r="X72" s="79" t="s">
        <v>477</v>
      </c>
      <c r="Y72" s="103" t="s">
        <v>741</v>
      </c>
      <c r="Z72" s="84"/>
      <c r="AA72" s="85" t="s">
        <v>158</v>
      </c>
      <c r="AB72" s="86" t="s">
        <v>158</v>
      </c>
      <c r="AC72" s="87" t="s">
        <v>158</v>
      </c>
      <c r="AD72" s="88" t="s">
        <v>158</v>
      </c>
      <c r="AE72" s="88" t="s">
        <v>158</v>
      </c>
      <c r="AF72" s="208" t="s">
        <v>158</v>
      </c>
      <c r="AG72" s="210" t="s">
        <v>158</v>
      </c>
      <c r="AH72" s="203" t="s">
        <v>158</v>
      </c>
    </row>
    <row r="73" spans="1:35" s="31" customFormat="1" x14ac:dyDescent="0.45">
      <c r="A73" s="90" t="s">
        <v>82</v>
      </c>
      <c r="B73" s="91"/>
      <c r="C73" s="90"/>
      <c r="D73" s="92"/>
      <c r="E73" s="93"/>
      <c r="F73" s="94"/>
      <c r="G73" s="94"/>
      <c r="H73" s="94"/>
      <c r="I73" s="94"/>
      <c r="J73" s="94"/>
      <c r="K73" s="104"/>
      <c r="L73" s="104"/>
      <c r="M73" s="104"/>
      <c r="N73" s="59"/>
      <c r="O73" s="59"/>
      <c r="P73" s="60"/>
      <c r="Q73" s="60"/>
      <c r="R73" s="95"/>
      <c r="S73" s="60"/>
      <c r="T73" s="95"/>
      <c r="U73" s="96"/>
      <c r="V73" s="92"/>
      <c r="W73" s="90"/>
      <c r="X73" s="92"/>
      <c r="Y73" s="60"/>
      <c r="Z73" s="95"/>
      <c r="AA73" s="97"/>
      <c r="AB73" s="98"/>
      <c r="AC73" s="99"/>
      <c r="AD73" s="100"/>
      <c r="AE73" s="100"/>
      <c r="AF73" s="100"/>
      <c r="AG73" s="139"/>
      <c r="AH73" s="96"/>
      <c r="AI73" s="30"/>
    </row>
    <row r="74" spans="1:35" s="2" customFormat="1" ht="42.75" x14ac:dyDescent="0.45">
      <c r="A74" s="77" t="s">
        <v>83</v>
      </c>
      <c r="B74" s="78" t="s">
        <v>54</v>
      </c>
      <c r="C74" s="77" t="s">
        <v>205</v>
      </c>
      <c r="D74" s="79"/>
      <c r="E74" s="101" t="s">
        <v>221</v>
      </c>
      <c r="F74" s="101" t="s">
        <v>222</v>
      </c>
      <c r="G74" s="101" t="s">
        <v>222</v>
      </c>
      <c r="H74" s="101" t="s">
        <v>222</v>
      </c>
      <c r="I74" s="101"/>
      <c r="J74" s="101"/>
      <c r="K74" s="222" t="s">
        <v>979</v>
      </c>
      <c r="L74" s="222" t="s">
        <v>978</v>
      </c>
      <c r="M74" s="222" t="s">
        <v>977</v>
      </c>
      <c r="N74" s="80" t="s">
        <v>346</v>
      </c>
      <c r="O74" s="80" t="s">
        <v>347</v>
      </c>
      <c r="P74" s="77" t="s">
        <v>205</v>
      </c>
      <c r="Q74" s="77" t="s">
        <v>158</v>
      </c>
      <c r="R74" s="79"/>
      <c r="S74" s="77" t="s">
        <v>158</v>
      </c>
      <c r="T74" s="79"/>
      <c r="U74" s="83" t="s">
        <v>158</v>
      </c>
      <c r="V74" s="79" t="s">
        <v>478</v>
      </c>
      <c r="W74" s="77" t="s">
        <v>451</v>
      </c>
      <c r="X74" s="79" t="s">
        <v>479</v>
      </c>
      <c r="Y74" s="45" t="s">
        <v>741</v>
      </c>
      <c r="Z74" s="84"/>
      <c r="AA74" s="85" t="s">
        <v>158</v>
      </c>
      <c r="AB74" s="86" t="s">
        <v>158</v>
      </c>
      <c r="AC74" s="87" t="s">
        <v>158</v>
      </c>
      <c r="AD74" s="88" t="s">
        <v>158</v>
      </c>
      <c r="AE74" s="88" t="s">
        <v>158</v>
      </c>
      <c r="AF74" s="208" t="s">
        <v>158</v>
      </c>
      <c r="AG74" s="210" t="s">
        <v>158</v>
      </c>
      <c r="AH74" s="209" t="s">
        <v>158</v>
      </c>
      <c r="AI74" s="20"/>
    </row>
    <row r="75" spans="1:35" s="2" customFormat="1" ht="28.5" x14ac:dyDescent="0.45">
      <c r="A75" s="77" t="s">
        <v>84</v>
      </c>
      <c r="B75" s="78" t="s">
        <v>54</v>
      </c>
      <c r="C75" s="77" t="s">
        <v>205</v>
      </c>
      <c r="D75" s="79"/>
      <c r="E75" s="81" t="s">
        <v>158</v>
      </c>
      <c r="F75" s="81" t="s">
        <v>158</v>
      </c>
      <c r="G75" s="81" t="s">
        <v>158</v>
      </c>
      <c r="H75" s="81" t="s">
        <v>158</v>
      </c>
      <c r="I75" s="81"/>
      <c r="J75" s="81"/>
      <c r="K75" s="101"/>
      <c r="L75" s="101"/>
      <c r="M75" s="101"/>
      <c r="N75" s="80" t="s">
        <v>348</v>
      </c>
      <c r="O75" s="80" t="s">
        <v>348</v>
      </c>
      <c r="P75" s="77" t="s">
        <v>322</v>
      </c>
      <c r="Q75" s="213" t="s">
        <v>927</v>
      </c>
      <c r="R75" s="121" t="s">
        <v>601</v>
      </c>
      <c r="S75" s="213" t="s">
        <v>927</v>
      </c>
      <c r="T75" s="121" t="s">
        <v>601</v>
      </c>
      <c r="U75" s="83" t="s">
        <v>451</v>
      </c>
      <c r="V75" s="79"/>
      <c r="W75" s="77" t="s">
        <v>205</v>
      </c>
      <c r="X75" s="79"/>
      <c r="Y75" s="45" t="s">
        <v>741</v>
      </c>
      <c r="Z75" s="84"/>
      <c r="AA75" s="85" t="s">
        <v>158</v>
      </c>
      <c r="AB75" s="86" t="s">
        <v>158</v>
      </c>
      <c r="AC75" s="87" t="s">
        <v>158</v>
      </c>
      <c r="AD75" s="88" t="s">
        <v>158</v>
      </c>
      <c r="AE75" s="88" t="s">
        <v>158</v>
      </c>
      <c r="AF75" s="208" t="s">
        <v>158</v>
      </c>
      <c r="AG75" s="210" t="s">
        <v>158</v>
      </c>
      <c r="AH75" s="209" t="s">
        <v>158</v>
      </c>
      <c r="AI75" s="20"/>
    </row>
    <row r="76" spans="1:35" s="31" customFormat="1" x14ac:dyDescent="0.45">
      <c r="A76" s="90" t="s">
        <v>85</v>
      </c>
      <c r="B76" s="91"/>
      <c r="C76" s="90"/>
      <c r="D76" s="92"/>
      <c r="E76" s="93"/>
      <c r="F76" s="94"/>
      <c r="G76" s="94"/>
      <c r="H76" s="94"/>
      <c r="I76" s="94"/>
      <c r="J76" s="94"/>
      <c r="K76" s="104"/>
      <c r="L76" s="104"/>
      <c r="M76" s="104"/>
      <c r="N76" s="59"/>
      <c r="O76" s="59"/>
      <c r="P76" s="60"/>
      <c r="Q76" s="60"/>
      <c r="R76" s="95"/>
      <c r="S76" s="60"/>
      <c r="T76" s="95"/>
      <c r="U76" s="96"/>
      <c r="V76" s="92"/>
      <c r="W76" s="90"/>
      <c r="X76" s="92"/>
      <c r="Y76" s="60"/>
      <c r="Z76" s="95"/>
      <c r="AA76" s="97"/>
      <c r="AB76" s="98"/>
      <c r="AC76" s="99"/>
      <c r="AD76" s="100"/>
      <c r="AE76" s="100"/>
      <c r="AF76" s="100"/>
      <c r="AG76" s="97"/>
      <c r="AH76" s="144"/>
    </row>
    <row r="77" spans="1:35" s="2" customFormat="1" ht="42.75" x14ac:dyDescent="0.45">
      <c r="A77" s="77" t="s">
        <v>86</v>
      </c>
      <c r="B77" s="78" t="s">
        <v>87</v>
      </c>
      <c r="C77" s="77" t="s">
        <v>282</v>
      </c>
      <c r="D77" s="79"/>
      <c r="E77" s="80" t="s">
        <v>532</v>
      </c>
      <c r="F77" s="80" t="s">
        <v>533</v>
      </c>
      <c r="G77" s="80" t="s">
        <v>534</v>
      </c>
      <c r="H77" s="80" t="s">
        <v>535</v>
      </c>
      <c r="I77" s="80"/>
      <c r="J77" s="80"/>
      <c r="K77" s="105" t="s">
        <v>644</v>
      </c>
      <c r="L77" s="105" t="s">
        <v>644</v>
      </c>
      <c r="M77" s="105" t="s">
        <v>534</v>
      </c>
      <c r="N77" s="80" t="s">
        <v>536</v>
      </c>
      <c r="O77" s="80" t="s">
        <v>537</v>
      </c>
      <c r="P77" s="77" t="s">
        <v>537</v>
      </c>
      <c r="Q77" s="77" t="s">
        <v>386</v>
      </c>
      <c r="R77" s="109"/>
      <c r="S77" s="77" t="s">
        <v>386</v>
      </c>
      <c r="T77" s="79"/>
      <c r="U77" s="83" t="s">
        <v>480</v>
      </c>
      <c r="V77" s="79" t="s">
        <v>481</v>
      </c>
      <c r="W77" s="77" t="s">
        <v>482</v>
      </c>
      <c r="X77" s="79" t="s">
        <v>483</v>
      </c>
      <c r="Y77" s="45" t="s">
        <v>537</v>
      </c>
      <c r="Z77" s="84"/>
      <c r="AA77" s="85" t="s">
        <v>515</v>
      </c>
      <c r="AB77" s="86" t="s">
        <v>515</v>
      </c>
      <c r="AC77" s="87" t="s">
        <v>515</v>
      </c>
      <c r="AD77" s="88" t="s">
        <v>515</v>
      </c>
      <c r="AE77" s="88" t="s">
        <v>515</v>
      </c>
      <c r="AF77" s="88" t="s">
        <v>554</v>
      </c>
      <c r="AG77" s="102" t="s">
        <v>554</v>
      </c>
      <c r="AH77" s="80" t="s">
        <v>554</v>
      </c>
    </row>
    <row r="78" spans="1:35" s="2" customFormat="1" ht="28.5" x14ac:dyDescent="0.45">
      <c r="A78" s="77" t="s">
        <v>88</v>
      </c>
      <c r="B78" s="78" t="s">
        <v>54</v>
      </c>
      <c r="C78" s="77" t="s">
        <v>283</v>
      </c>
      <c r="D78" s="79"/>
      <c r="E78" s="80" t="s">
        <v>158</v>
      </c>
      <c r="F78" s="80" t="s">
        <v>538</v>
      </c>
      <c r="G78" s="80" t="s">
        <v>538</v>
      </c>
      <c r="H78" s="80" t="s">
        <v>538</v>
      </c>
      <c r="I78" s="80"/>
      <c r="J78" s="80"/>
      <c r="K78" s="222" t="s">
        <v>980</v>
      </c>
      <c r="L78" s="222" t="s">
        <v>980</v>
      </c>
      <c r="M78" s="222" t="s">
        <v>980</v>
      </c>
      <c r="N78" s="80" t="s">
        <v>539</v>
      </c>
      <c r="O78" s="80" t="s">
        <v>540</v>
      </c>
      <c r="P78" s="77" t="s">
        <v>540</v>
      </c>
      <c r="Q78" s="214" t="s">
        <v>948</v>
      </c>
      <c r="R78" s="110" t="s">
        <v>949</v>
      </c>
      <c r="S78" s="214" t="s">
        <v>948</v>
      </c>
      <c r="T78" s="110" t="s">
        <v>949</v>
      </c>
      <c r="U78" s="83" t="s">
        <v>480</v>
      </c>
      <c r="V78" s="79"/>
      <c r="W78" s="77" t="s">
        <v>482</v>
      </c>
      <c r="X78" s="79"/>
      <c r="Y78" s="103" t="s">
        <v>741</v>
      </c>
      <c r="Z78" s="84"/>
      <c r="AA78" s="85" t="s">
        <v>158</v>
      </c>
      <c r="AB78" s="86" t="s">
        <v>158</v>
      </c>
      <c r="AC78" s="87" t="s">
        <v>158</v>
      </c>
      <c r="AD78" s="88" t="s">
        <v>158</v>
      </c>
      <c r="AE78" s="88" t="s">
        <v>158</v>
      </c>
      <c r="AF78" s="208" t="s">
        <v>158</v>
      </c>
      <c r="AG78" s="210" t="s">
        <v>158</v>
      </c>
      <c r="AH78" s="203" t="s">
        <v>158</v>
      </c>
    </row>
    <row r="79" spans="1:35" s="2" customFormat="1" ht="57" x14ac:dyDescent="0.45">
      <c r="A79" s="77" t="s">
        <v>89</v>
      </c>
      <c r="B79" s="78" t="s">
        <v>54</v>
      </c>
      <c r="C79" s="77" t="s">
        <v>158</v>
      </c>
      <c r="D79" s="106" t="s">
        <v>306</v>
      </c>
      <c r="E79" s="80" t="s">
        <v>158</v>
      </c>
      <c r="F79" s="80" t="s">
        <v>158</v>
      </c>
      <c r="G79" s="80" t="s">
        <v>158</v>
      </c>
      <c r="H79" s="80" t="s">
        <v>158</v>
      </c>
      <c r="I79" s="80"/>
      <c r="J79" s="80"/>
      <c r="K79" s="105" t="s">
        <v>158</v>
      </c>
      <c r="L79" s="105" t="s">
        <v>158</v>
      </c>
      <c r="M79" s="105" t="s">
        <v>158</v>
      </c>
      <c r="N79" s="80" t="s">
        <v>158</v>
      </c>
      <c r="O79" s="80" t="s">
        <v>158</v>
      </c>
      <c r="P79" s="77" t="s">
        <v>158</v>
      </c>
      <c r="Q79" s="218" t="s">
        <v>950</v>
      </c>
      <c r="R79" s="219" t="s">
        <v>950</v>
      </c>
      <c r="S79" s="218" t="s">
        <v>950</v>
      </c>
      <c r="T79" s="219" t="s">
        <v>387</v>
      </c>
      <c r="U79" s="83" t="s">
        <v>480</v>
      </c>
      <c r="V79" s="79"/>
      <c r="W79" s="77" t="s">
        <v>482</v>
      </c>
      <c r="X79" s="79"/>
      <c r="Y79" s="103" t="s">
        <v>741</v>
      </c>
      <c r="Z79" s="84"/>
      <c r="AA79" s="85" t="s">
        <v>158</v>
      </c>
      <c r="AB79" s="86" t="s">
        <v>158</v>
      </c>
      <c r="AC79" s="87" t="s">
        <v>158</v>
      </c>
      <c r="AD79" s="88" t="s">
        <v>158</v>
      </c>
      <c r="AE79" s="88" t="s">
        <v>158</v>
      </c>
      <c r="AF79" s="208" t="s">
        <v>158</v>
      </c>
      <c r="AG79" s="210" t="s">
        <v>158</v>
      </c>
      <c r="AH79" s="203" t="s">
        <v>158</v>
      </c>
    </row>
    <row r="80" spans="1:35" s="2" customFormat="1" ht="90" customHeight="1" x14ac:dyDescent="0.45">
      <c r="A80" s="77" t="s">
        <v>90</v>
      </c>
      <c r="B80" s="78" t="s">
        <v>91</v>
      </c>
      <c r="C80" s="89" t="s">
        <v>284</v>
      </c>
      <c r="D80" s="106" t="s">
        <v>307</v>
      </c>
      <c r="E80" s="80" t="s">
        <v>541</v>
      </c>
      <c r="F80" s="80" t="s">
        <v>542</v>
      </c>
      <c r="G80" s="80" t="s">
        <v>543</v>
      </c>
      <c r="H80" s="80" t="s">
        <v>543</v>
      </c>
      <c r="I80" s="80"/>
      <c r="J80" s="80"/>
      <c r="K80" s="105" t="s">
        <v>645</v>
      </c>
      <c r="L80" s="105" t="s">
        <v>645</v>
      </c>
      <c r="M80" s="105" t="s">
        <v>645</v>
      </c>
      <c r="N80" s="105" t="s">
        <v>669</v>
      </c>
      <c r="O80" s="147" t="s">
        <v>659</v>
      </c>
      <c r="P80" s="148" t="s">
        <v>659</v>
      </c>
      <c r="Q80" s="116" t="s">
        <v>606</v>
      </c>
      <c r="R80" s="121" t="s">
        <v>605</v>
      </c>
      <c r="S80" s="116" t="s">
        <v>606</v>
      </c>
      <c r="T80" s="121" t="s">
        <v>605</v>
      </c>
      <c r="U80" s="83" t="s">
        <v>480</v>
      </c>
      <c r="V80" s="79"/>
      <c r="W80" s="77" t="s">
        <v>482</v>
      </c>
      <c r="X80" s="79"/>
      <c r="Y80" s="103" t="s">
        <v>741</v>
      </c>
      <c r="Z80" s="84"/>
      <c r="AA80" s="85" t="s">
        <v>158</v>
      </c>
      <c r="AB80" s="86" t="s">
        <v>158</v>
      </c>
      <c r="AC80" s="87" t="s">
        <v>158</v>
      </c>
      <c r="AD80" s="88" t="s">
        <v>158</v>
      </c>
      <c r="AE80" s="88" t="s">
        <v>158</v>
      </c>
      <c r="AF80" s="208" t="s">
        <v>158</v>
      </c>
      <c r="AG80" s="210" t="s">
        <v>158</v>
      </c>
      <c r="AH80" s="209" t="s">
        <v>158</v>
      </c>
      <c r="AI80" s="20"/>
    </row>
    <row r="81" spans="1:35" s="2" customFormat="1" ht="140.25" customHeight="1" x14ac:dyDescent="0.45">
      <c r="A81" s="77" t="s">
        <v>92</v>
      </c>
      <c r="B81" s="78" t="s">
        <v>54</v>
      </c>
      <c r="C81" s="89" t="s">
        <v>205</v>
      </c>
      <c r="D81" s="79"/>
      <c r="E81" s="80" t="s">
        <v>158</v>
      </c>
      <c r="F81" s="80" t="s">
        <v>158</v>
      </c>
      <c r="G81" s="80" t="s">
        <v>158</v>
      </c>
      <c r="H81" s="80" t="s">
        <v>158</v>
      </c>
      <c r="I81" s="80"/>
      <c r="J81" s="80"/>
      <c r="K81" s="105" t="s">
        <v>158</v>
      </c>
      <c r="L81" s="105" t="s">
        <v>158</v>
      </c>
      <c r="M81" s="105" t="s">
        <v>158</v>
      </c>
      <c r="N81" s="81" t="s">
        <v>544</v>
      </c>
      <c r="O81" s="81" t="s">
        <v>544</v>
      </c>
      <c r="P81" s="89" t="s">
        <v>544</v>
      </c>
      <c r="Q81" s="216" t="s">
        <v>951</v>
      </c>
      <c r="R81" s="220" t="s">
        <v>812</v>
      </c>
      <c r="S81" s="216" t="s">
        <v>951</v>
      </c>
      <c r="T81" s="121"/>
      <c r="U81" s="83" t="s">
        <v>440</v>
      </c>
      <c r="V81" s="79"/>
      <c r="W81" s="77" t="s">
        <v>482</v>
      </c>
      <c r="X81" s="79"/>
      <c r="Y81" s="103" t="s">
        <v>739</v>
      </c>
      <c r="Z81" s="84" t="s">
        <v>763</v>
      </c>
      <c r="AA81" s="85" t="s">
        <v>158</v>
      </c>
      <c r="AB81" s="86" t="s">
        <v>158</v>
      </c>
      <c r="AC81" s="87" t="s">
        <v>158</v>
      </c>
      <c r="AD81" s="88" t="s">
        <v>158</v>
      </c>
      <c r="AE81" s="88" t="s">
        <v>158</v>
      </c>
      <c r="AF81" s="208" t="s">
        <v>158</v>
      </c>
      <c r="AG81" s="210" t="s">
        <v>158</v>
      </c>
      <c r="AH81" s="209" t="s">
        <v>158</v>
      </c>
      <c r="AI81" s="20"/>
    </row>
    <row r="82" spans="1:35" s="31" customFormat="1" x14ac:dyDescent="0.45">
      <c r="A82" s="90" t="s">
        <v>93</v>
      </c>
      <c r="B82" s="91"/>
      <c r="C82" s="90"/>
      <c r="D82" s="92"/>
      <c r="E82" s="93"/>
      <c r="F82" s="94"/>
      <c r="G82" s="94"/>
      <c r="H82" s="94"/>
      <c r="I82" s="94"/>
      <c r="J82" s="94"/>
      <c r="K82" s="104"/>
      <c r="L82" s="104"/>
      <c r="M82" s="104"/>
      <c r="N82" s="59"/>
      <c r="O82" s="59"/>
      <c r="P82" s="60"/>
      <c r="Q82" s="60"/>
      <c r="R82" s="95"/>
      <c r="S82" s="60"/>
      <c r="T82" s="95"/>
      <c r="U82" s="96"/>
      <c r="V82" s="92"/>
      <c r="W82" s="90"/>
      <c r="X82" s="92"/>
      <c r="Y82" s="60"/>
      <c r="Z82" s="95"/>
      <c r="AA82" s="97"/>
      <c r="AB82" s="98"/>
      <c r="AC82" s="99"/>
      <c r="AD82" s="100"/>
      <c r="AE82" s="100"/>
      <c r="AF82" s="100"/>
      <c r="AG82" s="139"/>
      <c r="AH82" s="96"/>
      <c r="AI82" s="30"/>
    </row>
    <row r="83" spans="1:35" s="2" customFormat="1" ht="28.5" x14ac:dyDescent="0.45">
      <c r="A83" s="77" t="s">
        <v>94</v>
      </c>
      <c r="B83" s="78" t="s">
        <v>54</v>
      </c>
      <c r="C83" s="89" t="s">
        <v>205</v>
      </c>
      <c r="D83" s="106"/>
      <c r="E83" s="81" t="s">
        <v>230</v>
      </c>
      <c r="F83" s="81" t="s">
        <v>230</v>
      </c>
      <c r="G83" s="81" t="s">
        <v>230</v>
      </c>
      <c r="H83" s="81" t="s">
        <v>230</v>
      </c>
      <c r="I83" s="81"/>
      <c r="J83" s="81"/>
      <c r="K83" s="105" t="s">
        <v>158</v>
      </c>
      <c r="L83" s="105" t="s">
        <v>158</v>
      </c>
      <c r="M83" s="105" t="s">
        <v>158</v>
      </c>
      <c r="N83" s="147" t="s">
        <v>660</v>
      </c>
      <c r="O83" s="147" t="s">
        <v>660</v>
      </c>
      <c r="P83" s="149" t="s">
        <v>660</v>
      </c>
      <c r="Q83" s="205" t="s">
        <v>158</v>
      </c>
      <c r="R83" s="109"/>
      <c r="S83" s="205" t="s">
        <v>158</v>
      </c>
      <c r="T83" s="79"/>
      <c r="U83" s="83" t="s">
        <v>484</v>
      </c>
      <c r="V83" s="79"/>
      <c r="W83" s="77" t="s">
        <v>158</v>
      </c>
      <c r="X83" s="79"/>
      <c r="Y83" s="45" t="s">
        <v>741</v>
      </c>
      <c r="Z83" s="84"/>
      <c r="AA83" s="85" t="s">
        <v>158</v>
      </c>
      <c r="AB83" s="86" t="s">
        <v>158</v>
      </c>
      <c r="AC83" s="87" t="s">
        <v>158</v>
      </c>
      <c r="AD83" s="88" t="s">
        <v>158</v>
      </c>
      <c r="AE83" s="88" t="s">
        <v>158</v>
      </c>
      <c r="AF83" s="208" t="s">
        <v>158</v>
      </c>
      <c r="AG83" s="210" t="s">
        <v>158</v>
      </c>
      <c r="AH83" s="209" t="s">
        <v>158</v>
      </c>
      <c r="AI83" s="20"/>
    </row>
    <row r="84" spans="1:35" s="2" customFormat="1" ht="28.5" x14ac:dyDescent="0.45">
      <c r="A84" s="77" t="s">
        <v>95</v>
      </c>
      <c r="B84" s="78" t="s">
        <v>54</v>
      </c>
      <c r="C84" s="89" t="s">
        <v>205</v>
      </c>
      <c r="D84" s="79"/>
      <c r="E84" s="80" t="s">
        <v>158</v>
      </c>
      <c r="F84" s="80" t="s">
        <v>158</v>
      </c>
      <c r="G84" s="80" t="s">
        <v>158</v>
      </c>
      <c r="H84" s="80" t="s">
        <v>158</v>
      </c>
      <c r="I84" s="80"/>
      <c r="J84" s="80"/>
      <c r="K84" s="105" t="s">
        <v>158</v>
      </c>
      <c r="L84" s="105" t="s">
        <v>158</v>
      </c>
      <c r="M84" s="105" t="s">
        <v>158</v>
      </c>
      <c r="N84" s="81" t="s">
        <v>349</v>
      </c>
      <c r="O84" s="101" t="s">
        <v>349</v>
      </c>
      <c r="P84" s="116" t="s">
        <v>349</v>
      </c>
      <c r="Q84" s="108" t="s">
        <v>388</v>
      </c>
      <c r="R84" s="109"/>
      <c r="S84" s="213" t="s">
        <v>388</v>
      </c>
      <c r="T84" s="79"/>
      <c r="U84" s="83" t="s">
        <v>158</v>
      </c>
      <c r="V84" s="79"/>
      <c r="W84" s="77"/>
      <c r="X84" s="79"/>
      <c r="Y84" s="45" t="s">
        <v>741</v>
      </c>
      <c r="Z84" s="84"/>
      <c r="AA84" s="85" t="s">
        <v>205</v>
      </c>
      <c r="AB84" s="86" t="s">
        <v>205</v>
      </c>
      <c r="AC84" s="87" t="s">
        <v>205</v>
      </c>
      <c r="AD84" s="88" t="s">
        <v>205</v>
      </c>
      <c r="AE84" s="88" t="s">
        <v>205</v>
      </c>
      <c r="AF84" s="88" t="s">
        <v>205</v>
      </c>
      <c r="AG84" s="102" t="s">
        <v>205</v>
      </c>
      <c r="AH84" s="209" t="s">
        <v>571</v>
      </c>
      <c r="AI84" s="20"/>
    </row>
    <row r="85" spans="1:35" s="2" customFormat="1" ht="42.75" x14ac:dyDescent="0.45">
      <c r="A85" s="77" t="s">
        <v>96</v>
      </c>
      <c r="B85" s="78" t="s">
        <v>97</v>
      </c>
      <c r="C85" s="89" t="s">
        <v>158</v>
      </c>
      <c r="D85" s="106" t="s">
        <v>308</v>
      </c>
      <c r="E85" s="80" t="s">
        <v>231</v>
      </c>
      <c r="F85" s="80" t="s">
        <v>231</v>
      </c>
      <c r="G85" s="80" t="s">
        <v>231</v>
      </c>
      <c r="H85" s="80" t="s">
        <v>231</v>
      </c>
      <c r="I85" s="80"/>
      <c r="J85" s="80"/>
      <c r="K85" s="105" t="s">
        <v>647</v>
      </c>
      <c r="L85" s="105" t="s">
        <v>647</v>
      </c>
      <c r="M85" s="105" t="s">
        <v>647</v>
      </c>
      <c r="N85" s="105" t="s">
        <v>670</v>
      </c>
      <c r="O85" s="105" t="s">
        <v>661</v>
      </c>
      <c r="P85" s="108" t="s">
        <v>661</v>
      </c>
      <c r="Q85" s="108" t="s">
        <v>389</v>
      </c>
      <c r="R85" s="109"/>
      <c r="S85" s="213" t="s">
        <v>389</v>
      </c>
      <c r="T85" s="79"/>
      <c r="U85" s="83" t="s">
        <v>484</v>
      </c>
      <c r="V85" s="79"/>
      <c r="W85" s="77"/>
      <c r="X85" s="79"/>
      <c r="Y85" s="45" t="s">
        <v>764</v>
      </c>
      <c r="Z85" s="84" t="s">
        <v>765</v>
      </c>
      <c r="AA85" s="85"/>
      <c r="AB85" s="86"/>
      <c r="AC85" s="87"/>
      <c r="AD85" s="88"/>
      <c r="AE85" s="88"/>
      <c r="AF85" s="88"/>
      <c r="AG85" s="85"/>
      <c r="AH85" s="77"/>
      <c r="AI85" s="20"/>
    </row>
    <row r="86" spans="1:35" s="31" customFormat="1" x14ac:dyDescent="0.45">
      <c r="A86" s="90" t="s">
        <v>98</v>
      </c>
      <c r="B86" s="91"/>
      <c r="C86" s="90"/>
      <c r="D86" s="92"/>
      <c r="E86" s="93"/>
      <c r="F86" s="94"/>
      <c r="G86" s="94"/>
      <c r="H86" s="94"/>
      <c r="I86" s="94"/>
      <c r="J86" s="94"/>
      <c r="K86" s="104"/>
      <c r="L86" s="104"/>
      <c r="M86" s="104"/>
      <c r="N86" s="59"/>
      <c r="O86" s="59"/>
      <c r="P86" s="60"/>
      <c r="Q86" s="60"/>
      <c r="R86" s="95"/>
      <c r="S86" s="60"/>
      <c r="T86" s="95"/>
      <c r="U86" s="96"/>
      <c r="V86" s="92"/>
      <c r="W86" s="90"/>
      <c r="X86" s="92"/>
      <c r="Y86" s="60"/>
      <c r="Z86" s="95"/>
      <c r="AA86" s="97"/>
      <c r="AB86" s="98"/>
      <c r="AC86" s="99"/>
      <c r="AD86" s="100"/>
      <c r="AE86" s="100"/>
      <c r="AF86" s="100"/>
      <c r="AG86" s="97"/>
      <c r="AH86" s="144"/>
    </row>
    <row r="87" spans="1:35" s="2" customFormat="1" ht="28.5" x14ac:dyDescent="0.45">
      <c r="A87" s="77" t="s">
        <v>99</v>
      </c>
      <c r="B87" s="78" t="s">
        <v>100</v>
      </c>
      <c r="C87" s="89" t="s">
        <v>285</v>
      </c>
      <c r="D87" s="79"/>
      <c r="E87" s="80" t="s">
        <v>191</v>
      </c>
      <c r="F87" s="80" t="s">
        <v>191</v>
      </c>
      <c r="G87" s="80" t="s">
        <v>191</v>
      </c>
      <c r="H87" s="80" t="s">
        <v>191</v>
      </c>
      <c r="I87" s="80"/>
      <c r="J87" s="80"/>
      <c r="K87" s="105" t="s">
        <v>993</v>
      </c>
      <c r="L87" s="105" t="s">
        <v>993</v>
      </c>
      <c r="M87" s="105" t="s">
        <v>993</v>
      </c>
      <c r="N87" s="80" t="s">
        <v>350</v>
      </c>
      <c r="O87" s="80" t="s">
        <v>350</v>
      </c>
      <c r="P87" s="77" t="s">
        <v>350</v>
      </c>
      <c r="Q87" s="108" t="s">
        <v>390</v>
      </c>
      <c r="R87" s="79"/>
      <c r="S87" s="108" t="s">
        <v>390</v>
      </c>
      <c r="T87" s="79"/>
      <c r="U87" s="83" t="s">
        <v>485</v>
      </c>
      <c r="V87" s="79"/>
      <c r="W87" s="77" t="s">
        <v>486</v>
      </c>
      <c r="X87" s="79"/>
      <c r="Y87" s="103" t="s">
        <v>402</v>
      </c>
      <c r="Z87" s="84"/>
      <c r="AA87" s="118" t="s">
        <v>516</v>
      </c>
      <c r="AB87" s="150" t="s">
        <v>516</v>
      </c>
      <c r="AC87" s="151" t="s">
        <v>516</v>
      </c>
      <c r="AD87" s="107" t="s">
        <v>516</v>
      </c>
      <c r="AE87" s="107" t="s">
        <v>516</v>
      </c>
      <c r="AF87" s="88" t="s">
        <v>546</v>
      </c>
      <c r="AG87" s="102" t="s">
        <v>546</v>
      </c>
      <c r="AH87" s="83" t="s">
        <v>572</v>
      </c>
      <c r="AI87" s="20"/>
    </row>
    <row r="88" spans="1:35" s="2" customFormat="1" ht="85.5" x14ac:dyDescent="0.45">
      <c r="A88" s="77" t="s">
        <v>101</v>
      </c>
      <c r="B88" s="78" t="s">
        <v>102</v>
      </c>
      <c r="C88" s="77" t="s">
        <v>286</v>
      </c>
      <c r="D88" s="79"/>
      <c r="E88" s="81" t="s">
        <v>232</v>
      </c>
      <c r="F88" s="81" t="s">
        <v>232</v>
      </c>
      <c r="G88" s="81" t="s">
        <v>232</v>
      </c>
      <c r="H88" s="81" t="s">
        <v>232</v>
      </c>
      <c r="I88" s="81"/>
      <c r="J88" s="81"/>
      <c r="K88" s="81"/>
      <c r="L88" s="81"/>
      <c r="M88" s="81"/>
      <c r="N88" s="80" t="s">
        <v>351</v>
      </c>
      <c r="O88" s="80" t="s">
        <v>351</v>
      </c>
      <c r="P88" s="77" t="s">
        <v>351</v>
      </c>
      <c r="Q88" s="116" t="s">
        <v>391</v>
      </c>
      <c r="R88" s="215" t="s">
        <v>934</v>
      </c>
      <c r="S88" s="116" t="s">
        <v>391</v>
      </c>
      <c r="T88" s="215" t="s">
        <v>935</v>
      </c>
      <c r="U88" s="83"/>
      <c r="V88" s="79"/>
      <c r="W88" s="77" t="s">
        <v>487</v>
      </c>
      <c r="X88" s="79"/>
      <c r="Y88" s="103" t="s">
        <v>766</v>
      </c>
      <c r="Z88" s="84"/>
      <c r="AA88" s="85" t="s">
        <v>517</v>
      </c>
      <c r="AB88" s="86" t="s">
        <v>517</v>
      </c>
      <c r="AC88" s="87" t="s">
        <v>517</v>
      </c>
      <c r="AD88" s="88" t="s">
        <v>517</v>
      </c>
      <c r="AE88" s="88" t="s">
        <v>517</v>
      </c>
      <c r="AF88" s="80" t="s">
        <v>555</v>
      </c>
      <c r="AG88" s="82" t="s">
        <v>440</v>
      </c>
      <c r="AH88" s="82" t="s">
        <v>573</v>
      </c>
    </row>
    <row r="89" spans="1:35" s="35" customFormat="1" x14ac:dyDescent="0.45">
      <c r="A89" s="152"/>
      <c r="B89" s="39"/>
      <c r="C89" s="5"/>
      <c r="D89" s="50"/>
      <c r="E89" s="11"/>
      <c r="F89" s="11"/>
      <c r="G89" s="11"/>
      <c r="H89" s="11"/>
      <c r="I89" s="11"/>
      <c r="J89" s="11"/>
      <c r="K89" s="11"/>
      <c r="L89" s="11"/>
      <c r="M89" s="11"/>
      <c r="N89" s="11"/>
      <c r="O89" s="11"/>
      <c r="P89" s="5"/>
      <c r="Q89" s="5"/>
      <c r="R89" s="50"/>
      <c r="S89" s="5"/>
      <c r="T89" s="50"/>
      <c r="U89" s="153"/>
      <c r="V89" s="154"/>
      <c r="W89" s="155"/>
      <c r="X89" s="154"/>
      <c r="Y89" s="5"/>
      <c r="Z89" s="50"/>
      <c r="AA89" s="64"/>
      <c r="AB89" s="66"/>
      <c r="AC89" s="65"/>
      <c r="AD89" s="156"/>
      <c r="AE89" s="156"/>
      <c r="AF89" s="156"/>
      <c r="AG89" s="64"/>
      <c r="AH89" s="152"/>
      <c r="AI89" s="34"/>
    </row>
    <row r="90" spans="1:35" s="32" customFormat="1" ht="85.5" customHeight="1" x14ac:dyDescent="0.45">
      <c r="A90" s="253" t="s">
        <v>156</v>
      </c>
      <c r="B90" s="254"/>
      <c r="C90" s="98"/>
      <c r="D90" s="139"/>
      <c r="E90" s="94"/>
      <c r="F90" s="94"/>
      <c r="G90" s="94"/>
      <c r="H90" s="94"/>
      <c r="I90" s="94"/>
      <c r="J90" s="94"/>
      <c r="K90" s="94"/>
      <c r="L90" s="94"/>
      <c r="M90" s="94"/>
      <c r="N90" s="94"/>
      <c r="O90" s="94"/>
      <c r="P90" s="126"/>
      <c r="Q90" s="126"/>
      <c r="R90" s="128"/>
      <c r="S90" s="126"/>
      <c r="T90" s="128"/>
      <c r="U90" s="126" t="s">
        <v>488</v>
      </c>
      <c r="V90" s="129"/>
      <c r="W90" s="126" t="s">
        <v>488</v>
      </c>
      <c r="X90" s="129"/>
      <c r="Y90" s="157"/>
      <c r="Z90" s="158"/>
      <c r="AA90" s="97"/>
      <c r="AB90" s="98"/>
      <c r="AC90" s="139"/>
      <c r="AD90" s="100"/>
      <c r="AE90" s="100"/>
      <c r="AF90" s="94" t="s">
        <v>813</v>
      </c>
      <c r="AG90" s="129" t="s">
        <v>813</v>
      </c>
      <c r="AH90" s="97"/>
      <c r="AI90" s="33"/>
    </row>
    <row r="91" spans="1:35" s="32" customFormat="1" ht="61.5" customHeight="1" x14ac:dyDescent="0.45">
      <c r="A91" s="253" t="s">
        <v>157</v>
      </c>
      <c r="B91" s="254"/>
      <c r="C91" s="98"/>
      <c r="D91" s="139"/>
      <c r="E91" s="94"/>
      <c r="F91" s="94"/>
      <c r="G91" s="94"/>
      <c r="H91" s="94"/>
      <c r="I91" s="94"/>
      <c r="J91" s="94"/>
      <c r="K91" s="94"/>
      <c r="L91" s="94"/>
      <c r="M91" s="94"/>
      <c r="N91" s="94"/>
      <c r="O91" s="94"/>
      <c r="P91" s="126"/>
      <c r="Q91" s="126"/>
      <c r="R91" s="221" t="s">
        <v>965</v>
      </c>
      <c r="S91" s="126" t="s">
        <v>618</v>
      </c>
      <c r="T91" s="128"/>
      <c r="U91" s="126"/>
      <c r="V91" s="129"/>
      <c r="W91" s="126"/>
      <c r="X91" s="129"/>
      <c r="Y91" s="157"/>
      <c r="Z91" s="158"/>
      <c r="AA91" s="97"/>
      <c r="AB91" s="98"/>
      <c r="AC91" s="139"/>
      <c r="AD91" s="100"/>
      <c r="AE91" s="100"/>
      <c r="AF91" s="94"/>
      <c r="AG91" s="130"/>
      <c r="AH91" s="98"/>
      <c r="AI91" s="33"/>
    </row>
    <row r="92" spans="1:35" s="2" customFormat="1" ht="42.75" x14ac:dyDescent="0.45">
      <c r="A92" s="77" t="s">
        <v>127</v>
      </c>
      <c r="B92" s="78" t="s">
        <v>103</v>
      </c>
      <c r="C92" s="77" t="s">
        <v>232</v>
      </c>
      <c r="D92" s="79"/>
      <c r="E92" s="80">
        <v>27</v>
      </c>
      <c r="F92" s="80">
        <v>27</v>
      </c>
      <c r="G92" s="80">
        <v>27</v>
      </c>
      <c r="H92" s="80">
        <v>19</v>
      </c>
      <c r="I92" s="80"/>
      <c r="J92" s="80"/>
      <c r="K92" s="80"/>
      <c r="L92" s="80"/>
      <c r="M92" s="80"/>
      <c r="N92" s="80">
        <v>19</v>
      </c>
      <c r="O92" s="80">
        <v>19</v>
      </c>
      <c r="P92" s="77"/>
      <c r="Q92" s="77">
        <v>19</v>
      </c>
      <c r="R92" s="79"/>
      <c r="S92" s="77" t="s">
        <v>440</v>
      </c>
      <c r="T92" s="79"/>
      <c r="U92" s="83"/>
      <c r="V92" s="79"/>
      <c r="W92" s="77"/>
      <c r="X92" s="79"/>
      <c r="Y92" s="159" t="s">
        <v>767</v>
      </c>
      <c r="Z92" s="84" t="s">
        <v>768</v>
      </c>
      <c r="AA92" s="85"/>
      <c r="AB92" s="86"/>
      <c r="AC92" s="87"/>
      <c r="AD92" s="88"/>
      <c r="AE92" s="88"/>
      <c r="AF92" s="88" t="s">
        <v>440</v>
      </c>
      <c r="AG92" s="102" t="s">
        <v>440</v>
      </c>
      <c r="AH92" s="80"/>
    </row>
    <row r="93" spans="1:35" s="2" customFormat="1" x14ac:dyDescent="0.45">
      <c r="A93" s="77" t="s">
        <v>128</v>
      </c>
      <c r="B93" s="78" t="s">
        <v>104</v>
      </c>
      <c r="C93" s="77" t="s">
        <v>232</v>
      </c>
      <c r="D93" s="79"/>
      <c r="E93" s="80">
        <v>3</v>
      </c>
      <c r="F93" s="80">
        <v>3</v>
      </c>
      <c r="G93" s="80">
        <v>3</v>
      </c>
      <c r="H93" s="80">
        <v>3</v>
      </c>
      <c r="I93" s="80"/>
      <c r="J93" s="80"/>
      <c r="K93" s="80"/>
      <c r="L93" s="80"/>
      <c r="M93" s="80"/>
      <c r="N93" s="80">
        <v>3</v>
      </c>
      <c r="O93" s="80">
        <v>3</v>
      </c>
      <c r="P93" s="77"/>
      <c r="Q93" s="77">
        <v>3</v>
      </c>
      <c r="R93" s="79"/>
      <c r="S93" s="77">
        <v>3</v>
      </c>
      <c r="T93" s="79"/>
      <c r="U93" s="83"/>
      <c r="V93" s="79"/>
      <c r="W93" s="77"/>
      <c r="X93" s="79"/>
      <c r="Y93" s="45" t="s">
        <v>402</v>
      </c>
      <c r="Z93" s="84"/>
      <c r="AA93" s="85">
        <v>1</v>
      </c>
      <c r="AB93" s="86">
        <v>1</v>
      </c>
      <c r="AC93" s="87">
        <v>1</v>
      </c>
      <c r="AD93" s="88">
        <v>1</v>
      </c>
      <c r="AE93" s="88">
        <v>1</v>
      </c>
      <c r="AF93" s="88" t="s">
        <v>440</v>
      </c>
      <c r="AG93" s="102" t="s">
        <v>440</v>
      </c>
      <c r="AH93" s="80" t="s">
        <v>574</v>
      </c>
    </row>
    <row r="94" spans="1:35" s="2" customFormat="1" ht="71.25" x14ac:dyDescent="0.45">
      <c r="A94" s="77" t="s">
        <v>129</v>
      </c>
      <c r="B94" s="78" t="s">
        <v>58</v>
      </c>
      <c r="C94" s="77" t="s">
        <v>287</v>
      </c>
      <c r="D94" s="79"/>
      <c r="E94" s="80" t="s">
        <v>233</v>
      </c>
      <c r="F94" s="80" t="s">
        <v>233</v>
      </c>
      <c r="G94" s="80" t="s">
        <v>233</v>
      </c>
      <c r="H94" s="80" t="s">
        <v>721</v>
      </c>
      <c r="I94" s="80"/>
      <c r="J94" s="80"/>
      <c r="K94" s="80"/>
      <c r="L94" s="80"/>
      <c r="M94" s="80"/>
      <c r="N94" s="80">
        <v>2</v>
      </c>
      <c r="O94" s="80">
        <v>2</v>
      </c>
      <c r="P94" s="77"/>
      <c r="Q94" s="77" t="s">
        <v>392</v>
      </c>
      <c r="R94" s="79"/>
      <c r="S94" s="77" t="s">
        <v>612</v>
      </c>
      <c r="T94" s="79"/>
      <c r="U94" s="83"/>
      <c r="V94" s="79"/>
      <c r="W94" s="77"/>
      <c r="X94" s="79"/>
      <c r="Y94" s="45" t="s">
        <v>886</v>
      </c>
      <c r="Z94" s="84" t="s">
        <v>769</v>
      </c>
      <c r="AA94" s="85">
        <v>2.4</v>
      </c>
      <c r="AB94" s="86">
        <v>0.9</v>
      </c>
      <c r="AC94" s="87">
        <v>0.9</v>
      </c>
      <c r="AD94" s="88">
        <v>2.4</v>
      </c>
      <c r="AE94" s="88">
        <v>2.4</v>
      </c>
      <c r="AF94" s="88" t="s">
        <v>440</v>
      </c>
      <c r="AG94" s="102" t="s">
        <v>440</v>
      </c>
      <c r="AH94" s="80" t="s">
        <v>567</v>
      </c>
    </row>
    <row r="95" spans="1:35" s="2" customFormat="1" ht="28.5" x14ac:dyDescent="0.45">
      <c r="A95" s="77" t="s">
        <v>130</v>
      </c>
      <c r="B95" s="78" t="s">
        <v>105</v>
      </c>
      <c r="C95" s="77" t="s">
        <v>287</v>
      </c>
      <c r="D95" s="79"/>
      <c r="E95" s="80" t="s">
        <v>234</v>
      </c>
      <c r="F95" s="80" t="s">
        <v>239</v>
      </c>
      <c r="G95" s="80" t="s">
        <v>239</v>
      </c>
      <c r="H95" s="80" t="s">
        <v>262</v>
      </c>
      <c r="I95" s="80"/>
      <c r="J95" s="80"/>
      <c r="K95" s="80"/>
      <c r="L95" s="80"/>
      <c r="M95" s="80"/>
      <c r="N95" s="80">
        <v>1.25</v>
      </c>
      <c r="O95" s="80">
        <v>1.25</v>
      </c>
      <c r="P95" s="77"/>
      <c r="Q95" s="77" t="s">
        <v>262</v>
      </c>
      <c r="R95" s="79"/>
      <c r="S95" s="77" t="s">
        <v>907</v>
      </c>
      <c r="T95" s="79"/>
      <c r="U95" s="83"/>
      <c r="V95" s="79"/>
      <c r="W95" s="77"/>
      <c r="X95" s="79"/>
      <c r="Y95" s="45" t="s">
        <v>814</v>
      </c>
      <c r="Z95" s="84" t="s">
        <v>815</v>
      </c>
      <c r="AA95" s="85">
        <v>20</v>
      </c>
      <c r="AB95" s="160">
        <v>2</v>
      </c>
      <c r="AC95" s="161">
        <v>2</v>
      </c>
      <c r="AD95" s="162">
        <v>20</v>
      </c>
      <c r="AE95" s="162">
        <v>20</v>
      </c>
      <c r="AF95" s="145" t="s">
        <v>440</v>
      </c>
      <c r="AG95" s="163" t="s">
        <v>440</v>
      </c>
      <c r="AH95" s="80" t="s">
        <v>575</v>
      </c>
    </row>
    <row r="96" spans="1:35" s="2" customFormat="1" ht="85.5" x14ac:dyDescent="0.45">
      <c r="A96" s="77" t="s">
        <v>131</v>
      </c>
      <c r="B96" s="78" t="s">
        <v>106</v>
      </c>
      <c r="C96" s="89" t="s">
        <v>232</v>
      </c>
      <c r="D96" s="79"/>
      <c r="E96" s="80"/>
      <c r="F96" s="80"/>
      <c r="G96" s="80"/>
      <c r="H96" s="80" t="s">
        <v>869</v>
      </c>
      <c r="I96" s="80"/>
      <c r="J96" s="80"/>
      <c r="K96" s="80"/>
      <c r="L96" s="80"/>
      <c r="M96" s="80"/>
      <c r="N96" s="80">
        <v>2</v>
      </c>
      <c r="O96" s="80">
        <v>2</v>
      </c>
      <c r="P96" s="77"/>
      <c r="Q96" s="77" t="s">
        <v>393</v>
      </c>
      <c r="R96" s="79"/>
      <c r="S96" s="77" t="s">
        <v>440</v>
      </c>
      <c r="T96" s="79"/>
      <c r="U96" s="83"/>
      <c r="V96" s="79"/>
      <c r="W96" s="77"/>
      <c r="X96" s="79"/>
      <c r="Y96" s="45">
        <v>64</v>
      </c>
      <c r="Z96" s="84" t="s">
        <v>770</v>
      </c>
      <c r="AA96" s="85">
        <v>0.1</v>
      </c>
      <c r="AB96" s="86">
        <v>2</v>
      </c>
      <c r="AC96" s="87">
        <v>2</v>
      </c>
      <c r="AD96" s="88">
        <v>0.1</v>
      </c>
      <c r="AE96" s="88">
        <v>0.1</v>
      </c>
      <c r="AF96" s="80" t="s">
        <v>440</v>
      </c>
      <c r="AG96" s="82" t="s">
        <v>440</v>
      </c>
      <c r="AH96" s="80" t="s">
        <v>440</v>
      </c>
    </row>
    <row r="97" spans="1:34" s="2" customFormat="1" ht="71.25" x14ac:dyDescent="0.45">
      <c r="A97" s="77" t="s">
        <v>132</v>
      </c>
      <c r="B97" s="78" t="s">
        <v>107</v>
      </c>
      <c r="C97" s="89" t="s">
        <v>232</v>
      </c>
      <c r="D97" s="79"/>
      <c r="E97" s="80" t="s">
        <v>235</v>
      </c>
      <c r="F97" s="80" t="s">
        <v>235</v>
      </c>
      <c r="G97" s="80" t="s">
        <v>235</v>
      </c>
      <c r="H97" s="80" t="s">
        <v>235</v>
      </c>
      <c r="I97" s="80"/>
      <c r="J97" s="80"/>
      <c r="K97" s="80"/>
      <c r="L97" s="80"/>
      <c r="M97" s="80"/>
      <c r="N97" s="80" t="s">
        <v>870</v>
      </c>
      <c r="O97" s="80" t="s">
        <v>352</v>
      </c>
      <c r="P97" s="77"/>
      <c r="Q97" s="77" t="s">
        <v>394</v>
      </c>
      <c r="R97" s="79"/>
      <c r="S97" s="77"/>
      <c r="T97" s="79"/>
      <c r="U97" s="83"/>
      <c r="V97" s="79"/>
      <c r="W97" s="77"/>
      <c r="X97" s="79"/>
      <c r="Y97" s="103" t="s">
        <v>771</v>
      </c>
      <c r="Z97" s="120" t="s">
        <v>794</v>
      </c>
      <c r="AA97" s="85" t="s">
        <v>518</v>
      </c>
      <c r="AB97" s="86" t="s">
        <v>518</v>
      </c>
      <c r="AC97" s="87" t="s">
        <v>518</v>
      </c>
      <c r="AD97" s="88" t="s">
        <v>518</v>
      </c>
      <c r="AE97" s="88" t="s">
        <v>518</v>
      </c>
      <c r="AF97" s="88" t="s">
        <v>440</v>
      </c>
      <c r="AG97" s="102" t="s">
        <v>440</v>
      </c>
      <c r="AH97" s="80" t="s">
        <v>518</v>
      </c>
    </row>
    <row r="98" spans="1:34" s="2" customFormat="1" ht="99.75" x14ac:dyDescent="0.45">
      <c r="A98" s="164" t="s">
        <v>133</v>
      </c>
      <c r="B98" s="78" t="s">
        <v>108</v>
      </c>
      <c r="C98" s="89" t="s">
        <v>232</v>
      </c>
      <c r="D98" s="79"/>
      <c r="E98" s="80" t="s">
        <v>236</v>
      </c>
      <c r="F98" s="80" t="s">
        <v>236</v>
      </c>
      <c r="G98" s="80" t="s">
        <v>236</v>
      </c>
      <c r="H98" s="80" t="s">
        <v>691</v>
      </c>
      <c r="I98" s="80"/>
      <c r="J98" s="80"/>
      <c r="K98" s="80"/>
      <c r="L98" s="80"/>
      <c r="M98" s="80"/>
      <c r="N98" s="80">
        <v>30</v>
      </c>
      <c r="O98" s="80">
        <v>30</v>
      </c>
      <c r="P98" s="77"/>
      <c r="Q98" s="77" t="s">
        <v>395</v>
      </c>
      <c r="R98" s="79"/>
      <c r="S98" s="77" t="s">
        <v>613</v>
      </c>
      <c r="T98" s="79"/>
      <c r="U98" s="83"/>
      <c r="V98" s="79"/>
      <c r="W98" s="77"/>
      <c r="X98" s="79"/>
      <c r="Y98" s="45">
        <v>12.2</v>
      </c>
      <c r="Z98" s="120" t="s">
        <v>772</v>
      </c>
      <c r="AA98" s="85">
        <v>2.5</v>
      </c>
      <c r="AB98" s="86">
        <v>2.5</v>
      </c>
      <c r="AC98" s="87">
        <v>2.5</v>
      </c>
      <c r="AD98" s="88">
        <v>2.5</v>
      </c>
      <c r="AE98" s="88">
        <v>2.5</v>
      </c>
      <c r="AF98" s="88" t="s">
        <v>440</v>
      </c>
      <c r="AG98" s="102" t="s">
        <v>440</v>
      </c>
      <c r="AH98" s="80" t="s">
        <v>891</v>
      </c>
    </row>
    <row r="99" spans="1:34" s="2" customFormat="1" ht="28.5" x14ac:dyDescent="0.45">
      <c r="A99" s="164" t="s">
        <v>134</v>
      </c>
      <c r="B99" s="78" t="s">
        <v>108</v>
      </c>
      <c r="C99" s="89" t="s">
        <v>232</v>
      </c>
      <c r="D99" s="79"/>
      <c r="E99" s="80" t="s">
        <v>237</v>
      </c>
      <c r="F99" s="80" t="s">
        <v>237</v>
      </c>
      <c r="G99" s="80" t="s">
        <v>237</v>
      </c>
      <c r="H99" s="80" t="s">
        <v>251</v>
      </c>
      <c r="I99" s="80"/>
      <c r="J99" s="80"/>
      <c r="K99" s="80"/>
      <c r="L99" s="80"/>
      <c r="M99" s="80"/>
      <c r="N99" s="80">
        <v>3</v>
      </c>
      <c r="O99" s="80">
        <v>3</v>
      </c>
      <c r="P99" s="77"/>
      <c r="Q99" s="77" t="s">
        <v>396</v>
      </c>
      <c r="R99" s="79"/>
      <c r="S99" s="77"/>
      <c r="T99" s="79"/>
      <c r="U99" s="83"/>
      <c r="V99" s="79"/>
      <c r="W99" s="77"/>
      <c r="X99" s="79"/>
      <c r="Y99" s="45" t="s">
        <v>773</v>
      </c>
      <c r="Z99" s="120" t="s">
        <v>774</v>
      </c>
      <c r="AA99" s="85">
        <v>1</v>
      </c>
      <c r="AB99" s="86">
        <v>1</v>
      </c>
      <c r="AC99" s="87">
        <v>1</v>
      </c>
      <c r="AD99" s="88">
        <v>1</v>
      </c>
      <c r="AE99" s="88">
        <v>1</v>
      </c>
      <c r="AF99" s="88" t="s">
        <v>440</v>
      </c>
      <c r="AG99" s="102" t="s">
        <v>440</v>
      </c>
      <c r="AH99" s="80" t="s">
        <v>892</v>
      </c>
    </row>
    <row r="100" spans="1:34" s="2" customFormat="1" ht="57" x14ac:dyDescent="0.45">
      <c r="A100" s="164" t="s">
        <v>135</v>
      </c>
      <c r="B100" s="78" t="s">
        <v>109</v>
      </c>
      <c r="C100" s="89" t="s">
        <v>232</v>
      </c>
      <c r="D100" s="79"/>
      <c r="E100" s="80" t="s">
        <v>722</v>
      </c>
      <c r="F100" s="80" t="s">
        <v>722</v>
      </c>
      <c r="G100" s="80" t="s">
        <v>692</v>
      </c>
      <c r="H100" s="80" t="s">
        <v>252</v>
      </c>
      <c r="I100" s="80"/>
      <c r="J100" s="80"/>
      <c r="K100" s="80"/>
      <c r="L100" s="80"/>
      <c r="M100" s="80"/>
      <c r="N100" s="80">
        <v>15</v>
      </c>
      <c r="O100" s="80">
        <v>15</v>
      </c>
      <c r="P100" s="77"/>
      <c r="Q100" s="77" t="s">
        <v>397</v>
      </c>
      <c r="R100" s="79"/>
      <c r="S100" s="77" t="s">
        <v>397</v>
      </c>
      <c r="T100" s="79"/>
      <c r="U100" s="83"/>
      <c r="V100" s="79"/>
      <c r="W100" s="77"/>
      <c r="X100" s="79"/>
      <c r="Y100" s="45">
        <v>10</v>
      </c>
      <c r="Z100" s="84"/>
      <c r="AA100" s="85">
        <v>3</v>
      </c>
      <c r="AB100" s="86">
        <v>2</v>
      </c>
      <c r="AC100" s="87">
        <v>2</v>
      </c>
      <c r="AD100" s="88">
        <v>3</v>
      </c>
      <c r="AE100" s="88">
        <v>3</v>
      </c>
      <c r="AF100" s="88" t="s">
        <v>440</v>
      </c>
      <c r="AG100" s="102" t="s">
        <v>440</v>
      </c>
      <c r="AH100" s="80" t="s">
        <v>576</v>
      </c>
    </row>
    <row r="101" spans="1:34" s="2" customFormat="1" x14ac:dyDescent="0.45">
      <c r="A101" s="164" t="s">
        <v>136</v>
      </c>
      <c r="B101" s="78" t="s">
        <v>109</v>
      </c>
      <c r="C101" s="89" t="s">
        <v>232</v>
      </c>
      <c r="D101" s="79"/>
      <c r="E101" s="80" t="s">
        <v>238</v>
      </c>
      <c r="F101" s="80" t="s">
        <v>238</v>
      </c>
      <c r="G101" s="80" t="s">
        <v>238</v>
      </c>
      <c r="H101" s="80" t="s">
        <v>238</v>
      </c>
      <c r="I101" s="80"/>
      <c r="J101" s="80"/>
      <c r="K101" s="80"/>
      <c r="L101" s="80"/>
      <c r="M101" s="80"/>
      <c r="N101" s="80">
        <v>-1</v>
      </c>
      <c r="O101" s="80">
        <v>-1</v>
      </c>
      <c r="P101" s="77"/>
      <c r="Q101" s="165" t="s">
        <v>398</v>
      </c>
      <c r="R101" s="79"/>
      <c r="S101" s="165" t="s">
        <v>614</v>
      </c>
      <c r="T101" s="79"/>
      <c r="U101" s="83"/>
      <c r="V101" s="79"/>
      <c r="W101" s="77"/>
      <c r="X101" s="79"/>
      <c r="Y101" s="45" t="s">
        <v>775</v>
      </c>
      <c r="Z101" s="120" t="s">
        <v>776</v>
      </c>
      <c r="AA101" s="85">
        <v>3</v>
      </c>
      <c r="AB101" s="86">
        <v>-2</v>
      </c>
      <c r="AC101" s="87">
        <v>-2</v>
      </c>
      <c r="AD101" s="88">
        <v>3</v>
      </c>
      <c r="AE101" s="88">
        <v>3</v>
      </c>
      <c r="AF101" s="88" t="s">
        <v>440</v>
      </c>
      <c r="AG101" s="102" t="s">
        <v>440</v>
      </c>
      <c r="AH101" s="80" t="s">
        <v>577</v>
      </c>
    </row>
    <row r="102" spans="1:34" s="2" customFormat="1" ht="85.5" x14ac:dyDescent="0.45">
      <c r="A102" s="164" t="s">
        <v>137</v>
      </c>
      <c r="B102" s="78" t="s">
        <v>110</v>
      </c>
      <c r="C102" s="89" t="s">
        <v>232</v>
      </c>
      <c r="D102" s="79"/>
      <c r="E102" s="80" t="s">
        <v>723</v>
      </c>
      <c r="F102" s="80" t="s">
        <v>723</v>
      </c>
      <c r="G102" s="80" t="s">
        <v>723</v>
      </c>
      <c r="H102" s="80" t="s">
        <v>724</v>
      </c>
      <c r="I102" s="80"/>
      <c r="J102" s="80"/>
      <c r="K102" s="80"/>
      <c r="L102" s="80"/>
      <c r="M102" s="80"/>
      <c r="N102" s="80">
        <v>43</v>
      </c>
      <c r="O102" s="80">
        <v>43</v>
      </c>
      <c r="P102" s="77"/>
      <c r="Q102" s="77" t="s">
        <v>399</v>
      </c>
      <c r="R102" s="79"/>
      <c r="S102" s="77"/>
      <c r="T102" s="79"/>
      <c r="U102" s="83"/>
      <c r="V102" s="79"/>
      <c r="W102" s="77"/>
      <c r="X102" s="79"/>
      <c r="Y102" s="45">
        <v>33</v>
      </c>
      <c r="Z102" s="120" t="s">
        <v>777</v>
      </c>
      <c r="AA102" s="85">
        <v>23</v>
      </c>
      <c r="AB102" s="86">
        <v>21</v>
      </c>
      <c r="AC102" s="87">
        <v>21</v>
      </c>
      <c r="AD102" s="88">
        <v>30</v>
      </c>
      <c r="AE102" s="88">
        <v>30</v>
      </c>
      <c r="AF102" s="88" t="s">
        <v>440</v>
      </c>
      <c r="AG102" s="102" t="s">
        <v>440</v>
      </c>
      <c r="AH102" s="80">
        <v>36</v>
      </c>
    </row>
    <row r="103" spans="1:34" s="2" customFormat="1" ht="42.75" x14ac:dyDescent="0.45">
      <c r="A103" s="164" t="s">
        <v>138</v>
      </c>
      <c r="B103" s="78" t="s">
        <v>110</v>
      </c>
      <c r="C103" s="89" t="s">
        <v>288</v>
      </c>
      <c r="D103" s="79"/>
      <c r="E103" s="80" t="s">
        <v>725</v>
      </c>
      <c r="F103" s="80" t="s">
        <v>725</v>
      </c>
      <c r="G103" s="80" t="s">
        <v>693</v>
      </c>
      <c r="H103" s="80" t="s">
        <v>253</v>
      </c>
      <c r="I103" s="80" t="s">
        <v>657</v>
      </c>
      <c r="J103" s="80" t="s">
        <v>657</v>
      </c>
      <c r="K103" s="80"/>
      <c r="L103" s="80"/>
      <c r="M103" s="80"/>
      <c r="N103" s="80">
        <v>23</v>
      </c>
      <c r="O103" s="80">
        <v>23</v>
      </c>
      <c r="P103" s="77"/>
      <c r="Q103" s="165" t="s">
        <v>400</v>
      </c>
      <c r="R103" s="79"/>
      <c r="S103" s="165"/>
      <c r="T103" s="79"/>
      <c r="U103" s="83"/>
      <c r="V103" s="79"/>
      <c r="W103" s="77"/>
      <c r="X103" s="79"/>
      <c r="Y103" s="103">
        <v>33</v>
      </c>
      <c r="Z103" s="120" t="s">
        <v>777</v>
      </c>
      <c r="AA103" s="85">
        <v>23</v>
      </c>
      <c r="AB103" s="86">
        <v>21</v>
      </c>
      <c r="AC103" s="87">
        <v>21</v>
      </c>
      <c r="AD103" s="88">
        <v>30</v>
      </c>
      <c r="AE103" s="88">
        <v>30</v>
      </c>
      <c r="AF103" s="88" t="s">
        <v>440</v>
      </c>
      <c r="AG103" s="102" t="s">
        <v>440</v>
      </c>
      <c r="AH103" s="80">
        <v>36</v>
      </c>
    </row>
    <row r="104" spans="1:34" s="2" customFormat="1" ht="42.75" x14ac:dyDescent="0.45">
      <c r="A104" s="164" t="s">
        <v>139</v>
      </c>
      <c r="B104" s="78" t="s">
        <v>111</v>
      </c>
      <c r="C104" s="89" t="s">
        <v>232</v>
      </c>
      <c r="D104" s="79"/>
      <c r="E104" s="80" t="s">
        <v>240</v>
      </c>
      <c r="F104" s="80" t="s">
        <v>240</v>
      </c>
      <c r="G104" s="80" t="s">
        <v>240</v>
      </c>
      <c r="H104" s="80" t="s">
        <v>254</v>
      </c>
      <c r="I104" s="80"/>
      <c r="J104" s="80" t="s">
        <v>611</v>
      </c>
      <c r="K104" s="80"/>
      <c r="L104" s="80"/>
      <c r="M104" s="80"/>
      <c r="N104" s="80" t="s">
        <v>353</v>
      </c>
      <c r="O104" s="80" t="s">
        <v>353</v>
      </c>
      <c r="P104" s="77"/>
      <c r="Q104" s="77" t="s">
        <v>240</v>
      </c>
      <c r="R104" s="79"/>
      <c r="S104" s="77" t="s">
        <v>611</v>
      </c>
      <c r="T104" s="79"/>
      <c r="U104" s="83"/>
      <c r="V104" s="79"/>
      <c r="W104" s="77"/>
      <c r="X104" s="79"/>
      <c r="Y104" s="45" t="s">
        <v>611</v>
      </c>
      <c r="Z104" s="120" t="s">
        <v>778</v>
      </c>
      <c r="AA104" s="85">
        <v>2</v>
      </c>
      <c r="AB104" s="86" t="s">
        <v>240</v>
      </c>
      <c r="AC104" s="87" t="s">
        <v>240</v>
      </c>
      <c r="AD104" s="88">
        <v>4</v>
      </c>
      <c r="AE104" s="88">
        <v>8</v>
      </c>
      <c r="AF104" s="88" t="s">
        <v>440</v>
      </c>
      <c r="AG104" s="102" t="s">
        <v>440</v>
      </c>
      <c r="AH104" s="80" t="s">
        <v>578</v>
      </c>
    </row>
    <row r="105" spans="1:34" s="2" customFormat="1" ht="42.75" x14ac:dyDescent="0.45">
      <c r="A105" s="164" t="s">
        <v>140</v>
      </c>
      <c r="B105" s="78" t="s">
        <v>112</v>
      </c>
      <c r="C105" s="89" t="s">
        <v>232</v>
      </c>
      <c r="D105" s="79"/>
      <c r="E105" s="80" t="s">
        <v>240</v>
      </c>
      <c r="F105" s="80" t="s">
        <v>240</v>
      </c>
      <c r="G105" s="80" t="s">
        <v>240</v>
      </c>
      <c r="H105" s="80" t="s">
        <v>240</v>
      </c>
      <c r="I105" s="80"/>
      <c r="J105" s="80" t="s">
        <v>611</v>
      </c>
      <c r="K105" s="80"/>
      <c r="L105" s="80"/>
      <c r="M105" s="80"/>
      <c r="N105" s="80" t="s">
        <v>353</v>
      </c>
      <c r="O105" s="80" t="s">
        <v>353</v>
      </c>
      <c r="P105" s="77"/>
      <c r="Q105" s="77" t="s">
        <v>353</v>
      </c>
      <c r="R105" s="79"/>
      <c r="S105" s="77" t="s">
        <v>611</v>
      </c>
      <c r="T105" s="79"/>
      <c r="U105" s="83"/>
      <c r="V105" s="79"/>
      <c r="W105" s="77"/>
      <c r="X105" s="79"/>
      <c r="Y105" s="45" t="s">
        <v>779</v>
      </c>
      <c r="Z105" s="120" t="s">
        <v>778</v>
      </c>
      <c r="AA105" s="85">
        <v>2</v>
      </c>
      <c r="AB105" s="86" t="s">
        <v>240</v>
      </c>
      <c r="AC105" s="87" t="s">
        <v>240</v>
      </c>
      <c r="AD105" s="88">
        <v>4</v>
      </c>
      <c r="AE105" s="88">
        <v>8</v>
      </c>
      <c r="AF105" s="88" t="s">
        <v>440</v>
      </c>
      <c r="AG105" s="102" t="s">
        <v>440</v>
      </c>
      <c r="AH105" s="80" t="s">
        <v>578</v>
      </c>
    </row>
    <row r="106" spans="1:34" s="2" customFormat="1" x14ac:dyDescent="0.45">
      <c r="A106" s="164" t="s">
        <v>141</v>
      </c>
      <c r="B106" s="78" t="s">
        <v>113</v>
      </c>
      <c r="C106" s="89" t="s">
        <v>232</v>
      </c>
      <c r="D106" s="79"/>
      <c r="E106" s="80" t="s">
        <v>241</v>
      </c>
      <c r="F106" s="80" t="s">
        <v>241</v>
      </c>
      <c r="G106" s="80" t="s">
        <v>241</v>
      </c>
      <c r="H106" s="80" t="s">
        <v>241</v>
      </c>
      <c r="I106" s="80"/>
      <c r="J106" s="80"/>
      <c r="K106" s="80"/>
      <c r="L106" s="80"/>
      <c r="M106" s="80"/>
      <c r="N106" s="80">
        <v>5</v>
      </c>
      <c r="O106" s="80">
        <v>5</v>
      </c>
      <c r="P106" s="77"/>
      <c r="Q106" s="77" t="s">
        <v>401</v>
      </c>
      <c r="R106" s="79"/>
      <c r="S106" s="77" t="s">
        <v>401</v>
      </c>
      <c r="T106" s="79"/>
      <c r="U106" s="83"/>
      <c r="V106" s="79"/>
      <c r="W106" s="77"/>
      <c r="X106" s="79"/>
      <c r="Y106" s="103" t="s">
        <v>780</v>
      </c>
      <c r="Z106" s="120" t="s">
        <v>887</v>
      </c>
      <c r="AA106" s="85"/>
      <c r="AB106" s="86">
        <v>4</v>
      </c>
      <c r="AC106" s="87">
        <v>4</v>
      </c>
      <c r="AD106" s="88"/>
      <c r="AE106" s="88"/>
      <c r="AF106" s="88" t="s">
        <v>440</v>
      </c>
      <c r="AG106" s="102" t="s">
        <v>440</v>
      </c>
      <c r="AH106" s="80">
        <v>3</v>
      </c>
    </row>
    <row r="107" spans="1:34" s="2" customFormat="1" x14ac:dyDescent="0.45">
      <c r="A107" s="164" t="s">
        <v>142</v>
      </c>
      <c r="B107" s="78" t="s">
        <v>113</v>
      </c>
      <c r="C107" s="89" t="s">
        <v>232</v>
      </c>
      <c r="D107" s="79"/>
      <c r="E107" s="80" t="s">
        <v>241</v>
      </c>
      <c r="F107" s="80" t="s">
        <v>241</v>
      </c>
      <c r="G107" s="80" t="s">
        <v>241</v>
      </c>
      <c r="H107" s="80" t="s">
        <v>255</v>
      </c>
      <c r="I107" s="80"/>
      <c r="J107" s="80"/>
      <c r="K107" s="80"/>
      <c r="L107" s="80"/>
      <c r="M107" s="80"/>
      <c r="N107" s="80">
        <v>10</v>
      </c>
      <c r="O107" s="80">
        <v>10</v>
      </c>
      <c r="P107" s="77"/>
      <c r="Q107" s="77" t="s">
        <v>255</v>
      </c>
      <c r="R107" s="79"/>
      <c r="S107" s="77" t="s">
        <v>241</v>
      </c>
      <c r="T107" s="79"/>
      <c r="U107" s="83"/>
      <c r="V107" s="79"/>
      <c r="W107" s="77"/>
      <c r="X107" s="79"/>
      <c r="Y107" s="103" t="s">
        <v>780</v>
      </c>
      <c r="Z107" s="120" t="s">
        <v>887</v>
      </c>
      <c r="AA107" s="85"/>
      <c r="AB107" s="86">
        <v>4</v>
      </c>
      <c r="AC107" s="87">
        <v>4</v>
      </c>
      <c r="AD107" s="88"/>
      <c r="AE107" s="88"/>
      <c r="AF107" s="88" t="s">
        <v>440</v>
      </c>
      <c r="AG107" s="102" t="s">
        <v>440</v>
      </c>
      <c r="AH107" s="80">
        <v>3</v>
      </c>
    </row>
    <row r="108" spans="1:34" s="2" customFormat="1" x14ac:dyDescent="0.45">
      <c r="A108" s="77" t="s">
        <v>143</v>
      </c>
      <c r="B108" s="78" t="s">
        <v>38</v>
      </c>
      <c r="C108" s="89" t="s">
        <v>232</v>
      </c>
      <c r="D108" s="79"/>
      <c r="E108" s="80">
        <v>3</v>
      </c>
      <c r="F108" s="80">
        <v>1</v>
      </c>
      <c r="G108" s="80">
        <v>1</v>
      </c>
      <c r="H108" s="80">
        <v>1</v>
      </c>
      <c r="I108" s="80"/>
      <c r="J108" s="80"/>
      <c r="K108" s="80"/>
      <c r="L108" s="80"/>
      <c r="M108" s="80"/>
      <c r="N108" s="80">
        <v>1</v>
      </c>
      <c r="O108" s="80">
        <v>1</v>
      </c>
      <c r="P108" s="77"/>
      <c r="Q108" s="77">
        <v>1</v>
      </c>
      <c r="R108" s="79"/>
      <c r="S108" s="77">
        <v>3</v>
      </c>
      <c r="T108" s="79"/>
      <c r="U108" s="83"/>
      <c r="V108" s="79"/>
      <c r="W108" s="77"/>
      <c r="X108" s="79"/>
      <c r="Y108" s="45">
        <v>1</v>
      </c>
      <c r="Z108" s="84"/>
      <c r="AA108" s="85">
        <v>1</v>
      </c>
      <c r="AB108" s="86">
        <v>1</v>
      </c>
      <c r="AC108" s="87">
        <v>1</v>
      </c>
      <c r="AD108" s="88">
        <v>1</v>
      </c>
      <c r="AE108" s="88">
        <v>1</v>
      </c>
      <c r="AF108" s="88" t="s">
        <v>440</v>
      </c>
      <c r="AG108" s="102" t="s">
        <v>440</v>
      </c>
      <c r="AH108" s="80">
        <v>1</v>
      </c>
    </row>
    <row r="109" spans="1:34" s="2" customFormat="1" ht="42.75" x14ac:dyDescent="0.45">
      <c r="A109" s="77" t="s">
        <v>144</v>
      </c>
      <c r="B109" s="78" t="s">
        <v>114</v>
      </c>
      <c r="C109" s="89" t="s">
        <v>232</v>
      </c>
      <c r="D109" s="79"/>
      <c r="E109" s="80" t="s">
        <v>166</v>
      </c>
      <c r="F109" s="80" t="s">
        <v>242</v>
      </c>
      <c r="G109" s="80" t="s">
        <v>242</v>
      </c>
      <c r="H109" s="80" t="s">
        <v>242</v>
      </c>
      <c r="I109" s="80"/>
      <c r="J109" s="80"/>
      <c r="K109" s="80"/>
      <c r="L109" s="80"/>
      <c r="M109" s="80"/>
      <c r="N109" s="80" t="s">
        <v>166</v>
      </c>
      <c r="O109" s="80" t="s">
        <v>166</v>
      </c>
      <c r="P109" s="77"/>
      <c r="Q109" s="77" t="s">
        <v>166</v>
      </c>
      <c r="R109" s="79"/>
      <c r="S109" s="77" t="s">
        <v>501</v>
      </c>
      <c r="T109" s="79"/>
      <c r="U109" s="83"/>
      <c r="V109" s="79"/>
      <c r="W109" s="77"/>
      <c r="X109" s="79"/>
      <c r="Y109" s="103" t="s">
        <v>781</v>
      </c>
      <c r="Z109" s="120" t="s">
        <v>782</v>
      </c>
      <c r="AA109" s="85" t="s">
        <v>519</v>
      </c>
      <c r="AB109" s="86" t="s">
        <v>519</v>
      </c>
      <c r="AC109" s="87" t="s">
        <v>519</v>
      </c>
      <c r="AD109" s="88" t="s">
        <v>519</v>
      </c>
      <c r="AE109" s="88" t="s">
        <v>519</v>
      </c>
      <c r="AF109" s="88" t="s">
        <v>440</v>
      </c>
      <c r="AG109" s="102" t="s">
        <v>440</v>
      </c>
      <c r="AH109" s="80" t="s">
        <v>501</v>
      </c>
    </row>
    <row r="110" spans="1:34" s="2" customFormat="1" ht="28.5" x14ac:dyDescent="0.45">
      <c r="A110" s="77" t="s">
        <v>145</v>
      </c>
      <c r="B110" s="78" t="s">
        <v>115</v>
      </c>
      <c r="C110" s="89" t="s">
        <v>232</v>
      </c>
      <c r="D110" s="79"/>
      <c r="E110" s="80" t="s">
        <v>232</v>
      </c>
      <c r="F110" s="80" t="s">
        <v>243</v>
      </c>
      <c r="G110" s="80" t="s">
        <v>243</v>
      </c>
      <c r="H110" s="80" t="s">
        <v>256</v>
      </c>
      <c r="I110" s="80"/>
      <c r="J110" s="80"/>
      <c r="K110" s="80"/>
      <c r="L110" s="80"/>
      <c r="M110" s="80"/>
      <c r="N110" s="80"/>
      <c r="O110" s="80"/>
      <c r="P110" s="77"/>
      <c r="Q110" s="77" t="s">
        <v>440</v>
      </c>
      <c r="R110" s="79"/>
      <c r="S110" s="77" t="s">
        <v>243</v>
      </c>
      <c r="T110" s="79"/>
      <c r="U110" s="83"/>
      <c r="V110" s="79"/>
      <c r="W110" s="77"/>
      <c r="X110" s="79"/>
      <c r="Y110" s="103" t="s">
        <v>402</v>
      </c>
      <c r="Z110" s="84"/>
      <c r="AA110" s="85" t="s">
        <v>243</v>
      </c>
      <c r="AB110" s="86" t="s">
        <v>243</v>
      </c>
      <c r="AC110" s="87" t="s">
        <v>243</v>
      </c>
      <c r="AD110" s="88" t="s">
        <v>243</v>
      </c>
      <c r="AE110" s="88" t="s">
        <v>243</v>
      </c>
      <c r="AF110" s="88" t="s">
        <v>440</v>
      </c>
      <c r="AG110" s="102" t="s">
        <v>440</v>
      </c>
      <c r="AH110" s="80" t="s">
        <v>579</v>
      </c>
    </row>
    <row r="111" spans="1:34" s="2" customFormat="1" ht="57" x14ac:dyDescent="0.45">
      <c r="A111" s="77" t="s">
        <v>146</v>
      </c>
      <c r="B111" s="78" t="s">
        <v>116</v>
      </c>
      <c r="C111" s="89" t="s">
        <v>232</v>
      </c>
      <c r="D111" s="79"/>
      <c r="E111" s="80" t="s">
        <v>726</v>
      </c>
      <c r="F111" s="80" t="s">
        <v>726</v>
      </c>
      <c r="G111" s="80" t="s">
        <v>694</v>
      </c>
      <c r="H111" s="80" t="s">
        <v>257</v>
      </c>
      <c r="I111" s="80"/>
      <c r="J111" s="80"/>
      <c r="K111" s="80"/>
      <c r="L111" s="80"/>
      <c r="M111" s="80"/>
      <c r="N111" s="80">
        <v>10</v>
      </c>
      <c r="O111" s="80">
        <v>10</v>
      </c>
      <c r="P111" s="77"/>
      <c r="Q111" s="77" t="s">
        <v>403</v>
      </c>
      <c r="R111" s="79"/>
      <c r="S111" s="77" t="s">
        <v>440</v>
      </c>
      <c r="T111" s="79"/>
      <c r="U111" s="83"/>
      <c r="V111" s="79"/>
      <c r="W111" s="77"/>
      <c r="X111" s="79"/>
      <c r="Y111" s="45" t="s">
        <v>783</v>
      </c>
      <c r="Z111" s="120" t="s">
        <v>784</v>
      </c>
      <c r="AA111" s="85">
        <v>64</v>
      </c>
      <c r="AB111" s="86">
        <v>6000</v>
      </c>
      <c r="AC111" s="87">
        <v>6000</v>
      </c>
      <c r="AD111" s="88">
        <v>64</v>
      </c>
      <c r="AE111" s="88">
        <v>64</v>
      </c>
      <c r="AF111" s="88" t="s">
        <v>440</v>
      </c>
      <c r="AG111" s="102" t="s">
        <v>440</v>
      </c>
      <c r="AH111" s="80" t="s">
        <v>580</v>
      </c>
    </row>
    <row r="112" spans="1:34" s="2" customFormat="1" ht="59.25" x14ac:dyDescent="0.55000000000000004">
      <c r="A112" s="77" t="s">
        <v>147</v>
      </c>
      <c r="B112" s="78" t="s">
        <v>727</v>
      </c>
      <c r="C112" s="77" t="s">
        <v>289</v>
      </c>
      <c r="D112" s="79" t="s">
        <v>309</v>
      </c>
      <c r="E112" s="80" t="s">
        <v>244</v>
      </c>
      <c r="F112" s="80" t="s">
        <v>244</v>
      </c>
      <c r="G112" s="80" t="s">
        <v>244</v>
      </c>
      <c r="H112" s="80" t="s">
        <v>258</v>
      </c>
      <c r="I112" s="80"/>
      <c r="J112" s="80"/>
      <c r="K112" s="80"/>
      <c r="L112" s="80"/>
      <c r="M112" s="80"/>
      <c r="N112" s="80" t="s">
        <v>354</v>
      </c>
      <c r="O112" s="80" t="s">
        <v>354</v>
      </c>
      <c r="P112" s="77"/>
      <c r="Q112" s="77" t="s">
        <v>728</v>
      </c>
      <c r="R112" s="110" t="s">
        <v>966</v>
      </c>
      <c r="S112" s="77" t="s">
        <v>615</v>
      </c>
      <c r="T112" s="110" t="s">
        <v>607</v>
      </c>
      <c r="U112" s="83"/>
      <c r="V112" s="79"/>
      <c r="W112" s="77"/>
      <c r="X112" s="79"/>
      <c r="Y112" s="166" t="s">
        <v>817</v>
      </c>
      <c r="Z112" s="167" t="s">
        <v>785</v>
      </c>
      <c r="AA112" s="85">
        <v>20</v>
      </c>
      <c r="AB112" s="86" t="s">
        <v>520</v>
      </c>
      <c r="AC112" s="168" t="s">
        <v>521</v>
      </c>
      <c r="AD112" s="162">
        <v>20</v>
      </c>
      <c r="AE112" s="162">
        <v>20</v>
      </c>
      <c r="AF112" s="145" t="s">
        <v>440</v>
      </c>
      <c r="AG112" s="163" t="s">
        <v>440</v>
      </c>
      <c r="AH112" s="80" t="s">
        <v>581</v>
      </c>
    </row>
    <row r="113" spans="1:34" s="2" customFormat="1" ht="71.25" x14ac:dyDescent="0.45">
      <c r="A113" s="77" t="s">
        <v>148</v>
      </c>
      <c r="B113" s="78" t="s">
        <v>117</v>
      </c>
      <c r="C113" s="77" t="s">
        <v>290</v>
      </c>
      <c r="D113" s="79"/>
      <c r="E113" s="80" t="s">
        <v>245</v>
      </c>
      <c r="F113" s="80" t="s">
        <v>245</v>
      </c>
      <c r="G113" s="80" t="s">
        <v>245</v>
      </c>
      <c r="H113" s="80" t="s">
        <v>695</v>
      </c>
      <c r="I113" s="80"/>
      <c r="J113" s="80"/>
      <c r="K113" s="80"/>
      <c r="L113" s="80"/>
      <c r="M113" s="80"/>
      <c r="N113" s="80" t="s">
        <v>355</v>
      </c>
      <c r="O113" s="80" t="s">
        <v>355</v>
      </c>
      <c r="P113" s="77"/>
      <c r="Q113" s="77" t="s">
        <v>404</v>
      </c>
      <c r="R113" s="79"/>
      <c r="S113" s="77" t="s">
        <v>616</v>
      </c>
      <c r="T113" s="79"/>
      <c r="U113" s="83"/>
      <c r="V113" s="79"/>
      <c r="W113" s="77"/>
      <c r="X113" s="79"/>
      <c r="Y113" s="103" t="s">
        <v>786</v>
      </c>
      <c r="Z113" s="84"/>
      <c r="AA113" s="83" t="s">
        <v>522</v>
      </c>
      <c r="AB113" s="86" t="s">
        <v>523</v>
      </c>
      <c r="AC113" s="79" t="s">
        <v>524</v>
      </c>
      <c r="AD113" s="80" t="s">
        <v>522</v>
      </c>
      <c r="AE113" s="80" t="s">
        <v>522</v>
      </c>
      <c r="AF113" s="80" t="s">
        <v>440</v>
      </c>
      <c r="AG113" s="82" t="s">
        <v>440</v>
      </c>
      <c r="AH113" s="80" t="s">
        <v>582</v>
      </c>
    </row>
    <row r="114" spans="1:34" s="2" customFormat="1" ht="71.25" x14ac:dyDescent="0.45">
      <c r="A114" s="77" t="s">
        <v>149</v>
      </c>
      <c r="B114" s="78" t="s">
        <v>113</v>
      </c>
      <c r="C114" s="89" t="s">
        <v>232</v>
      </c>
      <c r="D114" s="79"/>
      <c r="E114" s="80" t="s">
        <v>246</v>
      </c>
      <c r="F114" s="80" t="s">
        <v>246</v>
      </c>
      <c r="G114" s="80" t="s">
        <v>246</v>
      </c>
      <c r="H114" s="80" t="s">
        <v>259</v>
      </c>
      <c r="I114" s="80"/>
      <c r="J114" s="80"/>
      <c r="K114" s="80"/>
      <c r="L114" s="80"/>
      <c r="M114" s="80"/>
      <c r="N114" s="80">
        <v>8.9</v>
      </c>
      <c r="O114" s="80">
        <v>8.9</v>
      </c>
      <c r="P114" s="77"/>
      <c r="Q114" s="77" t="s">
        <v>405</v>
      </c>
      <c r="R114" s="79"/>
      <c r="S114" s="77" t="s">
        <v>405</v>
      </c>
      <c r="T114" s="79"/>
      <c r="U114" s="83"/>
      <c r="V114" s="79"/>
      <c r="W114" s="77"/>
      <c r="X114" s="79"/>
      <c r="Y114" s="103" t="s">
        <v>402</v>
      </c>
      <c r="Z114" s="84"/>
      <c r="AA114" s="85">
        <v>10</v>
      </c>
      <c r="AB114" s="86" t="s">
        <v>525</v>
      </c>
      <c r="AC114" s="79" t="s">
        <v>526</v>
      </c>
      <c r="AD114" s="88">
        <v>10</v>
      </c>
      <c r="AE114" s="88">
        <v>10</v>
      </c>
      <c r="AF114" s="80" t="s">
        <v>440</v>
      </c>
      <c r="AG114" s="82" t="s">
        <v>440</v>
      </c>
      <c r="AH114" s="80" t="s">
        <v>583</v>
      </c>
    </row>
    <row r="115" spans="1:34" s="2" customFormat="1" ht="114" x14ac:dyDescent="0.45">
      <c r="A115" s="77" t="s">
        <v>150</v>
      </c>
      <c r="B115" s="78" t="s">
        <v>113</v>
      </c>
      <c r="C115" s="89" t="s">
        <v>232</v>
      </c>
      <c r="D115" s="79"/>
      <c r="E115" s="80" t="s">
        <v>247</v>
      </c>
      <c r="F115" s="80" t="s">
        <v>247</v>
      </c>
      <c r="G115" s="80" t="s">
        <v>247</v>
      </c>
      <c r="H115" s="80" t="s">
        <v>261</v>
      </c>
      <c r="I115" s="80"/>
      <c r="J115" s="80"/>
      <c r="K115" s="80"/>
      <c r="L115" s="80"/>
      <c r="M115" s="80"/>
      <c r="N115" s="80">
        <v>10</v>
      </c>
      <c r="O115" s="80">
        <v>10</v>
      </c>
      <c r="P115" s="77"/>
      <c r="Q115" s="77" t="s">
        <v>406</v>
      </c>
      <c r="R115" s="79"/>
      <c r="S115" s="77" t="s">
        <v>440</v>
      </c>
      <c r="T115" s="79"/>
      <c r="U115" s="83"/>
      <c r="V115" s="79"/>
      <c r="W115" s="77"/>
      <c r="X115" s="79"/>
      <c r="Y115" s="103" t="s">
        <v>787</v>
      </c>
      <c r="Z115" s="84" t="s">
        <v>793</v>
      </c>
      <c r="AA115" s="85">
        <v>6</v>
      </c>
      <c r="AB115" s="86">
        <v>12</v>
      </c>
      <c r="AC115" s="87">
        <v>6</v>
      </c>
      <c r="AD115" s="88">
        <v>8</v>
      </c>
      <c r="AE115" s="88"/>
      <c r="AF115" s="88" t="s">
        <v>440</v>
      </c>
      <c r="AG115" s="102" t="s">
        <v>440</v>
      </c>
      <c r="AH115" s="80" t="s">
        <v>583</v>
      </c>
    </row>
    <row r="116" spans="1:34" s="2" customFormat="1" ht="71.25" x14ac:dyDescent="0.45">
      <c r="A116" s="77" t="s">
        <v>151</v>
      </c>
      <c r="B116" s="78" t="s">
        <v>113</v>
      </c>
      <c r="C116" s="89" t="s">
        <v>232</v>
      </c>
      <c r="D116" s="79"/>
      <c r="E116" s="80" t="s">
        <v>224</v>
      </c>
      <c r="F116" s="80" t="s">
        <v>224</v>
      </c>
      <c r="G116" s="80" t="s">
        <v>224</v>
      </c>
      <c r="H116" s="80" t="s">
        <v>260</v>
      </c>
      <c r="I116" s="80"/>
      <c r="J116" s="80"/>
      <c r="K116" s="80"/>
      <c r="L116" s="80"/>
      <c r="M116" s="80"/>
      <c r="N116" s="80"/>
      <c r="O116" s="80"/>
      <c r="P116" s="77"/>
      <c r="Q116" s="77" t="s">
        <v>407</v>
      </c>
      <c r="R116" s="79"/>
      <c r="S116" s="77" t="s">
        <v>617</v>
      </c>
      <c r="T116" s="79"/>
      <c r="U116" s="83"/>
      <c r="V116" s="79"/>
      <c r="W116" s="77"/>
      <c r="X116" s="79"/>
      <c r="Y116" s="103" t="s">
        <v>402</v>
      </c>
      <c r="Z116" s="84"/>
      <c r="AA116" s="85"/>
      <c r="AB116" s="86"/>
      <c r="AC116" s="87"/>
      <c r="AD116" s="88"/>
      <c r="AE116" s="88"/>
      <c r="AF116" s="88" t="s">
        <v>440</v>
      </c>
      <c r="AG116" s="102" t="s">
        <v>440</v>
      </c>
      <c r="AH116" s="80" t="s">
        <v>583</v>
      </c>
    </row>
    <row r="117" spans="1:34" s="2" customFormat="1" ht="28.5" x14ac:dyDescent="0.45">
      <c r="A117" s="77" t="s">
        <v>152</v>
      </c>
      <c r="B117" s="78" t="s">
        <v>118</v>
      </c>
      <c r="C117" s="89" t="s">
        <v>291</v>
      </c>
      <c r="D117" s="79" t="s">
        <v>310</v>
      </c>
      <c r="E117" s="80" t="s">
        <v>248</v>
      </c>
      <c r="F117" s="80" t="s">
        <v>248</v>
      </c>
      <c r="G117" s="80" t="s">
        <v>248</v>
      </c>
      <c r="H117" s="80" t="s">
        <v>248</v>
      </c>
      <c r="I117" s="80"/>
      <c r="J117" s="80"/>
      <c r="K117" s="80"/>
      <c r="L117" s="80"/>
      <c r="M117" s="80"/>
      <c r="N117" s="80" t="s">
        <v>356</v>
      </c>
      <c r="O117" s="80" t="s">
        <v>356</v>
      </c>
      <c r="P117" s="77"/>
      <c r="Q117" s="77" t="s">
        <v>408</v>
      </c>
      <c r="R117" s="79"/>
      <c r="S117" s="77" t="s">
        <v>440</v>
      </c>
      <c r="T117" s="79"/>
      <c r="U117" s="83"/>
      <c r="V117" s="79"/>
      <c r="W117" s="77"/>
      <c r="X117" s="79"/>
      <c r="Y117" s="103" t="s">
        <v>788</v>
      </c>
      <c r="Z117" s="84"/>
      <c r="AA117" s="83" t="s">
        <v>527</v>
      </c>
      <c r="AB117" s="77" t="s">
        <v>528</v>
      </c>
      <c r="AC117" s="79" t="s">
        <v>528</v>
      </c>
      <c r="AD117" s="80" t="s">
        <v>527</v>
      </c>
      <c r="AE117" s="80" t="s">
        <v>527</v>
      </c>
      <c r="AF117" s="203" t="s">
        <v>440</v>
      </c>
      <c r="AG117" s="206" t="s">
        <v>440</v>
      </c>
      <c r="AH117" s="80" t="s">
        <v>527</v>
      </c>
    </row>
    <row r="118" spans="1:34" s="2" customFormat="1" ht="71.25" x14ac:dyDescent="0.45">
      <c r="A118" s="77" t="s">
        <v>153</v>
      </c>
      <c r="B118" s="78" t="s">
        <v>119</v>
      </c>
      <c r="C118" s="89" t="s">
        <v>232</v>
      </c>
      <c r="D118" s="79"/>
      <c r="E118" s="80" t="s">
        <v>249</v>
      </c>
      <c r="F118" s="80" t="s">
        <v>249</v>
      </c>
      <c r="G118" s="80" t="s">
        <v>249</v>
      </c>
      <c r="H118" s="80" t="s">
        <v>259</v>
      </c>
      <c r="I118" s="80"/>
      <c r="J118" s="80"/>
      <c r="K118" s="80"/>
      <c r="L118" s="80"/>
      <c r="M118" s="80"/>
      <c r="N118" s="80" t="s">
        <v>871</v>
      </c>
      <c r="O118" s="80" t="s">
        <v>705</v>
      </c>
      <c r="P118" s="77"/>
      <c r="Q118" s="77" t="s">
        <v>409</v>
      </c>
      <c r="R118" s="79"/>
      <c r="S118" s="77" t="s">
        <v>440</v>
      </c>
      <c r="T118" s="79"/>
      <c r="U118" s="83"/>
      <c r="V118" s="79"/>
      <c r="W118" s="77"/>
      <c r="X118" s="79"/>
      <c r="Y118" s="45" t="s">
        <v>789</v>
      </c>
      <c r="Z118" s="84"/>
      <c r="AA118" s="85" t="s">
        <v>529</v>
      </c>
      <c r="AB118" s="77" t="s">
        <v>530</v>
      </c>
      <c r="AC118" s="79" t="s">
        <v>530</v>
      </c>
      <c r="AD118" s="88" t="s">
        <v>529</v>
      </c>
      <c r="AE118" s="88" t="s">
        <v>529</v>
      </c>
      <c r="AF118" s="80" t="s">
        <v>440</v>
      </c>
      <c r="AG118" s="82" t="s">
        <v>440</v>
      </c>
      <c r="AH118" s="80" t="s">
        <v>581</v>
      </c>
    </row>
    <row r="119" spans="1:34" s="2" customFormat="1" ht="42.75" x14ac:dyDescent="0.45">
      <c r="A119" s="77" t="s">
        <v>154</v>
      </c>
      <c r="B119" s="78" t="s">
        <v>38</v>
      </c>
      <c r="C119" s="89" t="s">
        <v>232</v>
      </c>
      <c r="D119" s="79"/>
      <c r="E119" s="80" t="s">
        <v>224</v>
      </c>
      <c r="F119" s="80" t="s">
        <v>224</v>
      </c>
      <c r="G119" s="80" t="s">
        <v>224</v>
      </c>
      <c r="H119" s="80" t="s">
        <v>259</v>
      </c>
      <c r="I119" s="80"/>
      <c r="J119" s="80"/>
      <c r="K119" s="80"/>
      <c r="L119" s="80"/>
      <c r="M119" s="80"/>
      <c r="N119" s="80" t="s">
        <v>357</v>
      </c>
      <c r="O119" s="80" t="s">
        <v>357</v>
      </c>
      <c r="P119" s="77"/>
      <c r="Q119" s="77">
        <v>6</v>
      </c>
      <c r="R119" s="79"/>
      <c r="S119" s="77" t="s">
        <v>440</v>
      </c>
      <c r="T119" s="79"/>
      <c r="U119" s="83"/>
      <c r="V119" s="79"/>
      <c r="W119" s="77"/>
      <c r="X119" s="79"/>
      <c r="Y119" s="132">
        <v>7</v>
      </c>
      <c r="Z119" s="84" t="s">
        <v>790</v>
      </c>
      <c r="AA119" s="118"/>
      <c r="AB119" s="89" t="s">
        <v>531</v>
      </c>
      <c r="AC119" s="106" t="s">
        <v>531</v>
      </c>
      <c r="AD119" s="107"/>
      <c r="AE119" s="107"/>
      <c r="AF119" s="80" t="s">
        <v>440</v>
      </c>
      <c r="AG119" s="82" t="s">
        <v>440</v>
      </c>
      <c r="AH119" s="82" t="s">
        <v>584</v>
      </c>
    </row>
    <row r="120" spans="1:34" s="31" customFormat="1" x14ac:dyDescent="0.45">
      <c r="A120" s="152"/>
      <c r="B120" s="169"/>
      <c r="C120" s="152"/>
      <c r="D120" s="170"/>
      <c r="E120" s="171"/>
      <c r="F120" s="171"/>
      <c r="G120" s="171"/>
      <c r="H120" s="171"/>
      <c r="I120" s="171"/>
      <c r="J120" s="171"/>
      <c r="K120" s="171"/>
      <c r="L120" s="171"/>
      <c r="M120" s="171"/>
      <c r="N120" s="11"/>
      <c r="O120" s="11"/>
      <c r="P120" s="5"/>
      <c r="Q120" s="5"/>
      <c r="R120" s="50"/>
      <c r="S120" s="5"/>
      <c r="T120" s="50"/>
      <c r="U120" s="64"/>
      <c r="V120" s="65"/>
      <c r="W120" s="66"/>
      <c r="X120" s="65"/>
      <c r="Y120" s="172"/>
      <c r="Z120" s="173"/>
      <c r="AA120" s="64"/>
      <c r="AB120" s="66"/>
      <c r="AC120" s="65"/>
      <c r="AD120" s="156"/>
      <c r="AE120" s="156"/>
      <c r="AF120" s="156"/>
      <c r="AG120" s="174"/>
      <c r="AH120" s="175"/>
    </row>
    <row r="121" spans="1:34" s="31" customFormat="1" ht="30.75" customHeight="1" x14ac:dyDescent="0.45">
      <c r="A121" s="251" t="s">
        <v>120</v>
      </c>
      <c r="B121" s="252"/>
      <c r="C121" s="90"/>
      <c r="D121" s="92"/>
      <c r="E121" s="93"/>
      <c r="F121" s="94"/>
      <c r="G121" s="94"/>
      <c r="H121" s="94"/>
      <c r="I121" s="94"/>
      <c r="J121" s="94"/>
      <c r="K121" s="94"/>
      <c r="L121" s="94"/>
      <c r="M121" s="94"/>
      <c r="N121" s="59"/>
      <c r="O121" s="59"/>
      <c r="P121" s="60"/>
      <c r="Q121" s="60"/>
      <c r="R121" s="95"/>
      <c r="S121" s="60"/>
      <c r="T121" s="95"/>
      <c r="U121" s="111"/>
      <c r="V121" s="95"/>
      <c r="W121" s="60"/>
      <c r="X121" s="95"/>
      <c r="Y121" s="176"/>
      <c r="Z121" s="112"/>
      <c r="AA121" s="97"/>
      <c r="AB121" s="98"/>
      <c r="AC121" s="99"/>
      <c r="AD121" s="100"/>
      <c r="AE121" s="100"/>
      <c r="AF121" s="100"/>
      <c r="AG121" s="139"/>
      <c r="AH121" s="146"/>
    </row>
    <row r="122" spans="1:34" s="2" customFormat="1" ht="85.5" x14ac:dyDescent="0.45">
      <c r="A122" s="77" t="s">
        <v>492</v>
      </c>
      <c r="B122" s="78" t="s">
        <v>110</v>
      </c>
      <c r="C122" s="77">
        <v>-97</v>
      </c>
      <c r="D122" s="79" t="s">
        <v>311</v>
      </c>
      <c r="E122" s="80">
        <v>-103.7</v>
      </c>
      <c r="F122" s="80">
        <v>-112.8</v>
      </c>
      <c r="G122" s="81">
        <v>-114.2</v>
      </c>
      <c r="H122" s="81">
        <v>-113.4</v>
      </c>
      <c r="I122" s="81"/>
      <c r="J122" s="81"/>
      <c r="K122" s="101" t="s">
        <v>648</v>
      </c>
      <c r="L122" s="101" t="s">
        <v>648</v>
      </c>
      <c r="M122" s="101" t="s">
        <v>649</v>
      </c>
      <c r="N122" s="101" t="s">
        <v>872</v>
      </c>
      <c r="O122" s="101" t="s">
        <v>671</v>
      </c>
      <c r="P122" s="77"/>
      <c r="Q122" s="108" t="s">
        <v>410</v>
      </c>
      <c r="R122" s="215" t="s">
        <v>936</v>
      </c>
      <c r="S122" s="177" t="s">
        <v>908</v>
      </c>
      <c r="T122" s="215" t="s">
        <v>959</v>
      </c>
      <c r="U122" s="83"/>
      <c r="V122" s="79"/>
      <c r="W122" s="77"/>
      <c r="X122" s="79"/>
      <c r="Y122" s="103" t="s">
        <v>791</v>
      </c>
      <c r="Z122" s="120" t="s">
        <v>906</v>
      </c>
      <c r="AA122" s="85">
        <v>-95</v>
      </c>
      <c r="AB122" s="77">
        <v>-110</v>
      </c>
      <c r="AC122" s="79">
        <v>-110</v>
      </c>
      <c r="AD122" s="88">
        <v>-85</v>
      </c>
      <c r="AE122" s="88">
        <v>-85</v>
      </c>
      <c r="AF122" s="80" t="s">
        <v>440</v>
      </c>
      <c r="AG122" s="82" t="s">
        <v>440</v>
      </c>
      <c r="AH122" s="82"/>
    </row>
    <row r="123" spans="1:34" s="2" customFormat="1" ht="85.5" x14ac:dyDescent="0.45">
      <c r="A123" s="77" t="s">
        <v>121</v>
      </c>
      <c r="B123" s="78" t="s">
        <v>110</v>
      </c>
      <c r="C123" s="165" t="s">
        <v>292</v>
      </c>
      <c r="D123" s="79"/>
      <c r="E123" s="80" t="s">
        <v>723</v>
      </c>
      <c r="F123" s="80" t="s">
        <v>723</v>
      </c>
      <c r="G123" s="80" t="s">
        <v>696</v>
      </c>
      <c r="H123" s="80" t="s">
        <v>697</v>
      </c>
      <c r="I123" s="80"/>
      <c r="J123" s="80"/>
      <c r="K123" s="101" t="s">
        <v>648</v>
      </c>
      <c r="L123" s="101" t="s">
        <v>648</v>
      </c>
      <c r="M123" s="101" t="s">
        <v>649</v>
      </c>
      <c r="N123" s="80">
        <v>43</v>
      </c>
      <c r="O123" s="80">
        <v>43</v>
      </c>
      <c r="P123" s="77"/>
      <c r="Q123" s="108" t="s">
        <v>411</v>
      </c>
      <c r="R123" s="215" t="s">
        <v>937</v>
      </c>
      <c r="S123" s="205" t="s">
        <v>608</v>
      </c>
      <c r="T123" s="121" t="s">
        <v>609</v>
      </c>
      <c r="U123" s="83"/>
      <c r="V123" s="79"/>
      <c r="W123" s="77"/>
      <c r="X123" s="79"/>
      <c r="Y123" s="132">
        <v>33</v>
      </c>
      <c r="Z123" s="135" t="s">
        <v>777</v>
      </c>
      <c r="AA123" s="85">
        <v>20</v>
      </c>
      <c r="AB123" s="77">
        <v>21</v>
      </c>
      <c r="AC123" s="79">
        <v>21</v>
      </c>
      <c r="AD123" s="88">
        <v>30</v>
      </c>
      <c r="AE123" s="88">
        <v>30</v>
      </c>
      <c r="AF123" s="80" t="s">
        <v>440</v>
      </c>
      <c r="AG123" s="82" t="s">
        <v>440</v>
      </c>
      <c r="AH123" s="82">
        <v>36</v>
      </c>
    </row>
    <row r="124" spans="1:34" s="2" customFormat="1" ht="57" x14ac:dyDescent="0.45">
      <c r="A124" s="77" t="s">
        <v>122</v>
      </c>
      <c r="B124" s="78" t="s">
        <v>110</v>
      </c>
      <c r="C124" s="77" t="s">
        <v>232</v>
      </c>
      <c r="D124" s="79"/>
      <c r="E124" s="80" t="s">
        <v>725</v>
      </c>
      <c r="F124" s="80" t="s">
        <v>725</v>
      </c>
      <c r="G124" s="80" t="s">
        <v>693</v>
      </c>
      <c r="H124" s="80" t="s">
        <v>253</v>
      </c>
      <c r="I124" s="80"/>
      <c r="J124" s="80"/>
      <c r="K124" s="101" t="s">
        <v>648</v>
      </c>
      <c r="L124" s="101" t="s">
        <v>648</v>
      </c>
      <c r="M124" s="101" t="s">
        <v>649</v>
      </c>
      <c r="N124" s="80">
        <v>23</v>
      </c>
      <c r="O124" s="80">
        <v>23</v>
      </c>
      <c r="P124" s="77"/>
      <c r="Q124" s="212" t="s">
        <v>968</v>
      </c>
      <c r="R124" s="79" t="s">
        <v>412</v>
      </c>
      <c r="S124" s="212" t="s">
        <v>968</v>
      </c>
      <c r="T124" s="79" t="s">
        <v>412</v>
      </c>
      <c r="U124" s="83"/>
      <c r="V124" s="79"/>
      <c r="W124" s="77"/>
      <c r="X124" s="79"/>
      <c r="Y124" s="132">
        <v>33</v>
      </c>
      <c r="Z124" s="135" t="s">
        <v>777</v>
      </c>
      <c r="AA124" s="85">
        <v>20</v>
      </c>
      <c r="AB124" s="77">
        <v>21</v>
      </c>
      <c r="AC124" s="79">
        <v>21</v>
      </c>
      <c r="AD124" s="88">
        <v>30</v>
      </c>
      <c r="AE124" s="88">
        <v>30</v>
      </c>
      <c r="AF124" s="80" t="s">
        <v>440</v>
      </c>
      <c r="AG124" s="82" t="s">
        <v>440</v>
      </c>
      <c r="AH124" s="82">
        <v>36</v>
      </c>
    </row>
    <row r="125" spans="1:34" s="2" customFormat="1" ht="57" x14ac:dyDescent="0.45">
      <c r="A125" s="77" t="s">
        <v>123</v>
      </c>
      <c r="B125" s="78" t="s">
        <v>109</v>
      </c>
      <c r="C125" s="77" t="s">
        <v>232</v>
      </c>
      <c r="D125" s="79"/>
      <c r="E125" s="80" t="s">
        <v>722</v>
      </c>
      <c r="F125" s="80" t="s">
        <v>722</v>
      </c>
      <c r="G125" s="80" t="s">
        <v>692</v>
      </c>
      <c r="H125" s="80" t="s">
        <v>252</v>
      </c>
      <c r="I125" s="80"/>
      <c r="J125" s="80"/>
      <c r="K125" s="101" t="s">
        <v>648</v>
      </c>
      <c r="L125" s="101" t="s">
        <v>648</v>
      </c>
      <c r="M125" s="101" t="s">
        <v>649</v>
      </c>
      <c r="N125" s="80">
        <v>15</v>
      </c>
      <c r="O125" s="80">
        <v>15</v>
      </c>
      <c r="P125" s="77"/>
      <c r="Q125" s="165" t="s">
        <v>413</v>
      </c>
      <c r="R125" s="79" t="s">
        <v>414</v>
      </c>
      <c r="S125" s="165" t="s">
        <v>413</v>
      </c>
      <c r="T125" s="79" t="s">
        <v>414</v>
      </c>
      <c r="U125" s="83"/>
      <c r="V125" s="79"/>
      <c r="W125" s="77"/>
      <c r="X125" s="79"/>
      <c r="Y125" s="132">
        <v>10</v>
      </c>
      <c r="Z125" s="135"/>
      <c r="AA125" s="85">
        <v>3</v>
      </c>
      <c r="AB125" s="77">
        <v>2</v>
      </c>
      <c r="AC125" s="79">
        <v>2</v>
      </c>
      <c r="AD125" s="88">
        <v>6</v>
      </c>
      <c r="AE125" s="107">
        <v>6</v>
      </c>
      <c r="AF125" s="80" t="s">
        <v>440</v>
      </c>
      <c r="AG125" s="82" t="s">
        <v>440</v>
      </c>
      <c r="AH125" s="82">
        <v>6</v>
      </c>
    </row>
    <row r="126" spans="1:34" s="2" customFormat="1" ht="42.75" x14ac:dyDescent="0.45">
      <c r="A126" s="77" t="s">
        <v>124</v>
      </c>
      <c r="B126" s="78" t="s">
        <v>109</v>
      </c>
      <c r="C126" s="89" t="s">
        <v>857</v>
      </c>
      <c r="D126" s="79" t="s">
        <v>312</v>
      </c>
      <c r="E126" s="80" t="s">
        <v>238</v>
      </c>
      <c r="F126" s="80" t="s">
        <v>238</v>
      </c>
      <c r="G126" s="80" t="s">
        <v>238</v>
      </c>
      <c r="H126" s="81" t="s">
        <v>238</v>
      </c>
      <c r="I126" s="81"/>
      <c r="J126" s="81"/>
      <c r="K126" s="101" t="s">
        <v>648</v>
      </c>
      <c r="L126" s="101" t="s">
        <v>648</v>
      </c>
      <c r="M126" s="101" t="s">
        <v>649</v>
      </c>
      <c r="N126" s="80">
        <v>-1</v>
      </c>
      <c r="O126" s="80">
        <v>-1</v>
      </c>
      <c r="P126" s="77"/>
      <c r="Q126" s="165" t="s">
        <v>415</v>
      </c>
      <c r="R126" s="79" t="s">
        <v>416</v>
      </c>
      <c r="S126" s="165" t="s">
        <v>415</v>
      </c>
      <c r="T126" s="79" t="s">
        <v>610</v>
      </c>
      <c r="U126" s="83"/>
      <c r="V126" s="79"/>
      <c r="W126" s="77"/>
      <c r="X126" s="79"/>
      <c r="Y126" s="132" t="s">
        <v>775</v>
      </c>
      <c r="Z126" s="135" t="s">
        <v>792</v>
      </c>
      <c r="AA126" s="85">
        <v>3</v>
      </c>
      <c r="AB126" s="77">
        <v>-2</v>
      </c>
      <c r="AC126" s="79">
        <v>-2</v>
      </c>
      <c r="AD126" s="88">
        <v>6</v>
      </c>
      <c r="AE126" s="107">
        <v>6</v>
      </c>
      <c r="AF126" s="80" t="s">
        <v>440</v>
      </c>
      <c r="AG126" s="82" t="s">
        <v>440</v>
      </c>
      <c r="AH126" s="207">
        <v>42900</v>
      </c>
    </row>
    <row r="127" spans="1:34" s="2" customFormat="1" ht="28.5" x14ac:dyDescent="0.45">
      <c r="A127" s="77" t="s">
        <v>125</v>
      </c>
      <c r="B127" s="78" t="s">
        <v>126</v>
      </c>
      <c r="C127" s="178" t="s">
        <v>250</v>
      </c>
      <c r="D127" s="79"/>
      <c r="E127" s="179" t="s">
        <v>250</v>
      </c>
      <c r="F127" s="179" t="s">
        <v>250</v>
      </c>
      <c r="G127" s="179" t="s">
        <v>250</v>
      </c>
      <c r="H127" s="179" t="s">
        <v>250</v>
      </c>
      <c r="I127" s="179"/>
      <c r="J127" s="179"/>
      <c r="K127" s="101" t="s">
        <v>648</v>
      </c>
      <c r="L127" s="101" t="s">
        <v>648</v>
      </c>
      <c r="M127" s="101" t="s">
        <v>650</v>
      </c>
      <c r="N127" s="80">
        <v>-174</v>
      </c>
      <c r="O127" s="80">
        <v>-174</v>
      </c>
      <c r="P127" s="77"/>
      <c r="Q127" s="212" t="s">
        <v>929</v>
      </c>
      <c r="R127" s="79"/>
      <c r="S127" s="212" t="s">
        <v>928</v>
      </c>
      <c r="T127" s="79"/>
      <c r="U127" s="83"/>
      <c r="V127" s="79"/>
      <c r="W127" s="77"/>
      <c r="X127" s="79"/>
      <c r="Y127" s="132"/>
      <c r="Z127" s="135"/>
      <c r="AA127" s="123" t="s">
        <v>920</v>
      </c>
      <c r="AB127" s="165" t="s">
        <v>920</v>
      </c>
      <c r="AC127" s="113" t="s">
        <v>920</v>
      </c>
      <c r="AD127" s="179" t="s">
        <v>920</v>
      </c>
      <c r="AE127" s="179" t="s">
        <v>920</v>
      </c>
      <c r="AF127" s="80" t="s">
        <v>440</v>
      </c>
      <c r="AG127" s="82" t="s">
        <v>440</v>
      </c>
      <c r="AH127" s="179" t="s">
        <v>920</v>
      </c>
    </row>
    <row r="128" spans="1:34" x14ac:dyDescent="0.45">
      <c r="A128" s="180" t="s">
        <v>685</v>
      </c>
      <c r="B128" s="40"/>
      <c r="C128" s="180"/>
      <c r="D128" s="181"/>
      <c r="E128" s="182"/>
      <c r="F128" s="182"/>
      <c r="G128" s="182"/>
      <c r="H128" s="182"/>
      <c r="I128" s="182"/>
      <c r="J128" s="182"/>
      <c r="K128" s="183"/>
      <c r="L128" s="183"/>
      <c r="M128" s="183"/>
      <c r="N128" s="14"/>
      <c r="O128" s="14"/>
      <c r="P128" s="44"/>
      <c r="Q128" s="180"/>
      <c r="R128" s="181"/>
      <c r="S128" s="180"/>
      <c r="T128" s="185"/>
      <c r="U128" s="40"/>
      <c r="V128" s="37"/>
      <c r="W128" s="36"/>
      <c r="X128" s="37"/>
      <c r="Y128" s="157"/>
      <c r="Z128" s="158"/>
      <c r="AA128" s="184"/>
      <c r="AB128" s="180"/>
      <c r="AC128" s="185"/>
      <c r="AD128" s="182"/>
      <c r="AE128" s="182"/>
      <c r="AF128" s="182"/>
      <c r="AG128" s="181"/>
      <c r="AH128" s="181"/>
    </row>
    <row r="129" spans="1:34" ht="18" customHeight="1" x14ac:dyDescent="0.45">
      <c r="A129" s="186"/>
      <c r="C129" s="186"/>
      <c r="D129" s="187"/>
      <c r="E129" s="188"/>
      <c r="F129" s="188"/>
      <c r="G129" s="188"/>
      <c r="H129" s="188"/>
      <c r="I129" s="188"/>
      <c r="J129" s="188"/>
      <c r="K129" s="189"/>
      <c r="L129" s="189"/>
      <c r="M129" s="189"/>
      <c r="N129" s="13"/>
      <c r="O129" s="13"/>
      <c r="P129" s="45"/>
      <c r="Q129" s="245" t="s">
        <v>556</v>
      </c>
      <c r="R129" s="245"/>
      <c r="S129" s="245"/>
      <c r="T129" s="245"/>
      <c r="V129" s="8"/>
      <c r="W129" s="15"/>
      <c r="X129" s="8"/>
      <c r="Y129" s="132"/>
      <c r="Z129" s="190"/>
      <c r="AA129" s="191"/>
      <c r="AB129" s="186"/>
      <c r="AC129" s="192"/>
      <c r="AD129" s="188"/>
      <c r="AE129" s="188"/>
      <c r="AF129" s="188"/>
      <c r="AG129" s="187"/>
      <c r="AH129" s="187"/>
    </row>
    <row r="130" spans="1:34" ht="65.25" customHeight="1" x14ac:dyDescent="0.45">
      <c r="A130" s="186"/>
      <c r="C130" s="186"/>
      <c r="D130" s="187"/>
      <c r="E130" s="188"/>
      <c r="F130" s="188"/>
      <c r="G130" s="188"/>
      <c r="H130" s="188"/>
      <c r="I130" s="13" t="s">
        <v>643</v>
      </c>
      <c r="J130" s="13" t="s">
        <v>643</v>
      </c>
      <c r="K130" s="189" t="s">
        <v>631</v>
      </c>
      <c r="L130" s="189" t="s">
        <v>631</v>
      </c>
      <c r="M130" s="189" t="s">
        <v>631</v>
      </c>
      <c r="N130" s="13"/>
      <c r="O130" s="13"/>
      <c r="P130" s="45"/>
      <c r="Q130" s="234" t="s">
        <v>654</v>
      </c>
      <c r="R130" s="234"/>
      <c r="S130" s="234"/>
      <c r="T130" s="234"/>
      <c r="V130" s="8"/>
      <c r="W130" s="15"/>
      <c r="X130" s="8"/>
      <c r="Y130" s="132"/>
      <c r="Z130" s="190"/>
      <c r="AA130" s="191"/>
      <c r="AB130" s="186"/>
      <c r="AC130" s="192"/>
      <c r="AD130" s="188"/>
      <c r="AE130" s="188"/>
      <c r="AF130" s="188"/>
      <c r="AG130" s="187"/>
      <c r="AH130" s="187"/>
    </row>
    <row r="131" spans="1:34" ht="30" customHeight="1" x14ac:dyDescent="0.45">
      <c r="A131" s="186"/>
      <c r="C131" s="186"/>
      <c r="D131" s="187"/>
      <c r="E131" s="188"/>
      <c r="F131" s="188"/>
      <c r="G131" s="188"/>
      <c r="H131" s="188"/>
      <c r="I131" s="80" t="s">
        <v>656</v>
      </c>
      <c r="J131" s="188"/>
      <c r="K131" s="188"/>
      <c r="L131" s="188"/>
      <c r="M131" s="188"/>
      <c r="N131" s="13"/>
      <c r="O131" s="13"/>
      <c r="P131" s="45"/>
      <c r="Q131" s="235" t="s">
        <v>986</v>
      </c>
      <c r="R131" s="236"/>
      <c r="S131" s="236"/>
      <c r="T131" s="237"/>
      <c r="V131" s="8"/>
      <c r="W131" s="15"/>
      <c r="X131" s="8"/>
      <c r="Y131" s="132"/>
      <c r="Z131" s="190"/>
      <c r="AA131" s="191"/>
      <c r="AB131" s="186"/>
      <c r="AC131" s="192"/>
      <c r="AD131" s="188"/>
      <c r="AE131" s="188"/>
      <c r="AF131" s="188"/>
      <c r="AG131" s="187"/>
      <c r="AH131" s="187"/>
    </row>
    <row r="132" spans="1:34" ht="30" customHeight="1" x14ac:dyDescent="0.45">
      <c r="A132" s="186"/>
      <c r="C132" s="186"/>
      <c r="D132" s="187"/>
      <c r="E132" s="188"/>
      <c r="F132" s="188"/>
      <c r="G132" s="188"/>
      <c r="H132" s="188"/>
      <c r="I132" s="188"/>
      <c r="J132" s="188"/>
      <c r="K132" s="188"/>
      <c r="L132" s="188"/>
      <c r="M132" s="188"/>
      <c r="N132" s="13"/>
      <c r="O132" s="13"/>
      <c r="P132" s="45"/>
      <c r="Q132" s="238" t="s">
        <v>960</v>
      </c>
      <c r="R132" s="239"/>
      <c r="S132" s="239"/>
      <c r="T132" s="240"/>
      <c r="V132" s="8"/>
      <c r="W132" s="15"/>
      <c r="X132" s="8"/>
      <c r="Y132" s="132"/>
      <c r="Z132" s="190"/>
      <c r="AA132" s="191"/>
      <c r="AB132" s="186"/>
      <c r="AC132" s="192"/>
      <c r="AD132" s="188"/>
      <c r="AE132" s="188"/>
      <c r="AF132" s="188"/>
      <c r="AG132" s="187"/>
      <c r="AH132" s="187"/>
    </row>
    <row r="133" spans="1:34" ht="30" customHeight="1" x14ac:dyDescent="0.45">
      <c r="A133" s="186"/>
      <c r="C133" s="186"/>
      <c r="D133" s="187"/>
      <c r="E133" s="188"/>
      <c r="F133" s="188"/>
      <c r="G133" s="188"/>
      <c r="H133" s="188"/>
      <c r="I133" s="188"/>
      <c r="J133" s="188"/>
      <c r="K133" s="188"/>
      <c r="L133" s="188"/>
      <c r="M133" s="188"/>
      <c r="N133" s="13"/>
      <c r="O133" s="13"/>
      <c r="P133" s="45"/>
      <c r="Q133" s="234" t="s">
        <v>987</v>
      </c>
      <c r="R133" s="234"/>
      <c r="S133" s="234"/>
      <c r="T133" s="234"/>
      <c r="V133" s="8"/>
      <c r="W133" s="15"/>
      <c r="X133" s="8"/>
      <c r="Y133" s="132"/>
      <c r="Z133" s="190"/>
      <c r="AA133" s="191"/>
      <c r="AB133" s="186"/>
      <c r="AC133" s="192"/>
      <c r="AD133" s="188"/>
      <c r="AE133" s="188"/>
      <c r="AF133" s="188"/>
      <c r="AG133" s="187"/>
      <c r="AH133" s="187"/>
    </row>
    <row r="134" spans="1:34" ht="30" customHeight="1" thickBot="1" x14ac:dyDescent="0.5">
      <c r="A134" s="186"/>
      <c r="C134" s="186"/>
      <c r="D134" s="187"/>
      <c r="E134" s="196"/>
      <c r="F134" s="196"/>
      <c r="G134" s="196"/>
      <c r="H134" s="196"/>
      <c r="I134" s="196"/>
      <c r="J134" s="196"/>
      <c r="K134" s="196"/>
      <c r="L134" s="196"/>
      <c r="M134" s="196"/>
      <c r="N134" s="23"/>
      <c r="O134" s="23"/>
      <c r="P134" s="46"/>
      <c r="Q134" s="244" t="s">
        <v>988</v>
      </c>
      <c r="R134" s="244"/>
      <c r="S134" s="244"/>
      <c r="T134" s="244"/>
      <c r="U134" s="42"/>
      <c r="V134" s="22"/>
      <c r="W134" s="24"/>
      <c r="X134" s="22"/>
      <c r="Y134" s="197"/>
      <c r="Z134" s="198"/>
      <c r="AA134" s="199"/>
      <c r="AB134" s="194"/>
      <c r="AC134" s="200"/>
      <c r="AD134" s="196"/>
      <c r="AE134" s="196"/>
      <c r="AF134" s="196"/>
      <c r="AG134" s="195"/>
      <c r="AH134" s="195"/>
    </row>
    <row r="135" spans="1:34" ht="45" customHeight="1" x14ac:dyDescent="0.45">
      <c r="A135" s="241" t="s">
        <v>922</v>
      </c>
      <c r="B135" s="242"/>
      <c r="C135" s="242"/>
      <c r="D135" s="243"/>
    </row>
  </sheetData>
  <mergeCells count="19">
    <mergeCell ref="Q129:T129"/>
    <mergeCell ref="AB1:AC1"/>
    <mergeCell ref="A1:B1"/>
    <mergeCell ref="A17:B17"/>
    <mergeCell ref="A121:B121"/>
    <mergeCell ref="A90:B90"/>
    <mergeCell ref="A91:B91"/>
    <mergeCell ref="W1:X1"/>
    <mergeCell ref="U1:V1"/>
    <mergeCell ref="S1:T1"/>
    <mergeCell ref="Q1:R1"/>
    <mergeCell ref="C1:D1"/>
    <mergeCell ref="Y1:Z1"/>
    <mergeCell ref="Q130:T130"/>
    <mergeCell ref="Q131:T131"/>
    <mergeCell ref="Q132:T132"/>
    <mergeCell ref="Q133:T133"/>
    <mergeCell ref="A135:D135"/>
    <mergeCell ref="Q134:T134"/>
  </mergeCells>
  <phoneticPr fontId="22" type="noConversion"/>
  <hyperlinks>
    <hyperlink ref="Z112" r:id="rId1" xr:uid="{00000000-0004-0000-0100-000000000000}"/>
  </hyperlinks>
  <pageMargins left="0.7" right="0.7" top="0.75" bottom="0.75" header="0.3" footer="0.3"/>
  <pageSetup scale="10" fitToWidth="0" orientation="portrait" horizontalDpi="300" verticalDpi="300"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ReleaseHistory</vt:lpstr>
      <vt:lpstr>Wireless Capability Matrix 2018</vt:lpstr>
    </vt:vector>
  </TitlesOfParts>
  <Company>Qualcomm Incorporated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Author</dc:creator>
  <cp:lastModifiedBy>Godfrey, Tim</cp:lastModifiedBy>
  <cp:lastPrinted>2018-04-10T17:15:40Z</cp:lastPrinted>
  <dcterms:created xsi:type="dcterms:W3CDTF">2012-02-14T22:33:04Z</dcterms:created>
  <dcterms:modified xsi:type="dcterms:W3CDTF">2020-01-15T00:37:57Z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