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Projects\Coexistence\P802.19.3\"/>
    </mc:Choice>
  </mc:AlternateContent>
  <xr:revisionPtr revIDLastSave="0" documentId="13_ncr:1_{ADAAD431-78F6-4B2C-8E9C-8D0BEE257599}" xr6:coauthVersionLast="45" xr6:coauthVersionMax="45" xr10:uidLastSave="{00000000-0000-0000-0000-000000000000}"/>
  <bookViews>
    <workbookView xWindow="4488" yWindow="2052" windowWidth="12720" windowHeight="10188" activeTab="1" xr2:uid="{00000000-000D-0000-FFFF-FFFF00000000}"/>
  </bookViews>
  <sheets>
    <sheet name="Cover" sheetId="2" r:id="rId1"/>
    <sheet name="Comments" sheetId="1" r:id="rId2"/>
    <sheet name="Stats" sheetId="3" r:id="rId3"/>
  </sheets>
  <definedNames>
    <definedName name="_xlnm._FilterDatabase" localSheetId="1" hidden="1">Comments!$V$1:$V$89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<sst xmlns="http://schemas.openxmlformats.org/spreadsheetml/2006/main" count="1733" uniqueCount="506">
  <si>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</si>
  <si>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</si>
  <si>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</si>
  <si>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</si>
  <si>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</si>
  <si>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</si>
  <si>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</si>
  <si>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</si>
  <si>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</si>
  <si>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</si>
  <si>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</si>
  <si>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</si>
  <si>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</si>
  <si>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</si>
  <si>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</si>
  <si>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</si>
  <si>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</si>
  <si>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</si>
  <si>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</si>
  <si>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</si>
  <si>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</si>
  <si>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</si>
  <si>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</si>
  <si>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</si>
  <si>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</si>
  <si>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</si>
  <si>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</si>
  <si>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</si>
  <si>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</si>
  <si>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</si>
  <si>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</si>
  <si>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</si>
  <si>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</si>
  <si>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</si>
  <si>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</si>
  <si>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</si>
  <si>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</si>
  <si>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</si>
  <si>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</si>
  <si>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</si>
  <si>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</si>
  <si>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</si>
  <si>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</si>
  <si>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</si>
  <si>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</si>
  <si>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</si>
  <si>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</si>
  <si>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</si>
  <si>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</si>
  <si>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</si>
  <si>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</si>
  <si>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</si>
  <si>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</si>
  <si>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</si>
  <si>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</si>
  <si>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</si>
  <si>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</si>
  <si>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</si>
  <si>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</si>
  <si>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</si>
  <si>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</si>
  <si>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</si>
  <si>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</si>
  <si>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</si>
  <si>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</si>
  <si>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</si>
  <si>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</si>
  <si>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</si>
  <si>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</si>
  <si>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</si>
  <si>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</si>
  <si>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</si>
  <si>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</si>
  <si>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</si>
  <si>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</si>
  <si>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</si>
  <si>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</si>
  <si>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</si>
  <si>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</si>
  <si>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</si>
  <si>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</si>
  <si>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</si>
  <si>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</si>
  <si>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</si>
  <si>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</si>
  <si>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</si>
  <si>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</si>
  <si>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</si>
  <si>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</si>
  <si>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</si>
  <si>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</si>
  <si>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</si>
  <si>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</si>
  <si>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</si>
  <si>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</si>
  <si>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</si>
  <si>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</si>
  <si>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</si>
  <si>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</si>
  <si>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</si>
  <si>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</si>
  <si>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</si>
  <si>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</si>
  <si>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</si>
  <si>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</si>
  <si>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</si>
  <si>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</si>
  <si>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</si>
  <si>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</si>
  <si>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</si>
  <si>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</si>
  <si>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</si>
  <si>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</si>
  <si>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</si>
  <si>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</si>
  <si>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</si>
  <si>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</si>
  <si>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</si>
  <si>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</si>
  <si>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</si>
  <si>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</si>
  <si>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</si>
  <si>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</si>
  <si>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</si>
  <si>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</si>
  <si>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</si>
  <si>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</si>
  <si>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</si>
  <si>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</si>
  <si>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</si>
  <si>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</si>
  <si>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</si>
  <si>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</si>
  <si>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</si>
  <si>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</si>
  <si>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</si>
  <si>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</si>
  <si>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</si>
  <si>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</si>
  <si>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</si>
  <si>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</si>
  <si>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</si>
  <si>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</si>
  <si>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</si>
  <si>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</si>
  <si>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</si>
  <si>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</si>
  <si>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</si>
  <si>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</si>
  <si>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</si>
  <si>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</si>
  <si>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</si>
  <si>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</si>
  <si>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</si>
  <si>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</si>
  <si>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</si>
  <si>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</si>
  <si>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</si>
  <si>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</si>
  <si>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</si>
  <si>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</si>
  <si>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</si>
  <si>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</si>
  <si>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</si>
  <si>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</si>
  <si>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</si>
  <si>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</si>
  <si>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</si>
  <si>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</si>
  <si>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</si>
  <si>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</si>
  <si>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</si>
  <si>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</si>
  <si>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</si>
  <si>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</si>
  <si>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</si>
  <si>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</si>
  <si>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</si>
  <si>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</si>
  <si>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</si>
  <si>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</si>
  <si>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</si>
  <si>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</si>
  <si>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</si>
  <si>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</si>
  <si>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</si>
  <si>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</si>
  <si>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</si>
  <si>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</si>
  <si>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</si>
  <si>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</si>
  <si>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</si>
  <si>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</si>
  <si>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</si>
  <si>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</si>
  <si>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</si>
  <si>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</si>
  <si>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</si>
  <si>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</si>
  <si>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</si>
  <si>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</si>
  <si>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</si>
  <si>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</si>
  <si>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</si>
  <si>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</si>
  <si>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</si>
  <si>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</si>
  <si>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</si>
  <si>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</si>
  <si>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</si>
  <si>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</si>
  <si>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</si>
  <si>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</si>
  <si>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</si>
  <si>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</si>
  <si>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</si>
  <si>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</si>
  <si>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</si>
  <si>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</si>
  <si>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</si>
  <si>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</si>
  <si>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</si>
  <si>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</si>
  <si>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</si>
  <si>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</si>
  <si>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</si>
  <si>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</si>
  <si>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</si>
  <si>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</si>
  <si>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</si>
  <si>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</si>
  <si>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</si>
  <si>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</si>
  <si>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</si>
  <si>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</si>
  <si>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</si>
  <si>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</si>
  <si>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</si>
  <si>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</si>
  <si>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</si>
  <si>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</si>
  <si>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</si>
  <si>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</si>
  <si>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</si>
  <si>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</si>
  <si>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</si>
  <si>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</si>
  <si>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</si>
  <si>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</si>
  <si>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</si>
  <si>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</si>
  <si>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</si>
  <si>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</si>
  <si>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</si>
  <si>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</si>
  <si>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</si>
  <si>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</si>
  <si>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</si>
  <si>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</si>
  <si>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</si>
  <si>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</si>
  <si>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</si>
  <si>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</si>
  <si>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</si>
  <si>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</si>
  <si>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</si>
  <si>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</si>
  <si>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</si>
  <si>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</si>
  <si>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</si>
  <si>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</si>
  <si>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</si>
  <si>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</si>
  <si>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</si>
  <si>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</si>
  <si>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</si>
  <si>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</si>
  <si>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</si>
  <si>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</si>
  <si>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</si>
  <si>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</si>
  <si>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</si>
  <si>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</si>
  <si>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</si>
  <si>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</si>
  <si>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</si>
  <si>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</si>
  <si>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</si>
  <si>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</si>
  <si>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</si>
  <si>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</si>
  <si>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</si>
  <si>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</si>
  <si>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</si>
  <si>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</si>
  <si>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</si>
  <si>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</si>
  <si>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</si>
  <si>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</si>
  <si>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</si>
  <si>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</si>
  <si>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</si>
  <si>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</si>
  <si>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</si>
  <si>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</si>
  <si>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</si>
  <si>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</si>
  <si>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</si>
  <si>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</si>
  <si>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</si>
  <si>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</si>
  <si>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</si>
  <si>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</si>
  <si>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</si>
  <si>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</si>
  <si>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</si>
  <si>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</si>
  <si>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</si>
  <si>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</si>
  <si>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</si>
  <si>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</si>
  <si>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</si>
  <si>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</si>
  <si>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</si>
  <si>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</si>
  <si>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</si>
  <si>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</si>
  <si>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</si>
  <si>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</si>
  <si>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</si>
  <si>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</si>
  <si>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</si>
  <si>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</si>
  <si>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</si>
  <si>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</si>
  <si>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</si>
  <si>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</si>
  <si>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</si>
  <si>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</si>
  <si>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</si>
  <si>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</si>
  <si>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</si>
  <si>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</si>
  <si>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</si>
  <si>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</si>
  <si>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</si>
  <si>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</si>
  <si>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</si>
  <si>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</si>
  <si>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</si>
  <si>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</si>
  <si>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</si>
  <si>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</si>
  <si>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</si>
  <si>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</si>
  <si>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</si>
  <si>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</si>
  <si>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</si>
  <si>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</si>
  <si>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</si>
  <si>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</si>
  <si>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</si>
  <si>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</si>
  <si>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</si>
  <si>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</si>
  <si>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</si>
  <si>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</si>
  <si>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</si>
  <si>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</si>
  <si>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</si>
  <si>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</si>
  <si>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</si>
  <si>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</si>
  <si>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</si>
  <si>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</si>
  <si>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</si>
  <si>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</si>
  <si>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</si>
  <si>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</si>
  <si>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</si>
  <si>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</si>
  <si>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</si>
  <si>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</si>
  <si>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</si>
  <si>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</si>
  <si>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</si>
  <si>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</si>
  <si>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</si>
  <si>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</si>
  <si>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</si>
  <si>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</si>
  <si>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</si>
  <si>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</si>
  <si>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</si>
  <si>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</si>
  <si>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</si>
  <si>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</si>
  <si>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</si>
  <si>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</si>
  <si>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</si>
  <si>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</si>
  <si>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</si>
  <si>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</si>
  <si>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</si>
  <si>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</si>
  <si>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</si>
  <si>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</si>
  <si>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</si>
  <si>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</si>
  <si>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</si>
  <si>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</si>
  <si>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</si>
  <si>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</si>
  <si>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</si>
  <si>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</si>
  <si>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</si>
  <si>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</si>
  <si>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</si>
  <si>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</si>
  <si>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</si>
  <si>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</si>
  <si>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</si>
  <si>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</si>
  <si>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</si>
  <si>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</si>
  <si>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</si>
  <si>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</si>
  <si>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</si>
  <si>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</si>
  <si>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</si>
  <si>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</si>
  <si>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</si>
  <si>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</si>
  <si>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</si>
  <si>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</si>
  <si>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</si>
  <si>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</si>
  <si>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</si>
  <si>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</si>
  <si>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</si>
  <si>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</si>
  <si>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</si>
  <si>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</si>
  <si>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</si>
  <si>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</si>
  <si>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</si>
  <si>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</si>
  <si>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</si>
  <si>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</si>
  <si>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</si>
  <si>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</si>
  <si>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</si>
  <si>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</si>
  <si>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</si>
  <si>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</si>
  <si>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</si>
  <si>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Assigned</t>
  </si>
  <si>
    <t>Ready</t>
  </si>
  <si>
    <t>Done</t>
  </si>
  <si>
    <t>JG</t>
  </si>
  <si>
    <t>YN</t>
  </si>
  <si>
    <t>YN/JG</t>
  </si>
  <si>
    <t>JR</t>
  </si>
  <si>
    <t>BR</t>
  </si>
  <si>
    <t>KY</t>
  </si>
  <si>
    <t>Status</t>
  </si>
  <si>
    <t>Is it necessary?</t>
  </si>
  <si>
    <t>The maximum TX power is country dependent and for Euroup, it is 25.12 mW (See IEEE 802.11ah Table D-3a—Maximum STA transmit power and maximum BW allowed).</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</si>
  <si>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</si>
  <si>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</si>
  <si>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</si>
  <si>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</si>
  <si>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</si>
  <si>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</si>
  <si>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</si>
  <si>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</si>
  <si>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</si>
  <si>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</si>
  <si>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</si>
  <si>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</si>
  <si>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We can expect in other regions to experience similar diversity of uses.  Many of the interference sources noted in the observations will likely be present in many other regions.  </t>
  </si>
  <si>
    <t>Changed to "Several types of machinery emit radio noise that may radiate sufficient energy to impact on wireless communication systems"</t>
  </si>
  <si>
    <t>Add shall statements. See document  https://mentor.ieee.org/802.19/dcn/41/19-20-0041-01-0003-sa-initial-ballot-comment-resolution-proposal.docx</t>
  </si>
  <si>
    <t>See document  https://mentor.ieee.org/802.19/dcn/43/19-20-0043-00-0003-contribution-for-comment-resolution-p802-19-3-initial-ballot-cid-271717.pptx</t>
  </si>
  <si>
    <t>TM is used only for first appreance.</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</si>
  <si>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</si>
  <si>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</si>
  <si>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victim to interferred</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</si>
  <si>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</si>
  <si>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</si>
  <si>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</si>
  <si>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</si>
  <si>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</si>
  <si>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Changed to: Networks perform cooperated (or collaborated) coexistence operation according to following practice: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</si>
  <si>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</si>
  <si>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</si>
  <si>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</si>
  <si>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</si>
  <si>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</si>
  <si>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</si>
  <si>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TM, R, C are used only for first appreance.</t>
  </si>
  <si>
    <t>Add "Q-Learning" method in table 5, add text after line 17 on page 35.</t>
  </si>
  <si>
    <t>Add "Alpha-Fairness" method in table 5, add text after line 17 on page 35.</t>
  </si>
  <si>
    <t>see document  https://mentor.ieee.org/802.19/dcn/45/19-20-0045-00-0003-contribution for comment resolution cids 271478 and 271481.docx</t>
  </si>
  <si>
    <t>Change "provide recommendations" to "provide approaches".</t>
  </si>
  <si>
    <t>Updated figure, see document  https://mentor.ieee.org/802.19/dcn/42/19-20-0042-01-0003-contribution-for-comment-resolution-p802-19-3-initial-ballot-cid-271661.pptx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</si>
</sst>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3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8"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5" fillId="0" borderId="0" xfId="0" applyFont="1" applyAlignment="1">
      <alignment horizontal="justify" vertical="center"/>
    </xf>
    <xf numFmtId="0" fontId="0" fillId="4" borderId="0" xfId="0" applyFill="1" applyAlignment="1">
      <alignment wrapText="1"/>
    </xf>
    <xf numFmtId="0" fontId="0" fillId="0" borderId="0" xfId="0" applyFill="1" applyAlignment="1">
      <alignment wrapText="1"/>
    </xf>
    <xf numFmtId="0" fontId="0" fillId="5" borderId="0" xfId="0" applyFill="1" applyAlignment="1">
      <alignment wrapText="1"/>
    </xf>
    <xf numFmtId="0" fontId="4" fillId="5" borderId="0" xfId="0" applyFont="1" applyFill="1" applyAlignment="1">
      <alignment vertical="center" wrapText="1"/>
    </xf>
    <xf numFmtId="0" fontId="5" fillId="0" borderId="0" xfId="0" applyFont="1" applyAlignment="1">
      <alignment vertical="center" wrapText="1"/>
    </xf>
    <xf numFmtId="0" fontId="5" fillId="5" borderId="0" xfId="0" applyFont="1" applyFill="1" applyAlignment="1">
      <alignment horizontal="justify" vertical="center"/>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30" t="s">
        <v>448</v>
      </c>
      <c r="F1" s="30"/>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31" t="s">
        <v>445</v>
      </c>
      <c r="C16" s="32"/>
      <c r="D16" s="32"/>
      <c r="E16" s="32"/>
      <c r="F16" s="33"/>
    </row>
    <row r="18" spans="2:6" x14ac:dyDescent="0.25">
      <c r="B18" t="s">
        <v>446</v>
      </c>
      <c r="E18" s="34" t="s">
        <v>447</v>
      </c>
      <c r="F18" s="34"/>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V89"/>
  <sheetViews>
    <sheetView tabSelected="1" topLeftCell="R69" zoomScale="90" zoomScaleNormal="90" workbookViewId="0">
      <selection activeCell="U72" sqref="U72"/>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1.5546875" hidden="1"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456</v>
      </c>
      <c r="W1" s="3" t="s">
        <v>465</v>
      </c>
      <c r="X1" s="3" t="s">
        <v>21</v>
      </c>
      <c r="AC1" t="s">
        <v>22</v>
      </c>
      <c r="AD1" t="s">
        <v>23</v>
      </c>
      <c r="AE1" t="s">
        <v>24</v>
      </c>
    </row>
    <row r="2" spans="1:100" ht="224.4" hidden="1"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486</v>
      </c>
      <c r="V2" s="4" t="s">
        <v>463</v>
      </c>
      <c r="W2" s="4" t="s">
        <v>458</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487</v>
      </c>
      <c r="V3" s="4" t="s">
        <v>459</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hidden="1"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c r="U4" s="4"/>
      <c r="V4" s="4" t="s">
        <v>462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hidden="1"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c r="U5" s="4"/>
      <c r="V5" s="4" t="s">
        <v>462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hidden="1"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c r="U6" s="4"/>
      <c r="V6" s="4" t="s">
        <v>460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22</v>
      </c>
      <c r="U7" s="4" t="s">
        <v>488</v>
      </c>
      <c r="V7" s="4" t="s">
        <v>459</v>
      </c>
      <c r="W7" s="4" t="s">
        <v>458</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hidden="1"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c r="U8" s="4"/>
      <c r="V8" s="4" t="s">
        <v>461</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hidden="1"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c r="U9" s="4"/>
      <c r="V9" s="4" t="s">
        <v>462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hidden="1"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472</v>
      </c>
      <c r="V10" s="4" t="s">
        <v>463</v>
      </c>
      <c r="W10" s="4" t="s">
        <v>458</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489</v>
      </c>
      <c r="V11" s="4" t="s">
        <v>459</v>
      </c>
      <c r="W11" s="4" t="s">
        <v>458</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459</v>
      </c>
      <c r="W12" s="4" t="s">
        <v>458</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459</v>
      </c>
      <c r="W13" s="4" t="s">
        <v>458</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x14ac:dyDescent="0.25">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4" t="s">
        <v>500</v>
      </c>
      <c r="V14" s="4" t="s">
        <v>459</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459</v>
      </c>
      <c r="W15" s="4" t="s">
        <v>458</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hidden="1"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471</v>
      </c>
      <c r="V16" s="4" t="s">
        <v>463</v>
      </c>
      <c r="W16" s="4" t="s">
        <v>458</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459</v>
      </c>
      <c r="W17" s="4" t="s">
        <v>458</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hidden="1"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473</v>
      </c>
      <c r="V18" s="4" t="s">
        <v>463</v>
      </c>
      <c r="W18" s="4" t="s">
        <v>458</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hidden="1"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474</v>
      </c>
      <c r="V19" s="4" t="s">
        <v>463</v>
      </c>
      <c r="W19" s="4" t="s">
        <v>458</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467</v>
      </c>
      <c r="V20" s="4" t="s">
        <v>459</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468</v>
      </c>
      <c r="V21" s="4" t="s">
        <v>459</v>
      </c>
      <c r="W21" s="4" t="s">
        <v>458</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459</v>
      </c>
      <c r="W22" s="4" t="s">
        <v>458</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490</v>
      </c>
      <c r="V23" s="4" t="s">
        <v>459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hidden="1"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491</v>
      </c>
      <c r="V24" s="4" t="s">
        <v>463</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hidden="1"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c r="U25" s="4"/>
      <c r="V25" s="4" t="s">
        <v>460</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05.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6" t="s">
        <v>505</v>
      </c>
      <c r="V26" s="4" t="s">
        <v>459</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492</v>
      </c>
      <c r="V27" s="4" t="s">
        <v>459</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492</v>
      </c>
      <c r="V28" s="4" t="s">
        <v>459</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492</v>
      </c>
      <c r="V29" s="4" t="s">
        <v>459</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492</v>
      </c>
      <c r="V30" s="4" t="s">
        <v>459</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459</v>
      </c>
      <c r="W31" s="4" t="s">
        <v>458</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hidden="1"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475</v>
      </c>
      <c r="V32" s="4" t="s">
        <v>463</v>
      </c>
      <c r="W32" s="4" t="s">
        <v>458</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459</v>
      </c>
      <c r="W33" s="4" t="s">
        <v>458</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459</v>
      </c>
      <c r="W34" s="4" t="s">
        <v>458</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493</v>
      </c>
      <c r="V35" s="4" t="s">
        <v>459</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459</v>
      </c>
      <c r="W36" s="4" t="s">
        <v>458</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hidden="1"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494</v>
      </c>
      <c r="V37" s="4" t="s">
        <v>463</v>
      </c>
      <c r="W37" s="4" t="s">
        <v>458</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459</v>
      </c>
      <c r="W38" s="4" t="s">
        <v>458</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c r="U39" s="4"/>
      <c r="V39" s="4" t="s">
        <v>459</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459</v>
      </c>
      <c r="W40" s="4" t="s">
        <v>458</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459</v>
      </c>
      <c r="W41" s="4" t="s">
        <v>458</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459</v>
      </c>
      <c r="W42" s="4" t="s">
        <v>458</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459</v>
      </c>
      <c r="W43" s="4" t="s">
        <v>458</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459</v>
      </c>
      <c r="W44" s="4" t="s">
        <v>458</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459</v>
      </c>
      <c r="W45" s="4" t="s">
        <v>458</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495</v>
      </c>
      <c r="V46" s="4" t="s">
        <v>459</v>
      </c>
      <c r="W46" s="4" t="s">
        <v>458</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459</v>
      </c>
      <c r="W47" s="4" t="s">
        <v>458</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459</v>
      </c>
      <c r="W48" s="4" t="s">
        <v>458</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459</v>
      </c>
      <c r="W49" s="4" t="s">
        <v>458</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459</v>
      </c>
      <c r="W50" s="4" t="s">
        <v>458</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hidden="1"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463</v>
      </c>
      <c r="W51" s="4" t="s">
        <v>458</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459</v>
      </c>
      <c r="W52" s="4" t="s">
        <v>458</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hidden="1"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476</v>
      </c>
      <c r="V53" s="4" t="s">
        <v>463</v>
      </c>
      <c r="W53" s="4" t="s">
        <v>458</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hidden="1"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496</v>
      </c>
      <c r="V54" s="4" t="s">
        <v>463</v>
      </c>
      <c r="W54" s="4" t="s">
        <v>458</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24</v>
      </c>
      <c r="U55" s="4" t="s">
        <v>501</v>
      </c>
      <c r="V55" s="4" t="s">
        <v>459</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24</v>
      </c>
      <c r="U56" s="4" t="s">
        <v>502</v>
      </c>
      <c r="V56" s="4" t="s">
        <v>459</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459</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459</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hidden="1"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463</v>
      </c>
      <c r="W59" s="4" t="s">
        <v>458</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459</v>
      </c>
      <c r="W60" s="4" t="s">
        <v>458</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hidden="1"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470</v>
      </c>
      <c r="V61" s="4" t="s">
        <v>464</v>
      </c>
      <c r="W61" s="4" t="s">
        <v>458</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hidden="1"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469</v>
      </c>
      <c r="V62" s="4" t="s">
        <v>464</v>
      </c>
      <c r="W62" s="4" t="s">
        <v>458</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459</v>
      </c>
      <c r="W63" s="4" t="s">
        <v>458</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22</v>
      </c>
      <c r="U64" s="4" t="s">
        <v>497</v>
      </c>
      <c r="V64" s="4" t="s">
        <v>459</v>
      </c>
      <c r="W64" s="4" t="s">
        <v>458</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498</v>
      </c>
      <c r="V65" s="4" t="s">
        <v>459</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459</v>
      </c>
      <c r="W66" s="4" t="s">
        <v>458</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hidden="1"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477</v>
      </c>
      <c r="V67" s="4" t="s">
        <v>463</v>
      </c>
      <c r="W67" s="4" t="s">
        <v>458</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hidden="1"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478</v>
      </c>
      <c r="V68" s="4" t="s">
        <v>463</v>
      </c>
      <c r="W68" s="4" t="s">
        <v>458</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499</v>
      </c>
      <c r="V69" s="4" t="s">
        <v>459</v>
      </c>
      <c r="W69" s="4" t="s">
        <v>458</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hidden="1"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c r="U70" s="4"/>
      <c r="V70" s="4" t="s">
        <v>460</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hidden="1"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479</v>
      </c>
      <c r="V71" s="4" t="s">
        <v>463</v>
      </c>
      <c r="W71" s="4" t="s">
        <v>458</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484</v>
      </c>
      <c r="V72" s="4" t="s">
        <v>459</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hidden="1"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c r="U73" s="4"/>
      <c r="V73" s="4" t="s">
        <v>460</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hidden="1"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463</v>
      </c>
      <c r="W74" s="4" t="s">
        <v>458</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466</v>
      </c>
      <c r="V75" s="4" t="s">
        <v>459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459</v>
      </c>
      <c r="W76" s="4" t="s">
        <v>458</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hidden="1"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480</v>
      </c>
      <c r="V77" s="4" t="s">
        <v>463</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hidden="1"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4" t="s">
        <v>482</v>
      </c>
      <c r="V78" s="4" t="s">
        <v>463</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6" t="s">
        <v>22</v>
      </c>
      <c r="U79" s="27"/>
      <c r="V79" s="4" t="s">
        <v>459</v>
      </c>
      <c r="W79" s="4" t="s">
        <v>458</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3"/>
      <c r="V80" s="4" t="s">
        <v>459</v>
      </c>
      <c r="W80" s="4" t="s">
        <v>458</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79.2"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8" t="s">
        <v>503</v>
      </c>
      <c r="V81" s="4" t="s">
        <v>459</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6" t="s">
        <v>22</v>
      </c>
      <c r="U82" s="29"/>
      <c r="V82" s="4" t="s">
        <v>459</v>
      </c>
      <c r="W82" s="4" t="s">
        <v>458</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5" t="s">
        <v>24</v>
      </c>
      <c r="U83" s="21" t="s">
        <v>504</v>
      </c>
      <c r="V83" s="4" t="s">
        <v>459</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459</v>
      </c>
      <c r="W84" s="4" t="s">
        <v>458</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hidden="1"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481</v>
      </c>
      <c r="V85" s="4" t="s">
        <v>463</v>
      </c>
      <c r="W85" s="4" t="s">
        <v>458</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92.4" hidden="1"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483</v>
      </c>
      <c r="V86" s="4" t="s">
        <v>463</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459</v>
      </c>
      <c r="W87" s="4" t="s">
        <v>458</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459</v>
      </c>
      <c r="W88" s="4" t="s">
        <v>458</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459</v>
      </c>
      <c r="W89" s="4" t="s">
        <v>458</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V1:V89" xr:uid="{20F2668F-61E3-4F47-9908-70681BC77B46}">
    <filterColumn colId="0">
      <filters>
        <filter val="JG"/>
      </filters>
    </filterColumn>
  </autoFilter>
  <dataValidations xWindow="674" yWindow="225"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65"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39</v>
      </c>
    </row>
    <row r="10" spans="1:2" x14ac:dyDescent="0.25">
      <c r="A10" s="4" t="s">
        <v>453</v>
      </c>
      <c r="B10">
        <f>COUNTIF(Comments!T2:T89,"Revised")</f>
        <v>33</v>
      </c>
    </row>
    <row r="11" spans="1:2" x14ac:dyDescent="0.25">
      <c r="A11" s="4" t="s">
        <v>454</v>
      </c>
      <c r="B11">
        <f>COUNTIF(Comments!T2:T89,"Rejected")</f>
        <v>7</v>
      </c>
    </row>
    <row r="12" spans="1:2" x14ac:dyDescent="0.25">
      <c r="A12" s="4" t="s">
        <v>455</v>
      </c>
      <c r="B12">
        <f>COUNTIF(Comments!T2:T89,"")</f>
        <v>9</v>
      </c>
    </row>
    <row r="14" spans="1:2" x14ac:dyDescent="0.25">
      <c r="A14" s="4"/>
    </row>
    <row r="15" spans="1:2" x14ac:dyDescent="0.25">
      <c r="A15" s="4" t="s">
        <v>457</v>
      </c>
      <c r="B15">
        <f>COUNTIF(Comments!W2:W89,"Ready")</f>
        <v>0</v>
      </c>
    </row>
    <row r="16" spans="1:2" x14ac:dyDescent="0.25">
      <c r="A16" s="4" t="s">
        <v>458</v>
      </c>
      <c r="B16">
        <f>COUNTIF(Comments!W2:W89,"Done")</f>
        <v>56</v>
      </c>
    </row>
    <row r="17" spans="1:2" x14ac:dyDescent="0.25">
      <c r="A17" s="4" t="s">
        <v>485</v>
      </c>
      <c r="B17">
        <f>SUM(B18:B23)</f>
        <v>88</v>
      </c>
    </row>
    <row r="18" spans="1:2" x14ac:dyDescent="0.25">
      <c r="A18" s="4" t="s">
        <v>463</v>
      </c>
      <c r="B18">
        <f>COUNTIF(Comments!V2:V90,"BR")</f>
        <v>20</v>
      </c>
    </row>
    <row r="19" spans="1:2" x14ac:dyDescent="0.25">
      <c r="A19" s="4" t="s">
        <v>459</v>
      </c>
      <c r="B19">
        <f>COUNTIF(Comments!V2:V90,"JG")</f>
        <v>58</v>
      </c>
    </row>
    <row r="20" spans="1:2" x14ac:dyDescent="0.25">
      <c r="A20" t="s">
        <v>462</v>
      </c>
      <c r="B20">
        <f>COUNTIF(Comments!V2:V90,"JR")</f>
        <v>3</v>
      </c>
    </row>
    <row r="21" spans="1:2" x14ac:dyDescent="0.25">
      <c r="A21" t="s">
        <v>464</v>
      </c>
      <c r="B21">
        <f>COUNTIF(Comments!V2:V90,"KY")</f>
        <v>2</v>
      </c>
    </row>
    <row r="22" spans="1:2" x14ac:dyDescent="0.25">
      <c r="A22" t="s">
        <v>460</v>
      </c>
      <c r="B22">
        <f>COUNTIF(Comments!V2:V90,"YN")</f>
        <v>4</v>
      </c>
    </row>
    <row r="23" spans="1:2" x14ac:dyDescent="0.25">
      <c r="A23" t="s">
        <v>461</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Jianlin Guo</cp:lastModifiedBy>
  <cp:lastPrinted>2020-10-13T21:07:20Z</cp:lastPrinted>
  <dcterms:created xsi:type="dcterms:W3CDTF">2014-03-27T17:40:35Z</dcterms:created>
  <dcterms:modified xsi:type="dcterms:W3CDTF">2020-10-28T13:49:10Z</dcterms:modified>
  <cp:category/>
  <cp:contentStatus/>
</cp:coreProperties>
</file>