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C:\Projects\Coexistence\P802.19.3\"/>
    </mc:Choice>
  </mc:AlternateContent>
  <xr:revisionPtr revIDLastSave="0" documentId="13_ncr:1_{811C1728-BF1B-4282-8E6C-6977A600DB6A}" xr6:coauthVersionLast="45" xr6:coauthVersionMax="45" xr10:uidLastSave="{00000000-0000-0000-0000-000000000000}"/>
  <bookViews>
    <workbookView xWindow="8604" yWindow="1140" windowWidth="12720" windowHeight="10188" activeTab="1" xr2:uid="{00000000-000D-0000-FFFF-FFFF00000000}"/>
  </bookViews>
  <sheets>
    <sheet name="Cover" sheetId="2" r:id="rId1"/>
    <sheet name="Comments" sheetId="1" r:id="rId2"/>
    <sheet name="Stats" sheetId="3" r:id="rId3"/>
  </sheets>
  <definedNames>
    <definedName name="_xlnm._FilterDatabase" localSheetId="1" hidden="1">Comments!$V$1:$V$89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B23" i="3" l="1"/>
  <c r="B22" i="3"/>
  <c r="B21" i="3"/>
  <c r="B20" i="3"/>
  <c r="B19" i="3"/>
  <c r="B18" i="3"/>
  <c r="B16" i="3"/>
  <c r="B15" i="3"/>
  <c r="B12" i="3"/>
  <c r="B11" i="3"/>
  <c r="B10" i="3"/>
  <c r="B9" i="3"/>
  <c r="B17" i="3" l="1"/>
  <c r="B6" i="3"/>
  <c r="B5" i="3"/>
  <c r="B4" i="3"/>
  <c r="B3" i="3"/>
  <c r="B2" i="3"/>
</calcChain>
</file>

<file path=xl/sharedStrings.xml><?xml version="1.0" encoding="utf-8"?>
<sst xmlns="http://schemas.openxmlformats.org/spreadsheetml/2006/main" count="1733" uniqueCount="506">
  <si>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</si>
  <si>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</si>
  <si>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</si>
  <si>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</si>
  <si>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</si>
  <si>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</si>
  <si>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</si>
  <si>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</si>
  <si>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</si>
  <si>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</si>
  <si>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</si>
  <si>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</si>
  <si>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</si>
  <si>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</si>
  <si>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</si>
  <si>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</si>
  <si>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</si>
  <si>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</si>
  <si>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</si>
  <si>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</si>
  <si>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</si>
  <si>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Other3</t>
  </si>
  <si>
    <t>ACCEPTED</t>
  </si>
  <si>
    <t>REJECTED</t>
  </si>
  <si>
    <t>REVISED</t>
  </si>
  <si>
    <t>02-Oct-2020 11:44:35 UTC-12</t>
  </si>
  <si>
    <t>I-88</t>
  </si>
  <si>
    <t>Goodall, David</t>
  </si>
  <si>
    <t>dgoodall@ieee.org</t>
  </si>
  <si>
    <t/>
  </si>
  <si>
    <t>Ballot</t>
  </si>
  <si>
    <t>Producer - Component</t>
  </si>
  <si>
    <t>Disapprove</t>
  </si>
  <si>
    <t>Morse Micro</t>
  </si>
  <si>
    <t>Technical</t>
  </si>
  <si>
    <t>26</t>
  </si>
  <si>
    <t>7.10</t>
  </si>
  <si>
    <t>27</t>
  </si>
  <si>
    <t>BDT is an optional feature of 802.11ah and should not be considered as a primary reason for interference. In addition the mechanism is subject to a TXOP limit so it doesn't run continuously. There are other examples where SIFS is used between packets in a TXOP but in all cases CCA is required before the TXOP commences.</t>
  </si>
  <si>
    <t>Yes</t>
  </si>
  <si>
    <t>Remove Point 5.</t>
  </si>
  <si>
    <t>I-87</t>
  </si>
  <si>
    <t>Editorial</t>
  </si>
  <si>
    <t>18</t>
  </si>
  <si>
    <t>7.5</t>
  </si>
  <si>
    <t>23</t>
  </si>
  <si>
    <t>The word victim is a noun and not an adjective. Please find an appropriate technical adjective to replace the word victim throughout the text.</t>
  </si>
  <si>
    <t>As per comment</t>
  </si>
  <si>
    <t>02-Oct-2020 10:56:20 UTC-12</t>
  </si>
  <si>
    <t>I-86</t>
  </si>
  <si>
    <t>15</t>
  </si>
  <si>
    <t>6.4</t>
  </si>
  <si>
    <t>Since Table 3 is out of date Table 4 may also be out of date. In addition there is an indication of potential issues in Table 4 but no clear definition of what the potential issues are.</t>
  </si>
  <si>
    <t>Update Table 4 as required and define what the potential issues are, or remove Table 4.</t>
  </si>
  <si>
    <t>I-85</t>
  </si>
  <si>
    <t>6</t>
  </si>
  <si>
    <t>Table 3 is out of date. Wide band SRDs are now allowed to operate in 863-868MHz and 917.4-919.4MHz with a duty cycle of 2.8% for STAs and 10% for access points.</t>
  </si>
  <si>
    <t>Update Table 3</t>
  </si>
  <si>
    <t>I-84</t>
  </si>
  <si>
    <t>13</t>
  </si>
  <si>
    <t>6.3</t>
  </si>
  <si>
    <t>43</t>
  </si>
  <si>
    <t>There is no mention of the duty cycle requirements in Japan.</t>
  </si>
  <si>
    <t>Add duty cycle requirements to the section on Japan.</t>
  </si>
  <si>
    <t>I-83</t>
  </si>
  <si>
    <t>10</t>
  </si>
  <si>
    <t>5.2</t>
  </si>
  <si>
    <t>This sentence has a typo and even if corrected is not strictly correct: "IEEE Std 802.11ah devices have yet been deployed."</t>
  </si>
  <si>
    <t>Remove the sentence or modify to "IEEE Std 802.11ah devices are not yet widely deployed."</t>
  </si>
  <si>
    <t>I-82</t>
  </si>
  <si>
    <t>9</t>
  </si>
  <si>
    <t>4.6</t>
  </si>
  <si>
    <t>5</t>
  </si>
  <si>
    <t>Sigfox will also be subject to duty cycles in Japan.</t>
  </si>
  <si>
    <t>Rather than repeating regulatory information in all of the sections on the various technologies I suggest adding a paragraph to Section 4.1 Introduction which summarizes the regulatory situation faced by all these technologies in various regulatory domains with examples.</t>
  </si>
  <si>
    <t>I-81</t>
  </si>
  <si>
    <t>8</t>
  </si>
  <si>
    <t>4.5</t>
  </si>
  <si>
    <t>14</t>
  </si>
  <si>
    <t>For the most part all of the technologies operating in Europe and Japan in the same band are subject to the same or similar duty cycle restrictions so I'm not sure why LoRa has a specific mention of additional duty cycle restrictions.</t>
  </si>
  <si>
    <t>I suggest replacing the paragraph with a statement of which channel access method LoRa uses and that it is a duty cycle based technology.</t>
  </si>
  <si>
    <t>02-Oct-2020 07:32:34 UTC-12</t>
  </si>
  <si>
    <t>I-80</t>
  </si>
  <si>
    <t>Sand, Stephan</t>
  </si>
  <si>
    <t>stephan.sand@ieee.org</t>
  </si>
  <si>
    <t>Academic-Researcher</t>
  </si>
  <si>
    <t>Approve</t>
  </si>
  <si>
    <t>German Aerospace Center (DLR)</t>
  </si>
  <si>
    <t>6.2</t>
  </si>
  <si>
    <t>11</t>
  </si>
  <si>
    <t>replace standard with best practice.</t>
  </si>
  <si>
    <t>No</t>
  </si>
  <si>
    <t>see comment</t>
  </si>
  <si>
    <t>02-Oct-2020 07:30:51 UTC-12</t>
  </si>
  <si>
    <t>I-79</t>
  </si>
  <si>
    <t>Reads "IEEE Std 802.11ah devices have yet been deployed." Replace with have yet to be developed or have not yet been developed.</t>
  </si>
  <si>
    <t>02-Oct-2020 07:28:26 UTC-12</t>
  </si>
  <si>
    <t>I-78</t>
  </si>
  <si>
    <t>4.8</t>
  </si>
  <si>
    <t>Heading reads "Summarization". Replace with "Summary"</t>
  </si>
  <si>
    <t>See comment</t>
  </si>
  <si>
    <t>02-Oct-2020 07:26:28 UTC-12</t>
  </si>
  <si>
    <t>I-77</t>
  </si>
  <si>
    <t>19</t>
  </si>
  <si>
    <t>4.3</t>
  </si>
  <si>
    <t>CAP and CFP are not defined in acronym list.</t>
  </si>
  <si>
    <t>Define CAP and CFP in acronym list.</t>
  </si>
  <si>
    <t>02-Oct-2020 07:24:01 UTC-12</t>
  </si>
  <si>
    <t>I-76</t>
  </si>
  <si>
    <t>General</t>
  </si>
  <si>
    <t>17</t>
  </si>
  <si>
    <t>4.1</t>
  </si>
  <si>
    <t>Sometimes TM or R is used or omitted behind a standard or trademark</t>
  </si>
  <si>
    <t>use TM, R, C symbols consequently and in the same way.</t>
  </si>
  <si>
    <t>02-Oct-2020 07:21:23 UTC-12</t>
  </si>
  <si>
    <t>I-75</t>
  </si>
  <si>
    <t>16</t>
  </si>
  <si>
    <t>3.1</t>
  </si>
  <si>
    <t>RPS is not defined in acronym list</t>
  </si>
  <si>
    <t>Define RPS is acronym list</t>
  </si>
  <si>
    <t>02-Oct-2020 06:54:55 UTC-12</t>
  </si>
  <si>
    <t>I-74</t>
  </si>
  <si>
    <t>Kitazawa, Shoichi</t>
  </si>
  <si>
    <t>kitazawa@mmm.muroran-it.ac.jp</t>
  </si>
  <si>
    <t>Academic-Teacher</t>
  </si>
  <si>
    <t>Muoran Institute of Technology</t>
  </si>
  <si>
    <t>12</t>
  </si>
  <si>
    <t>There is no explanation for "e.r.p."
An explanation for the initial abbreviation is needed.</t>
  </si>
  <si>
    <t>Add explanation in this page or add "e.r.p" eplnation in the subclause 3.2.</t>
  </si>
  <si>
    <t>I-73</t>
  </si>
  <si>
    <t>33</t>
  </si>
  <si>
    <t>"ARIB STD T107 and ARIB STD T108." should be "ARIB STD-T107 and ARIB STD-T108."</t>
  </si>
  <si>
    <t>As specified in comment.</t>
  </si>
  <si>
    <t>01-Oct-2020 19:46:41 UTC-12</t>
  </si>
  <si>
    <t>I-72</t>
  </si>
  <si>
    <t>4.2</t>
  </si>
  <si>
    <t>802.11ah does not support a mesh topology.</t>
  </si>
  <si>
    <t>Modify text as per comment.</t>
  </si>
  <si>
    <t>I-71</t>
  </si>
  <si>
    <t>802.11-2016 allows up to 2007 associated STAs. 802.11ah-2016 increases this to 8191.</t>
  </si>
  <si>
    <t>I-70</t>
  </si>
  <si>
    <t>3</t>
  </si>
  <si>
    <t>The power limits are not specific to 802.11ah and belong in a regulatory section. In addition these powers may be specified as ERP or EIRP and the limit for Europe is incorrect.</t>
  </si>
  <si>
    <t>Remove the sentence starting "The maximum allowed transmission power is region dependent"</t>
  </si>
  <si>
    <t>I-69</t>
  </si>
  <si>
    <t>4</t>
  </si>
  <si>
    <t>35</t>
  </si>
  <si>
    <t>The data rate for 16MHz, 1NSS with short guard interval is 86666.7 Mb/s.</t>
  </si>
  <si>
    <t>Replace 78 with 86666.7</t>
  </si>
  <si>
    <t>I-68</t>
  </si>
  <si>
    <t>Wi-Fi HaLow is not trademarked. Wi-Fi CERTIFIED HaLow is trademarked.</t>
  </si>
  <si>
    <t>Remove the TM.</t>
  </si>
  <si>
    <t>I-67</t>
  </si>
  <si>
    <t>20</t>
  </si>
  <si>
    <t>This sentence is very loose: "IEEE Std 802.11ah and IEEE Std 802.15.4g implementations are typically capable of up to 1 km communication range."</t>
  </si>
  <si>
    <t>Modify the sentence to "IEEE Std 802.11ah and IEEE Std 802.15.4g specify a range of up to 1 km." That is correct for 802.11ah but I'm not sure about 802.15.4g.</t>
  </si>
  <si>
    <t>I-66</t>
  </si>
  <si>
    <t>Mesh networks increase radio interference compared to star topologies don't they? In other words the overall noise floor is raised.</t>
  </si>
  <si>
    <t>Change "Many IEEE Std 802.15.4g based systems use techniques such as mesh topologies with lowered power levels to achieve wider network range with less radio interference per device." to "Many IEEE Std 802.15.4g based systems use techniques such as mesh topologies to increase network range."</t>
  </si>
  <si>
    <t>I-65</t>
  </si>
  <si>
    <t>x</t>
  </si>
  <si>
    <t>The sentence "For example, Japan formed the 802.11ah Promotion Council (AHPC) to promote the deployment of IEEE Std 802.11ah technology with target applications requiring video transmission." appears to be incorrect. The AHPC web site provides a set of example use cases but does not require them all to support video. If they are video applications then they would but otherwise they presumably wouldn't.</t>
  </si>
  <si>
    <t>Remove the sentence.</t>
  </si>
  <si>
    <t>01-Oct-2020 06:35:13 UTC-12</t>
  </si>
  <si>
    <t>I-64</t>
  </si>
  <si>
    <t>Orlik, Philip</t>
  </si>
  <si>
    <t>porlik@merl.com</t>
  </si>
  <si>
    <t>Research</t>
  </si>
  <si>
    <t>Mitsubishi&amp;nbsp;Electric&amp;nbsp;Research&amp;nbsp;Laboratories</t>
  </si>
  <si>
    <t>Frequency numbers on x-axis are hard to read. This pertains to Figure 1</t>
  </si>
  <si>
    <t>Suggest that the x-axis be moved above (or below) the channel plans so that bands can be more easily seen</t>
  </si>
  <si>
    <t>01-Oct-2020 00:52:50 UTC-12</t>
  </si>
  <si>
    <t>I-63</t>
  </si>
  <si>
    <t>Salazar Cardozo, Ruben E</t>
  </si>
  <si>
    <t>ruben.salazar@landisgyr.com</t>
  </si>
  <si>
    <t>Producer - System / Manufacturer</t>
  </si>
  <si>
    <t>Landis+Gyr AG</t>
  </si>
  <si>
    <t>52</t>
  </si>
  <si>
    <t>9.7.5</t>
  </si>
  <si>
    <t>Paragraphs starting line 21 and line 28 explain in words what table 10 summarizes. This is redundant and difficult to follow.</t>
  </si>
  <si>
    <t>Remove paragraphs starting in line 21 and starting in line 28. Leave only paragraph starting line 1, page 53.</t>
  </si>
  <si>
    <t>I-62</t>
  </si>
  <si>
    <t>51</t>
  </si>
  <si>
    <t>9.7.4</t>
  </si>
  <si>
    <t>34</t>
  </si>
  <si>
    <t>Paragraphs starting line 34 and line 1, page 52 explain in words what table 9 summarizes. This is redundant and difficult to follow.</t>
  </si>
  <si>
    <t>Remove paragraphs starting in line 34 and starting in line 1, page 52. Leave only paragraph starting line 23, page 52.</t>
  </si>
  <si>
    <t>I-61</t>
  </si>
  <si>
    <t>9.7.3</t>
  </si>
  <si>
    <t>Paragraphs starting line 3 and line 11 explain in words what table 8 summarizes. This is redundant and difficult to follow.</t>
  </si>
  <si>
    <t>Remove paragraphs starting in line 3 and starting in line 11. Leave only paragraph starting line 26.</t>
  </si>
  <si>
    <t>I-60</t>
  </si>
  <si>
    <t>50</t>
  </si>
  <si>
    <t>9.7.2</t>
  </si>
  <si>
    <t>Paragraphs starting line 12 and line 20 explain in words what table 7 summarizes. This is redundant and difficult to follow.</t>
  </si>
  <si>
    <t>Remove paragraphs starting in line 12 and starting in line 20. Leave only paragraph starting line 32.</t>
  </si>
  <si>
    <t>01-Oct-2020 00:52:49 UTC-12</t>
  </si>
  <si>
    <t>I-59</t>
  </si>
  <si>
    <t>49</t>
  </si>
  <si>
    <t>9.6.6</t>
  </si>
  <si>
    <t>Document says:
"both packet deliver and latency performance …"</t>
  </si>
  <si>
    <t>Document should say:
"both packet delivery and latency performance …"</t>
  </si>
  <si>
    <t>I-58</t>
  </si>
  <si>
    <t>45</t>
  </si>
  <si>
    <t>9.3.11.5</t>
  </si>
  <si>
    <t>Document says:
"(ALOHA threshold ~18% effective channel load)" 
This number may be referring to the max effective throughput offered by ALOHA when the offered load is 50% of channel capacity? In which case the sentence is incorrect.</t>
  </si>
  <si>
    <t>RE-phrase, clarify or remove this statement.</t>
  </si>
  <si>
    <t>I-57</t>
  </si>
  <si>
    <t>41</t>
  </si>
  <si>
    <t>9.3.8</t>
  </si>
  <si>
    <t>Document says:
" Even an IEEE Std 802.11ah node can estimate IEEE Std 802.15.4g metrics…"</t>
  </si>
  <si>
    <t>Document should say:
" Even if an IEEE Std 802.11ah node can estimate IEEE Std 802.15.4g metrics…"</t>
  </si>
  <si>
    <t>I-56</t>
  </si>
  <si>
    <t>36</t>
  </si>
  <si>
    <t>9.3.1</t>
  </si>
  <si>
    <t>Document says: 
"Even this section assumes …"</t>
  </si>
  <si>
    <t>Document should say:
"Even if this section assumes …"</t>
  </si>
  <si>
    <t>I-55</t>
  </si>
  <si>
    <t>28</t>
  </si>
  <si>
    <t>8.2.2</t>
  </si>
  <si>
    <t>Document says:
"...However, a network performs cooperated (or collaborated) coexistence operation in the sense of"
The sentence is incomplete.</t>
  </si>
  <si>
    <t>Complete the sentence or rephrase it.</t>
  </si>
  <si>
    <t>I-54</t>
  </si>
  <si>
    <t>8.2.1</t>
  </si>
  <si>
    <t>Document says:
"...In this case, any device in the network does not make any coexistence decision…." 
This sentence is confusing.</t>
  </si>
  <si>
    <t>Document should say:
"...In this case, devices in the network don't make coexistence decisions…."</t>
  </si>
  <si>
    <t>I-53</t>
  </si>
  <si>
    <t>This section may conflict with regulations in some areas forbidding the synchronization of systems operating with high power in unlicensed bands. The document should at least mention that fact and recommend the section to be used only as allowed by local regulations.</t>
  </si>
  <si>
    <t>For reference, this is the description of such limitations in the FCC Part 15.237(h):
"The incorporation of intelligence within a frequency hopping spread spectrum system that permits the system to recognize other users within the spectrum band so that it individually and independently chooses and adapts its hopsets to avoid hopping on occupied channels is permitted. The coordination of frequency hopping systems in any other manner for the express purpose of avoiding the simultaneous occupancy of individual hopping frequencies by multiple transmitters is not permitted."</t>
  </si>
  <si>
    <t>I-52</t>
  </si>
  <si>
    <t>22</t>
  </si>
  <si>
    <t>7.7.3</t>
  </si>
  <si>
    <t>Document says:
"...multiple LoRa packets are present, some of the marked …"</t>
  </si>
  <si>
    <t>Document should say:
"...multiple LoRa packets are present, some of them marked …"</t>
  </si>
  <si>
    <t>I-51</t>
  </si>
  <si>
    <t>7.6</t>
  </si>
  <si>
    <t>Document says:
"...frequency hopping systems (e.g. IEEE P802.15.4w)…"
Because most 802.15.4g systems use frequency hopping it should be good to add them to the parenthesis.</t>
  </si>
  <si>
    <t>Document should say:
"...frequency hopping systems (e.g. IEEE Std 802.15.4g, IEEE P802.15.4w)…"</t>
  </si>
  <si>
    <t>I-50</t>
  </si>
  <si>
    <t>7.4</t>
  </si>
  <si>
    <t>Document says:
"...An additional aspect is very the low bit-rate…"</t>
  </si>
  <si>
    <t>Document should say:
"...An additional aspect is the very low bit-rate…"</t>
  </si>
  <si>
    <t>I-49</t>
  </si>
  <si>
    <t>2</t>
  </si>
  <si>
    <t>Document says:
"...has to offers modes …"</t>
  </si>
  <si>
    <t>Document should say:
"..has to offer modes .."</t>
  </si>
  <si>
    <t>I-48</t>
  </si>
  <si>
    <t>Document says:
"... Additionally, additional long-range systems also utilize this band…"
Not easy to read.</t>
  </si>
  <si>
    <t>Document should say:
"…This band is utilized also by other long-range systems…"</t>
  </si>
  <si>
    <t>I-47</t>
  </si>
  <si>
    <t>Document says:
"...For the channels defined by the center frequencies are located from 928.15 MHz to 929.65 MHz in steps of 100 kHz. …"
this sentence is unclear.</t>
  </si>
  <si>
    <t>Document should say:
"…The channels with the center frequencies from 928.15 MHz to 929.65 MHz are defined in steps of 100 kHz. …"</t>
  </si>
  <si>
    <t>I-46</t>
  </si>
  <si>
    <t>Document says:
"…maximum transmit power is 1 mW for the channels from with center frequencies from..."
The sentence construction is nor clear.</t>
  </si>
  <si>
    <t>Document should say:
"...maximum transmit power is 1 mW for the channels with center frequencies from…"</t>
  </si>
  <si>
    <t>I-45</t>
  </si>
  <si>
    <t>6.1</t>
  </si>
  <si>
    <t>24</t>
  </si>
  <si>
    <t>Document says:
"...indicates that coexistence mechanism is needed…"</t>
  </si>
  <si>
    <t>Document should say:
"...indicates that coexistence mechanisms are needed…"</t>
  </si>
  <si>
    <t>I-44</t>
  </si>
  <si>
    <t>Document says:
"...802.11ah devices have yet been deployed…" Confusing construction.</t>
  </si>
  <si>
    <t>Document should say:
"...802.11ah devices haven't yet been deployed…"</t>
  </si>
  <si>
    <t>I-43</t>
  </si>
  <si>
    <t>Table 2,, column 5 header says:
"Max TX Range "
This is wrong: there is no possible limitation to the open range of RF transmissions</t>
  </si>
  <si>
    <t>Table 2, column 5 header should say:
"Typical TX range"</t>
  </si>
  <si>
    <t>I-42</t>
  </si>
  <si>
    <t>4.7.1</t>
  </si>
  <si>
    <t>21</t>
  </si>
  <si>
    <t>Document says:
"...chirp modulated BSPK…" 
There is a typo.</t>
  </si>
  <si>
    <t>Document should say:
"... chirp modulated BPSK …"</t>
  </si>
  <si>
    <t>I-41</t>
  </si>
  <si>
    <t>Document says:
"Furthermore, other restriction may also apply, e.g…" 
The sentence contruction leads towards multiple restrictions.</t>
  </si>
  <si>
    <t>Document should say:
"Furthermore, other restrictions may also apply, e.g…"</t>
  </si>
  <si>
    <t>I-40</t>
  </si>
  <si>
    <t>Document says: 
"However, this drawback of this modulation…"
It is not easy to read.</t>
  </si>
  <si>
    <t>Document should say (for examnple):
"However, a drawback of this modulation…"</t>
  </si>
  <si>
    <t>I-39</t>
  </si>
  <si>
    <t>Document says:
"The transmission range is up to 1 km."
This seems to put a boundary in the range, however such boundary doesn’t exist.</t>
  </si>
  <si>
    <t>Document should say (for example):
"The transmission range is typically around 1 km."</t>
  </si>
  <si>
    <t>I-38</t>
  </si>
  <si>
    <t>Document says:
"Absolute Slot Number (ASM)"
There is a spelling error</t>
  </si>
  <si>
    <t>Document should say:
"Absolute Slot Number (ASN)"</t>
  </si>
  <si>
    <t>I-37</t>
  </si>
  <si>
    <t>31</t>
  </si>
  <si>
    <t>Document says: 
"...subsequently rolled into IEEE Std 802.15.4™-2015"
Given the timing of this review it should be more adequate to reference here the latest 2020 revision of the standard.</t>
  </si>
  <si>
    <t>Document should say:
"...subsequently rolled into IEEE Std 802.15.4™-2020"
This same change to occur throughout the dopcument where 802.15.4-2020 is mentioned.</t>
  </si>
  <si>
    <t>29-Sep-2020 16:22:13 UTC-12</t>
  </si>
  <si>
    <t>I-36</t>
  </si>
  <si>
    <t>Nagai, Yukimasa</t>
  </si>
  <si>
    <t>yukimasa.n@gmail.com</t>
  </si>
  <si>
    <t>Mitsubishi Electric Corporation</t>
  </si>
  <si>
    <t>Mixed with "TM" and without-"TM" for standards.
IEEE Std 802.15.4e-2012,
IEEE Std 802.15.4-2011</t>
  </si>
  <si>
    <t>Unify the nortation</t>
  </si>
  <si>
    <t>29-Sep-2020 16:18:11 UTC-12</t>
  </si>
  <si>
    <t>I-35</t>
  </si>
  <si>
    <t>39</t>
  </si>
  <si>
    <t>Q-learning based CSMA/CA may be also applied to Cooperated/Collaborated Coexistence on Section 9.2.3, since Equation (5) includes both 11ah and 15.4g locally observed performance metric. It can be collected from from AP/PANC/STA/nodes, too.</t>
  </si>
  <si>
    <t>Please discuss at comment resolusion. My proposed change is just add "Q-learning" on Table 5, and put sentence after Page 35, Line 17.</t>
  </si>
  <si>
    <t>I-34</t>
  </si>
  <si>
    <t>38</t>
  </si>
  <si>
    <t>9.3.7</t>
  </si>
  <si>
    <t>a-Fairness may be also applied to Cooperated/Collaborated Coexistence on Section 9.2.3, since Equation (1) includes both 11ah and 15.4g locally observed peromance metric. It can be collected from AP/PANC/STA/nodes, too.</t>
  </si>
  <si>
    <t>Please discuss at comment resolusion. My proposed change is just add "a-Fiarness" on Table 5, and put sentence after Page 35, Line 17.</t>
  </si>
  <si>
    <t>I-33</t>
  </si>
  <si>
    <t>8.2</t>
  </si>
  <si>
    <t>Mixed "IEEE 802.15.4g network" and "IEEE Std 802.15.4g network"</t>
  </si>
  <si>
    <t>Unify the nortation to "IEEE Std 802.15.4g network"</t>
  </si>
  <si>
    <t>I-32</t>
  </si>
  <si>
    <t>Mixed "IEEE 802.11ah network" and "IEEE Std 802.11ah network"</t>
  </si>
  <si>
    <t>Unify the nortation to "IEEE Std 802.11ah network"</t>
  </si>
  <si>
    <t>I-31</t>
  </si>
  <si>
    <t>25</t>
  </si>
  <si>
    <t>No normative reference for 802.15.4x</t>
  </si>
  <si>
    <t>Put IEEE 802.15.4x-2019 for Normative references on Section 2, if needed</t>
  </si>
  <si>
    <t>I-30</t>
  </si>
  <si>
    <t>7.9</t>
  </si>
  <si>
    <t>Duplicate "." for "and the victim receiver.."</t>
  </si>
  <si>
    <t>Remove one "."  and change to "and the victim receiver."</t>
  </si>
  <si>
    <t>I-29</t>
  </si>
  <si>
    <t>7.7.2</t>
  </si>
  <si>
    <t>Low resolution for Figure 3</t>
  </si>
  <si>
    <t>Update figure, if possible</t>
  </si>
  <si>
    <t>I-28</t>
  </si>
  <si>
    <t>Low resolution and lack of description for Figure 3</t>
  </si>
  <si>
    <t>Update figure, and add some sentence to explain Figure 3, if possible</t>
  </si>
  <si>
    <t>I-27</t>
  </si>
  <si>
    <t>Mixed "i.e." and "i.e.," on document</t>
  </si>
  <si>
    <t>Unify the nortation to "i.e.,"</t>
  </si>
  <si>
    <t>I-26</t>
  </si>
  <si>
    <t>7.3</t>
  </si>
  <si>
    <t>Typo for "i.e,"</t>
  </si>
  <si>
    <t>Change to "i.e." or "i.e.,"</t>
  </si>
  <si>
    <t>I-25</t>
  </si>
  <si>
    <t>7</t>
  </si>
  <si>
    <t>4.4</t>
  </si>
  <si>
    <t>Status of "IEEE P802.15.4w already completed the Sponsor Ballot." might be changed when 802.19.3 publishment.</t>
  </si>
  <si>
    <t>Change appropriate description for this sentense.</t>
  </si>
  <si>
    <t>I-24</t>
  </si>
  <si>
    <t>Mixed "–" (2byte character) and "-" on document</t>
  </si>
  <si>
    <t>Unify the nortation to "-"</t>
  </si>
  <si>
    <t>I-23</t>
  </si>
  <si>
    <t>No normative reference for 802.15.4v-2017</t>
  </si>
  <si>
    <t>Put IEEE 802.15.4v-2017 for Normative references on Section 2, if needed</t>
  </si>
  <si>
    <t>I-22</t>
  </si>
  <si>
    <t>No normative reference for 802.15.4u-2016</t>
  </si>
  <si>
    <t>Put IEEE 802.15.4u-2016 for Normative references on Section 2, if needed</t>
  </si>
  <si>
    <t>I-21</t>
  </si>
  <si>
    <t>1</t>
  </si>
  <si>
    <t>Typo for "802.15.4-2015"</t>
  </si>
  <si>
    <t>Modify to "IEEE 802.15.4TM-2015"</t>
  </si>
  <si>
    <t>I-20</t>
  </si>
  <si>
    <t>Just comment: the descriptions for frequency band in Japan are different between IEEE 802.11ah-2016 and IEEE 802.15-2015. (802.11ah is written by range, 802.15.4 is written by center frequency of channel). If this section will refer IEEE 802.15-2015, current desctiption on IEEE Std P802-10-3-D06 is correct.</t>
  </si>
  <si>
    <t>Just comment: Table 20-7 on IEEE 802.15.4-2015 shows the frequency regulation in Japan. Frequency band is written by center frequency for 200 kHz bandwidth.  I would like to make one contribution for channel clarification to explain details at comment resolution.</t>
  </si>
  <si>
    <t>29-Sep-2020 16:18:10 UTC-12</t>
  </si>
  <si>
    <t>I-19</t>
  </si>
  <si>
    <t>No normative reference for 802.15.4e-2012</t>
  </si>
  <si>
    <t>Put IEEE 802.15.4e-2012 for Normative references on Section 2, if needed</t>
  </si>
  <si>
    <t>I-18</t>
  </si>
  <si>
    <t>32</t>
  </si>
  <si>
    <t>No "TM" for IEEE Std 802.15.4-2011 on document (and more on P 5, line 36, etc.)</t>
  </si>
  <si>
    <t>IEEE Std 802.15.4TM-2011</t>
  </si>
  <si>
    <t>I-17</t>
  </si>
  <si>
    <t>Rigor of description for frequency band allocation. Expecially, Europeand Japan.If this section will refer IEEE 802.11ah-2016, Table D-3a of IEEE 802.11ah-2016 is good reference.</t>
  </si>
  <si>
    <t>Table D-3a of IEEE 802.11ah-2016 shows the frequency regulation expected for IEEE 802.11ah. 863 - 868.6 MHz for Europe, and 915.9 - 929.7 MHz for Japan might be better. 
As for JP regulation, ARIB STD-T108 defines 915.9 - 929.7 MHz for both 200 kHz and 100kHz bandwidth. (916 - 928 MHz is written by center frequency for 200 kHz bandwidth for both 1mW and 20mW transmission power)  Details can be found on doc.: 10-10-0018 or 19-18-0084. I would like to make one contribution for channel clarification to explain details at comment resolution.</t>
  </si>
  <si>
    <t>I-16</t>
  </si>
  <si>
    <t>No normative reference for 802.15.4w</t>
  </si>
  <si>
    <t>Put IEEE 802.15.4w for Normative references on Section 2, if needed</t>
  </si>
  <si>
    <t>I-15</t>
  </si>
  <si>
    <t>3.2</t>
  </si>
  <si>
    <t>No acronyms for LPWAN, AID, EDCA, AC, BSS, CAP, CFP, GTS, TSCH, ASM, CSS, AMI, HEMS, FEC, MPM, CSM, BDT, IoT, etc.</t>
  </si>
  <si>
    <t>Add them on Section 3.2, if needed</t>
  </si>
  <si>
    <t>I-14</t>
  </si>
  <si>
    <t>Abstract</t>
  </si>
  <si>
    <t>Different font type for "2012"</t>
  </si>
  <si>
    <t>Set appropriate font type</t>
  </si>
  <si>
    <t>28-Sep-2020 10:39:20 UTC-12</t>
  </si>
  <si>
    <t>I-13</t>
  </si>
  <si>
    <t>An, Song-Haur</t>
  </si>
  <si>
    <t>songan@ieee.org</t>
  </si>
  <si>
    <t>Consulting</t>
  </si>
  <si>
    <t>INDEPENDENT</t>
  </si>
  <si>
    <t>7.7.1</t>
  </si>
  <si>
    <t>It appears the US 902~928 MHz band is not addressed in 7.7.1.</t>
  </si>
  <si>
    <t>If there is no measurement data available for the US 902~928 MHz band, some discussion on how the other two measurement data can be applied is suggested.</t>
  </si>
  <si>
    <t>28-Sep-2020 04:29:06 UTC-12</t>
  </si>
  <si>
    <t>I-12</t>
  </si>
  <si>
    <t>There is no shall statement used throughout the recommendations.  I wonder the effectiveness of this so-called standard.</t>
  </si>
  <si>
    <t>Develop some key operational scenarios and provide "shall" statements to mitigate the interferences when the operator adopts the coexistence practice between 802.11ah and 802.15.4g.  It should be the goal for the standard to attain the coexistence certified product/logo accepted by the wireless or IoT industry.</t>
  </si>
  <si>
    <t>I-11</t>
  </si>
  <si>
    <t>54</t>
  </si>
  <si>
    <t>9.8</t>
  </si>
  <si>
    <t>The phrase "it is recommended that if it is possible" read weird.  We should not recommend anything that may not be possible.</t>
  </si>
  <si>
    <t>Remove "if it is possible."</t>
  </si>
  <si>
    <t>I-10</t>
  </si>
  <si>
    <t>I-9</t>
  </si>
  <si>
    <t>9.2</t>
  </si>
  <si>
    <t>Suggest combining 9.2 and 9.3 as a new 9.2 with a new subclause title "Coexistence Methods" and starting recommendations from 9.3 on.</t>
  </si>
  <si>
    <t>as in comment</t>
  </si>
  <si>
    <t>I-8</t>
  </si>
  <si>
    <t>30</t>
  </si>
  <si>
    <t>9.1</t>
  </si>
  <si>
    <t>Add "methods and" between "coexistence recommendations" to reflect the contents (9.2 and 9.3) in this subclause.</t>
  </si>
  <si>
    <t>I-7</t>
  </si>
  <si>
    <t>The sentence "[B20] and [B25] provide recommendations for IEEE Std 802.11ah and IEEE Std 802.15.4g coexistence" reads this standard is redundant.</t>
  </si>
  <si>
    <t>change "provide recommendations" to "investigate the feasibility of recommendations" or something similar.</t>
  </si>
  <si>
    <t>27-Sep-2020 08:39:44 UTC-12</t>
  </si>
  <si>
    <t>I-6</t>
  </si>
  <si>
    <t>Rannow, R K</t>
  </si>
  <si>
    <t>pi-boson@ieee.org</t>
  </si>
  <si>
    <t>silverdraft supercomputing</t>
  </si>
  <si>
    <t>IEEE Std 802.11ah backoff suspension can cause long backoff time, which increases transmission opportunity for IEEE Std 802.15.4g. Theoretically, an IEEE Std 802.11ah packet can be infinitely delayed. On the other hand, non-suspension IEEE Std 802.15.4g backoff allows bounded delay for IEEE Std 802.15.4g packet. In fact, this factor is in favor of IEEE Std 802.15.4g and it increases more channel access opportunity for IEEE Std 802.15.4g devices. When IEEE Std 802.11ah devices are on backoff suspension, IEEE Std 802.15.4g devices may get chance to make transmission early.
Grammatically confusing or ambiguous</t>
  </si>
  <si>
    <t>Suggestioned:
IEEE Std 802.11ah backoff suspension can cause long backoff time, which increases transmission opportunity for IEEE Std 802.15.4g.  An IEEE Std 802.11ah packet can be infinitely delayed and non-suspension IEEE Std 802.15.4g backoff allows bounded delay for IEEE Std 802.15.4g packet, which can allow IEEE Std 802.15.4g to increase channel access opportunity for IEEE Std 802.15.4g devices. When IEEE Std 802.11ah devices are on backoff suspension, IEEE Std 802.15.4g devices may get chance to make transmission early</t>
  </si>
  <si>
    <t>27-Sep-2020 08:32:59 UTC-12</t>
  </si>
  <si>
    <t>I-5</t>
  </si>
  <si>
    <t> Several types of machinery emitting powerful radio noise and may have severe impact on wireless
"powerful" and "severe" may be confusing or ambiguous.</t>
  </si>
  <si>
    <t> Several types of machinery emitting radio noise that may radiate sufficient energy to impact on wireless</t>
  </si>
  <si>
    <t>27-Sep-2020 08:28:48 UTC-12</t>
  </si>
  <si>
    <t>I-4</t>
  </si>
  <si>
    <t>time of short CS stations shall be 10% or less of duration. IEEE Std 802.15.4g operates as short CS station.
The use of the term "duration" may be confusing or ambiguous.</t>
  </si>
  <si>
    <t>time of short CS stations shall be 10% or less of [specific time]</t>
  </si>
  <si>
    <t>26-Sep-2020 13:41:08 UTC-12</t>
  </si>
  <si>
    <t>I-3</t>
  </si>
  <si>
    <t>Yano, Kazuto</t>
  </si>
  <si>
    <t>kzyano@ieee.org</t>
  </si>
  <si>
    <t>Advanced Telecommunications Research Institute International (ATR)</t>
  </si>
  <si>
    <t>59</t>
  </si>
  <si>
    <t>B</t>
  </si>
  <si>
    <t>The style of double quotations is different from other references.</t>
  </si>
  <si>
    <t>Please unify the style of double quotations.</t>
  </si>
  <si>
    <t>26-Sep-2020 13:39:56 UTC-12</t>
  </si>
  <si>
    <t>I-2</t>
  </si>
  <si>
    <t>At the end of this line, periods are duplicated.</t>
  </si>
  <si>
    <t>Please remove one period.</t>
  </si>
  <si>
    <t>26-Sep-2020 13:38:47 UTC-12</t>
  </si>
  <si>
    <t>I-1</t>
  </si>
  <si>
    <t>Style of double quotations are different between IEEE Std. 802.15.4s-2018 and other listed standard documents in Clause 2.</t>
  </si>
  <si>
    <t>Authors:</t>
  </si>
  <si>
    <t>Affiliations</t>
  </si>
  <si>
    <t>Address</t>
  </si>
  <si>
    <t>email</t>
  </si>
  <si>
    <t>Benjamin A. Rolfe</t>
  </si>
  <si>
    <t>Blind Creek Associates</t>
  </si>
  <si>
    <t>ben @ blindcreek.com</t>
  </si>
  <si>
    <t>MERL</t>
  </si>
  <si>
    <t>Notice: This document has been prepared to assist IEEE 802.19.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</si>
  <si>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Comments</t>
  </si>
  <si>
    <t>Benjamin Rolfe, MERL/BCA</t>
  </si>
  <si>
    <t>Doc # 19-20-0036-00-0003</t>
  </si>
  <si>
    <t>Comment Stats</t>
  </si>
  <si>
    <t>Total comments</t>
  </si>
  <si>
    <t>Technical MBS</t>
  </si>
  <si>
    <t>Accepted</t>
  </si>
  <si>
    <t>Revised</t>
  </si>
  <si>
    <t>Rejected</t>
  </si>
  <si>
    <t>Resolution blank</t>
  </si>
  <si>
    <t>Assigned</t>
  </si>
  <si>
    <t>Ready</t>
  </si>
  <si>
    <t>Done</t>
  </si>
  <si>
    <t>JG</t>
  </si>
  <si>
    <t>YN</t>
  </si>
  <si>
    <t>YN/JG</t>
  </si>
  <si>
    <t>JR</t>
  </si>
  <si>
    <t>BR</t>
  </si>
  <si>
    <t>KY</t>
  </si>
  <si>
    <t>Status</t>
  </si>
  <si>
    <t>Ask YN for help</t>
  </si>
  <si>
    <t>Is it necessary?</t>
  </si>
  <si>
    <t>The maximum TX power is country dependent and for Euroup, it is 25.12 mW (See IEEE 802.11ah Table D-3a—Maximum STA transmit power and maximum BW allowed).</t>
  </si>
  <si>
    <t>change 78 to 86.6667</t>
  </si>
  <si>
    <t>Updated Figure 3 with high-resolution and added explanation in subclause 7.7.2.  See document https://mentor.ieee.org/802.19/dcn/39/19-20-0039-00-0003-contribution-for-comment-resolution-cids-271598-and-271599.docx</t>
  </si>
  <si>
    <t>Updated Figure 4 with high-resolution.  See document https://mentor.ieee.org/802.19/dcn/39/19-20-0039-00-0003-contribution-for-comment-resolution-cids-271598-and-271599.docx</t>
  </si>
  <si>
    <t>Changed “e.r.p.”  to “ERP” in document and added ERP to 3.2 as “Effective Radiated Power”.</t>
  </si>
  <si>
    <t>Changed “standard” to “recommended practice”</t>
  </si>
  <si>
    <t>Deleted sentence “IEEE Std 802.11ah network can be organized in star topology, mesh topology or tree topology.”</t>
  </si>
  <si>
    <t>Changed “from 2048 up to 8192 per AP” to “stations, from 2007 up to 8191 per AP”</t>
  </si>
  <si>
    <t>Deleted parenthetical “(ALOHA 34 threshold ~18% effective channel load)”</t>
  </si>
  <si>
    <t>Changed to “now included in IEEE Std 802.15.4™-2020"</t>
  </si>
  <si>
    <t>IEEE Std 802.15.4v is cited only in clause 4 which is an overview so the reference via bibliography is correct</t>
  </si>
  <si>
    <t>IEEE Std 802.15.4u is cited only in clause 4 which is an overview so the reference via bibliography is correct</t>
  </si>
  <si>
    <t>IEEE Std 802.15.4e is cited only in clause 4 which is an overview so the reference via bibliography is correct</t>
  </si>
  <si>
    <t xml:space="preserve">Added paragraph at the end of 7.7.1: While other regions and environments will of course present different specific noise and interference specifics, the results of these specific studies illustrate the wide variety of systems using the Sub-1 GHz unlicensed bands.  We can expect in other regions to experience similar diversity of uses.  Many of the interference sources noted in the observations will likely be present in many other regions.  </t>
  </si>
  <si>
    <t>Changed to "Several types of machinery emit radio noise that may radiate sufficient energy to impact on wireless communication systems"</t>
  </si>
  <si>
    <t>Add shall statements. See document  https://mentor.ieee.org/802.19/dcn/41/19-20-0041-01-0003-sa-initial-ballot-comment-resolution-proposal.docx</t>
  </si>
  <si>
    <t>See document  https://mentor.ieee.org/802.19/dcn/43/19-20-0043-00-0003-contribution-for-comment-resolution-p802-19-3-initial-ballot-cid-271717.pptx</t>
  </si>
  <si>
    <t>TM is used only for first appreance.</t>
  </si>
  <si>
    <t>Assigned:</t>
  </si>
  <si>
    <t xml:space="preserve">Replaced Point 5 with:
Use of the Bidirectional TXOP (BDT) allows IEEE Std 802.11ah devices exchange a sequence of uplink and downlink PPDUs separated by SIFS. This operation combines both uplink and downlink channel access into a continuous frame exchange sequence between a pair of 802.11ah devices.  One stated objective of this operation is to minimize the number of contention-based channel accesses.
</t>
  </si>
  <si>
    <t>Changed victim to interferred</t>
  </si>
  <si>
    <t>Changed to "IEEE Std 802.11ah devices are not yet widely deployed."</t>
  </si>
  <si>
    <t>Changed  to "IEEE Std 802.11ah devices are not yet widely deployed."</t>
  </si>
  <si>
    <t>Changed the sentence to "IEEE Std 802.11ah and IEEE Std 802.15.4g specify a communication range of up to 1 km."</t>
  </si>
  <si>
    <t>The group disagrees with the comment. Mesh topologies  allow lower-power radios to be used to extend the range of the network beyond the range of the radio which can be used to reduce the interference impact of a given device.  A mesh device can scale power per link to only what is needed to reach that peer, which reduces the interference footprint of that transmission.  So the statement is true. Further details are given in  document https://mentor.ieee.org/802.19/dcn/41/19-20-0041-00-0003-sa-initial-ballot-comment-resolution-proposal.docx.</t>
  </si>
  <si>
    <t>The group prefers to keep the paragraphs for readers interested in more details. Moved paragraphs after table so that readers not interested in details can only read table.</t>
  </si>
  <si>
    <t>Changed to: Networks perform cooperated (or collaborated) coexistence operation according to following practice:</t>
  </si>
  <si>
    <t>The commenter does not provide a specific proposed change for this sub-clause sufficient for the group to understand how to satisfy the comment. The sub-clause is an overview description of centralized coordination.  The prohibition noted in the comment regarding frequency hopping is described in sub-clause 6.2.  Also the front matter of all IEEE standards advises the user that it is the responsibility of the user to comply with all laws and regulations.  The discussion of Frequency Hopping in 9.2.11 recommend non-centralized control schemes for frequency hopping, which would address the limitations noted by the comment. See  document https://mentor.ieee.org/802.19/dcn/41/19-20-0041-00-0003-sa-initial-ballot-comment-resolution-proposal.docx</t>
  </si>
  <si>
    <t>Changed to "802.11ah devices are not yet widely deployed"</t>
  </si>
  <si>
    <t xml:space="preserve">In 6.2 where first use of “IEEE Std 802.11 in 6.2, added the “TM”.  Note that the convention according to IEEE editors is to include “TM” mark at the first use of a standard name in the body of text. </t>
  </si>
  <si>
    <t>Changed to "i.e.,"</t>
  </si>
  <si>
    <t>Changed to "IEEE Std 802.15.4w specifies active and passive coexistence methods with …"</t>
  </si>
  <si>
    <t xml:space="preserve">Updated to IEEE Std 802.15.4-2020 revision per the multiple text changes given in document  https://mentor.ieee.org/802.19/dcn/43/19-20-0043-00-0003-contribution-for-comment-resolution-p802-19-3-initial-ballot-cid-271717.pptx  section 10 (CID 271622). </t>
  </si>
  <si>
    <t>TM, R, C are used only for first appreance.</t>
  </si>
  <si>
    <t>Add "Q-Learning" method in table 5, add text after line 17 on page 35.</t>
  </si>
  <si>
    <t>Add "Alpha-Fairness" method in table 5, add text after line 17 on page 35.</t>
  </si>
  <si>
    <t>see document  https://mentor.ieee.org/802.19/dcn/45/19-20-0045-00-0003-contribution for comment resolution cids 271478 and 271481.docx</t>
  </si>
  <si>
    <t>Change "provide recommendations" to "provide approaches".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</si>
</sst>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409]mmmm\ d\,\ yyyy;@"/>
  </numFmts>
  <fonts count="6" x14ac:knownFonts="1">
    <font>
      <sz val="10"/>
      <name val="Arial"/>
      <family val="2"/>
    </font>
    <font>
      <b/>
      <sz val="10"/>
      <color indexed="9"/>
      <name val="Arial"/>
      <family val="2"/>
    </font>
    <font>
      <sz val="10"/>
      <name val="Arial"/>
      <family val="2"/>
    </font>
    <font>
      <b/>
      <sz val="10"/>
      <name val="Arial"/>
      <family val="2"/>
    </font>
    <font>
      <sz val="11"/>
      <name val="Calibri"/>
      <family val="2"/>
    </font>
    <font>
      <sz val="10"/>
      <name val="Times New Roman"/>
      <family val="1"/>
    </font>
  </fonts>
  <fills count="6">
    <fill>
      <patternFill patternType="none"/>
    </fill>
    <fill>
      <patternFill patternType="gray125"/>
    </fill>
    <fill>
      <patternFill patternType="solid">
        <fgColor indexed="63"/>
        <bgColor indexed="64"/>
      </patternFill>
    </fill>
    <fill>
      <patternFill patternType="solid">
        <fgColor rgb="FFFF0000"/>
        <bgColor indexed="64"/>
      </patternFill>
    </fill>
    <fill>
      <patternFill patternType="solid">
        <fgColor rgb="FFFFFF00"/>
        <bgColor indexed="64"/>
      </patternFill>
    </fill>
    <fill>
      <patternFill patternType="solid">
        <fgColor theme="0"/>
        <bgColor indexed="64"/>
      </patternFill>
    </fill>
  </fills>
  <borders count="12">
    <border>
      <left/>
      <right/>
      <top/>
      <bottom/>
      <diagonal/>
    </border>
    <border>
      <left/>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6">
    <xf numFmtId="0" fontId="0" fillId="0" borderId="0"/>
    <xf numFmtId="9" fontId="2" fillId="0" borderId="0" applyFont="0" applyFill="0" applyBorder="0" applyAlignment="0" applyProtection="0"/>
    <xf numFmtId="166" fontId="2" fillId="0" borderId="0" applyFont="0" applyFill="0" applyBorder="0" applyAlignment="0" applyProtection="0"/>
    <xf numFmtId="164" fontId="2" fillId="0" borderId="0" applyFont="0" applyFill="0" applyBorder="0" applyAlignment="0" applyProtection="0"/>
    <xf numFmtId="167" fontId="2" fillId="0" borderId="0" applyFont="0" applyFill="0" applyBorder="0" applyAlignment="0" applyProtection="0"/>
    <xf numFmtId="165" fontId="2" fillId="0" borderId="0" applyFont="0" applyFill="0" applyBorder="0" applyAlignment="0" applyProtection="0"/>
  </cellStyleXfs>
  <cellXfs count="35">
    <xf numFmtId="0" fontId="0" fillId="0" borderId="0" xfId="0"/>
    <xf numFmtId="0" fontId="1" fillId="2" borderId="0" xfId="0" applyFont="1" applyFill="1" applyAlignment="1">
      <alignment wrapText="1"/>
    </xf>
    <xf numFmtId="0" fontId="0" fillId="0" borderId="0" xfId="0" applyAlignment="1" applyProtection="1">
      <alignment horizontal="left" wrapText="1"/>
      <protection locked="0"/>
    </xf>
    <xf numFmtId="0" fontId="1" fillId="2" borderId="0" xfId="0" applyFont="1" applyFill="1" applyAlignment="1">
      <alignment wrapText="1"/>
    </xf>
    <xf numFmtId="0" fontId="0" fillId="0" borderId="0" xfId="0" applyAlignment="1">
      <alignment wrapText="1"/>
    </xf>
    <xf numFmtId="0" fontId="1" fillId="3" borderId="0" xfId="0" applyFont="1" applyFill="1" applyAlignment="1">
      <alignment wrapText="1"/>
    </xf>
    <xf numFmtId="0" fontId="1" fillId="3" borderId="0" xfId="0" applyFont="1" applyFill="1" applyAlignment="1" applyProtection="1">
      <alignment wrapText="1"/>
    </xf>
    <xf numFmtId="0" fontId="0" fillId="0" borderId="5" xfId="0" applyBorder="1"/>
    <xf numFmtId="0" fontId="3" fillId="0" borderId="0" xfId="0" applyFont="1"/>
    <xf numFmtId="0" fontId="3" fillId="0" borderId="6" xfId="0" applyFont="1" applyBorder="1"/>
    <xf numFmtId="0" fontId="3" fillId="0" borderId="5" xfId="0" applyFont="1" applyBorder="1"/>
    <xf numFmtId="0" fontId="3" fillId="0" borderId="7" xfId="0" applyFont="1" applyBorder="1"/>
    <xf numFmtId="0" fontId="0" fillId="0" borderId="8" xfId="0" applyBorder="1"/>
    <xf numFmtId="0" fontId="0" fillId="0" borderId="0" xfId="0" applyBorder="1"/>
    <xf numFmtId="0" fontId="0" fillId="0" borderId="9" xfId="0" applyBorder="1"/>
    <xf numFmtId="0" fontId="0" fillId="0" borderId="10" xfId="0" applyBorder="1"/>
    <xf numFmtId="0" fontId="0" fillId="0" borderId="1" xfId="0" applyBorder="1"/>
    <xf numFmtId="0" fontId="0" fillId="0" borderId="11" xfId="0" applyBorder="1"/>
    <xf numFmtId="0" fontId="0" fillId="0" borderId="6" xfId="0" applyBorder="1"/>
    <xf numFmtId="0" fontId="0" fillId="0" borderId="7" xfId="0" applyBorder="1"/>
    <xf numFmtId="168" fontId="0" fillId="0" borderId="1" xfId="0" applyNumberFormat="1" applyBorder="1" applyAlignment="1">
      <alignment horizontal="left"/>
    </xf>
    <xf numFmtId="0" fontId="4" fillId="0" borderId="0" xfId="0" applyFont="1" applyAlignment="1">
      <alignment wrapText="1"/>
    </xf>
    <xf numFmtId="0" fontId="4" fillId="0" borderId="0" xfId="0" applyFont="1" applyAlignment="1">
      <alignment vertical="center" wrapText="1"/>
    </xf>
    <xf numFmtId="0" fontId="5" fillId="0" borderId="0" xfId="0" applyFont="1" applyAlignment="1">
      <alignment horizontal="justify" vertical="center"/>
    </xf>
    <xf numFmtId="0" fontId="0" fillId="4" borderId="0" xfId="0" applyFill="1" applyAlignment="1">
      <alignment wrapText="1"/>
    </xf>
    <xf numFmtId="0" fontId="0" fillId="0" borderId="0" xfId="0" applyFill="1" applyAlignment="1">
      <alignment wrapText="1"/>
    </xf>
    <xf numFmtId="0" fontId="0" fillId="0" borderId="1" xfId="0" applyBorder="1" applyAlignment="1">
      <alignment horizontal="right"/>
    </xf>
    <xf numFmtId="0" fontId="0" fillId="0" borderId="2" xfId="0" applyBorder="1" applyAlignment="1">
      <alignment horizontal="left" vertical="center" wrapText="1" indent="5"/>
    </xf>
    <xf numFmtId="0" fontId="0" fillId="0" borderId="3" xfId="0" applyBorder="1" applyAlignment="1">
      <alignment horizontal="left" vertical="center" wrapText="1" indent="5"/>
    </xf>
    <xf numFmtId="0" fontId="0" fillId="0" borderId="4" xfId="0" applyBorder="1" applyAlignment="1">
      <alignment horizontal="left" vertical="center" wrapText="1" indent="5"/>
    </xf>
    <xf numFmtId="0" fontId="0" fillId="0" borderId="0" xfId="0" applyAlignment="1">
      <alignment horizontal="right"/>
    </xf>
    <xf numFmtId="0" fontId="0" fillId="5" borderId="0" xfId="0" applyFill="1" applyAlignment="1">
      <alignment wrapText="1"/>
    </xf>
    <xf numFmtId="0" fontId="4" fillId="5" borderId="0" xfId="0" applyFont="1" applyFill="1" applyAlignment="1">
      <alignment vertical="center" wrapText="1"/>
    </xf>
    <xf numFmtId="0" fontId="5" fillId="0" borderId="0" xfId="0" applyFont="1" applyAlignment="1">
      <alignment vertical="center" wrapText="1"/>
    </xf>
    <xf numFmtId="0" fontId="5" fillId="5" borderId="0" xfId="0" applyFont="1" applyFill="1" applyAlignment="1">
      <alignment horizontal="justify" vertical="center"/>
    </xf>
  </cellXfs>
  <cellStyles count="6">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Normal" xfId="0" builtinId="0"/>
    <cellStyle name="Percent" xfId="1" xr:uid="{00000000-0005-0000-0000-000005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F18"/>
  <sheetViews>
    <sheetView workbookViewId="0">
      <selection activeCell="E1" sqref="E1:F1"/>
    </sheetView>
  </sheetViews>
  <sheetFormatPr defaultColWidth="8.77734375" defaultRowHeight="13.2" x14ac:dyDescent="0.25"/>
  <cols>
    <col min="1" max="1" width="6" customWidth="1"/>
    <col min="2" max="2" width="16.77734375" customWidth="1"/>
    <col min="3" max="3" width="23.77734375" customWidth="1"/>
    <col min="4" max="4" width="8.6640625" customWidth="1"/>
    <col min="5" max="5" width="9.109375" customWidth="1"/>
    <col min="6" max="6" width="19.44140625" customWidth="1"/>
  </cols>
  <sheetData>
    <row r="1" spans="2:6" x14ac:dyDescent="0.25">
      <c r="B1" s="20">
        <v>44116</v>
      </c>
      <c r="C1" s="16"/>
      <c r="D1" s="16"/>
      <c r="E1" s="26" t="s">
        <v>448</v>
      </c>
      <c r="F1" s="26"/>
    </row>
    <row r="3" spans="2:6" x14ac:dyDescent="0.25">
      <c r="B3" s="8" t="s">
        <v>437</v>
      </c>
      <c r="C3" s="8"/>
      <c r="D3" s="8"/>
      <c r="E3" s="8"/>
      <c r="F3" s="8"/>
    </row>
    <row r="4" spans="2:6" x14ac:dyDescent="0.25">
      <c r="B4" s="9" t="s">
        <v>9</v>
      </c>
      <c r="C4" s="10" t="s">
        <v>438</v>
      </c>
      <c r="D4" s="10" t="s">
        <v>439</v>
      </c>
      <c r="E4" s="10" t="s">
        <v>11</v>
      </c>
      <c r="F4" s="11" t="s">
        <v>440</v>
      </c>
    </row>
    <row r="5" spans="2:6" x14ac:dyDescent="0.25">
      <c r="B5" s="18" t="s">
        <v>441</v>
      </c>
      <c r="C5" s="7" t="s">
        <v>442</v>
      </c>
      <c r="D5" s="7"/>
      <c r="E5" s="7"/>
      <c r="F5" s="19" t="s">
        <v>443</v>
      </c>
    </row>
    <row r="6" spans="2:6" x14ac:dyDescent="0.25">
      <c r="B6" s="12"/>
      <c r="C6" s="13" t="s">
        <v>444</v>
      </c>
      <c r="D6" s="13"/>
      <c r="E6" s="13"/>
      <c r="F6" s="14"/>
    </row>
    <row r="7" spans="2:6" x14ac:dyDescent="0.25">
      <c r="B7" s="12"/>
      <c r="C7" s="13"/>
      <c r="D7" s="13"/>
      <c r="E7" s="13"/>
      <c r="F7" s="14"/>
    </row>
    <row r="8" spans="2:6" x14ac:dyDescent="0.25">
      <c r="B8" s="12"/>
      <c r="C8" s="13"/>
      <c r="D8" s="13"/>
      <c r="E8" s="13"/>
      <c r="F8" s="14"/>
    </row>
    <row r="9" spans="2:6" x14ac:dyDescent="0.25">
      <c r="B9" s="12"/>
      <c r="C9" s="13"/>
      <c r="D9" s="13"/>
      <c r="E9" s="13"/>
      <c r="F9" s="14"/>
    </row>
    <row r="10" spans="2:6" x14ac:dyDescent="0.25">
      <c r="B10" s="12"/>
      <c r="C10" s="13"/>
      <c r="D10" s="13"/>
      <c r="E10" s="13"/>
      <c r="F10" s="14"/>
    </row>
    <row r="11" spans="2:6" x14ac:dyDescent="0.25">
      <c r="B11" s="12"/>
      <c r="C11" s="13"/>
      <c r="D11" s="13"/>
      <c r="E11" s="13"/>
      <c r="F11" s="14"/>
    </row>
    <row r="12" spans="2:6" x14ac:dyDescent="0.25">
      <c r="B12" s="15"/>
      <c r="C12" s="16"/>
      <c r="D12" s="16"/>
      <c r="E12" s="16"/>
      <c r="F12" s="17"/>
    </row>
    <row r="13" spans="2:6" ht="12" customHeight="1" x14ac:dyDescent="0.25"/>
    <row r="14" spans="2:6" hidden="1" x14ac:dyDescent="0.25"/>
    <row r="15" spans="2:6" ht="13.2" hidden="1" customHeight="1" x14ac:dyDescent="0.25"/>
    <row r="16" spans="2:6" ht="81.599999999999994" customHeight="1" x14ac:dyDescent="0.25">
      <c r="B16" s="27" t="s">
        <v>445</v>
      </c>
      <c r="C16" s="28"/>
      <c r="D16" s="28"/>
      <c r="E16" s="28"/>
      <c r="F16" s="29"/>
    </row>
    <row r="18" spans="2:6" x14ac:dyDescent="0.25">
      <c r="B18" t="s">
        <v>446</v>
      </c>
      <c r="E18" s="30" t="s">
        <v>447</v>
      </c>
      <c r="F18" s="30"/>
    </row>
  </sheetData>
  <mergeCells count="3">
    <mergeCell ref="E1:F1"/>
    <mergeCell ref="B16:F16"/>
    <mergeCell ref="E18:F18"/>
  </mergeCells>
  <pageMargins left="0.7" right="0.7" top="0.75" bottom="0.75" header="0.3" footer="0.3"/>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CV89"/>
  <sheetViews>
    <sheetView tabSelected="1" topLeftCell="R87" zoomScale="90" zoomScaleNormal="90" workbookViewId="0">
      <selection activeCell="W83" sqref="W83"/>
    </sheetView>
  </sheetViews>
  <sheetFormatPr defaultColWidth="8.77734375" defaultRowHeight="13.2" x14ac:dyDescent="0.25"/>
  <cols>
    <col min="1" max="1" width="10.77734375" customWidth="1"/>
    <col min="2" max="2" width="14.77734375" customWidth="1"/>
    <col min="3" max="3" width="10.77734375" customWidth="1"/>
    <col min="4" max="4" width="12.5546875" customWidth="1"/>
    <col min="5" max="6" width="12.5546875" hidden="1" customWidth="1"/>
    <col min="7" max="8" width="7.6640625" style="2" customWidth="1"/>
    <col min="9" max="9" width="14.109375" style="2" hidden="1" customWidth="1"/>
    <col min="10" max="10" width="11.77734375" style="2" customWidth="1"/>
    <col min="11" max="12" width="13.33203125" style="2" customWidth="1"/>
    <col min="13" max="13" width="7.33203125" style="2" customWidth="1"/>
    <col min="14" max="14" width="10.77734375" customWidth="1"/>
    <col min="15" max="15" width="8.5546875" customWidth="1"/>
    <col min="16" max="16" width="34.77734375" customWidth="1"/>
    <col min="17" max="17" width="11.5546875" hidden="1" customWidth="1"/>
    <col min="18" max="18" width="11.5546875" customWidth="1"/>
    <col min="19" max="19" width="34.77734375" customWidth="1"/>
    <col min="20" max="20" width="12.5546875" customWidth="1"/>
    <col min="21" max="21" width="25.33203125" customWidth="1"/>
    <col min="23" max="23" width="13.6640625" customWidth="1"/>
    <col min="24" max="24" width="13.33203125" customWidth="1"/>
    <col min="28" max="33" width="8.88671875" hidden="1" customWidth="1"/>
  </cols>
  <sheetData>
    <row r="1" spans="1:100" ht="26.4" x14ac:dyDescent="0.25">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3" t="s">
        <v>19</v>
      </c>
      <c r="T1" s="6" t="s">
        <v>5</v>
      </c>
      <c r="U1" s="5" t="s">
        <v>6</v>
      </c>
      <c r="V1" s="3" t="s">
        <v>456</v>
      </c>
      <c r="W1" s="3" t="s">
        <v>465</v>
      </c>
      <c r="X1" s="3" t="s">
        <v>21</v>
      </c>
      <c r="AC1" t="s">
        <v>22</v>
      </c>
      <c r="AD1" t="s">
        <v>23</v>
      </c>
      <c r="AE1" t="s">
        <v>24</v>
      </c>
    </row>
    <row r="2" spans="1:100" ht="224.4" hidden="1" x14ac:dyDescent="0.25">
      <c r="A2" s="4">
        <v>271721</v>
      </c>
      <c r="B2" s="4" t="s">
        <v>25</v>
      </c>
      <c r="C2" s="4" t="s">
        <v>26</v>
      </c>
      <c r="D2" s="4" t="s">
        <v>27</v>
      </c>
      <c r="E2" s="4" t="s">
        <v>28</v>
      </c>
      <c r="F2" s="4" t="s">
        <v>29</v>
      </c>
      <c r="G2" s="2" t="s">
        <v>30</v>
      </c>
      <c r="H2" s="2">
        <v>16</v>
      </c>
      <c r="I2" s="2" t="s">
        <v>31</v>
      </c>
      <c r="J2" s="2" t="s">
        <v>32</v>
      </c>
      <c r="K2" s="2" t="s">
        <v>33</v>
      </c>
      <c r="L2" s="2" t="s">
        <v>34</v>
      </c>
      <c r="M2" s="2" t="s">
        <v>35</v>
      </c>
      <c r="N2" s="4" t="s">
        <v>36</v>
      </c>
      <c r="O2" s="4" t="s">
        <v>37</v>
      </c>
      <c r="P2" s="4" t="s">
        <v>38</v>
      </c>
      <c r="Q2" s="4"/>
      <c r="R2" s="4" t="s">
        <v>39</v>
      </c>
      <c r="S2" s="4" t="s">
        <v>40</v>
      </c>
      <c r="T2" s="4" t="s">
        <v>24</v>
      </c>
      <c r="U2" s="4" t="s">
        <v>487</v>
      </c>
      <c r="V2" s="4" t="s">
        <v>463</v>
      </c>
      <c r="W2" s="4" t="s">
        <v>458</v>
      </c>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row>
    <row r="3" spans="1:100" ht="52.8" x14ac:dyDescent="0.25">
      <c r="A3" s="4">
        <v>271720</v>
      </c>
      <c r="B3" s="4" t="s">
        <v>25</v>
      </c>
      <c r="C3" s="4" t="s">
        <v>41</v>
      </c>
      <c r="D3" s="4" t="s">
        <v>27</v>
      </c>
      <c r="E3" s="4" t="s">
        <v>28</v>
      </c>
      <c r="F3" s="4" t="s">
        <v>29</v>
      </c>
      <c r="G3" s="2" t="s">
        <v>30</v>
      </c>
      <c r="H3" s="2">
        <v>15</v>
      </c>
      <c r="I3" s="2" t="s">
        <v>31</v>
      </c>
      <c r="J3" s="2" t="s">
        <v>32</v>
      </c>
      <c r="K3" s="2" t="s">
        <v>33</v>
      </c>
      <c r="L3" s="2" t="s">
        <v>42</v>
      </c>
      <c r="M3" s="2" t="s">
        <v>43</v>
      </c>
      <c r="N3" s="4" t="s">
        <v>44</v>
      </c>
      <c r="O3" s="4" t="s">
        <v>45</v>
      </c>
      <c r="P3" s="4" t="s">
        <v>46</v>
      </c>
      <c r="Q3" s="4"/>
      <c r="R3" s="4" t="s">
        <v>39</v>
      </c>
      <c r="S3" s="4" t="s">
        <v>47</v>
      </c>
      <c r="T3" s="4" t="s">
        <v>24</v>
      </c>
      <c r="U3" s="4" t="s">
        <v>488</v>
      </c>
      <c r="V3" s="4" t="s">
        <v>459</v>
      </c>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row>
    <row r="4" spans="1:100" ht="66" hidden="1" x14ac:dyDescent="0.25">
      <c r="A4" s="4">
        <v>271719</v>
      </c>
      <c r="B4" s="4" t="s">
        <v>48</v>
      </c>
      <c r="C4" s="4" t="s">
        <v>49</v>
      </c>
      <c r="D4" s="4" t="s">
        <v>27</v>
      </c>
      <c r="E4" s="4" t="s">
        <v>28</v>
      </c>
      <c r="F4" s="4" t="s">
        <v>29</v>
      </c>
      <c r="G4" s="2" t="s">
        <v>30</v>
      </c>
      <c r="H4" s="2">
        <v>14</v>
      </c>
      <c r="I4" s="2" t="s">
        <v>31</v>
      </c>
      <c r="J4" s="2" t="s">
        <v>32</v>
      </c>
      <c r="K4" s="2" t="s">
        <v>33</v>
      </c>
      <c r="L4" s="2" t="s">
        <v>34</v>
      </c>
      <c r="M4" s="2" t="s">
        <v>50</v>
      </c>
      <c r="N4" s="4" t="s">
        <v>51</v>
      </c>
      <c r="O4" s="4" t="s">
        <v>50</v>
      </c>
      <c r="P4" s="4" t="s">
        <v>52</v>
      </c>
      <c r="Q4" s="4"/>
      <c r="R4" s="4" t="s">
        <v>39</v>
      </c>
      <c r="S4" s="4" t="s">
        <v>53</v>
      </c>
      <c r="T4" s="4"/>
      <c r="U4" s="4"/>
      <c r="V4" s="4" t="s">
        <v>462</v>
      </c>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row>
    <row r="5" spans="1:100" ht="66" hidden="1" x14ac:dyDescent="0.25">
      <c r="A5" s="4">
        <v>271718</v>
      </c>
      <c r="B5" s="4" t="s">
        <v>48</v>
      </c>
      <c r="C5" s="4" t="s">
        <v>54</v>
      </c>
      <c r="D5" s="4" t="s">
        <v>27</v>
      </c>
      <c r="E5" s="4" t="s">
        <v>28</v>
      </c>
      <c r="F5" s="4" t="s">
        <v>29</v>
      </c>
      <c r="G5" s="4" t="s">
        <v>30</v>
      </c>
      <c r="H5" s="4">
        <v>13</v>
      </c>
      <c r="I5" s="4" t="s">
        <v>31</v>
      </c>
      <c r="J5" s="4" t="s">
        <v>32</v>
      </c>
      <c r="K5" s="4" t="s">
        <v>33</v>
      </c>
      <c r="L5" s="4" t="s">
        <v>34</v>
      </c>
      <c r="M5" s="4" t="s">
        <v>50</v>
      </c>
      <c r="N5" s="4" t="s">
        <v>51</v>
      </c>
      <c r="O5" s="4" t="s">
        <v>55</v>
      </c>
      <c r="P5" s="4" t="s">
        <v>56</v>
      </c>
      <c r="Q5" s="4"/>
      <c r="R5" s="4" t="s">
        <v>39</v>
      </c>
      <c r="S5" s="4" t="s">
        <v>57</v>
      </c>
      <c r="T5" s="4"/>
      <c r="U5" s="4"/>
      <c r="V5" s="4" t="s">
        <v>462</v>
      </c>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row>
    <row r="6" spans="1:100" ht="39.6" hidden="1" x14ac:dyDescent="0.25">
      <c r="A6" s="4">
        <v>271717</v>
      </c>
      <c r="B6" s="4" t="s">
        <v>48</v>
      </c>
      <c r="C6" s="4" t="s">
        <v>58</v>
      </c>
      <c r="D6" s="4" t="s">
        <v>27</v>
      </c>
      <c r="E6" s="4" t="s">
        <v>28</v>
      </c>
      <c r="F6" s="4" t="s">
        <v>29</v>
      </c>
      <c r="G6" s="4" t="s">
        <v>30</v>
      </c>
      <c r="H6" s="4">
        <v>12</v>
      </c>
      <c r="I6" s="4" t="s">
        <v>31</v>
      </c>
      <c r="J6" s="4" t="s">
        <v>32</v>
      </c>
      <c r="K6" s="4" t="s">
        <v>33</v>
      </c>
      <c r="L6" s="4" t="s">
        <v>42</v>
      </c>
      <c r="M6" s="4" t="s">
        <v>59</v>
      </c>
      <c r="N6" s="4" t="s">
        <v>60</v>
      </c>
      <c r="O6" s="4" t="s">
        <v>61</v>
      </c>
      <c r="P6" s="4" t="s">
        <v>62</v>
      </c>
      <c r="Q6" s="4"/>
      <c r="R6" s="4" t="s">
        <v>39</v>
      </c>
      <c r="S6" s="4" t="s">
        <v>63</v>
      </c>
      <c r="T6" s="4"/>
      <c r="U6" s="4"/>
      <c r="V6" s="4" t="s">
        <v>460</v>
      </c>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row>
    <row r="7" spans="1:100" ht="52.8" x14ac:dyDescent="0.25">
      <c r="A7" s="4">
        <v>271716</v>
      </c>
      <c r="B7" s="4" t="s">
        <v>48</v>
      </c>
      <c r="C7" s="4" t="s">
        <v>64</v>
      </c>
      <c r="D7" s="4" t="s">
        <v>27</v>
      </c>
      <c r="E7" s="4" t="s">
        <v>28</v>
      </c>
      <c r="F7" s="4" t="s">
        <v>29</v>
      </c>
      <c r="G7" s="2" t="s">
        <v>30</v>
      </c>
      <c r="H7" s="2">
        <v>11</v>
      </c>
      <c r="I7" s="2" t="s">
        <v>31</v>
      </c>
      <c r="J7" s="2" t="s">
        <v>32</v>
      </c>
      <c r="K7" s="2" t="s">
        <v>33</v>
      </c>
      <c r="L7" s="2" t="s">
        <v>42</v>
      </c>
      <c r="M7" s="2" t="s">
        <v>65</v>
      </c>
      <c r="N7" s="4" t="s">
        <v>66</v>
      </c>
      <c r="O7" s="4" t="s">
        <v>45</v>
      </c>
      <c r="P7" s="4" t="s">
        <v>67</v>
      </c>
      <c r="Q7" s="4"/>
      <c r="R7" s="4" t="s">
        <v>39</v>
      </c>
      <c r="S7" s="4" t="s">
        <v>68</v>
      </c>
      <c r="T7" s="4" t="s">
        <v>22</v>
      </c>
      <c r="U7" s="4" t="s">
        <v>489</v>
      </c>
      <c r="V7" s="4" t="s">
        <v>459</v>
      </c>
      <c r="W7" s="4" t="s">
        <v>458</v>
      </c>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row>
    <row r="8" spans="1:100" ht="105.6" hidden="1" x14ac:dyDescent="0.25">
      <c r="A8" s="4">
        <v>271715</v>
      </c>
      <c r="B8" s="4" t="s">
        <v>48</v>
      </c>
      <c r="C8" s="4" t="s">
        <v>69</v>
      </c>
      <c r="D8" s="4" t="s">
        <v>27</v>
      </c>
      <c r="E8" s="4" t="s">
        <v>28</v>
      </c>
      <c r="F8" s="4" t="s">
        <v>29</v>
      </c>
      <c r="G8" s="2" t="s">
        <v>30</v>
      </c>
      <c r="H8" s="2">
        <v>10</v>
      </c>
      <c r="I8" s="2" t="s">
        <v>31</v>
      </c>
      <c r="J8" s="2" t="s">
        <v>32</v>
      </c>
      <c r="K8" s="2" t="s">
        <v>33</v>
      </c>
      <c r="L8" s="2" t="s">
        <v>42</v>
      </c>
      <c r="M8" s="2" t="s">
        <v>70</v>
      </c>
      <c r="N8" s="4" t="s">
        <v>71</v>
      </c>
      <c r="O8" s="4" t="s">
        <v>72</v>
      </c>
      <c r="P8" s="4" t="s">
        <v>73</v>
      </c>
      <c r="Q8" s="4"/>
      <c r="R8" s="4" t="s">
        <v>39</v>
      </c>
      <c r="S8" s="4" t="s">
        <v>74</v>
      </c>
      <c r="T8" s="4"/>
      <c r="U8" s="4"/>
      <c r="V8" s="4" t="s">
        <v>461</v>
      </c>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row>
    <row r="9" spans="1:100" ht="79.2" hidden="1" x14ac:dyDescent="0.25">
      <c r="A9" s="4">
        <v>271714</v>
      </c>
      <c r="B9" s="4" t="s">
        <v>48</v>
      </c>
      <c r="C9" s="4" t="s">
        <v>75</v>
      </c>
      <c r="D9" s="4" t="s">
        <v>27</v>
      </c>
      <c r="E9" s="4" t="s">
        <v>28</v>
      </c>
      <c r="F9" s="4" t="s">
        <v>29</v>
      </c>
      <c r="G9" s="2" t="s">
        <v>30</v>
      </c>
      <c r="H9" s="2">
        <v>9</v>
      </c>
      <c r="I9" s="2" t="s">
        <v>31</v>
      </c>
      <c r="J9" s="2" t="s">
        <v>32</v>
      </c>
      <c r="K9" s="2" t="s">
        <v>33</v>
      </c>
      <c r="L9" s="2" t="s">
        <v>42</v>
      </c>
      <c r="M9" s="2" t="s">
        <v>76</v>
      </c>
      <c r="N9" s="4" t="s">
        <v>77</v>
      </c>
      <c r="O9" s="4" t="s">
        <v>78</v>
      </c>
      <c r="P9" s="4" t="s">
        <v>79</v>
      </c>
      <c r="Q9" s="4"/>
      <c r="R9" s="4" t="s">
        <v>39</v>
      </c>
      <c r="S9" s="4" t="s">
        <v>80</v>
      </c>
      <c r="T9" s="4"/>
      <c r="U9" s="4"/>
      <c r="V9" s="4" t="s">
        <v>462</v>
      </c>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row>
    <row r="10" spans="1:100" ht="40.200000000000003" hidden="1" x14ac:dyDescent="0.3">
      <c r="A10" s="4">
        <v>271712</v>
      </c>
      <c r="B10" s="4" t="s">
        <v>81</v>
      </c>
      <c r="C10" s="4" t="s">
        <v>82</v>
      </c>
      <c r="D10" s="4" t="s">
        <v>83</v>
      </c>
      <c r="E10" s="4" t="s">
        <v>84</v>
      </c>
      <c r="F10" s="4" t="s">
        <v>29</v>
      </c>
      <c r="G10" s="2" t="s">
        <v>30</v>
      </c>
      <c r="H10" s="2">
        <v>6</v>
      </c>
      <c r="I10" s="2" t="s">
        <v>85</v>
      </c>
      <c r="J10" s="2" t="s">
        <v>86</v>
      </c>
      <c r="K10" s="2" t="s">
        <v>87</v>
      </c>
      <c r="L10" s="2" t="s">
        <v>42</v>
      </c>
      <c r="M10" s="2" t="s">
        <v>35</v>
      </c>
      <c r="N10" s="4" t="s">
        <v>88</v>
      </c>
      <c r="O10" s="4" t="s">
        <v>89</v>
      </c>
      <c r="P10" s="4" t="s">
        <v>90</v>
      </c>
      <c r="Q10" s="4"/>
      <c r="R10" s="4" t="s">
        <v>91</v>
      </c>
      <c r="S10" s="4" t="s">
        <v>92</v>
      </c>
      <c r="T10" s="4" t="s">
        <v>24</v>
      </c>
      <c r="U10" s="21" t="s">
        <v>473</v>
      </c>
      <c r="V10" s="4" t="s">
        <v>463</v>
      </c>
      <c r="W10" s="4" t="s">
        <v>458</v>
      </c>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row>
    <row r="11" spans="1:100" ht="52.8" x14ac:dyDescent="0.25">
      <c r="A11" s="4">
        <v>271711</v>
      </c>
      <c r="B11" s="4" t="s">
        <v>93</v>
      </c>
      <c r="C11" s="4" t="s">
        <v>94</v>
      </c>
      <c r="D11" s="4" t="s">
        <v>83</v>
      </c>
      <c r="E11" s="4" t="s">
        <v>84</v>
      </c>
      <c r="F11" s="4" t="s">
        <v>29</v>
      </c>
      <c r="G11" s="2" t="s">
        <v>30</v>
      </c>
      <c r="H11" s="2">
        <v>5</v>
      </c>
      <c r="I11" s="2" t="s">
        <v>85</v>
      </c>
      <c r="J11" s="2" t="s">
        <v>86</v>
      </c>
      <c r="K11" s="2" t="s">
        <v>87</v>
      </c>
      <c r="L11" s="2" t="s">
        <v>42</v>
      </c>
      <c r="M11" s="2" t="s">
        <v>45</v>
      </c>
      <c r="N11" s="4" t="s">
        <v>66</v>
      </c>
      <c r="O11" s="4" t="s">
        <v>45</v>
      </c>
      <c r="P11" s="4" t="s">
        <v>95</v>
      </c>
      <c r="Q11" s="4"/>
      <c r="R11" s="4" t="s">
        <v>91</v>
      </c>
      <c r="S11" s="4" t="s">
        <v>92</v>
      </c>
      <c r="T11" s="4" t="s">
        <v>24</v>
      </c>
      <c r="U11" s="4" t="s">
        <v>490</v>
      </c>
      <c r="V11" s="4" t="s">
        <v>459</v>
      </c>
      <c r="W11" s="4" t="s">
        <v>458</v>
      </c>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row>
    <row r="12" spans="1:100" ht="39.6" x14ac:dyDescent="0.25">
      <c r="A12" s="4">
        <v>271710</v>
      </c>
      <c r="B12" s="4" t="s">
        <v>96</v>
      </c>
      <c r="C12" s="4" t="s">
        <v>97</v>
      </c>
      <c r="D12" s="4" t="s">
        <v>83</v>
      </c>
      <c r="E12" s="4" t="s">
        <v>84</v>
      </c>
      <c r="F12" s="4" t="s">
        <v>29</v>
      </c>
      <c r="G12" s="2" t="s">
        <v>30</v>
      </c>
      <c r="H12" s="2">
        <v>4</v>
      </c>
      <c r="I12" s="2" t="s">
        <v>85</v>
      </c>
      <c r="J12" s="2" t="s">
        <v>86</v>
      </c>
      <c r="K12" s="2" t="s">
        <v>87</v>
      </c>
      <c r="L12" s="2" t="s">
        <v>42</v>
      </c>
      <c r="M12" s="2" t="s">
        <v>45</v>
      </c>
      <c r="N12" s="4" t="s">
        <v>98</v>
      </c>
      <c r="O12" s="4" t="s">
        <v>76</v>
      </c>
      <c r="P12" s="4" t="s">
        <v>99</v>
      </c>
      <c r="Q12" s="4"/>
      <c r="R12" s="4" t="s">
        <v>91</v>
      </c>
      <c r="S12" s="4" t="s">
        <v>100</v>
      </c>
      <c r="T12" s="4" t="s">
        <v>22</v>
      </c>
      <c r="U12" s="4"/>
      <c r="V12" s="4" t="s">
        <v>459</v>
      </c>
      <c r="W12" s="4" t="s">
        <v>458</v>
      </c>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row>
    <row r="13" spans="1:100" ht="39.6" x14ac:dyDescent="0.25">
      <c r="A13" s="4">
        <v>271709</v>
      </c>
      <c r="B13" s="4" t="s">
        <v>101</v>
      </c>
      <c r="C13" s="4" t="s">
        <v>102</v>
      </c>
      <c r="D13" s="4" t="s">
        <v>83</v>
      </c>
      <c r="E13" s="4" t="s">
        <v>84</v>
      </c>
      <c r="F13" s="4" t="s">
        <v>29</v>
      </c>
      <c r="G13" s="2" t="s">
        <v>30</v>
      </c>
      <c r="H13" s="2">
        <v>3</v>
      </c>
      <c r="I13" s="2" t="s">
        <v>85</v>
      </c>
      <c r="J13" s="2" t="s">
        <v>86</v>
      </c>
      <c r="K13" s="2" t="s">
        <v>87</v>
      </c>
      <c r="L13" s="2" t="s">
        <v>42</v>
      </c>
      <c r="M13" s="2" t="s">
        <v>103</v>
      </c>
      <c r="N13" s="4" t="s">
        <v>104</v>
      </c>
      <c r="O13" s="4" t="s">
        <v>89</v>
      </c>
      <c r="P13" s="4" t="s">
        <v>105</v>
      </c>
      <c r="Q13" s="4"/>
      <c r="R13" s="4" t="s">
        <v>91</v>
      </c>
      <c r="S13" s="4" t="s">
        <v>106</v>
      </c>
      <c r="T13" s="4" t="s">
        <v>22</v>
      </c>
      <c r="U13" s="4"/>
      <c r="V13" s="4" t="s">
        <v>459</v>
      </c>
      <c r="W13" s="4" t="s">
        <v>458</v>
      </c>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row>
    <row r="14" spans="1:100" ht="39.6" x14ac:dyDescent="0.25">
      <c r="A14" s="4">
        <v>271708</v>
      </c>
      <c r="B14" s="4" t="s">
        <v>107</v>
      </c>
      <c r="C14" s="4" t="s">
        <v>108</v>
      </c>
      <c r="D14" s="4" t="s">
        <v>83</v>
      </c>
      <c r="E14" s="4" t="s">
        <v>84</v>
      </c>
      <c r="F14" s="4" t="s">
        <v>29</v>
      </c>
      <c r="G14" s="2" t="s">
        <v>30</v>
      </c>
      <c r="H14" s="2">
        <v>2</v>
      </c>
      <c r="I14" s="2" t="s">
        <v>85</v>
      </c>
      <c r="J14" s="2" t="s">
        <v>86</v>
      </c>
      <c r="K14" s="2" t="s">
        <v>87</v>
      </c>
      <c r="L14" s="2" t="s">
        <v>109</v>
      </c>
      <c r="M14" s="2" t="s">
        <v>110</v>
      </c>
      <c r="N14" s="4" t="s">
        <v>111</v>
      </c>
      <c r="O14" s="4" t="s">
        <v>78</v>
      </c>
      <c r="P14" s="4" t="s">
        <v>112</v>
      </c>
      <c r="Q14" s="4"/>
      <c r="R14" s="4" t="s">
        <v>91</v>
      </c>
      <c r="S14" s="4" t="s">
        <v>113</v>
      </c>
      <c r="T14" s="4" t="s">
        <v>24</v>
      </c>
      <c r="U14" s="4" t="s">
        <v>501</v>
      </c>
      <c r="V14" s="4" t="s">
        <v>459</v>
      </c>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row>
    <row r="15" spans="1:100" ht="39.6" x14ac:dyDescent="0.25">
      <c r="A15" s="4">
        <v>271707</v>
      </c>
      <c r="B15" s="4" t="s">
        <v>114</v>
      </c>
      <c r="C15" s="4" t="s">
        <v>115</v>
      </c>
      <c r="D15" s="4" t="s">
        <v>83</v>
      </c>
      <c r="E15" s="4" t="s">
        <v>84</v>
      </c>
      <c r="F15" s="4" t="s">
        <v>29</v>
      </c>
      <c r="G15" s="2" t="s">
        <v>30</v>
      </c>
      <c r="H15" s="2">
        <v>1</v>
      </c>
      <c r="I15" s="2" t="s">
        <v>85</v>
      </c>
      <c r="J15" s="2" t="s">
        <v>86</v>
      </c>
      <c r="K15" s="2" t="s">
        <v>87</v>
      </c>
      <c r="L15" s="2" t="s">
        <v>42</v>
      </c>
      <c r="M15" s="2" t="s">
        <v>116</v>
      </c>
      <c r="N15" s="4" t="s">
        <v>117</v>
      </c>
      <c r="O15" s="4" t="s">
        <v>72</v>
      </c>
      <c r="P15" s="4" t="s">
        <v>118</v>
      </c>
      <c r="Q15" s="4"/>
      <c r="R15" s="4" t="s">
        <v>91</v>
      </c>
      <c r="S15" s="4" t="s">
        <v>119</v>
      </c>
      <c r="T15" s="4" t="s">
        <v>22</v>
      </c>
      <c r="U15" s="4"/>
      <c r="V15" s="4" t="s">
        <v>459</v>
      </c>
      <c r="W15" s="4" t="s">
        <v>458</v>
      </c>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row>
    <row r="16" spans="1:100" ht="57.6" hidden="1" x14ac:dyDescent="0.3">
      <c r="A16" s="4">
        <v>271706</v>
      </c>
      <c r="B16" s="4" t="s">
        <v>120</v>
      </c>
      <c r="C16" s="4" t="s">
        <v>121</v>
      </c>
      <c r="D16" s="4" t="s">
        <v>122</v>
      </c>
      <c r="E16" s="4" t="s">
        <v>123</v>
      </c>
      <c r="F16" s="4" t="s">
        <v>29</v>
      </c>
      <c r="G16" s="2" t="s">
        <v>30</v>
      </c>
      <c r="H16" s="2">
        <v>2</v>
      </c>
      <c r="I16" s="2" t="s">
        <v>124</v>
      </c>
      <c r="J16" s="2" t="s">
        <v>86</v>
      </c>
      <c r="K16" s="2" t="s">
        <v>125</v>
      </c>
      <c r="L16" s="2" t="s">
        <v>42</v>
      </c>
      <c r="M16" s="2" t="s">
        <v>65</v>
      </c>
      <c r="N16" s="4" t="s">
        <v>98</v>
      </c>
      <c r="O16" s="4" t="s">
        <v>126</v>
      </c>
      <c r="P16" s="4" t="s">
        <v>127</v>
      </c>
      <c r="Q16" s="4"/>
      <c r="R16" s="4" t="s">
        <v>91</v>
      </c>
      <c r="S16" s="4" t="s">
        <v>128</v>
      </c>
      <c r="T16" s="4" t="s">
        <v>24</v>
      </c>
      <c r="U16" s="21" t="s">
        <v>472</v>
      </c>
      <c r="V16" s="4" t="s">
        <v>463</v>
      </c>
      <c r="W16" s="4" t="s">
        <v>458</v>
      </c>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row>
    <row r="17" spans="1:100" ht="39.6" x14ac:dyDescent="0.25">
      <c r="A17" s="4">
        <v>271705</v>
      </c>
      <c r="B17" s="4" t="s">
        <v>120</v>
      </c>
      <c r="C17" s="4" t="s">
        <v>129</v>
      </c>
      <c r="D17" s="4" t="s">
        <v>122</v>
      </c>
      <c r="E17" s="4" t="s">
        <v>123</v>
      </c>
      <c r="F17" s="4" t="s">
        <v>29</v>
      </c>
      <c r="G17" s="2" t="s">
        <v>30</v>
      </c>
      <c r="H17" s="2">
        <v>1</v>
      </c>
      <c r="I17" s="2" t="s">
        <v>124</v>
      </c>
      <c r="J17" s="2" t="s">
        <v>86</v>
      </c>
      <c r="K17" s="2" t="s">
        <v>125</v>
      </c>
      <c r="L17" s="2" t="s">
        <v>42</v>
      </c>
      <c r="M17" s="2" t="s">
        <v>78</v>
      </c>
      <c r="N17" s="4" t="s">
        <v>60</v>
      </c>
      <c r="O17" s="4" t="s">
        <v>130</v>
      </c>
      <c r="P17" s="4" t="s">
        <v>131</v>
      </c>
      <c r="Q17" s="4"/>
      <c r="R17" s="4" t="s">
        <v>91</v>
      </c>
      <c r="S17" s="4" t="s">
        <v>132</v>
      </c>
      <c r="T17" s="4" t="s">
        <v>22</v>
      </c>
      <c r="U17" s="4"/>
      <c r="V17" s="4" t="s">
        <v>459</v>
      </c>
      <c r="W17" s="4" t="s">
        <v>458</v>
      </c>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row>
    <row r="18" spans="1:100" ht="72" hidden="1" x14ac:dyDescent="0.3">
      <c r="A18" s="4">
        <v>271681</v>
      </c>
      <c r="B18" s="4" t="s">
        <v>133</v>
      </c>
      <c r="C18" s="4" t="s">
        <v>134</v>
      </c>
      <c r="D18" s="4" t="s">
        <v>27</v>
      </c>
      <c r="E18" s="4" t="s">
        <v>28</v>
      </c>
      <c r="F18" s="4" t="s">
        <v>29</v>
      </c>
      <c r="G18" s="2" t="s">
        <v>30</v>
      </c>
      <c r="H18" s="2">
        <v>8</v>
      </c>
      <c r="I18" s="2" t="s">
        <v>31</v>
      </c>
      <c r="J18" s="2" t="s">
        <v>32</v>
      </c>
      <c r="K18" s="2" t="s">
        <v>33</v>
      </c>
      <c r="L18" s="2" t="s">
        <v>34</v>
      </c>
      <c r="M18" s="2" t="s">
        <v>72</v>
      </c>
      <c r="N18" s="4" t="s">
        <v>135</v>
      </c>
      <c r="O18" s="4" t="s">
        <v>70</v>
      </c>
      <c r="P18" s="4" t="s">
        <v>136</v>
      </c>
      <c r="Q18" s="4"/>
      <c r="R18" s="4" t="s">
        <v>39</v>
      </c>
      <c r="S18" s="4" t="s">
        <v>137</v>
      </c>
      <c r="T18" s="4" t="s">
        <v>24</v>
      </c>
      <c r="U18" s="21" t="s">
        <v>474</v>
      </c>
      <c r="V18" s="4" t="s">
        <v>463</v>
      </c>
      <c r="W18" s="4" t="s">
        <v>458</v>
      </c>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row>
    <row r="19" spans="1:100" ht="57.6" hidden="1" x14ac:dyDescent="0.3">
      <c r="A19" s="4">
        <v>271680</v>
      </c>
      <c r="B19" s="4" t="s">
        <v>133</v>
      </c>
      <c r="C19" s="4" t="s">
        <v>138</v>
      </c>
      <c r="D19" s="4" t="s">
        <v>27</v>
      </c>
      <c r="E19" s="4" t="s">
        <v>28</v>
      </c>
      <c r="F19" s="4" t="s">
        <v>29</v>
      </c>
      <c r="G19" s="2" t="s">
        <v>30</v>
      </c>
      <c r="H19" s="2">
        <v>7</v>
      </c>
      <c r="I19" s="2" t="s">
        <v>31</v>
      </c>
      <c r="J19" s="2" t="s">
        <v>32</v>
      </c>
      <c r="K19" s="2" t="s">
        <v>33</v>
      </c>
      <c r="L19" s="2" t="s">
        <v>34</v>
      </c>
      <c r="M19" s="2" t="s">
        <v>72</v>
      </c>
      <c r="N19" s="4" t="s">
        <v>135</v>
      </c>
      <c r="O19" s="4" t="s">
        <v>55</v>
      </c>
      <c r="P19" s="4" t="s">
        <v>139</v>
      </c>
      <c r="Q19" s="4"/>
      <c r="R19" s="4" t="s">
        <v>39</v>
      </c>
      <c r="S19" s="4" t="s">
        <v>137</v>
      </c>
      <c r="T19" s="4" t="s">
        <v>24</v>
      </c>
      <c r="U19" s="21" t="s">
        <v>475</v>
      </c>
      <c r="V19" s="4" t="s">
        <v>463</v>
      </c>
      <c r="W19" s="4" t="s">
        <v>458</v>
      </c>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row>
    <row r="20" spans="1:100" ht="92.4" x14ac:dyDescent="0.25">
      <c r="A20" s="4">
        <v>271679</v>
      </c>
      <c r="B20" s="4" t="s">
        <v>133</v>
      </c>
      <c r="C20" s="4" t="s">
        <v>140</v>
      </c>
      <c r="D20" s="4" t="s">
        <v>27</v>
      </c>
      <c r="E20" s="4" t="s">
        <v>28</v>
      </c>
      <c r="F20" s="4" t="s">
        <v>29</v>
      </c>
      <c r="G20" s="2" t="s">
        <v>30</v>
      </c>
      <c r="H20" s="2">
        <v>6</v>
      </c>
      <c r="I20" s="2" t="s">
        <v>31</v>
      </c>
      <c r="J20" s="2" t="s">
        <v>32</v>
      </c>
      <c r="K20" s="2" t="s">
        <v>33</v>
      </c>
      <c r="L20" s="2" t="s">
        <v>34</v>
      </c>
      <c r="M20" s="2" t="s">
        <v>72</v>
      </c>
      <c r="N20" s="4" t="s">
        <v>135</v>
      </c>
      <c r="O20" s="4" t="s">
        <v>141</v>
      </c>
      <c r="P20" s="4" t="s">
        <v>142</v>
      </c>
      <c r="Q20" s="4"/>
      <c r="R20" s="4" t="s">
        <v>39</v>
      </c>
      <c r="S20" s="4" t="s">
        <v>143</v>
      </c>
      <c r="T20" s="4" t="s">
        <v>23</v>
      </c>
      <c r="U20" s="4" t="s">
        <v>468</v>
      </c>
      <c r="V20" s="4" t="s">
        <v>459</v>
      </c>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row>
    <row r="21" spans="1:100" ht="39.6" x14ac:dyDescent="0.25">
      <c r="A21" s="4">
        <v>271678</v>
      </c>
      <c r="B21" s="4" t="s">
        <v>133</v>
      </c>
      <c r="C21" s="4" t="s">
        <v>144</v>
      </c>
      <c r="D21" s="4" t="s">
        <v>27</v>
      </c>
      <c r="E21" s="4" t="s">
        <v>28</v>
      </c>
      <c r="F21" s="4" t="s">
        <v>29</v>
      </c>
      <c r="G21" s="2" t="s">
        <v>30</v>
      </c>
      <c r="H21" s="2">
        <v>5</v>
      </c>
      <c r="I21" s="2" t="s">
        <v>31</v>
      </c>
      <c r="J21" s="2" t="s">
        <v>32</v>
      </c>
      <c r="K21" s="2" t="s">
        <v>33</v>
      </c>
      <c r="L21" s="2" t="s">
        <v>34</v>
      </c>
      <c r="M21" s="2" t="s">
        <v>145</v>
      </c>
      <c r="N21" s="4" t="s">
        <v>135</v>
      </c>
      <c r="O21" s="4" t="s">
        <v>146</v>
      </c>
      <c r="P21" s="4" t="s">
        <v>147</v>
      </c>
      <c r="Q21" s="4"/>
      <c r="R21" s="4" t="s">
        <v>39</v>
      </c>
      <c r="S21" s="4" t="s">
        <v>148</v>
      </c>
      <c r="T21" s="4" t="s">
        <v>24</v>
      </c>
      <c r="U21" s="4" t="s">
        <v>469</v>
      </c>
      <c r="V21" s="4" t="s">
        <v>459</v>
      </c>
      <c r="W21" s="4" t="s">
        <v>458</v>
      </c>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row>
    <row r="22" spans="1:100" ht="39.6" x14ac:dyDescent="0.25">
      <c r="A22" s="4">
        <v>271677</v>
      </c>
      <c r="B22" s="4" t="s">
        <v>133</v>
      </c>
      <c r="C22" s="4" t="s">
        <v>149</v>
      </c>
      <c r="D22" s="4" t="s">
        <v>27</v>
      </c>
      <c r="E22" s="4" t="s">
        <v>28</v>
      </c>
      <c r="F22" s="4" t="s">
        <v>29</v>
      </c>
      <c r="G22" s="2" t="s">
        <v>30</v>
      </c>
      <c r="H22" s="2">
        <v>4</v>
      </c>
      <c r="I22" s="2" t="s">
        <v>31</v>
      </c>
      <c r="J22" s="2" t="s">
        <v>32</v>
      </c>
      <c r="K22" s="2" t="s">
        <v>33</v>
      </c>
      <c r="L22" s="2" t="s">
        <v>42</v>
      </c>
      <c r="M22" s="2" t="s">
        <v>145</v>
      </c>
      <c r="N22" s="4" t="s">
        <v>135</v>
      </c>
      <c r="O22" s="4" t="s">
        <v>35</v>
      </c>
      <c r="P22" s="4" t="s">
        <v>150</v>
      </c>
      <c r="Q22" s="4"/>
      <c r="R22" s="4" t="s">
        <v>39</v>
      </c>
      <c r="S22" s="4" t="s">
        <v>151</v>
      </c>
      <c r="T22" s="4" t="s">
        <v>22</v>
      </c>
      <c r="U22" s="4"/>
      <c r="V22" s="4" t="s">
        <v>459</v>
      </c>
      <c r="W22" s="4" t="s">
        <v>458</v>
      </c>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row>
    <row r="23" spans="1:100" ht="66" x14ac:dyDescent="0.25">
      <c r="A23" s="4">
        <v>271676</v>
      </c>
      <c r="B23" s="4" t="s">
        <v>133</v>
      </c>
      <c r="C23" s="4" t="s">
        <v>152</v>
      </c>
      <c r="D23" s="4" t="s">
        <v>27</v>
      </c>
      <c r="E23" s="4" t="s">
        <v>28</v>
      </c>
      <c r="F23" s="4" t="s">
        <v>29</v>
      </c>
      <c r="G23" s="2" t="s">
        <v>30</v>
      </c>
      <c r="H23" s="2">
        <v>3</v>
      </c>
      <c r="I23" s="2" t="s">
        <v>31</v>
      </c>
      <c r="J23" s="2" t="s">
        <v>32</v>
      </c>
      <c r="K23" s="2" t="s">
        <v>33</v>
      </c>
      <c r="L23" s="2" t="s">
        <v>42</v>
      </c>
      <c r="M23" s="2" t="s">
        <v>145</v>
      </c>
      <c r="N23" s="4" t="s">
        <v>111</v>
      </c>
      <c r="O23" s="4" t="s">
        <v>153</v>
      </c>
      <c r="P23" s="4" t="s">
        <v>154</v>
      </c>
      <c r="Q23" s="4"/>
      <c r="R23" s="4" t="s">
        <v>39</v>
      </c>
      <c r="S23" s="4" t="s">
        <v>155</v>
      </c>
      <c r="T23" s="4" t="s">
        <v>24</v>
      </c>
      <c r="U23" s="4" t="s">
        <v>491</v>
      </c>
      <c r="V23" s="4" t="s">
        <v>459</v>
      </c>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row>
    <row r="24" spans="1:100" ht="290.39999999999998" hidden="1" x14ac:dyDescent="0.25">
      <c r="A24" s="4">
        <v>271675</v>
      </c>
      <c r="B24" s="4" t="s">
        <v>133</v>
      </c>
      <c r="C24" s="4" t="s">
        <v>156</v>
      </c>
      <c r="D24" s="4" t="s">
        <v>27</v>
      </c>
      <c r="E24" s="4" t="s">
        <v>28</v>
      </c>
      <c r="F24" s="4" t="s">
        <v>29</v>
      </c>
      <c r="G24" s="2" t="s">
        <v>30</v>
      </c>
      <c r="H24" s="2">
        <v>2</v>
      </c>
      <c r="I24" s="2" t="s">
        <v>31</v>
      </c>
      <c r="J24" s="2" t="s">
        <v>32</v>
      </c>
      <c r="K24" s="2" t="s">
        <v>33</v>
      </c>
      <c r="L24" s="2" t="s">
        <v>34</v>
      </c>
      <c r="M24" s="2" t="s">
        <v>145</v>
      </c>
      <c r="N24" s="4" t="s">
        <v>111</v>
      </c>
      <c r="O24" s="4" t="s">
        <v>45</v>
      </c>
      <c r="P24" s="4" t="s">
        <v>157</v>
      </c>
      <c r="Q24" s="4"/>
      <c r="R24" s="4" t="s">
        <v>39</v>
      </c>
      <c r="S24" s="4" t="s">
        <v>158</v>
      </c>
      <c r="T24" s="4" t="s">
        <v>23</v>
      </c>
      <c r="U24" s="4" t="s">
        <v>492</v>
      </c>
      <c r="V24" s="4" t="s">
        <v>463</v>
      </c>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row>
    <row r="25" spans="1:100" ht="145.19999999999999" hidden="1" x14ac:dyDescent="0.25">
      <c r="A25" s="4">
        <v>271674</v>
      </c>
      <c r="B25" s="4" t="s">
        <v>133</v>
      </c>
      <c r="C25" s="4" t="s">
        <v>159</v>
      </c>
      <c r="D25" s="4" t="s">
        <v>27</v>
      </c>
      <c r="E25" s="4" t="s">
        <v>28</v>
      </c>
      <c r="F25" s="4" t="s">
        <v>29</v>
      </c>
      <c r="G25" s="2" t="s">
        <v>30</v>
      </c>
      <c r="H25" s="2">
        <v>1</v>
      </c>
      <c r="I25" s="2" t="s">
        <v>31</v>
      </c>
      <c r="J25" s="2" t="s">
        <v>32</v>
      </c>
      <c r="K25" s="2" t="s">
        <v>33</v>
      </c>
      <c r="L25" s="2" t="s">
        <v>109</v>
      </c>
      <c r="M25" s="2" t="s">
        <v>160</v>
      </c>
      <c r="N25" s="4" t="s">
        <v>29</v>
      </c>
      <c r="O25" s="4" t="s">
        <v>65</v>
      </c>
      <c r="P25" s="4" t="s">
        <v>161</v>
      </c>
      <c r="Q25" s="4"/>
      <c r="R25" s="4" t="s">
        <v>39</v>
      </c>
      <c r="S25" s="4" t="s">
        <v>162</v>
      </c>
      <c r="T25" s="4"/>
      <c r="U25" s="4"/>
      <c r="V25" s="4" t="s">
        <v>460</v>
      </c>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row>
    <row r="26" spans="1:100" ht="66" x14ac:dyDescent="0.25">
      <c r="A26" s="4">
        <v>271661</v>
      </c>
      <c r="B26" s="4" t="s">
        <v>163</v>
      </c>
      <c r="C26" s="4" t="s">
        <v>164</v>
      </c>
      <c r="D26" s="4" t="s">
        <v>165</v>
      </c>
      <c r="E26" s="4" t="s">
        <v>166</v>
      </c>
      <c r="F26" s="4" t="s">
        <v>29</v>
      </c>
      <c r="G26" s="2" t="s">
        <v>30</v>
      </c>
      <c r="H26" s="2">
        <v>1</v>
      </c>
      <c r="I26" s="2" t="s">
        <v>167</v>
      </c>
      <c r="J26" s="2" t="s">
        <v>86</v>
      </c>
      <c r="K26" s="2" t="s">
        <v>168</v>
      </c>
      <c r="L26" s="2" t="s">
        <v>42</v>
      </c>
      <c r="M26" s="2" t="s">
        <v>78</v>
      </c>
      <c r="N26" s="4" t="s">
        <v>60</v>
      </c>
      <c r="O26" s="4" t="s">
        <v>130</v>
      </c>
      <c r="P26" s="4" t="s">
        <v>169</v>
      </c>
      <c r="Q26" s="4"/>
      <c r="R26" s="4" t="s">
        <v>91</v>
      </c>
      <c r="S26" s="4" t="s">
        <v>170</v>
      </c>
      <c r="T26" s="4" t="s">
        <v>24</v>
      </c>
      <c r="U26" s="24" t="s">
        <v>466</v>
      </c>
      <c r="V26" s="4" t="s">
        <v>459</v>
      </c>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row>
    <row r="27" spans="1:100" ht="79.2" x14ac:dyDescent="0.25">
      <c r="A27" s="4">
        <v>271648</v>
      </c>
      <c r="B27" s="4" t="s">
        <v>171</v>
      </c>
      <c r="C27" s="4" t="s">
        <v>172</v>
      </c>
      <c r="D27" s="4" t="s">
        <v>173</v>
      </c>
      <c r="E27" s="4" t="s">
        <v>174</v>
      </c>
      <c r="F27" s="4" t="s">
        <v>29</v>
      </c>
      <c r="G27" s="2" t="s">
        <v>30</v>
      </c>
      <c r="H27" s="2">
        <v>27</v>
      </c>
      <c r="I27" s="2" t="s">
        <v>175</v>
      </c>
      <c r="J27" s="2" t="s">
        <v>86</v>
      </c>
      <c r="K27" s="2" t="s">
        <v>176</v>
      </c>
      <c r="L27" s="2" t="s">
        <v>42</v>
      </c>
      <c r="M27" s="2" t="s">
        <v>177</v>
      </c>
      <c r="N27" s="4" t="s">
        <v>178</v>
      </c>
      <c r="O27" s="4" t="s">
        <v>146</v>
      </c>
      <c r="P27" s="4" t="s">
        <v>179</v>
      </c>
      <c r="Q27" s="4"/>
      <c r="R27" s="4" t="s">
        <v>91</v>
      </c>
      <c r="S27" s="4" t="s">
        <v>180</v>
      </c>
      <c r="T27" s="4" t="s">
        <v>24</v>
      </c>
      <c r="U27" s="4" t="s">
        <v>493</v>
      </c>
      <c r="V27" s="4" t="s">
        <v>459</v>
      </c>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row>
    <row r="28" spans="1:100" ht="79.2" x14ac:dyDescent="0.25">
      <c r="A28" s="4">
        <v>271647</v>
      </c>
      <c r="B28" s="4" t="s">
        <v>171</v>
      </c>
      <c r="C28" s="4" t="s">
        <v>181</v>
      </c>
      <c r="D28" s="4" t="s">
        <v>173</v>
      </c>
      <c r="E28" s="4" t="s">
        <v>174</v>
      </c>
      <c r="F28" s="4" t="s">
        <v>29</v>
      </c>
      <c r="G28" s="2" t="s">
        <v>30</v>
      </c>
      <c r="H28" s="2">
        <v>26</v>
      </c>
      <c r="I28" s="2" t="s">
        <v>175</v>
      </c>
      <c r="J28" s="2" t="s">
        <v>86</v>
      </c>
      <c r="K28" s="2" t="s">
        <v>176</v>
      </c>
      <c r="L28" s="2" t="s">
        <v>42</v>
      </c>
      <c r="M28" s="2" t="s">
        <v>182</v>
      </c>
      <c r="N28" s="4" t="s">
        <v>183</v>
      </c>
      <c r="O28" s="4" t="s">
        <v>184</v>
      </c>
      <c r="P28" s="4" t="s">
        <v>185</v>
      </c>
      <c r="Q28" s="4"/>
      <c r="R28" s="4" t="s">
        <v>91</v>
      </c>
      <c r="S28" s="4" t="s">
        <v>186</v>
      </c>
      <c r="T28" s="4" t="s">
        <v>24</v>
      </c>
      <c r="U28" s="4" t="s">
        <v>493</v>
      </c>
      <c r="V28" s="4" t="s">
        <v>459</v>
      </c>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row>
    <row r="29" spans="1:100" ht="79.2" x14ac:dyDescent="0.25">
      <c r="A29" s="4">
        <v>271646</v>
      </c>
      <c r="B29" s="4" t="s">
        <v>171</v>
      </c>
      <c r="C29" s="4" t="s">
        <v>187</v>
      </c>
      <c r="D29" s="4" t="s">
        <v>173</v>
      </c>
      <c r="E29" s="4" t="s">
        <v>174</v>
      </c>
      <c r="F29" s="4" t="s">
        <v>29</v>
      </c>
      <c r="G29" s="2" t="s">
        <v>30</v>
      </c>
      <c r="H29" s="2">
        <v>25</v>
      </c>
      <c r="I29" s="2" t="s">
        <v>175</v>
      </c>
      <c r="J29" s="2" t="s">
        <v>86</v>
      </c>
      <c r="K29" s="2" t="s">
        <v>176</v>
      </c>
      <c r="L29" s="2" t="s">
        <v>42</v>
      </c>
      <c r="M29" s="2" t="s">
        <v>182</v>
      </c>
      <c r="N29" s="4" t="s">
        <v>188</v>
      </c>
      <c r="O29" s="4" t="s">
        <v>141</v>
      </c>
      <c r="P29" s="4" t="s">
        <v>189</v>
      </c>
      <c r="Q29" s="4"/>
      <c r="R29" s="4" t="s">
        <v>91</v>
      </c>
      <c r="S29" s="4" t="s">
        <v>190</v>
      </c>
      <c r="T29" s="4" t="s">
        <v>24</v>
      </c>
      <c r="U29" s="4" t="s">
        <v>493</v>
      </c>
      <c r="V29" s="4" t="s">
        <v>459</v>
      </c>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row>
    <row r="30" spans="1:100" ht="79.2" x14ac:dyDescent="0.25">
      <c r="A30" s="4">
        <v>271645</v>
      </c>
      <c r="B30" s="4" t="s">
        <v>171</v>
      </c>
      <c r="C30" s="4" t="s">
        <v>191</v>
      </c>
      <c r="D30" s="4" t="s">
        <v>173</v>
      </c>
      <c r="E30" s="4" t="s">
        <v>174</v>
      </c>
      <c r="F30" s="4" t="s">
        <v>29</v>
      </c>
      <c r="G30" s="2" t="s">
        <v>30</v>
      </c>
      <c r="H30" s="2">
        <v>24</v>
      </c>
      <c r="I30" s="2" t="s">
        <v>175</v>
      </c>
      <c r="J30" s="2" t="s">
        <v>86</v>
      </c>
      <c r="K30" s="2" t="s">
        <v>176</v>
      </c>
      <c r="L30" s="2" t="s">
        <v>42</v>
      </c>
      <c r="M30" s="2" t="s">
        <v>192</v>
      </c>
      <c r="N30" s="4" t="s">
        <v>193</v>
      </c>
      <c r="O30" s="4" t="s">
        <v>126</v>
      </c>
      <c r="P30" s="4" t="s">
        <v>194</v>
      </c>
      <c r="Q30" s="4"/>
      <c r="R30" s="4" t="s">
        <v>91</v>
      </c>
      <c r="S30" s="4" t="s">
        <v>195</v>
      </c>
      <c r="T30" s="4" t="s">
        <v>24</v>
      </c>
      <c r="U30" s="4" t="s">
        <v>493</v>
      </c>
      <c r="V30" s="4" t="s">
        <v>459</v>
      </c>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row>
    <row r="31" spans="1:100" ht="39.6" x14ac:dyDescent="0.25">
      <c r="A31" s="4">
        <v>271644</v>
      </c>
      <c r="B31" s="4" t="s">
        <v>196</v>
      </c>
      <c r="C31" s="4" t="s">
        <v>197</v>
      </c>
      <c r="D31" s="4" t="s">
        <v>173</v>
      </c>
      <c r="E31" s="4" t="s">
        <v>174</v>
      </c>
      <c r="F31" s="4" t="s">
        <v>29</v>
      </c>
      <c r="G31" s="2" t="s">
        <v>30</v>
      </c>
      <c r="H31" s="2">
        <v>23</v>
      </c>
      <c r="I31" s="2" t="s">
        <v>175</v>
      </c>
      <c r="J31" s="2" t="s">
        <v>86</v>
      </c>
      <c r="K31" s="2" t="s">
        <v>176</v>
      </c>
      <c r="L31" s="2" t="s">
        <v>42</v>
      </c>
      <c r="M31" s="2" t="s">
        <v>198</v>
      </c>
      <c r="N31" s="4" t="s">
        <v>199</v>
      </c>
      <c r="O31" s="4" t="s">
        <v>55</v>
      </c>
      <c r="P31" s="4" t="s">
        <v>200</v>
      </c>
      <c r="Q31" s="4"/>
      <c r="R31" s="4" t="s">
        <v>91</v>
      </c>
      <c r="S31" s="4" t="s">
        <v>201</v>
      </c>
      <c r="T31" s="4" t="s">
        <v>22</v>
      </c>
      <c r="U31" s="4"/>
      <c r="V31" s="4" t="s">
        <v>459</v>
      </c>
      <c r="W31" s="4" t="s">
        <v>458</v>
      </c>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row>
    <row r="32" spans="1:100" ht="106.2" hidden="1" x14ac:dyDescent="0.3">
      <c r="A32" s="4">
        <v>271643</v>
      </c>
      <c r="B32" s="4" t="s">
        <v>196</v>
      </c>
      <c r="C32" s="4" t="s">
        <v>202</v>
      </c>
      <c r="D32" s="4" t="s">
        <v>173</v>
      </c>
      <c r="E32" s="4" t="s">
        <v>174</v>
      </c>
      <c r="F32" s="4" t="s">
        <v>29</v>
      </c>
      <c r="G32" s="2" t="s">
        <v>30</v>
      </c>
      <c r="H32" s="2">
        <v>22</v>
      </c>
      <c r="I32" s="2" t="s">
        <v>175</v>
      </c>
      <c r="J32" s="2" t="s">
        <v>86</v>
      </c>
      <c r="K32" s="2" t="s">
        <v>176</v>
      </c>
      <c r="L32" s="2" t="s">
        <v>34</v>
      </c>
      <c r="M32" s="2" t="s">
        <v>203</v>
      </c>
      <c r="N32" s="4" t="s">
        <v>204</v>
      </c>
      <c r="O32" s="4" t="s">
        <v>184</v>
      </c>
      <c r="P32" s="4" t="s">
        <v>205</v>
      </c>
      <c r="Q32" s="4"/>
      <c r="R32" s="4" t="s">
        <v>91</v>
      </c>
      <c r="S32" s="4" t="s">
        <v>206</v>
      </c>
      <c r="T32" s="4" t="s">
        <v>24</v>
      </c>
      <c r="U32" s="21" t="s">
        <v>476</v>
      </c>
      <c r="V32" s="4" t="s">
        <v>463</v>
      </c>
      <c r="W32" s="4" t="s">
        <v>458</v>
      </c>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row>
    <row r="33" spans="1:100" ht="52.8" x14ac:dyDescent="0.25">
      <c r="A33" s="4">
        <v>271642</v>
      </c>
      <c r="B33" s="4" t="s">
        <v>196</v>
      </c>
      <c r="C33" s="4" t="s">
        <v>207</v>
      </c>
      <c r="D33" s="4" t="s">
        <v>173</v>
      </c>
      <c r="E33" s="4" t="s">
        <v>174</v>
      </c>
      <c r="F33" s="4" t="s">
        <v>29</v>
      </c>
      <c r="G33" s="2" t="s">
        <v>30</v>
      </c>
      <c r="H33" s="2">
        <v>21</v>
      </c>
      <c r="I33" s="2" t="s">
        <v>175</v>
      </c>
      <c r="J33" s="2" t="s">
        <v>86</v>
      </c>
      <c r="K33" s="2" t="s">
        <v>176</v>
      </c>
      <c r="L33" s="2" t="s">
        <v>42</v>
      </c>
      <c r="M33" s="2" t="s">
        <v>208</v>
      </c>
      <c r="N33" s="4" t="s">
        <v>209</v>
      </c>
      <c r="O33" s="4" t="s">
        <v>76</v>
      </c>
      <c r="P33" s="4" t="s">
        <v>210</v>
      </c>
      <c r="Q33" s="4"/>
      <c r="R33" s="4" t="s">
        <v>91</v>
      </c>
      <c r="S33" s="4" t="s">
        <v>211</v>
      </c>
      <c r="T33" s="4" t="s">
        <v>22</v>
      </c>
      <c r="U33" s="4"/>
      <c r="V33" s="4" t="s">
        <v>459</v>
      </c>
      <c r="W33" s="4" t="s">
        <v>458</v>
      </c>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row>
    <row r="34" spans="1:100" ht="39.6" x14ac:dyDescent="0.25">
      <c r="A34" s="4">
        <v>271641</v>
      </c>
      <c r="B34" s="4" t="s">
        <v>196</v>
      </c>
      <c r="C34" s="4" t="s">
        <v>212</v>
      </c>
      <c r="D34" s="4" t="s">
        <v>173</v>
      </c>
      <c r="E34" s="4" t="s">
        <v>174</v>
      </c>
      <c r="F34" s="4" t="s">
        <v>29</v>
      </c>
      <c r="G34" s="2" t="s">
        <v>30</v>
      </c>
      <c r="H34" s="2">
        <v>20</v>
      </c>
      <c r="I34" s="2" t="s">
        <v>175</v>
      </c>
      <c r="J34" s="2" t="s">
        <v>86</v>
      </c>
      <c r="K34" s="2" t="s">
        <v>176</v>
      </c>
      <c r="L34" s="2" t="s">
        <v>42</v>
      </c>
      <c r="M34" s="2" t="s">
        <v>213</v>
      </c>
      <c r="N34" s="4" t="s">
        <v>214</v>
      </c>
      <c r="O34" s="4" t="s">
        <v>130</v>
      </c>
      <c r="P34" s="4" t="s">
        <v>215</v>
      </c>
      <c r="Q34" s="4"/>
      <c r="R34" s="4" t="s">
        <v>91</v>
      </c>
      <c r="S34" s="4" t="s">
        <v>216</v>
      </c>
      <c r="T34" s="4" t="s">
        <v>22</v>
      </c>
      <c r="U34" s="4"/>
      <c r="V34" s="4" t="s">
        <v>459</v>
      </c>
      <c r="W34" s="4" t="s">
        <v>458</v>
      </c>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c r="CK34" s="4"/>
      <c r="CL34" s="4"/>
      <c r="CM34" s="4"/>
      <c r="CN34" s="4"/>
      <c r="CO34" s="4"/>
      <c r="CP34" s="4"/>
      <c r="CQ34" s="4"/>
      <c r="CR34" s="4"/>
      <c r="CS34" s="4"/>
      <c r="CT34" s="4"/>
      <c r="CU34" s="4"/>
      <c r="CV34" s="4"/>
    </row>
    <row r="35" spans="1:100" ht="66" x14ac:dyDescent="0.25">
      <c r="A35" s="4">
        <v>271640</v>
      </c>
      <c r="B35" s="4" t="s">
        <v>196</v>
      </c>
      <c r="C35" s="4" t="s">
        <v>217</v>
      </c>
      <c r="D35" s="4" t="s">
        <v>173</v>
      </c>
      <c r="E35" s="4" t="s">
        <v>174</v>
      </c>
      <c r="F35" s="4" t="s">
        <v>29</v>
      </c>
      <c r="G35" s="2" t="s">
        <v>30</v>
      </c>
      <c r="H35" s="2">
        <v>19</v>
      </c>
      <c r="I35" s="2" t="s">
        <v>175</v>
      </c>
      <c r="J35" s="2" t="s">
        <v>86</v>
      </c>
      <c r="K35" s="2" t="s">
        <v>176</v>
      </c>
      <c r="L35" s="2" t="s">
        <v>42</v>
      </c>
      <c r="M35" s="2" t="s">
        <v>218</v>
      </c>
      <c r="N35" s="4" t="s">
        <v>219</v>
      </c>
      <c r="O35" s="4" t="s">
        <v>146</v>
      </c>
      <c r="P35" s="4" t="s">
        <v>220</v>
      </c>
      <c r="Q35" s="4"/>
      <c r="R35" s="4" t="s">
        <v>91</v>
      </c>
      <c r="S35" s="4" t="s">
        <v>221</v>
      </c>
      <c r="T35" s="4" t="s">
        <v>24</v>
      </c>
      <c r="U35" s="4" t="s">
        <v>494</v>
      </c>
      <c r="V35" s="4" t="s">
        <v>459</v>
      </c>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row>
    <row r="36" spans="1:100" ht="66" x14ac:dyDescent="0.25">
      <c r="A36" s="4">
        <v>271639</v>
      </c>
      <c r="B36" s="4" t="s">
        <v>196</v>
      </c>
      <c r="C36" s="4" t="s">
        <v>222</v>
      </c>
      <c r="D36" s="4" t="s">
        <v>173</v>
      </c>
      <c r="E36" s="4" t="s">
        <v>174</v>
      </c>
      <c r="F36" s="4" t="s">
        <v>29</v>
      </c>
      <c r="G36" s="2" t="s">
        <v>30</v>
      </c>
      <c r="H36" s="2">
        <v>18</v>
      </c>
      <c r="I36" s="2" t="s">
        <v>175</v>
      </c>
      <c r="J36" s="2" t="s">
        <v>86</v>
      </c>
      <c r="K36" s="2" t="s">
        <v>176</v>
      </c>
      <c r="L36" s="2" t="s">
        <v>34</v>
      </c>
      <c r="M36" s="2" t="s">
        <v>218</v>
      </c>
      <c r="N36" s="4" t="s">
        <v>223</v>
      </c>
      <c r="O36" s="4" t="s">
        <v>37</v>
      </c>
      <c r="P36" s="4" t="s">
        <v>224</v>
      </c>
      <c r="Q36" s="4"/>
      <c r="R36" s="4" t="s">
        <v>91</v>
      </c>
      <c r="S36" s="4" t="s">
        <v>225</v>
      </c>
      <c r="T36" s="4" t="s">
        <v>22</v>
      </c>
      <c r="U36" s="4"/>
      <c r="V36" s="4" t="s">
        <v>459</v>
      </c>
      <c r="W36" s="4" t="s">
        <v>458</v>
      </c>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row>
    <row r="37" spans="1:100" ht="396" hidden="1" x14ac:dyDescent="0.25">
      <c r="A37" s="4">
        <v>271638</v>
      </c>
      <c r="B37" s="4" t="s">
        <v>196</v>
      </c>
      <c r="C37" s="4" t="s">
        <v>226</v>
      </c>
      <c r="D37" s="4" t="s">
        <v>173</v>
      </c>
      <c r="E37" s="4" t="s">
        <v>174</v>
      </c>
      <c r="F37" s="4" t="s">
        <v>29</v>
      </c>
      <c r="G37" s="2" t="s">
        <v>30</v>
      </c>
      <c r="H37" s="2">
        <v>17</v>
      </c>
      <c r="I37" s="2" t="s">
        <v>175</v>
      </c>
      <c r="J37" s="2" t="s">
        <v>86</v>
      </c>
      <c r="K37" s="2" t="s">
        <v>176</v>
      </c>
      <c r="L37" s="2" t="s">
        <v>34</v>
      </c>
      <c r="M37" s="2" t="s">
        <v>218</v>
      </c>
      <c r="N37" s="4" t="s">
        <v>223</v>
      </c>
      <c r="O37" s="4" t="s">
        <v>153</v>
      </c>
      <c r="P37" s="4" t="s">
        <v>227</v>
      </c>
      <c r="Q37" s="4"/>
      <c r="R37" s="4" t="s">
        <v>91</v>
      </c>
      <c r="S37" s="4" t="s">
        <v>228</v>
      </c>
      <c r="T37" s="4" t="s">
        <v>23</v>
      </c>
      <c r="U37" s="4" t="s">
        <v>495</v>
      </c>
      <c r="V37" s="4" t="s">
        <v>463</v>
      </c>
      <c r="W37" s="4" t="s">
        <v>458</v>
      </c>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row>
    <row r="38" spans="1:100" ht="39.6" x14ac:dyDescent="0.25">
      <c r="A38" s="4">
        <v>271637</v>
      </c>
      <c r="B38" s="4" t="s">
        <v>196</v>
      </c>
      <c r="C38" s="4" t="s">
        <v>229</v>
      </c>
      <c r="D38" s="4" t="s">
        <v>173</v>
      </c>
      <c r="E38" s="4" t="s">
        <v>174</v>
      </c>
      <c r="F38" s="4" t="s">
        <v>29</v>
      </c>
      <c r="G38" s="2" t="s">
        <v>30</v>
      </c>
      <c r="H38" s="2">
        <v>16</v>
      </c>
      <c r="I38" s="2" t="s">
        <v>175</v>
      </c>
      <c r="J38" s="2" t="s">
        <v>86</v>
      </c>
      <c r="K38" s="2" t="s">
        <v>176</v>
      </c>
      <c r="L38" s="2" t="s">
        <v>42</v>
      </c>
      <c r="M38" s="2" t="s">
        <v>230</v>
      </c>
      <c r="N38" s="4" t="s">
        <v>231</v>
      </c>
      <c r="O38" s="4" t="s">
        <v>50</v>
      </c>
      <c r="P38" s="4" t="s">
        <v>232</v>
      </c>
      <c r="Q38" s="4"/>
      <c r="R38" s="4" t="s">
        <v>91</v>
      </c>
      <c r="S38" s="4" t="s">
        <v>233</v>
      </c>
      <c r="T38" s="4" t="s">
        <v>22</v>
      </c>
      <c r="U38" s="4"/>
      <c r="V38" s="4" t="s">
        <v>459</v>
      </c>
      <c r="W38" s="4" t="s">
        <v>458</v>
      </c>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row>
    <row r="39" spans="1:100" ht="79.2" x14ac:dyDescent="0.25">
      <c r="A39" s="4">
        <v>271636</v>
      </c>
      <c r="B39" s="4" t="s">
        <v>196</v>
      </c>
      <c r="C39" s="4" t="s">
        <v>234</v>
      </c>
      <c r="D39" s="4" t="s">
        <v>173</v>
      </c>
      <c r="E39" s="4" t="s">
        <v>174</v>
      </c>
      <c r="F39" s="4" t="s">
        <v>29</v>
      </c>
      <c r="G39" s="2" t="s">
        <v>30</v>
      </c>
      <c r="H39" s="2">
        <v>15</v>
      </c>
      <c r="I39" s="2" t="s">
        <v>175</v>
      </c>
      <c r="J39" s="2" t="s">
        <v>86</v>
      </c>
      <c r="K39" s="2" t="s">
        <v>176</v>
      </c>
      <c r="L39" s="2" t="s">
        <v>34</v>
      </c>
      <c r="M39" s="2" t="s">
        <v>103</v>
      </c>
      <c r="N39" s="4" t="s">
        <v>235</v>
      </c>
      <c r="O39" s="4" t="s">
        <v>72</v>
      </c>
      <c r="P39" s="4" t="s">
        <v>236</v>
      </c>
      <c r="Q39" s="4"/>
      <c r="R39" s="4" t="s">
        <v>91</v>
      </c>
      <c r="S39" s="4" t="s">
        <v>237</v>
      </c>
      <c r="T39" s="4"/>
      <c r="U39" s="4"/>
      <c r="V39" s="4" t="s">
        <v>459</v>
      </c>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row>
    <row r="40" spans="1:100" ht="39.6" x14ac:dyDescent="0.25">
      <c r="A40" s="4">
        <v>271635</v>
      </c>
      <c r="B40" s="4" t="s">
        <v>196</v>
      </c>
      <c r="C40" s="4" t="s">
        <v>238</v>
      </c>
      <c r="D40" s="4" t="s">
        <v>173</v>
      </c>
      <c r="E40" s="4" t="s">
        <v>174</v>
      </c>
      <c r="F40" s="4" t="s">
        <v>29</v>
      </c>
      <c r="G40" s="2" t="s">
        <v>30</v>
      </c>
      <c r="H40" s="2">
        <v>14</v>
      </c>
      <c r="I40" s="2" t="s">
        <v>175</v>
      </c>
      <c r="J40" s="2" t="s">
        <v>86</v>
      </c>
      <c r="K40" s="2" t="s">
        <v>176</v>
      </c>
      <c r="L40" s="2" t="s">
        <v>42</v>
      </c>
      <c r="M40" s="2" t="s">
        <v>43</v>
      </c>
      <c r="N40" s="4" t="s">
        <v>239</v>
      </c>
      <c r="O40" s="4" t="s">
        <v>126</v>
      </c>
      <c r="P40" s="4" t="s">
        <v>240</v>
      </c>
      <c r="Q40" s="4"/>
      <c r="R40" s="4" t="s">
        <v>91</v>
      </c>
      <c r="S40" s="4" t="s">
        <v>241</v>
      </c>
      <c r="T40" s="4" t="s">
        <v>22</v>
      </c>
      <c r="U40" s="4"/>
      <c r="V40" s="4" t="s">
        <v>459</v>
      </c>
      <c r="W40" s="4" t="s">
        <v>458</v>
      </c>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row>
    <row r="41" spans="1:100" ht="39.6" x14ac:dyDescent="0.25">
      <c r="A41" s="4">
        <v>271634</v>
      </c>
      <c r="B41" s="4" t="s">
        <v>196</v>
      </c>
      <c r="C41" s="4" t="s">
        <v>242</v>
      </c>
      <c r="D41" s="4" t="s">
        <v>173</v>
      </c>
      <c r="E41" s="4" t="s">
        <v>174</v>
      </c>
      <c r="F41" s="4" t="s">
        <v>29</v>
      </c>
      <c r="G41" s="2" t="s">
        <v>30</v>
      </c>
      <c r="H41" s="2">
        <v>13</v>
      </c>
      <c r="I41" s="2" t="s">
        <v>175</v>
      </c>
      <c r="J41" s="2" t="s">
        <v>86</v>
      </c>
      <c r="K41" s="2" t="s">
        <v>176</v>
      </c>
      <c r="L41" s="2" t="s">
        <v>42</v>
      </c>
      <c r="M41" s="2" t="s">
        <v>43</v>
      </c>
      <c r="N41" s="4" t="s">
        <v>239</v>
      </c>
      <c r="O41" s="4" t="s">
        <v>243</v>
      </c>
      <c r="P41" s="4" t="s">
        <v>244</v>
      </c>
      <c r="Q41" s="4"/>
      <c r="R41" s="4" t="s">
        <v>91</v>
      </c>
      <c r="S41" s="4" t="s">
        <v>245</v>
      </c>
      <c r="T41" s="4" t="s">
        <v>22</v>
      </c>
      <c r="U41" s="4"/>
      <c r="V41" s="4" t="s">
        <v>459</v>
      </c>
      <c r="W41" s="4" t="s">
        <v>458</v>
      </c>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row>
    <row r="42" spans="1:100" ht="52.8" x14ac:dyDescent="0.25">
      <c r="A42" s="4">
        <v>271633</v>
      </c>
      <c r="B42" s="4" t="s">
        <v>196</v>
      </c>
      <c r="C42" s="4" t="s">
        <v>246</v>
      </c>
      <c r="D42" s="4" t="s">
        <v>173</v>
      </c>
      <c r="E42" s="4" t="s">
        <v>174</v>
      </c>
      <c r="F42" s="4" t="s">
        <v>29</v>
      </c>
      <c r="G42" s="2" t="s">
        <v>30</v>
      </c>
      <c r="H42" s="2">
        <v>12</v>
      </c>
      <c r="I42" s="2" t="s">
        <v>175</v>
      </c>
      <c r="J42" s="2" t="s">
        <v>86</v>
      </c>
      <c r="K42" s="2" t="s">
        <v>176</v>
      </c>
      <c r="L42" s="2" t="s">
        <v>42</v>
      </c>
      <c r="M42" s="2" t="s">
        <v>116</v>
      </c>
      <c r="N42" s="4" t="s">
        <v>51</v>
      </c>
      <c r="O42" s="4" t="s">
        <v>76</v>
      </c>
      <c r="P42" s="4" t="s">
        <v>247</v>
      </c>
      <c r="Q42" s="4"/>
      <c r="R42" s="4" t="s">
        <v>91</v>
      </c>
      <c r="S42" s="4" t="s">
        <v>248</v>
      </c>
      <c r="T42" s="4" t="s">
        <v>22</v>
      </c>
      <c r="U42" s="4"/>
      <c r="V42" s="4" t="s">
        <v>459</v>
      </c>
      <c r="W42" s="4" t="s">
        <v>458</v>
      </c>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row>
    <row r="43" spans="1:100" ht="79.2" x14ac:dyDescent="0.25">
      <c r="A43" s="4">
        <v>271632</v>
      </c>
      <c r="B43" s="4" t="s">
        <v>196</v>
      </c>
      <c r="C43" s="4" t="s">
        <v>249</v>
      </c>
      <c r="D43" s="4" t="s">
        <v>173</v>
      </c>
      <c r="E43" s="4" t="s">
        <v>174</v>
      </c>
      <c r="F43" s="4" t="s">
        <v>29</v>
      </c>
      <c r="G43" s="2" t="s">
        <v>30</v>
      </c>
      <c r="H43" s="2">
        <v>11</v>
      </c>
      <c r="I43" s="2" t="s">
        <v>175</v>
      </c>
      <c r="J43" s="2" t="s">
        <v>86</v>
      </c>
      <c r="K43" s="2" t="s">
        <v>176</v>
      </c>
      <c r="L43" s="2" t="s">
        <v>42</v>
      </c>
      <c r="M43" s="2" t="s">
        <v>78</v>
      </c>
      <c r="N43" s="4" t="s">
        <v>60</v>
      </c>
      <c r="O43" s="4" t="s">
        <v>45</v>
      </c>
      <c r="P43" s="4" t="s">
        <v>250</v>
      </c>
      <c r="Q43" s="4"/>
      <c r="R43" s="4" t="s">
        <v>91</v>
      </c>
      <c r="S43" s="4" t="s">
        <v>251</v>
      </c>
      <c r="T43" s="4" t="s">
        <v>22</v>
      </c>
      <c r="U43" s="4"/>
      <c r="V43" s="4" t="s">
        <v>459</v>
      </c>
      <c r="W43" s="4" t="s">
        <v>458</v>
      </c>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row>
    <row r="44" spans="1:100" ht="66" x14ac:dyDescent="0.25">
      <c r="A44" s="4">
        <v>271631</v>
      </c>
      <c r="B44" s="4" t="s">
        <v>196</v>
      </c>
      <c r="C44" s="4" t="s">
        <v>252</v>
      </c>
      <c r="D44" s="4" t="s">
        <v>173</v>
      </c>
      <c r="E44" s="4" t="s">
        <v>174</v>
      </c>
      <c r="F44" s="4" t="s">
        <v>29</v>
      </c>
      <c r="G44" s="2" t="s">
        <v>30</v>
      </c>
      <c r="H44" s="2">
        <v>10</v>
      </c>
      <c r="I44" s="2" t="s">
        <v>175</v>
      </c>
      <c r="J44" s="2" t="s">
        <v>86</v>
      </c>
      <c r="K44" s="2" t="s">
        <v>176</v>
      </c>
      <c r="L44" s="2" t="s">
        <v>42</v>
      </c>
      <c r="M44" s="2" t="s">
        <v>78</v>
      </c>
      <c r="N44" s="4" t="s">
        <v>60</v>
      </c>
      <c r="O44" s="4" t="s">
        <v>103</v>
      </c>
      <c r="P44" s="4" t="s">
        <v>253</v>
      </c>
      <c r="Q44" s="4"/>
      <c r="R44" s="4" t="s">
        <v>91</v>
      </c>
      <c r="S44" s="4" t="s">
        <v>254</v>
      </c>
      <c r="T44" s="4" t="s">
        <v>22</v>
      </c>
      <c r="U44" s="4"/>
      <c r="V44" s="4" t="s">
        <v>459</v>
      </c>
      <c r="W44" s="4" t="s">
        <v>458</v>
      </c>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row>
    <row r="45" spans="1:100" ht="39.6" x14ac:dyDescent="0.25">
      <c r="A45" s="4">
        <v>271630</v>
      </c>
      <c r="B45" s="4" t="s">
        <v>196</v>
      </c>
      <c r="C45" s="4" t="s">
        <v>255</v>
      </c>
      <c r="D45" s="4" t="s">
        <v>173</v>
      </c>
      <c r="E45" s="4" t="s">
        <v>174</v>
      </c>
      <c r="F45" s="4" t="s">
        <v>29</v>
      </c>
      <c r="G45" s="2" t="s">
        <v>30</v>
      </c>
      <c r="H45" s="2">
        <v>9</v>
      </c>
      <c r="I45" s="2" t="s">
        <v>175</v>
      </c>
      <c r="J45" s="2" t="s">
        <v>86</v>
      </c>
      <c r="K45" s="2" t="s">
        <v>176</v>
      </c>
      <c r="L45" s="2" t="s">
        <v>42</v>
      </c>
      <c r="M45" s="2" t="s">
        <v>126</v>
      </c>
      <c r="N45" s="4" t="s">
        <v>256</v>
      </c>
      <c r="O45" s="4" t="s">
        <v>257</v>
      </c>
      <c r="P45" s="4" t="s">
        <v>258</v>
      </c>
      <c r="Q45" s="4"/>
      <c r="R45" s="4" t="s">
        <v>91</v>
      </c>
      <c r="S45" s="4" t="s">
        <v>259</v>
      </c>
      <c r="T45" s="4" t="s">
        <v>22</v>
      </c>
      <c r="U45" s="4"/>
      <c r="V45" s="4" t="s">
        <v>459</v>
      </c>
      <c r="W45" s="4" t="s">
        <v>458</v>
      </c>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row>
    <row r="46" spans="1:100" ht="39.6" x14ac:dyDescent="0.25">
      <c r="A46" s="4">
        <v>271629</v>
      </c>
      <c r="B46" s="4" t="s">
        <v>196</v>
      </c>
      <c r="C46" s="4" t="s">
        <v>260</v>
      </c>
      <c r="D46" s="4" t="s">
        <v>173</v>
      </c>
      <c r="E46" s="4" t="s">
        <v>174</v>
      </c>
      <c r="F46" s="4" t="s">
        <v>29</v>
      </c>
      <c r="G46" s="2" t="s">
        <v>30</v>
      </c>
      <c r="H46" s="2">
        <v>8</v>
      </c>
      <c r="I46" s="2" t="s">
        <v>175</v>
      </c>
      <c r="J46" s="2" t="s">
        <v>86</v>
      </c>
      <c r="K46" s="2" t="s">
        <v>176</v>
      </c>
      <c r="L46" s="2" t="s">
        <v>42</v>
      </c>
      <c r="M46" s="2" t="s">
        <v>65</v>
      </c>
      <c r="N46" s="4" t="s">
        <v>72</v>
      </c>
      <c r="O46" s="4" t="s">
        <v>45</v>
      </c>
      <c r="P46" s="4" t="s">
        <v>261</v>
      </c>
      <c r="Q46" s="4"/>
      <c r="R46" s="4" t="s">
        <v>91</v>
      </c>
      <c r="S46" s="4" t="s">
        <v>262</v>
      </c>
      <c r="T46" s="4" t="s">
        <v>24</v>
      </c>
      <c r="U46" s="4" t="s">
        <v>496</v>
      </c>
      <c r="V46" s="4" t="s">
        <v>459</v>
      </c>
      <c r="W46" s="4" t="s">
        <v>458</v>
      </c>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row>
    <row r="47" spans="1:100" ht="66" x14ac:dyDescent="0.25">
      <c r="A47" s="4">
        <v>271628</v>
      </c>
      <c r="B47" s="4" t="s">
        <v>196</v>
      </c>
      <c r="C47" s="4" t="s">
        <v>263</v>
      </c>
      <c r="D47" s="4" t="s">
        <v>173</v>
      </c>
      <c r="E47" s="4" t="s">
        <v>174</v>
      </c>
      <c r="F47" s="4" t="s">
        <v>29</v>
      </c>
      <c r="G47" s="2" t="s">
        <v>30</v>
      </c>
      <c r="H47" s="2">
        <v>7</v>
      </c>
      <c r="I47" s="2" t="s">
        <v>175</v>
      </c>
      <c r="J47" s="2" t="s">
        <v>86</v>
      </c>
      <c r="K47" s="2" t="s">
        <v>176</v>
      </c>
      <c r="L47" s="2" t="s">
        <v>34</v>
      </c>
      <c r="M47" s="2" t="s">
        <v>65</v>
      </c>
      <c r="N47" s="4" t="s">
        <v>98</v>
      </c>
      <c r="O47" s="4" t="s">
        <v>89</v>
      </c>
      <c r="P47" s="4" t="s">
        <v>264</v>
      </c>
      <c r="Q47" s="4"/>
      <c r="R47" s="4" t="s">
        <v>91</v>
      </c>
      <c r="S47" s="4" t="s">
        <v>265</v>
      </c>
      <c r="T47" s="4" t="s">
        <v>22</v>
      </c>
      <c r="U47" s="4"/>
      <c r="V47" s="4" t="s">
        <v>459</v>
      </c>
      <c r="W47" s="4" t="s">
        <v>458</v>
      </c>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row>
    <row r="48" spans="1:100" ht="39.6" x14ac:dyDescent="0.25">
      <c r="A48" s="4">
        <v>271627</v>
      </c>
      <c r="B48" s="4" t="s">
        <v>196</v>
      </c>
      <c r="C48" s="4" t="s">
        <v>266</v>
      </c>
      <c r="D48" s="4" t="s">
        <v>173</v>
      </c>
      <c r="E48" s="4" t="s">
        <v>174</v>
      </c>
      <c r="F48" s="4" t="s">
        <v>29</v>
      </c>
      <c r="G48" s="2" t="s">
        <v>30</v>
      </c>
      <c r="H48" s="2">
        <v>6</v>
      </c>
      <c r="I48" s="2" t="s">
        <v>175</v>
      </c>
      <c r="J48" s="2" t="s">
        <v>86</v>
      </c>
      <c r="K48" s="2" t="s">
        <v>176</v>
      </c>
      <c r="L48" s="2" t="s">
        <v>42</v>
      </c>
      <c r="M48" s="2" t="s">
        <v>70</v>
      </c>
      <c r="N48" s="4" t="s">
        <v>267</v>
      </c>
      <c r="O48" s="4" t="s">
        <v>268</v>
      </c>
      <c r="P48" s="4" t="s">
        <v>269</v>
      </c>
      <c r="Q48" s="4"/>
      <c r="R48" s="4" t="s">
        <v>91</v>
      </c>
      <c r="S48" s="4" t="s">
        <v>270</v>
      </c>
      <c r="T48" s="4" t="s">
        <v>22</v>
      </c>
      <c r="U48" s="4"/>
      <c r="V48" s="4" t="s">
        <v>459</v>
      </c>
      <c r="W48" s="4" t="s">
        <v>458</v>
      </c>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row>
    <row r="49" spans="1:100" ht="66" x14ac:dyDescent="0.25">
      <c r="A49" s="4">
        <v>271626</v>
      </c>
      <c r="B49" s="4" t="s">
        <v>196</v>
      </c>
      <c r="C49" s="4" t="s">
        <v>271</v>
      </c>
      <c r="D49" s="4" t="s">
        <v>173</v>
      </c>
      <c r="E49" s="4" t="s">
        <v>174</v>
      </c>
      <c r="F49" s="4" t="s">
        <v>29</v>
      </c>
      <c r="G49" s="2" t="s">
        <v>30</v>
      </c>
      <c r="H49" s="2">
        <v>5</v>
      </c>
      <c r="I49" s="2" t="s">
        <v>175</v>
      </c>
      <c r="J49" s="2" t="s">
        <v>86</v>
      </c>
      <c r="K49" s="2" t="s">
        <v>176</v>
      </c>
      <c r="L49" s="2" t="s">
        <v>42</v>
      </c>
      <c r="M49" s="2" t="s">
        <v>76</v>
      </c>
      <c r="N49" s="4" t="s">
        <v>77</v>
      </c>
      <c r="O49" s="4" t="s">
        <v>116</v>
      </c>
      <c r="P49" s="4" t="s">
        <v>272</v>
      </c>
      <c r="Q49" s="4"/>
      <c r="R49" s="4" t="s">
        <v>91</v>
      </c>
      <c r="S49" s="4" t="s">
        <v>273</v>
      </c>
      <c r="T49" s="4" t="s">
        <v>22</v>
      </c>
      <c r="U49" s="4"/>
      <c r="V49" s="4" t="s">
        <v>459</v>
      </c>
      <c r="W49" s="4" t="s">
        <v>458</v>
      </c>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row>
    <row r="50" spans="1:100" ht="52.8" x14ac:dyDescent="0.25">
      <c r="A50" s="4">
        <v>271625</v>
      </c>
      <c r="B50" s="4" t="s">
        <v>196</v>
      </c>
      <c r="C50" s="4" t="s">
        <v>274</v>
      </c>
      <c r="D50" s="4" t="s">
        <v>173</v>
      </c>
      <c r="E50" s="4" t="s">
        <v>174</v>
      </c>
      <c r="F50" s="4" t="s">
        <v>29</v>
      </c>
      <c r="G50" s="2" t="s">
        <v>30</v>
      </c>
      <c r="H50" s="2">
        <v>4</v>
      </c>
      <c r="I50" s="2" t="s">
        <v>175</v>
      </c>
      <c r="J50" s="2" t="s">
        <v>86</v>
      </c>
      <c r="K50" s="2" t="s">
        <v>176</v>
      </c>
      <c r="L50" s="2" t="s">
        <v>42</v>
      </c>
      <c r="M50" s="2" t="s">
        <v>76</v>
      </c>
      <c r="N50" s="4" t="s">
        <v>77</v>
      </c>
      <c r="O50" s="4" t="s">
        <v>89</v>
      </c>
      <c r="P50" s="4" t="s">
        <v>275</v>
      </c>
      <c r="Q50" s="4"/>
      <c r="R50" s="4" t="s">
        <v>91</v>
      </c>
      <c r="S50" s="4" t="s">
        <v>276</v>
      </c>
      <c r="T50" s="4" t="s">
        <v>22</v>
      </c>
      <c r="U50" s="4"/>
      <c r="V50" s="4" t="s">
        <v>459</v>
      </c>
      <c r="W50" s="4" t="s">
        <v>458</v>
      </c>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row>
    <row r="51" spans="1:100" ht="66" hidden="1" x14ac:dyDescent="0.25">
      <c r="A51" s="4">
        <v>271624</v>
      </c>
      <c r="B51" s="4" t="s">
        <v>196</v>
      </c>
      <c r="C51" s="4" t="s">
        <v>277</v>
      </c>
      <c r="D51" s="4" t="s">
        <v>173</v>
      </c>
      <c r="E51" s="4" t="s">
        <v>174</v>
      </c>
      <c r="F51" s="4" t="s">
        <v>29</v>
      </c>
      <c r="G51" s="2" t="s">
        <v>30</v>
      </c>
      <c r="H51" s="2">
        <v>3</v>
      </c>
      <c r="I51" s="2" t="s">
        <v>175</v>
      </c>
      <c r="J51" s="2" t="s">
        <v>86</v>
      </c>
      <c r="K51" s="2" t="s">
        <v>176</v>
      </c>
      <c r="L51" s="2" t="s">
        <v>34</v>
      </c>
      <c r="M51" s="2" t="s">
        <v>55</v>
      </c>
      <c r="N51" s="4" t="s">
        <v>104</v>
      </c>
      <c r="O51" s="4" t="s">
        <v>146</v>
      </c>
      <c r="P51" s="4" t="s">
        <v>278</v>
      </c>
      <c r="Q51" s="4"/>
      <c r="R51" s="4" t="s">
        <v>91</v>
      </c>
      <c r="S51" s="4" t="s">
        <v>279</v>
      </c>
      <c r="T51" s="4" t="s">
        <v>22</v>
      </c>
      <c r="U51" s="4"/>
      <c r="V51" s="4" t="s">
        <v>463</v>
      </c>
      <c r="W51" s="4" t="s">
        <v>458</v>
      </c>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row>
    <row r="52" spans="1:100" ht="39.6" x14ac:dyDescent="0.25">
      <c r="A52" s="4">
        <v>271623</v>
      </c>
      <c r="B52" s="4" t="s">
        <v>196</v>
      </c>
      <c r="C52" s="4" t="s">
        <v>280</v>
      </c>
      <c r="D52" s="4" t="s">
        <v>173</v>
      </c>
      <c r="E52" s="4" t="s">
        <v>174</v>
      </c>
      <c r="F52" s="4" t="s">
        <v>29</v>
      </c>
      <c r="G52" s="2" t="s">
        <v>30</v>
      </c>
      <c r="H52" s="2">
        <v>2</v>
      </c>
      <c r="I52" s="2" t="s">
        <v>175</v>
      </c>
      <c r="J52" s="2" t="s">
        <v>86</v>
      </c>
      <c r="K52" s="2" t="s">
        <v>176</v>
      </c>
      <c r="L52" s="2" t="s">
        <v>42</v>
      </c>
      <c r="M52" s="2" t="s">
        <v>55</v>
      </c>
      <c r="N52" s="4" t="s">
        <v>104</v>
      </c>
      <c r="O52" s="4" t="s">
        <v>35</v>
      </c>
      <c r="P52" s="4" t="s">
        <v>281</v>
      </c>
      <c r="Q52" s="4"/>
      <c r="R52" s="4" t="s">
        <v>91</v>
      </c>
      <c r="S52" s="4" t="s">
        <v>282</v>
      </c>
      <c r="T52" s="4" t="s">
        <v>22</v>
      </c>
      <c r="U52" s="4"/>
      <c r="V52" s="4" t="s">
        <v>459</v>
      </c>
      <c r="W52" s="4" t="s">
        <v>458</v>
      </c>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row>
    <row r="53" spans="1:100" ht="79.2" hidden="1" x14ac:dyDescent="0.25">
      <c r="A53" s="4">
        <v>271622</v>
      </c>
      <c r="B53" s="4" t="s">
        <v>196</v>
      </c>
      <c r="C53" s="4" t="s">
        <v>283</v>
      </c>
      <c r="D53" s="4" t="s">
        <v>173</v>
      </c>
      <c r="E53" s="4" t="s">
        <v>174</v>
      </c>
      <c r="F53" s="4" t="s">
        <v>29</v>
      </c>
      <c r="G53" s="2" t="s">
        <v>30</v>
      </c>
      <c r="H53" s="2">
        <v>1</v>
      </c>
      <c r="I53" s="2" t="s">
        <v>175</v>
      </c>
      <c r="J53" s="2" t="s">
        <v>86</v>
      </c>
      <c r="K53" s="2" t="s">
        <v>176</v>
      </c>
      <c r="L53" s="2" t="s">
        <v>109</v>
      </c>
      <c r="M53" s="2" t="s">
        <v>72</v>
      </c>
      <c r="N53" s="4" t="s">
        <v>104</v>
      </c>
      <c r="O53" s="4" t="s">
        <v>284</v>
      </c>
      <c r="P53" s="4" t="s">
        <v>285</v>
      </c>
      <c r="Q53" s="4"/>
      <c r="R53" s="4" t="s">
        <v>91</v>
      </c>
      <c r="S53" s="4" t="s">
        <v>286</v>
      </c>
      <c r="T53" s="4" t="s">
        <v>24</v>
      </c>
      <c r="U53" s="4" t="s">
        <v>477</v>
      </c>
      <c r="V53" s="4" t="s">
        <v>463</v>
      </c>
      <c r="W53" s="4" t="s">
        <v>458</v>
      </c>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row>
    <row r="54" spans="1:100" ht="115.2" hidden="1" x14ac:dyDescent="0.3">
      <c r="A54" s="4">
        <v>271606</v>
      </c>
      <c r="B54" s="4" t="s">
        <v>287</v>
      </c>
      <c r="C54" s="4" t="s">
        <v>288</v>
      </c>
      <c r="D54" s="4" t="s">
        <v>289</v>
      </c>
      <c r="E54" s="4" t="s">
        <v>290</v>
      </c>
      <c r="F54" s="4" t="s">
        <v>29</v>
      </c>
      <c r="G54" s="2" t="s">
        <v>30</v>
      </c>
      <c r="H54" s="2">
        <v>23</v>
      </c>
      <c r="I54" s="2" t="s">
        <v>31</v>
      </c>
      <c r="J54" s="2" t="s">
        <v>86</v>
      </c>
      <c r="K54" s="2" t="s">
        <v>291</v>
      </c>
      <c r="L54" s="2" t="s">
        <v>109</v>
      </c>
      <c r="M54" s="2" t="s">
        <v>55</v>
      </c>
      <c r="N54" s="4" t="s">
        <v>104</v>
      </c>
      <c r="O54" s="4" t="s">
        <v>29</v>
      </c>
      <c r="P54" s="4" t="s">
        <v>292</v>
      </c>
      <c r="Q54" s="4"/>
      <c r="R54" s="4" t="s">
        <v>91</v>
      </c>
      <c r="S54" s="4" t="s">
        <v>293</v>
      </c>
      <c r="T54" s="4" t="s">
        <v>24</v>
      </c>
      <c r="U54" s="21" t="s">
        <v>497</v>
      </c>
      <c r="V54" s="4" t="s">
        <v>463</v>
      </c>
      <c r="W54" s="4" t="s">
        <v>458</v>
      </c>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row>
    <row r="55" spans="1:100" ht="92.4" x14ac:dyDescent="0.25">
      <c r="A55" s="4">
        <v>271605</v>
      </c>
      <c r="B55" s="4" t="s">
        <v>294</v>
      </c>
      <c r="C55" s="4" t="s">
        <v>295</v>
      </c>
      <c r="D55" s="4" t="s">
        <v>289</v>
      </c>
      <c r="E55" s="4" t="s">
        <v>290</v>
      </c>
      <c r="F55" s="4" t="s">
        <v>29</v>
      </c>
      <c r="G55" s="2" t="s">
        <v>30</v>
      </c>
      <c r="H55" s="2">
        <v>22</v>
      </c>
      <c r="I55" s="2" t="s">
        <v>31</v>
      </c>
      <c r="J55" s="2" t="s">
        <v>86</v>
      </c>
      <c r="K55" s="2" t="s">
        <v>291</v>
      </c>
      <c r="L55" s="2" t="s">
        <v>109</v>
      </c>
      <c r="M55" s="2" t="s">
        <v>296</v>
      </c>
      <c r="N55" s="4" t="s">
        <v>209</v>
      </c>
      <c r="O55" s="4" t="s">
        <v>153</v>
      </c>
      <c r="P55" s="4" t="s">
        <v>297</v>
      </c>
      <c r="Q55" s="4"/>
      <c r="R55" s="4" t="s">
        <v>91</v>
      </c>
      <c r="S55" s="4" t="s">
        <v>298</v>
      </c>
      <c r="T55" s="4" t="s">
        <v>24</v>
      </c>
      <c r="U55" s="4" t="s">
        <v>502</v>
      </c>
      <c r="V55" s="4" t="s">
        <v>459</v>
      </c>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row>
    <row r="56" spans="1:100" ht="92.4" x14ac:dyDescent="0.25">
      <c r="A56" s="4">
        <v>271604</v>
      </c>
      <c r="B56" s="4" t="s">
        <v>294</v>
      </c>
      <c r="C56" s="4" t="s">
        <v>299</v>
      </c>
      <c r="D56" s="4" t="s">
        <v>289</v>
      </c>
      <c r="E56" s="4" t="s">
        <v>290</v>
      </c>
      <c r="F56" s="4" t="s">
        <v>29</v>
      </c>
      <c r="G56" s="2" t="s">
        <v>30</v>
      </c>
      <c r="H56" s="2">
        <v>21</v>
      </c>
      <c r="I56" s="2" t="s">
        <v>31</v>
      </c>
      <c r="J56" s="2" t="s">
        <v>86</v>
      </c>
      <c r="K56" s="2" t="s">
        <v>291</v>
      </c>
      <c r="L56" s="2" t="s">
        <v>109</v>
      </c>
      <c r="M56" s="2" t="s">
        <v>300</v>
      </c>
      <c r="N56" s="4" t="s">
        <v>301</v>
      </c>
      <c r="O56" s="4" t="s">
        <v>76</v>
      </c>
      <c r="P56" s="4" t="s">
        <v>302</v>
      </c>
      <c r="Q56" s="4"/>
      <c r="R56" s="4" t="s">
        <v>91</v>
      </c>
      <c r="S56" s="4" t="s">
        <v>303</v>
      </c>
      <c r="T56" s="4" t="s">
        <v>24</v>
      </c>
      <c r="U56" s="4" t="s">
        <v>503</v>
      </c>
      <c r="V56" s="4" t="s">
        <v>459</v>
      </c>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4"/>
      <c r="CG56" s="4"/>
      <c r="CH56" s="4"/>
      <c r="CI56" s="4"/>
      <c r="CJ56" s="4"/>
      <c r="CK56" s="4"/>
      <c r="CL56" s="4"/>
      <c r="CM56" s="4"/>
      <c r="CN56" s="4"/>
      <c r="CO56" s="4"/>
      <c r="CP56" s="4"/>
      <c r="CQ56" s="4"/>
      <c r="CR56" s="4"/>
      <c r="CS56" s="4"/>
      <c r="CT56" s="4"/>
      <c r="CU56" s="4"/>
      <c r="CV56" s="4"/>
    </row>
    <row r="57" spans="1:100" ht="39.6" x14ac:dyDescent="0.25">
      <c r="A57" s="4">
        <v>271603</v>
      </c>
      <c r="B57" s="4" t="s">
        <v>294</v>
      </c>
      <c r="C57" s="4" t="s">
        <v>304</v>
      </c>
      <c r="D57" s="4" t="s">
        <v>289</v>
      </c>
      <c r="E57" s="4" t="s">
        <v>290</v>
      </c>
      <c r="F57" s="4" t="s">
        <v>29</v>
      </c>
      <c r="G57" s="2" t="s">
        <v>30</v>
      </c>
      <c r="H57" s="2">
        <v>20</v>
      </c>
      <c r="I57" s="2" t="s">
        <v>31</v>
      </c>
      <c r="J57" s="2" t="s">
        <v>86</v>
      </c>
      <c r="K57" s="2" t="s">
        <v>291</v>
      </c>
      <c r="L57" s="2" t="s">
        <v>109</v>
      </c>
      <c r="M57" s="2" t="s">
        <v>218</v>
      </c>
      <c r="N57" s="4" t="s">
        <v>305</v>
      </c>
      <c r="O57" s="4" t="s">
        <v>43</v>
      </c>
      <c r="P57" s="4" t="s">
        <v>306</v>
      </c>
      <c r="Q57" s="4"/>
      <c r="R57" s="4" t="s">
        <v>91</v>
      </c>
      <c r="S57" s="4" t="s">
        <v>307</v>
      </c>
      <c r="T57" s="4" t="s">
        <v>22</v>
      </c>
      <c r="U57" s="4"/>
      <c r="V57" s="4" t="s">
        <v>459</v>
      </c>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c r="BE57" s="4"/>
      <c r="BF57" s="4"/>
      <c r="BG57" s="4"/>
      <c r="BH57" s="4"/>
      <c r="BI57" s="4"/>
      <c r="BJ57" s="4"/>
      <c r="BK57" s="4"/>
      <c r="BL57" s="4"/>
      <c r="BM57" s="4"/>
      <c r="BN57" s="4"/>
      <c r="BO57" s="4"/>
      <c r="BP57" s="4"/>
      <c r="BQ57" s="4"/>
      <c r="BR57" s="4"/>
      <c r="BS57" s="4"/>
      <c r="BT57" s="4"/>
      <c r="BU57" s="4"/>
      <c r="BV57" s="4"/>
      <c r="BW57" s="4"/>
      <c r="BX57" s="4"/>
      <c r="BY57" s="4"/>
      <c r="BZ57" s="4"/>
      <c r="CA57" s="4"/>
      <c r="CB57" s="4"/>
      <c r="CC57" s="4"/>
      <c r="CD57" s="4"/>
      <c r="CE57" s="4"/>
      <c r="CF57" s="4"/>
      <c r="CG57" s="4"/>
      <c r="CH57" s="4"/>
      <c r="CI57" s="4"/>
      <c r="CJ57" s="4"/>
      <c r="CK57" s="4"/>
      <c r="CL57" s="4"/>
      <c r="CM57" s="4"/>
      <c r="CN57" s="4"/>
      <c r="CO57" s="4"/>
      <c r="CP57" s="4"/>
      <c r="CQ57" s="4"/>
      <c r="CR57" s="4"/>
      <c r="CS57" s="4"/>
      <c r="CT57" s="4"/>
      <c r="CU57" s="4"/>
      <c r="CV57" s="4"/>
    </row>
    <row r="58" spans="1:100" ht="39.6" x14ac:dyDescent="0.25">
      <c r="A58" s="4">
        <v>271602</v>
      </c>
      <c r="B58" s="4" t="s">
        <v>294</v>
      </c>
      <c r="C58" s="4" t="s">
        <v>308</v>
      </c>
      <c r="D58" s="4" t="s">
        <v>289</v>
      </c>
      <c r="E58" s="4" t="s">
        <v>290</v>
      </c>
      <c r="F58" s="4" t="s">
        <v>29</v>
      </c>
      <c r="G58" s="2" t="s">
        <v>30</v>
      </c>
      <c r="H58" s="2">
        <v>19</v>
      </c>
      <c r="I58" s="2" t="s">
        <v>31</v>
      </c>
      <c r="J58" s="2" t="s">
        <v>86</v>
      </c>
      <c r="K58" s="2" t="s">
        <v>291</v>
      </c>
      <c r="L58" s="2" t="s">
        <v>109</v>
      </c>
      <c r="M58" s="2" t="s">
        <v>218</v>
      </c>
      <c r="N58" s="4" t="s">
        <v>305</v>
      </c>
      <c r="O58" s="4" t="s">
        <v>110</v>
      </c>
      <c r="P58" s="4" t="s">
        <v>309</v>
      </c>
      <c r="Q58" s="4"/>
      <c r="R58" s="4" t="s">
        <v>91</v>
      </c>
      <c r="S58" s="4" t="s">
        <v>310</v>
      </c>
      <c r="T58" s="4" t="s">
        <v>22</v>
      </c>
      <c r="U58" s="4"/>
      <c r="V58" s="4" t="s">
        <v>459</v>
      </c>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row>
    <row r="59" spans="1:100" ht="39.6" hidden="1" x14ac:dyDescent="0.25">
      <c r="A59" s="4">
        <v>271601</v>
      </c>
      <c r="B59" s="4" t="s">
        <v>294</v>
      </c>
      <c r="C59" s="4" t="s">
        <v>311</v>
      </c>
      <c r="D59" s="4" t="s">
        <v>289</v>
      </c>
      <c r="E59" s="4" t="s">
        <v>290</v>
      </c>
      <c r="F59" s="4" t="s">
        <v>29</v>
      </c>
      <c r="G59" s="2" t="s">
        <v>30</v>
      </c>
      <c r="H59" s="2">
        <v>18</v>
      </c>
      <c r="I59" s="2" t="s">
        <v>31</v>
      </c>
      <c r="J59" s="2" t="s">
        <v>86</v>
      </c>
      <c r="K59" s="2" t="s">
        <v>291</v>
      </c>
      <c r="L59" s="2" t="s">
        <v>109</v>
      </c>
      <c r="M59" s="2" t="s">
        <v>35</v>
      </c>
      <c r="N59" s="4" t="s">
        <v>36</v>
      </c>
      <c r="O59" s="4" t="s">
        <v>312</v>
      </c>
      <c r="P59" s="4" t="s">
        <v>313</v>
      </c>
      <c r="Q59" s="4"/>
      <c r="R59" s="4" t="s">
        <v>91</v>
      </c>
      <c r="S59" s="4" t="s">
        <v>314</v>
      </c>
      <c r="T59" s="4" t="s">
        <v>22</v>
      </c>
      <c r="U59" s="4"/>
      <c r="V59" s="4" t="s">
        <v>463</v>
      </c>
      <c r="W59" s="4" t="s">
        <v>458</v>
      </c>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row>
    <row r="60" spans="1:100" ht="39.6" x14ac:dyDescent="0.25">
      <c r="A60" s="4">
        <v>271600</v>
      </c>
      <c r="B60" s="4" t="s">
        <v>294</v>
      </c>
      <c r="C60" s="4" t="s">
        <v>315</v>
      </c>
      <c r="D60" s="4" t="s">
        <v>289</v>
      </c>
      <c r="E60" s="4" t="s">
        <v>290</v>
      </c>
      <c r="F60" s="4" t="s">
        <v>29</v>
      </c>
      <c r="G60" s="2" t="s">
        <v>30</v>
      </c>
      <c r="H60" s="2">
        <v>17</v>
      </c>
      <c r="I60" s="2" t="s">
        <v>31</v>
      </c>
      <c r="J60" s="2" t="s">
        <v>86</v>
      </c>
      <c r="K60" s="2" t="s">
        <v>291</v>
      </c>
      <c r="L60" s="2" t="s">
        <v>42</v>
      </c>
      <c r="M60" s="2" t="s">
        <v>312</v>
      </c>
      <c r="N60" s="4" t="s">
        <v>316</v>
      </c>
      <c r="O60" s="4" t="s">
        <v>268</v>
      </c>
      <c r="P60" s="4" t="s">
        <v>317</v>
      </c>
      <c r="Q60" s="4"/>
      <c r="R60" s="4" t="s">
        <v>91</v>
      </c>
      <c r="S60" s="4" t="s">
        <v>318</v>
      </c>
      <c r="T60" s="4" t="s">
        <v>22</v>
      </c>
      <c r="U60" s="4"/>
      <c r="V60" s="4" t="s">
        <v>459</v>
      </c>
      <c r="W60" s="4" t="s">
        <v>458</v>
      </c>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row>
    <row r="61" spans="1:100" ht="92.4" hidden="1" x14ac:dyDescent="0.25">
      <c r="A61" s="4">
        <v>271599</v>
      </c>
      <c r="B61" s="4" t="s">
        <v>294</v>
      </c>
      <c r="C61" s="4" t="s">
        <v>319</v>
      </c>
      <c r="D61" s="4" t="s">
        <v>289</v>
      </c>
      <c r="E61" s="4" t="s">
        <v>290</v>
      </c>
      <c r="F61" s="4" t="s">
        <v>29</v>
      </c>
      <c r="G61" s="2" t="s">
        <v>30</v>
      </c>
      <c r="H61" s="2">
        <v>16</v>
      </c>
      <c r="I61" s="2" t="s">
        <v>31</v>
      </c>
      <c r="J61" s="2" t="s">
        <v>86</v>
      </c>
      <c r="K61" s="2" t="s">
        <v>291</v>
      </c>
      <c r="L61" s="2" t="s">
        <v>42</v>
      </c>
      <c r="M61" s="2" t="s">
        <v>153</v>
      </c>
      <c r="N61" s="4" t="s">
        <v>320</v>
      </c>
      <c r="O61" s="4" t="s">
        <v>72</v>
      </c>
      <c r="P61" s="4" t="s">
        <v>321</v>
      </c>
      <c r="Q61" s="4"/>
      <c r="R61" s="4" t="s">
        <v>91</v>
      </c>
      <c r="S61" s="4" t="s">
        <v>322</v>
      </c>
      <c r="T61" s="4" t="s">
        <v>24</v>
      </c>
      <c r="U61" s="4" t="s">
        <v>471</v>
      </c>
      <c r="V61" s="4" t="s">
        <v>464</v>
      </c>
      <c r="W61" s="4" t="s">
        <v>458</v>
      </c>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row>
    <row r="62" spans="1:100" ht="118.8" hidden="1" x14ac:dyDescent="0.25">
      <c r="A62" s="4">
        <v>271598</v>
      </c>
      <c r="B62" s="4" t="s">
        <v>294</v>
      </c>
      <c r="C62" s="4" t="s">
        <v>323</v>
      </c>
      <c r="D62" s="4" t="s">
        <v>289</v>
      </c>
      <c r="E62" s="4" t="s">
        <v>290</v>
      </c>
      <c r="F62" s="4" t="s">
        <v>29</v>
      </c>
      <c r="G62" s="2" t="s">
        <v>30</v>
      </c>
      <c r="H62" s="2">
        <v>15</v>
      </c>
      <c r="I62" s="2" t="s">
        <v>31</v>
      </c>
      <c r="J62" s="2" t="s">
        <v>86</v>
      </c>
      <c r="K62" s="2" t="s">
        <v>291</v>
      </c>
      <c r="L62" s="2" t="s">
        <v>42</v>
      </c>
      <c r="M62" s="2" t="s">
        <v>153</v>
      </c>
      <c r="N62" s="4" t="s">
        <v>320</v>
      </c>
      <c r="O62" s="4" t="s">
        <v>141</v>
      </c>
      <c r="P62" s="4" t="s">
        <v>324</v>
      </c>
      <c r="Q62" s="4"/>
      <c r="R62" s="4" t="s">
        <v>91</v>
      </c>
      <c r="S62" s="4" t="s">
        <v>325</v>
      </c>
      <c r="T62" s="4" t="s">
        <v>24</v>
      </c>
      <c r="U62" s="4" t="s">
        <v>470</v>
      </c>
      <c r="V62" s="4" t="s">
        <v>464</v>
      </c>
      <c r="W62" s="4" t="s">
        <v>458</v>
      </c>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row>
    <row r="63" spans="1:100" ht="39.6" x14ac:dyDescent="0.25">
      <c r="A63" s="4">
        <v>271597</v>
      </c>
      <c r="B63" s="4" t="s">
        <v>294</v>
      </c>
      <c r="C63" s="4" t="s">
        <v>326</v>
      </c>
      <c r="D63" s="4" t="s">
        <v>289</v>
      </c>
      <c r="E63" s="4" t="s">
        <v>290</v>
      </c>
      <c r="F63" s="4" t="s">
        <v>29</v>
      </c>
      <c r="G63" s="2" t="s">
        <v>30</v>
      </c>
      <c r="H63" s="2">
        <v>14</v>
      </c>
      <c r="I63" s="2" t="s">
        <v>31</v>
      </c>
      <c r="J63" s="2" t="s">
        <v>86</v>
      </c>
      <c r="K63" s="2" t="s">
        <v>291</v>
      </c>
      <c r="L63" s="2" t="s">
        <v>42</v>
      </c>
      <c r="M63" s="2" t="s">
        <v>29</v>
      </c>
      <c r="N63" s="4" t="s">
        <v>29</v>
      </c>
      <c r="O63" s="4" t="s">
        <v>29</v>
      </c>
      <c r="P63" s="4" t="s">
        <v>327</v>
      </c>
      <c r="Q63" s="4"/>
      <c r="R63" s="4" t="s">
        <v>91</v>
      </c>
      <c r="S63" s="4" t="s">
        <v>328</v>
      </c>
      <c r="T63" s="4" t="s">
        <v>22</v>
      </c>
      <c r="U63" s="4"/>
      <c r="V63" s="4" t="s">
        <v>459</v>
      </c>
      <c r="W63" s="4" t="s">
        <v>458</v>
      </c>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4"/>
    </row>
    <row r="64" spans="1:100" ht="39.6" x14ac:dyDescent="0.25">
      <c r="A64" s="4">
        <v>271596</v>
      </c>
      <c r="B64" s="4" t="s">
        <v>294</v>
      </c>
      <c r="C64" s="4" t="s">
        <v>329</v>
      </c>
      <c r="D64" s="4" t="s">
        <v>289</v>
      </c>
      <c r="E64" s="4" t="s">
        <v>290</v>
      </c>
      <c r="F64" s="4" t="s">
        <v>29</v>
      </c>
      <c r="G64" s="2" t="s">
        <v>30</v>
      </c>
      <c r="H64" s="2">
        <v>13</v>
      </c>
      <c r="I64" s="2" t="s">
        <v>31</v>
      </c>
      <c r="J64" s="2" t="s">
        <v>86</v>
      </c>
      <c r="K64" s="2" t="s">
        <v>291</v>
      </c>
      <c r="L64" s="2" t="s">
        <v>42</v>
      </c>
      <c r="M64" s="2" t="s">
        <v>110</v>
      </c>
      <c r="N64" s="4" t="s">
        <v>330</v>
      </c>
      <c r="O64" s="4" t="s">
        <v>72</v>
      </c>
      <c r="P64" s="4" t="s">
        <v>331</v>
      </c>
      <c r="Q64" s="4"/>
      <c r="R64" s="4" t="s">
        <v>91</v>
      </c>
      <c r="S64" s="4" t="s">
        <v>332</v>
      </c>
      <c r="T64" s="4" t="s">
        <v>22</v>
      </c>
      <c r="U64" s="4" t="s">
        <v>498</v>
      </c>
      <c r="V64" s="4" t="s">
        <v>459</v>
      </c>
      <c r="W64" s="4" t="s">
        <v>458</v>
      </c>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row>
    <row r="65" spans="1:100" ht="52.8" x14ac:dyDescent="0.25">
      <c r="A65" s="4">
        <v>271595</v>
      </c>
      <c r="B65" s="4" t="s">
        <v>294</v>
      </c>
      <c r="C65" s="4" t="s">
        <v>333</v>
      </c>
      <c r="D65" s="4" t="s">
        <v>289</v>
      </c>
      <c r="E65" s="4" t="s">
        <v>290</v>
      </c>
      <c r="F65" s="4" t="s">
        <v>29</v>
      </c>
      <c r="G65" s="2" t="s">
        <v>30</v>
      </c>
      <c r="H65" s="2">
        <v>12</v>
      </c>
      <c r="I65" s="2" t="s">
        <v>31</v>
      </c>
      <c r="J65" s="2" t="s">
        <v>86</v>
      </c>
      <c r="K65" s="2" t="s">
        <v>291</v>
      </c>
      <c r="L65" s="2" t="s">
        <v>109</v>
      </c>
      <c r="M65" s="2" t="s">
        <v>334</v>
      </c>
      <c r="N65" s="4" t="s">
        <v>335</v>
      </c>
      <c r="O65" s="4" t="s">
        <v>61</v>
      </c>
      <c r="P65" s="4" t="s">
        <v>336</v>
      </c>
      <c r="Q65" s="4"/>
      <c r="R65" s="4" t="s">
        <v>91</v>
      </c>
      <c r="S65" s="4" t="s">
        <v>337</v>
      </c>
      <c r="T65" s="4" t="s">
        <v>24</v>
      </c>
      <c r="U65" s="4" t="s">
        <v>499</v>
      </c>
      <c r="V65" s="4" t="s">
        <v>459</v>
      </c>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row>
    <row r="66" spans="1:100" ht="39.6" x14ac:dyDescent="0.25">
      <c r="A66" s="4">
        <v>271594</v>
      </c>
      <c r="B66" s="4" t="s">
        <v>294</v>
      </c>
      <c r="C66" s="4" t="s">
        <v>338</v>
      </c>
      <c r="D66" s="4" t="s">
        <v>289</v>
      </c>
      <c r="E66" s="4" t="s">
        <v>290</v>
      </c>
      <c r="F66" s="4" t="s">
        <v>29</v>
      </c>
      <c r="G66" s="2" t="s">
        <v>30</v>
      </c>
      <c r="H66" s="2">
        <v>11</v>
      </c>
      <c r="I66" s="2" t="s">
        <v>31</v>
      </c>
      <c r="J66" s="2" t="s">
        <v>86</v>
      </c>
      <c r="K66" s="2" t="s">
        <v>291</v>
      </c>
      <c r="L66" s="2" t="s">
        <v>109</v>
      </c>
      <c r="M66" s="2" t="s">
        <v>334</v>
      </c>
      <c r="N66" s="4" t="s">
        <v>104</v>
      </c>
      <c r="O66" s="4" t="s">
        <v>70</v>
      </c>
      <c r="P66" s="4" t="s">
        <v>339</v>
      </c>
      <c r="Q66" s="4"/>
      <c r="R66" s="4" t="s">
        <v>91</v>
      </c>
      <c r="S66" s="4" t="s">
        <v>340</v>
      </c>
      <c r="T66" s="4" t="s">
        <v>22</v>
      </c>
      <c r="V66" s="4" t="s">
        <v>459</v>
      </c>
      <c r="W66" s="4" t="s">
        <v>458</v>
      </c>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row>
    <row r="67" spans="1:100" ht="57.6" hidden="1" x14ac:dyDescent="0.3">
      <c r="A67" s="4">
        <v>271593</v>
      </c>
      <c r="B67" s="4" t="s">
        <v>294</v>
      </c>
      <c r="C67" s="4" t="s">
        <v>341</v>
      </c>
      <c r="D67" s="4" t="s">
        <v>289</v>
      </c>
      <c r="E67" s="4" t="s">
        <v>290</v>
      </c>
      <c r="F67" s="4" t="s">
        <v>29</v>
      </c>
      <c r="G67" s="2" t="s">
        <v>30</v>
      </c>
      <c r="H67" s="2">
        <v>10</v>
      </c>
      <c r="I67" s="2" t="s">
        <v>31</v>
      </c>
      <c r="J67" s="2" t="s">
        <v>86</v>
      </c>
      <c r="K67" s="2" t="s">
        <v>291</v>
      </c>
      <c r="L67" s="2" t="s">
        <v>109</v>
      </c>
      <c r="M67" s="2" t="s">
        <v>334</v>
      </c>
      <c r="N67" s="4" t="s">
        <v>104</v>
      </c>
      <c r="O67" s="4" t="s">
        <v>334</v>
      </c>
      <c r="P67" s="4" t="s">
        <v>342</v>
      </c>
      <c r="Q67" s="4"/>
      <c r="R67" s="4" t="s">
        <v>91</v>
      </c>
      <c r="S67" s="4" t="s">
        <v>343</v>
      </c>
      <c r="T67" s="4" t="s">
        <v>23</v>
      </c>
      <c r="U67" s="21" t="s">
        <v>478</v>
      </c>
      <c r="V67" s="4" t="s">
        <v>463</v>
      </c>
      <c r="W67" s="4" t="s">
        <v>458</v>
      </c>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4"/>
    </row>
    <row r="68" spans="1:100" ht="57.6" hidden="1" x14ac:dyDescent="0.3">
      <c r="A68" s="4">
        <v>271592</v>
      </c>
      <c r="B68" s="4" t="s">
        <v>294</v>
      </c>
      <c r="C68" s="4" t="s">
        <v>344</v>
      </c>
      <c r="D68" s="4" t="s">
        <v>289</v>
      </c>
      <c r="E68" s="4" t="s">
        <v>290</v>
      </c>
      <c r="F68" s="4" t="s">
        <v>29</v>
      </c>
      <c r="G68" s="2" t="s">
        <v>30</v>
      </c>
      <c r="H68" s="2">
        <v>9</v>
      </c>
      <c r="I68" s="2" t="s">
        <v>31</v>
      </c>
      <c r="J68" s="2" t="s">
        <v>86</v>
      </c>
      <c r="K68" s="2" t="s">
        <v>291</v>
      </c>
      <c r="L68" s="2" t="s">
        <v>109</v>
      </c>
      <c r="M68" s="2" t="s">
        <v>334</v>
      </c>
      <c r="N68" s="4" t="s">
        <v>104</v>
      </c>
      <c r="O68" s="4" t="s">
        <v>141</v>
      </c>
      <c r="P68" s="4" t="s">
        <v>345</v>
      </c>
      <c r="Q68" s="4"/>
      <c r="R68" s="4" t="s">
        <v>91</v>
      </c>
      <c r="S68" s="4" t="s">
        <v>346</v>
      </c>
      <c r="T68" s="4" t="s">
        <v>23</v>
      </c>
      <c r="U68" s="21" t="s">
        <v>479</v>
      </c>
      <c r="V68" s="4" t="s">
        <v>463</v>
      </c>
      <c r="W68" s="4" t="s">
        <v>458</v>
      </c>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4"/>
    </row>
    <row r="69" spans="1:100" ht="145.19999999999999" x14ac:dyDescent="0.25">
      <c r="A69" s="4">
        <v>271591</v>
      </c>
      <c r="B69" s="4" t="s">
        <v>294</v>
      </c>
      <c r="C69" s="4" t="s">
        <v>347</v>
      </c>
      <c r="D69" s="4" t="s">
        <v>289</v>
      </c>
      <c r="E69" s="4" t="s">
        <v>290</v>
      </c>
      <c r="F69" s="4" t="s">
        <v>29</v>
      </c>
      <c r="G69" s="2" t="s">
        <v>30</v>
      </c>
      <c r="H69" s="2">
        <v>8</v>
      </c>
      <c r="I69" s="2" t="s">
        <v>31</v>
      </c>
      <c r="J69" s="2" t="s">
        <v>86</v>
      </c>
      <c r="K69" s="2" t="s">
        <v>291</v>
      </c>
      <c r="L69" s="2" t="s">
        <v>109</v>
      </c>
      <c r="M69" s="2" t="s">
        <v>334</v>
      </c>
      <c r="N69" s="4" t="s">
        <v>104</v>
      </c>
      <c r="O69" s="4" t="s">
        <v>348</v>
      </c>
      <c r="P69" s="4" t="s">
        <v>349</v>
      </c>
      <c r="Q69" s="4"/>
      <c r="R69" s="4" t="s">
        <v>91</v>
      </c>
      <c r="S69" s="4" t="s">
        <v>350</v>
      </c>
      <c r="T69" s="4" t="s">
        <v>24</v>
      </c>
      <c r="U69" s="4" t="s">
        <v>500</v>
      </c>
      <c r="V69" s="4" t="s">
        <v>459</v>
      </c>
      <c r="W69" s="4" t="s">
        <v>458</v>
      </c>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4"/>
    </row>
    <row r="70" spans="1:100" ht="118.8" hidden="1" x14ac:dyDescent="0.25">
      <c r="A70" s="4">
        <v>271590</v>
      </c>
      <c r="B70" s="4" t="s">
        <v>294</v>
      </c>
      <c r="C70" s="4" t="s">
        <v>351</v>
      </c>
      <c r="D70" s="4" t="s">
        <v>289</v>
      </c>
      <c r="E70" s="4" t="s">
        <v>290</v>
      </c>
      <c r="F70" s="4" t="s">
        <v>29</v>
      </c>
      <c r="G70" s="2" t="s">
        <v>30</v>
      </c>
      <c r="H70" s="2">
        <v>7</v>
      </c>
      <c r="I70" s="2" t="s">
        <v>31</v>
      </c>
      <c r="J70" s="2" t="s">
        <v>86</v>
      </c>
      <c r="K70" s="2" t="s">
        <v>291</v>
      </c>
      <c r="L70" s="2" t="s">
        <v>109</v>
      </c>
      <c r="M70" s="2" t="s">
        <v>55</v>
      </c>
      <c r="N70" s="4" t="s">
        <v>104</v>
      </c>
      <c r="O70" s="4" t="s">
        <v>300</v>
      </c>
      <c r="P70" s="4" t="s">
        <v>352</v>
      </c>
      <c r="Q70" s="4"/>
      <c r="R70" s="4" t="s">
        <v>91</v>
      </c>
      <c r="S70" s="4" t="s">
        <v>353</v>
      </c>
      <c r="T70" s="4"/>
      <c r="U70" s="4"/>
      <c r="V70" s="4" t="s">
        <v>460</v>
      </c>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4"/>
    </row>
    <row r="71" spans="1:100" ht="57.6" hidden="1" x14ac:dyDescent="0.3">
      <c r="A71" s="4">
        <v>271589</v>
      </c>
      <c r="B71" s="4" t="s">
        <v>354</v>
      </c>
      <c r="C71" s="4" t="s">
        <v>355</v>
      </c>
      <c r="D71" s="4" t="s">
        <v>289</v>
      </c>
      <c r="E71" s="4" t="s">
        <v>290</v>
      </c>
      <c r="F71" s="4" t="s">
        <v>29</v>
      </c>
      <c r="G71" s="2" t="s">
        <v>30</v>
      </c>
      <c r="H71" s="2">
        <v>6</v>
      </c>
      <c r="I71" s="2" t="s">
        <v>31</v>
      </c>
      <c r="J71" s="2" t="s">
        <v>86</v>
      </c>
      <c r="K71" s="2" t="s">
        <v>291</v>
      </c>
      <c r="L71" s="2" t="s">
        <v>109</v>
      </c>
      <c r="M71" s="2" t="s">
        <v>55</v>
      </c>
      <c r="N71" s="4" t="s">
        <v>104</v>
      </c>
      <c r="O71" s="4" t="s">
        <v>72</v>
      </c>
      <c r="P71" s="4" t="s">
        <v>356</v>
      </c>
      <c r="Q71" s="4"/>
      <c r="R71" s="4" t="s">
        <v>91</v>
      </c>
      <c r="S71" s="4" t="s">
        <v>357</v>
      </c>
      <c r="T71" s="4" t="s">
        <v>23</v>
      </c>
      <c r="U71" s="21" t="s">
        <v>480</v>
      </c>
      <c r="V71" s="4" t="s">
        <v>463</v>
      </c>
      <c r="W71" s="4" t="s">
        <v>458</v>
      </c>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row>
    <row r="72" spans="1:100" ht="39.6" x14ac:dyDescent="0.25">
      <c r="A72" s="4">
        <v>271588</v>
      </c>
      <c r="B72" s="4" t="s">
        <v>354</v>
      </c>
      <c r="C72" s="4" t="s">
        <v>358</v>
      </c>
      <c r="D72" s="4" t="s">
        <v>289</v>
      </c>
      <c r="E72" s="4" t="s">
        <v>290</v>
      </c>
      <c r="F72" s="4" t="s">
        <v>29</v>
      </c>
      <c r="G72" s="2" t="s">
        <v>30</v>
      </c>
      <c r="H72" s="2">
        <v>5</v>
      </c>
      <c r="I72" s="2" t="s">
        <v>31</v>
      </c>
      <c r="J72" s="2" t="s">
        <v>86</v>
      </c>
      <c r="K72" s="2" t="s">
        <v>291</v>
      </c>
      <c r="L72" s="2" t="s">
        <v>109</v>
      </c>
      <c r="M72" s="2" t="s">
        <v>72</v>
      </c>
      <c r="N72" s="4" t="s">
        <v>104</v>
      </c>
      <c r="O72" s="4" t="s">
        <v>359</v>
      </c>
      <c r="P72" s="4" t="s">
        <v>360</v>
      </c>
      <c r="Q72" s="4"/>
      <c r="R72" s="4" t="s">
        <v>91</v>
      </c>
      <c r="S72" s="4" t="s">
        <v>361</v>
      </c>
      <c r="T72" s="4" t="s">
        <v>23</v>
      </c>
      <c r="U72" s="4" t="s">
        <v>485</v>
      </c>
      <c r="V72" s="4" t="s">
        <v>459</v>
      </c>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4"/>
    </row>
    <row r="73" spans="1:100" ht="211.2" hidden="1" x14ac:dyDescent="0.25">
      <c r="A73" s="4">
        <v>271587</v>
      </c>
      <c r="B73" s="4" t="s">
        <v>354</v>
      </c>
      <c r="C73" s="4" t="s">
        <v>362</v>
      </c>
      <c r="D73" s="4" t="s">
        <v>289</v>
      </c>
      <c r="E73" s="4" t="s">
        <v>290</v>
      </c>
      <c r="F73" s="4" t="s">
        <v>29</v>
      </c>
      <c r="G73" s="2" t="s">
        <v>30</v>
      </c>
      <c r="H73" s="2">
        <v>4</v>
      </c>
      <c r="I73" s="2" t="s">
        <v>31</v>
      </c>
      <c r="J73" s="2" t="s">
        <v>86</v>
      </c>
      <c r="K73" s="2" t="s">
        <v>291</v>
      </c>
      <c r="L73" s="2" t="s">
        <v>109</v>
      </c>
      <c r="M73" s="2" t="s">
        <v>145</v>
      </c>
      <c r="N73" s="4" t="s">
        <v>135</v>
      </c>
      <c r="O73" s="4" t="s">
        <v>359</v>
      </c>
      <c r="P73" s="4" t="s">
        <v>363</v>
      </c>
      <c r="Q73" s="4"/>
      <c r="R73" s="4" t="s">
        <v>91</v>
      </c>
      <c r="S73" s="4" t="s">
        <v>364</v>
      </c>
      <c r="T73" s="4"/>
      <c r="U73" s="4"/>
      <c r="V73" s="4" t="s">
        <v>460</v>
      </c>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4"/>
    </row>
    <row r="74" spans="1:100" ht="39.6" hidden="1" x14ac:dyDescent="0.25">
      <c r="A74" s="4">
        <v>271586</v>
      </c>
      <c r="B74" s="4" t="s">
        <v>354</v>
      </c>
      <c r="C74" s="4" t="s">
        <v>365</v>
      </c>
      <c r="D74" s="4" t="s">
        <v>289</v>
      </c>
      <c r="E74" s="4" t="s">
        <v>290</v>
      </c>
      <c r="F74" s="4" t="s">
        <v>29</v>
      </c>
      <c r="G74" s="2" t="s">
        <v>30</v>
      </c>
      <c r="H74" s="2">
        <v>3</v>
      </c>
      <c r="I74" s="2" t="s">
        <v>31</v>
      </c>
      <c r="J74" s="2" t="s">
        <v>86</v>
      </c>
      <c r="K74" s="2" t="s">
        <v>291</v>
      </c>
      <c r="L74" s="2" t="s">
        <v>109</v>
      </c>
      <c r="M74" s="2" t="s">
        <v>145</v>
      </c>
      <c r="N74" s="4" t="s">
        <v>111</v>
      </c>
      <c r="O74" s="4" t="s">
        <v>78</v>
      </c>
      <c r="P74" s="4" t="s">
        <v>366</v>
      </c>
      <c r="Q74" s="4"/>
      <c r="R74" s="4" t="s">
        <v>91</v>
      </c>
      <c r="S74" s="4" t="s">
        <v>367</v>
      </c>
      <c r="T74" s="4" t="s">
        <v>22</v>
      </c>
      <c r="U74" s="4"/>
      <c r="V74" s="4" t="s">
        <v>463</v>
      </c>
      <c r="W74" s="4" t="s">
        <v>458</v>
      </c>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4"/>
    </row>
    <row r="75" spans="1:100" ht="52.8" x14ac:dyDescent="0.25">
      <c r="A75" s="4">
        <v>271585</v>
      </c>
      <c r="B75" s="4" t="s">
        <v>354</v>
      </c>
      <c r="C75" s="4" t="s">
        <v>368</v>
      </c>
      <c r="D75" s="4" t="s">
        <v>289</v>
      </c>
      <c r="E75" s="4" t="s">
        <v>290</v>
      </c>
      <c r="F75" s="4" t="s">
        <v>29</v>
      </c>
      <c r="G75" s="2" t="s">
        <v>30</v>
      </c>
      <c r="H75" s="2">
        <v>2</v>
      </c>
      <c r="I75" s="2" t="s">
        <v>31</v>
      </c>
      <c r="J75" s="2" t="s">
        <v>86</v>
      </c>
      <c r="K75" s="2" t="s">
        <v>291</v>
      </c>
      <c r="L75" s="2" t="s">
        <v>109</v>
      </c>
      <c r="M75" s="2" t="s">
        <v>141</v>
      </c>
      <c r="N75" s="4" t="s">
        <v>369</v>
      </c>
      <c r="O75" s="4" t="s">
        <v>50</v>
      </c>
      <c r="P75" s="4" t="s">
        <v>370</v>
      </c>
      <c r="Q75" s="4"/>
      <c r="R75" s="4" t="s">
        <v>91</v>
      </c>
      <c r="S75" s="4" t="s">
        <v>371</v>
      </c>
      <c r="T75" s="4" t="s">
        <v>24</v>
      </c>
      <c r="U75" s="24" t="s">
        <v>467</v>
      </c>
      <c r="V75" s="4" t="s">
        <v>459</v>
      </c>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4"/>
      <c r="BM75" s="4"/>
      <c r="BN75" s="4"/>
      <c r="BO75" s="4"/>
      <c r="BP75" s="4"/>
      <c r="BQ75" s="4"/>
      <c r="BR75" s="4"/>
      <c r="BS75" s="4"/>
      <c r="BT75" s="4"/>
      <c r="BU75" s="4"/>
      <c r="BV75" s="4"/>
      <c r="BW75" s="4"/>
      <c r="BX75" s="4"/>
      <c r="BY75" s="4"/>
      <c r="BZ75" s="4"/>
      <c r="CA75" s="4"/>
      <c r="CB75" s="4"/>
      <c r="CC75" s="4"/>
      <c r="CD75" s="4"/>
      <c r="CE75" s="4"/>
      <c r="CF75" s="4"/>
      <c r="CG75" s="4"/>
      <c r="CH75" s="4"/>
      <c r="CI75" s="4"/>
      <c r="CJ75" s="4"/>
      <c r="CK75" s="4"/>
      <c r="CL75" s="4"/>
      <c r="CM75" s="4"/>
      <c r="CN75" s="4"/>
      <c r="CO75" s="4"/>
      <c r="CP75" s="4"/>
      <c r="CQ75" s="4"/>
      <c r="CR75" s="4"/>
      <c r="CS75" s="4"/>
      <c r="CT75" s="4"/>
      <c r="CU75" s="4"/>
      <c r="CV75" s="4"/>
    </row>
    <row r="76" spans="1:100" ht="39.6" x14ac:dyDescent="0.25">
      <c r="A76" s="4">
        <v>271584</v>
      </c>
      <c r="B76" s="4" t="s">
        <v>354</v>
      </c>
      <c r="C76" s="4" t="s">
        <v>372</v>
      </c>
      <c r="D76" s="4" t="s">
        <v>289</v>
      </c>
      <c r="E76" s="4" t="s">
        <v>290</v>
      </c>
      <c r="F76" s="4" t="s">
        <v>29</v>
      </c>
      <c r="G76" s="2" t="s">
        <v>30</v>
      </c>
      <c r="H76" s="2">
        <v>1</v>
      </c>
      <c r="I76" s="2" t="s">
        <v>31</v>
      </c>
      <c r="J76" s="2" t="s">
        <v>86</v>
      </c>
      <c r="K76" s="2" t="s">
        <v>291</v>
      </c>
      <c r="L76" s="2" t="s">
        <v>42</v>
      </c>
      <c r="M76" s="2" t="s">
        <v>29</v>
      </c>
      <c r="N76" s="4" t="s">
        <v>373</v>
      </c>
      <c r="O76" s="4" t="s">
        <v>348</v>
      </c>
      <c r="P76" s="4" t="s">
        <v>374</v>
      </c>
      <c r="Q76" s="4"/>
      <c r="R76" s="4" t="s">
        <v>91</v>
      </c>
      <c r="S76" s="4" t="s">
        <v>375</v>
      </c>
      <c r="T76" s="4" t="s">
        <v>22</v>
      </c>
      <c r="U76" s="4"/>
      <c r="V76" s="4" t="s">
        <v>459</v>
      </c>
      <c r="W76" s="4" t="s">
        <v>458</v>
      </c>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4"/>
      <c r="BK76" s="4"/>
      <c r="BL76" s="4"/>
      <c r="BM76" s="4"/>
      <c r="BN76" s="4"/>
      <c r="BO76" s="4"/>
      <c r="BP76" s="4"/>
      <c r="BQ76" s="4"/>
      <c r="BR76" s="4"/>
      <c r="BS76" s="4"/>
      <c r="BT76" s="4"/>
      <c r="BU76" s="4"/>
      <c r="BV76" s="4"/>
      <c r="BW76" s="4"/>
      <c r="BX76" s="4"/>
      <c r="BY76" s="4"/>
      <c r="BZ76" s="4"/>
      <c r="CA76" s="4"/>
      <c r="CB76" s="4"/>
      <c r="CC76" s="4"/>
      <c r="CD76" s="4"/>
      <c r="CE76" s="4"/>
      <c r="CF76" s="4"/>
      <c r="CG76" s="4"/>
      <c r="CH76" s="4"/>
      <c r="CI76" s="4"/>
      <c r="CJ76" s="4"/>
      <c r="CK76" s="4"/>
      <c r="CL76" s="4"/>
      <c r="CM76" s="4"/>
      <c r="CN76" s="4"/>
      <c r="CO76" s="4"/>
      <c r="CP76" s="4"/>
      <c r="CQ76" s="4"/>
      <c r="CR76" s="4"/>
      <c r="CS76" s="4"/>
      <c r="CT76" s="4"/>
      <c r="CU76" s="4"/>
      <c r="CV76" s="4"/>
    </row>
    <row r="77" spans="1:100" ht="244.8" hidden="1" x14ac:dyDescent="0.25">
      <c r="A77" s="4">
        <v>271482</v>
      </c>
      <c r="B77" s="4" t="s">
        <v>376</v>
      </c>
      <c r="C77" s="4" t="s">
        <v>377</v>
      </c>
      <c r="D77" s="4" t="s">
        <v>378</v>
      </c>
      <c r="E77" s="4" t="s">
        <v>379</v>
      </c>
      <c r="F77" s="4" t="s">
        <v>29</v>
      </c>
      <c r="G77" s="2" t="s">
        <v>30</v>
      </c>
      <c r="H77" s="2">
        <v>7</v>
      </c>
      <c r="I77" s="2" t="s">
        <v>380</v>
      </c>
      <c r="J77" s="2" t="s">
        <v>32</v>
      </c>
      <c r="K77" s="2" t="s">
        <v>381</v>
      </c>
      <c r="L77" s="2" t="s">
        <v>34</v>
      </c>
      <c r="M77" s="2" t="s">
        <v>103</v>
      </c>
      <c r="N77" s="4" t="s">
        <v>382</v>
      </c>
      <c r="O77" s="4" t="s">
        <v>103</v>
      </c>
      <c r="P77" s="4" t="s">
        <v>383</v>
      </c>
      <c r="Q77" s="4"/>
      <c r="R77" s="4" t="s">
        <v>39</v>
      </c>
      <c r="S77" s="4" t="s">
        <v>384</v>
      </c>
      <c r="T77" s="4" t="s">
        <v>24</v>
      </c>
      <c r="U77" s="22" t="s">
        <v>481</v>
      </c>
      <c r="V77" s="4" t="s">
        <v>463</v>
      </c>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4"/>
      <c r="BK77" s="4"/>
      <c r="BL77" s="4"/>
      <c r="BM77" s="4"/>
      <c r="BN77" s="4"/>
      <c r="BO77" s="4"/>
      <c r="BP77" s="4"/>
      <c r="BQ77" s="4"/>
      <c r="BR77" s="4"/>
      <c r="BS77" s="4"/>
      <c r="BT77" s="4"/>
      <c r="BU77" s="4"/>
      <c r="BV77" s="4"/>
      <c r="BW77" s="4"/>
      <c r="BX77" s="4"/>
      <c r="BY77" s="4"/>
      <c r="BZ77" s="4"/>
      <c r="CA77" s="4"/>
      <c r="CB77" s="4"/>
      <c r="CC77" s="4"/>
      <c r="CD77" s="4"/>
      <c r="CE77" s="4"/>
      <c r="CF77" s="4"/>
      <c r="CG77" s="4"/>
      <c r="CH77" s="4"/>
      <c r="CI77" s="4"/>
      <c r="CJ77" s="4"/>
      <c r="CK77" s="4"/>
      <c r="CL77" s="4"/>
      <c r="CM77" s="4"/>
      <c r="CN77" s="4"/>
      <c r="CO77" s="4"/>
      <c r="CP77" s="4"/>
      <c r="CQ77" s="4"/>
      <c r="CR77" s="4"/>
      <c r="CS77" s="4"/>
      <c r="CT77" s="4"/>
      <c r="CU77" s="4"/>
      <c r="CV77" s="4"/>
    </row>
    <row r="78" spans="1:100" ht="105.6" hidden="1" x14ac:dyDescent="0.25">
      <c r="A78" s="4">
        <v>271481</v>
      </c>
      <c r="B78" s="4" t="s">
        <v>385</v>
      </c>
      <c r="C78" s="4" t="s">
        <v>386</v>
      </c>
      <c r="D78" s="4" t="s">
        <v>378</v>
      </c>
      <c r="E78" s="4" t="s">
        <v>379</v>
      </c>
      <c r="F78" s="4" t="s">
        <v>29</v>
      </c>
      <c r="G78" s="2" t="s">
        <v>30</v>
      </c>
      <c r="H78" s="2">
        <v>6</v>
      </c>
      <c r="I78" s="2" t="s">
        <v>380</v>
      </c>
      <c r="J78" s="2" t="s">
        <v>32</v>
      </c>
      <c r="K78" s="2" t="s">
        <v>381</v>
      </c>
      <c r="L78" s="2" t="s">
        <v>109</v>
      </c>
      <c r="M78" s="2" t="s">
        <v>29</v>
      </c>
      <c r="N78" s="4" t="s">
        <v>29</v>
      </c>
      <c r="O78" s="4" t="s">
        <v>29</v>
      </c>
      <c r="P78" s="4" t="s">
        <v>387</v>
      </c>
      <c r="Q78" s="4"/>
      <c r="R78" s="4" t="s">
        <v>91</v>
      </c>
      <c r="S78" s="4" t="s">
        <v>388</v>
      </c>
      <c r="T78" s="4" t="s">
        <v>24</v>
      </c>
      <c r="U78" s="24" t="s">
        <v>483</v>
      </c>
      <c r="V78" s="4" t="s">
        <v>463</v>
      </c>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c r="CR78" s="4"/>
      <c r="CS78" s="4"/>
      <c r="CT78" s="4"/>
      <c r="CU78" s="4"/>
      <c r="CV78" s="4"/>
    </row>
    <row r="79" spans="1:100" ht="52.8" x14ac:dyDescent="0.25">
      <c r="A79" s="4">
        <v>271480</v>
      </c>
      <c r="B79" s="4" t="s">
        <v>385</v>
      </c>
      <c r="C79" s="4" t="s">
        <v>389</v>
      </c>
      <c r="D79" s="4" t="s">
        <v>378</v>
      </c>
      <c r="E79" s="4" t="s">
        <v>379</v>
      </c>
      <c r="F79" s="4" t="s">
        <v>29</v>
      </c>
      <c r="G79" s="2" t="s">
        <v>30</v>
      </c>
      <c r="H79" s="2">
        <v>5</v>
      </c>
      <c r="I79" s="2" t="s">
        <v>380</v>
      </c>
      <c r="J79" s="2" t="s">
        <v>32</v>
      </c>
      <c r="K79" s="2" t="s">
        <v>381</v>
      </c>
      <c r="L79" s="2" t="s">
        <v>34</v>
      </c>
      <c r="M79" s="2" t="s">
        <v>390</v>
      </c>
      <c r="N79" s="4" t="s">
        <v>391</v>
      </c>
      <c r="O79" s="4" t="s">
        <v>70</v>
      </c>
      <c r="P79" s="4" t="s">
        <v>392</v>
      </c>
      <c r="Q79" s="4"/>
      <c r="R79" s="4" t="s">
        <v>39</v>
      </c>
      <c r="S79" s="4" t="s">
        <v>393</v>
      </c>
      <c r="T79" s="31" t="s">
        <v>22</v>
      </c>
      <c r="U79" s="32"/>
      <c r="V79" s="4" t="s">
        <v>459</v>
      </c>
      <c r="W79" s="4" t="s">
        <v>458</v>
      </c>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4"/>
    </row>
    <row r="80" spans="1:100" ht="52.8" x14ac:dyDescent="0.25">
      <c r="A80" s="4">
        <v>271479</v>
      </c>
      <c r="B80" s="4" t="s">
        <v>385</v>
      </c>
      <c r="C80" s="4" t="s">
        <v>394</v>
      </c>
      <c r="D80" s="4" t="s">
        <v>378</v>
      </c>
      <c r="E80" s="4" t="s">
        <v>379</v>
      </c>
      <c r="F80" s="4" t="s">
        <v>29</v>
      </c>
      <c r="G80" s="2" t="s">
        <v>30</v>
      </c>
      <c r="H80" s="2">
        <v>4</v>
      </c>
      <c r="I80" s="2" t="s">
        <v>380</v>
      </c>
      <c r="J80" s="2" t="s">
        <v>32</v>
      </c>
      <c r="K80" s="2" t="s">
        <v>381</v>
      </c>
      <c r="L80" s="2" t="s">
        <v>34</v>
      </c>
      <c r="M80" s="2" t="s">
        <v>390</v>
      </c>
      <c r="N80" s="4" t="s">
        <v>391</v>
      </c>
      <c r="O80" s="4" t="s">
        <v>72</v>
      </c>
      <c r="P80" s="4" t="s">
        <v>392</v>
      </c>
      <c r="Q80" s="4"/>
      <c r="R80" s="4" t="s">
        <v>39</v>
      </c>
      <c r="S80" s="4" t="s">
        <v>393</v>
      </c>
      <c r="T80" s="4" t="s">
        <v>22</v>
      </c>
      <c r="U80" s="23"/>
      <c r="V80" s="4" t="s">
        <v>459</v>
      </c>
      <c r="W80" s="4" t="s">
        <v>458</v>
      </c>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c r="CK80" s="4"/>
      <c r="CL80" s="4"/>
      <c r="CM80" s="4"/>
      <c r="CN80" s="4"/>
      <c r="CO80" s="4"/>
      <c r="CP80" s="4"/>
      <c r="CQ80" s="4"/>
      <c r="CR80" s="4"/>
      <c r="CS80" s="4"/>
      <c r="CT80" s="4"/>
      <c r="CU80" s="4"/>
      <c r="CV80" s="4"/>
    </row>
    <row r="81" spans="1:100" ht="79.2" x14ac:dyDescent="0.25">
      <c r="A81" s="4">
        <v>271478</v>
      </c>
      <c r="B81" s="4" t="s">
        <v>385</v>
      </c>
      <c r="C81" s="4" t="s">
        <v>395</v>
      </c>
      <c r="D81" s="4" t="s">
        <v>378</v>
      </c>
      <c r="E81" s="4" t="s">
        <v>379</v>
      </c>
      <c r="F81" s="4" t="s">
        <v>29</v>
      </c>
      <c r="G81" s="2" t="s">
        <v>30</v>
      </c>
      <c r="H81" s="2">
        <v>3</v>
      </c>
      <c r="I81" s="2" t="s">
        <v>380</v>
      </c>
      <c r="J81" s="2" t="s">
        <v>32</v>
      </c>
      <c r="K81" s="2" t="s">
        <v>381</v>
      </c>
      <c r="L81" s="2" t="s">
        <v>42</v>
      </c>
      <c r="M81" s="2" t="s">
        <v>284</v>
      </c>
      <c r="N81" s="4" t="s">
        <v>396</v>
      </c>
      <c r="O81" s="4" t="s">
        <v>230</v>
      </c>
      <c r="P81" s="4" t="s">
        <v>397</v>
      </c>
      <c r="Q81" s="4"/>
      <c r="R81" s="4" t="s">
        <v>39</v>
      </c>
      <c r="S81" s="4" t="s">
        <v>398</v>
      </c>
      <c r="T81" s="4" t="s">
        <v>24</v>
      </c>
      <c r="U81" s="33" t="s">
        <v>504</v>
      </c>
      <c r="V81" s="4" t="s">
        <v>459</v>
      </c>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c r="CK81" s="4"/>
      <c r="CL81" s="4"/>
      <c r="CM81" s="4"/>
      <c r="CN81" s="4"/>
      <c r="CO81" s="4"/>
      <c r="CP81" s="4"/>
      <c r="CQ81" s="4"/>
      <c r="CR81" s="4"/>
      <c r="CS81" s="4"/>
      <c r="CT81" s="4"/>
      <c r="CU81" s="4"/>
      <c r="CV81" s="4"/>
    </row>
    <row r="82" spans="1:100" ht="52.8" x14ac:dyDescent="0.25">
      <c r="A82" s="4">
        <v>271477</v>
      </c>
      <c r="B82" s="4" t="s">
        <v>385</v>
      </c>
      <c r="C82" s="4" t="s">
        <v>399</v>
      </c>
      <c r="D82" s="4" t="s">
        <v>378</v>
      </c>
      <c r="E82" s="4" t="s">
        <v>379</v>
      </c>
      <c r="F82" s="4" t="s">
        <v>29</v>
      </c>
      <c r="G82" s="2" t="s">
        <v>30</v>
      </c>
      <c r="H82" s="2">
        <v>2</v>
      </c>
      <c r="I82" s="2" t="s">
        <v>380</v>
      </c>
      <c r="J82" s="2" t="s">
        <v>32</v>
      </c>
      <c r="K82" s="2" t="s">
        <v>381</v>
      </c>
      <c r="L82" s="2" t="s">
        <v>42</v>
      </c>
      <c r="M82" s="2" t="s">
        <v>400</v>
      </c>
      <c r="N82" s="4" t="s">
        <v>401</v>
      </c>
      <c r="O82" s="4" t="s">
        <v>126</v>
      </c>
      <c r="P82" s="4" t="s">
        <v>402</v>
      </c>
      <c r="Q82" s="4"/>
      <c r="R82" s="4" t="s">
        <v>39</v>
      </c>
      <c r="S82" s="4" t="s">
        <v>398</v>
      </c>
      <c r="T82" s="31" t="s">
        <v>22</v>
      </c>
      <c r="U82" s="34"/>
      <c r="V82" s="4" t="s">
        <v>459</v>
      </c>
      <c r="W82" s="4" t="s">
        <v>458</v>
      </c>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row>
    <row r="83" spans="1:100" ht="66.599999999999994" x14ac:dyDescent="0.3">
      <c r="A83" s="4">
        <v>271476</v>
      </c>
      <c r="B83" s="4" t="s">
        <v>385</v>
      </c>
      <c r="C83" s="4" t="s">
        <v>403</v>
      </c>
      <c r="D83" s="4" t="s">
        <v>378</v>
      </c>
      <c r="E83" s="4" t="s">
        <v>379</v>
      </c>
      <c r="F83" s="4" t="s">
        <v>29</v>
      </c>
      <c r="G83" s="2" t="s">
        <v>30</v>
      </c>
      <c r="H83" s="2">
        <v>1</v>
      </c>
      <c r="I83" s="2" t="s">
        <v>380</v>
      </c>
      <c r="J83" s="2" t="s">
        <v>32</v>
      </c>
      <c r="K83" s="2" t="s">
        <v>381</v>
      </c>
      <c r="L83" s="2" t="s">
        <v>42</v>
      </c>
      <c r="M83" s="2" t="s">
        <v>400</v>
      </c>
      <c r="N83" s="4" t="s">
        <v>401</v>
      </c>
      <c r="O83" s="4" t="s">
        <v>78</v>
      </c>
      <c r="P83" s="4" t="s">
        <v>404</v>
      </c>
      <c r="Q83" s="4"/>
      <c r="R83" s="4" t="s">
        <v>39</v>
      </c>
      <c r="S83" s="4" t="s">
        <v>405</v>
      </c>
      <c r="T83" s="25" t="s">
        <v>24</v>
      </c>
      <c r="U83" s="21" t="s">
        <v>505</v>
      </c>
      <c r="V83" s="4" t="s">
        <v>459</v>
      </c>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c r="BE83" s="4"/>
      <c r="BF83" s="4"/>
      <c r="BG83" s="4"/>
      <c r="BH83" s="4"/>
      <c r="BI83" s="4"/>
      <c r="BJ83" s="4"/>
      <c r="BK83" s="4"/>
      <c r="BL83" s="4"/>
      <c r="BM83" s="4"/>
      <c r="BN83" s="4"/>
      <c r="BO83" s="4"/>
      <c r="BP83" s="4"/>
      <c r="BQ83" s="4"/>
      <c r="BR83" s="4"/>
      <c r="BS83" s="4"/>
      <c r="BT83" s="4"/>
      <c r="BU83" s="4"/>
      <c r="BV83" s="4"/>
      <c r="BW83" s="4"/>
      <c r="BX83" s="4"/>
      <c r="BY83" s="4"/>
      <c r="BZ83" s="4"/>
      <c r="CA83" s="4"/>
      <c r="CB83" s="4"/>
      <c r="CC83" s="4"/>
      <c r="CD83" s="4"/>
      <c r="CE83" s="4"/>
      <c r="CF83" s="4"/>
      <c r="CG83" s="4"/>
      <c r="CH83" s="4"/>
      <c r="CI83" s="4"/>
      <c r="CJ83" s="4"/>
      <c r="CK83" s="4"/>
      <c r="CL83" s="4"/>
      <c r="CM83" s="4"/>
      <c r="CN83" s="4"/>
      <c r="CO83" s="4"/>
      <c r="CP83" s="4"/>
      <c r="CQ83" s="4"/>
      <c r="CR83" s="4"/>
      <c r="CS83" s="4"/>
      <c r="CT83" s="4"/>
      <c r="CU83" s="4"/>
      <c r="CV83" s="4"/>
    </row>
    <row r="84" spans="1:100" ht="237.6" x14ac:dyDescent="0.25">
      <c r="A84" s="4">
        <v>271454</v>
      </c>
      <c r="B84" s="4" t="s">
        <v>406</v>
      </c>
      <c r="C84" s="4" t="s">
        <v>407</v>
      </c>
      <c r="D84" s="4" t="s">
        <v>408</v>
      </c>
      <c r="E84" s="4" t="s">
        <v>409</v>
      </c>
      <c r="F84" s="4" t="s">
        <v>29</v>
      </c>
      <c r="G84" s="2" t="s">
        <v>30</v>
      </c>
      <c r="H84" s="2">
        <v>3</v>
      </c>
      <c r="I84" s="2" t="s">
        <v>175</v>
      </c>
      <c r="J84" s="2" t="s">
        <v>86</v>
      </c>
      <c r="K84" s="2" t="s">
        <v>410</v>
      </c>
      <c r="L84" s="2" t="s">
        <v>34</v>
      </c>
      <c r="M84" s="2" t="s">
        <v>37</v>
      </c>
      <c r="N84" s="4" t="s">
        <v>36</v>
      </c>
      <c r="O84" s="4" t="s">
        <v>334</v>
      </c>
      <c r="P84" s="4" t="s">
        <v>411</v>
      </c>
      <c r="Q84" s="4"/>
      <c r="R84" s="4" t="s">
        <v>91</v>
      </c>
      <c r="S84" s="4" t="s">
        <v>412</v>
      </c>
      <c r="T84" s="4" t="s">
        <v>22</v>
      </c>
      <c r="U84" s="4"/>
      <c r="V84" s="4" t="s">
        <v>459</v>
      </c>
      <c r="W84" s="4" t="s">
        <v>458</v>
      </c>
      <c r="X84" s="4"/>
      <c r="Y84" s="4"/>
      <c r="Z84" s="4"/>
      <c r="AA84" s="4"/>
      <c r="AB84" s="4"/>
      <c r="AC84" s="4"/>
      <c r="AD84" s="4"/>
      <c r="AE84" s="4"/>
      <c r="AF84" s="4"/>
      <c r="AG84" s="4"/>
      <c r="AH84" s="4"/>
      <c r="AI84" s="4"/>
      <c r="AJ84" s="4"/>
      <c r="AK84" s="4"/>
      <c r="AL84" s="4"/>
      <c r="AM84" s="4"/>
      <c r="AN84" s="4"/>
      <c r="AO84" s="4"/>
      <c r="AP84" s="4"/>
      <c r="AQ84" s="4"/>
      <c r="AR84" s="4"/>
      <c r="AS84" s="4"/>
      <c r="AT84" s="4"/>
      <c r="AU84" s="4"/>
      <c r="AV84" s="4"/>
      <c r="AW84" s="4"/>
      <c r="AX84" s="4"/>
      <c r="AY84" s="4"/>
      <c r="AZ84" s="4"/>
      <c r="BA84" s="4"/>
      <c r="BB84" s="4"/>
      <c r="BC84" s="4"/>
      <c r="BD84" s="4"/>
      <c r="BE84" s="4"/>
      <c r="BF84" s="4"/>
      <c r="BG84" s="4"/>
      <c r="BH84" s="4"/>
      <c r="BI84" s="4"/>
      <c r="BJ84" s="4"/>
      <c r="BK84" s="4"/>
      <c r="BL84" s="4"/>
      <c r="BM84" s="4"/>
      <c r="BN84" s="4"/>
      <c r="BO84" s="4"/>
      <c r="BP84" s="4"/>
      <c r="BQ84" s="4"/>
      <c r="BR84" s="4"/>
      <c r="BS84" s="4"/>
      <c r="BT84" s="4"/>
      <c r="BU84" s="4"/>
      <c r="BV84" s="4"/>
      <c r="BW84" s="4"/>
      <c r="BX84" s="4"/>
      <c r="BY84" s="4"/>
      <c r="BZ84" s="4"/>
      <c r="CA84" s="4"/>
      <c r="CB84" s="4"/>
      <c r="CC84" s="4"/>
      <c r="CD84" s="4"/>
      <c r="CE84" s="4"/>
      <c r="CF84" s="4"/>
      <c r="CG84" s="4"/>
      <c r="CH84" s="4"/>
      <c r="CI84" s="4"/>
      <c r="CJ84" s="4"/>
      <c r="CK84" s="4"/>
      <c r="CL84" s="4"/>
      <c r="CM84" s="4"/>
      <c r="CN84" s="4"/>
      <c r="CO84" s="4"/>
      <c r="CP84" s="4"/>
      <c r="CQ84" s="4"/>
      <c r="CR84" s="4"/>
      <c r="CS84" s="4"/>
      <c r="CT84" s="4"/>
      <c r="CU84" s="4"/>
      <c r="CV84" s="4"/>
    </row>
    <row r="85" spans="1:100" ht="79.2" hidden="1" x14ac:dyDescent="0.25">
      <c r="A85" s="4">
        <v>271453</v>
      </c>
      <c r="B85" s="4" t="s">
        <v>413</v>
      </c>
      <c r="C85" s="4" t="s">
        <v>414</v>
      </c>
      <c r="D85" s="4" t="s">
        <v>408</v>
      </c>
      <c r="E85" s="4" t="s">
        <v>409</v>
      </c>
      <c r="F85" s="4" t="s">
        <v>29</v>
      </c>
      <c r="G85" s="2" t="s">
        <v>30</v>
      </c>
      <c r="H85" s="2">
        <v>2</v>
      </c>
      <c r="I85" s="2" t="s">
        <v>175</v>
      </c>
      <c r="J85" s="2" t="s">
        <v>86</v>
      </c>
      <c r="K85" s="2" t="s">
        <v>410</v>
      </c>
      <c r="L85" s="2" t="s">
        <v>34</v>
      </c>
      <c r="M85" s="2" t="s">
        <v>103</v>
      </c>
      <c r="N85" s="4" t="s">
        <v>320</v>
      </c>
      <c r="O85" s="4" t="s">
        <v>218</v>
      </c>
      <c r="P85" s="4" t="s">
        <v>415</v>
      </c>
      <c r="Q85" s="4"/>
      <c r="R85" s="4" t="s">
        <v>91</v>
      </c>
      <c r="S85" s="4" t="s">
        <v>416</v>
      </c>
      <c r="T85" s="4" t="s">
        <v>24</v>
      </c>
      <c r="U85" s="4" t="s">
        <v>482</v>
      </c>
      <c r="V85" s="4" t="s">
        <v>463</v>
      </c>
      <c r="W85" s="4" t="s">
        <v>458</v>
      </c>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c r="BE85" s="4"/>
      <c r="BF85" s="4"/>
      <c r="BG85" s="4"/>
      <c r="BH85" s="4"/>
      <c r="BI85" s="4"/>
      <c r="BJ85" s="4"/>
      <c r="BK85" s="4"/>
      <c r="BL85" s="4"/>
      <c r="BM85" s="4"/>
      <c r="BN85" s="4"/>
      <c r="BO85" s="4"/>
      <c r="BP85" s="4"/>
      <c r="BQ85" s="4"/>
      <c r="BR85" s="4"/>
      <c r="BS85" s="4"/>
      <c r="BT85" s="4"/>
      <c r="BU85" s="4"/>
      <c r="BV85" s="4"/>
      <c r="BW85" s="4"/>
      <c r="BX85" s="4"/>
      <c r="BY85" s="4"/>
      <c r="BZ85" s="4"/>
      <c r="CA85" s="4"/>
      <c r="CB85" s="4"/>
      <c r="CC85" s="4"/>
      <c r="CD85" s="4"/>
      <c r="CE85" s="4"/>
      <c r="CF85" s="4"/>
      <c r="CG85" s="4"/>
      <c r="CH85" s="4"/>
      <c r="CI85" s="4"/>
      <c r="CJ85" s="4"/>
      <c r="CK85" s="4"/>
      <c r="CL85" s="4"/>
      <c r="CM85" s="4"/>
      <c r="CN85" s="4"/>
      <c r="CO85" s="4"/>
      <c r="CP85" s="4"/>
      <c r="CQ85" s="4"/>
      <c r="CR85" s="4"/>
      <c r="CS85" s="4"/>
      <c r="CT85" s="4"/>
      <c r="CU85" s="4"/>
      <c r="CV85" s="4"/>
    </row>
    <row r="86" spans="1:100" ht="92.4" hidden="1" x14ac:dyDescent="0.25">
      <c r="A86" s="4">
        <v>271452</v>
      </c>
      <c r="B86" s="4" t="s">
        <v>417</v>
      </c>
      <c r="C86" s="4" t="s">
        <v>418</v>
      </c>
      <c r="D86" s="4" t="s">
        <v>408</v>
      </c>
      <c r="E86" s="4" t="s">
        <v>409</v>
      </c>
      <c r="F86" s="4" t="s">
        <v>29</v>
      </c>
      <c r="G86" s="2" t="s">
        <v>30</v>
      </c>
      <c r="H86" s="2">
        <v>1</v>
      </c>
      <c r="I86" s="2" t="s">
        <v>175</v>
      </c>
      <c r="J86" s="2" t="s">
        <v>86</v>
      </c>
      <c r="K86" s="2" t="s">
        <v>410</v>
      </c>
      <c r="L86" s="2" t="s">
        <v>34</v>
      </c>
      <c r="M86" s="2" t="s">
        <v>78</v>
      </c>
      <c r="N86" s="4" t="s">
        <v>60</v>
      </c>
      <c r="O86" s="4" t="s">
        <v>284</v>
      </c>
      <c r="P86" s="4" t="s">
        <v>419</v>
      </c>
      <c r="Q86" s="4"/>
      <c r="R86" s="4" t="s">
        <v>91</v>
      </c>
      <c r="S86" s="4" t="s">
        <v>420</v>
      </c>
      <c r="T86" s="4" t="s">
        <v>24</v>
      </c>
      <c r="U86" s="24" t="s">
        <v>484</v>
      </c>
      <c r="V86" s="4" t="s">
        <v>463</v>
      </c>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P86" s="4"/>
      <c r="BQ86" s="4"/>
      <c r="BR86" s="4"/>
      <c r="BS86" s="4"/>
      <c r="BT86" s="4"/>
      <c r="BU86" s="4"/>
      <c r="BV86" s="4"/>
      <c r="BW86" s="4"/>
      <c r="BX86" s="4"/>
      <c r="BY86" s="4"/>
      <c r="BZ86" s="4"/>
      <c r="CA86" s="4"/>
      <c r="CB86" s="4"/>
      <c r="CC86" s="4"/>
      <c r="CD86" s="4"/>
      <c r="CE86" s="4"/>
      <c r="CF86" s="4"/>
      <c r="CG86" s="4"/>
      <c r="CH86" s="4"/>
      <c r="CI86" s="4"/>
      <c r="CJ86" s="4"/>
      <c r="CK86" s="4"/>
      <c r="CL86" s="4"/>
      <c r="CM86" s="4"/>
      <c r="CN86" s="4"/>
      <c r="CO86" s="4"/>
      <c r="CP86" s="4"/>
      <c r="CQ86" s="4"/>
      <c r="CR86" s="4"/>
      <c r="CS86" s="4"/>
      <c r="CT86" s="4"/>
      <c r="CU86" s="4"/>
      <c r="CV86" s="4"/>
    </row>
    <row r="87" spans="1:100" ht="92.4" x14ac:dyDescent="0.25">
      <c r="A87" s="4">
        <v>271409</v>
      </c>
      <c r="B87" s="4" t="s">
        <v>421</v>
      </c>
      <c r="C87" s="4" t="s">
        <v>422</v>
      </c>
      <c r="D87" s="4" t="s">
        <v>423</v>
      </c>
      <c r="E87" s="4" t="s">
        <v>424</v>
      </c>
      <c r="F87" s="4" t="s">
        <v>29</v>
      </c>
      <c r="G87" s="2" t="s">
        <v>30</v>
      </c>
      <c r="H87" s="2">
        <v>3</v>
      </c>
      <c r="I87" s="2" t="s">
        <v>167</v>
      </c>
      <c r="J87" s="2" t="s">
        <v>86</v>
      </c>
      <c r="K87" s="2" t="s">
        <v>425</v>
      </c>
      <c r="L87" s="2" t="s">
        <v>42</v>
      </c>
      <c r="M87" s="2" t="s">
        <v>426</v>
      </c>
      <c r="N87" s="4" t="s">
        <v>427</v>
      </c>
      <c r="O87" s="4" t="s">
        <v>213</v>
      </c>
      <c r="P87" s="4" t="s">
        <v>428</v>
      </c>
      <c r="Q87" s="4"/>
      <c r="R87" s="4" t="s">
        <v>91</v>
      </c>
      <c r="S87" s="4" t="s">
        <v>429</v>
      </c>
      <c r="T87" s="4" t="s">
        <v>22</v>
      </c>
      <c r="U87" s="4"/>
      <c r="V87" s="4" t="s">
        <v>459</v>
      </c>
      <c r="W87" s="4" t="s">
        <v>458</v>
      </c>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row>
    <row r="88" spans="1:100" ht="92.4" x14ac:dyDescent="0.25">
      <c r="A88" s="4">
        <v>271407</v>
      </c>
      <c r="B88" s="4" t="s">
        <v>430</v>
      </c>
      <c r="C88" s="4" t="s">
        <v>431</v>
      </c>
      <c r="D88" s="4" t="s">
        <v>423</v>
      </c>
      <c r="E88" s="4" t="s">
        <v>424</v>
      </c>
      <c r="F88" s="4" t="s">
        <v>29</v>
      </c>
      <c r="G88" s="2" t="s">
        <v>30</v>
      </c>
      <c r="H88" s="2">
        <v>2</v>
      </c>
      <c r="I88" s="2" t="s">
        <v>167</v>
      </c>
      <c r="J88" s="2" t="s">
        <v>86</v>
      </c>
      <c r="K88" s="2" t="s">
        <v>425</v>
      </c>
      <c r="L88" s="2" t="s">
        <v>42</v>
      </c>
      <c r="M88" s="2" t="s">
        <v>312</v>
      </c>
      <c r="N88" s="4" t="s">
        <v>316</v>
      </c>
      <c r="O88" s="4" t="s">
        <v>268</v>
      </c>
      <c r="P88" s="4" t="s">
        <v>432</v>
      </c>
      <c r="Q88" s="4"/>
      <c r="R88" s="4" t="s">
        <v>91</v>
      </c>
      <c r="S88" s="4" t="s">
        <v>433</v>
      </c>
      <c r="T88" s="4" t="s">
        <v>22</v>
      </c>
      <c r="U88" s="4"/>
      <c r="V88" s="4" t="s">
        <v>459</v>
      </c>
      <c r="W88" s="4" t="s">
        <v>458</v>
      </c>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row>
    <row r="89" spans="1:100" ht="92.4" x14ac:dyDescent="0.25">
      <c r="A89" s="4">
        <v>271406</v>
      </c>
      <c r="B89" s="4" t="s">
        <v>434</v>
      </c>
      <c r="C89" s="4" t="s">
        <v>435</v>
      </c>
      <c r="D89" s="4" t="s">
        <v>423</v>
      </c>
      <c r="E89" s="4" t="s">
        <v>424</v>
      </c>
      <c r="F89" s="4" t="s">
        <v>29</v>
      </c>
      <c r="G89" s="2" t="s">
        <v>30</v>
      </c>
      <c r="H89" s="2">
        <v>1</v>
      </c>
      <c r="I89" s="2" t="s">
        <v>167</v>
      </c>
      <c r="J89" s="2" t="s">
        <v>86</v>
      </c>
      <c r="K89" s="2" t="s">
        <v>425</v>
      </c>
      <c r="L89" s="2" t="s">
        <v>42</v>
      </c>
      <c r="M89" s="2" t="s">
        <v>243</v>
      </c>
      <c r="N89" s="4" t="s">
        <v>243</v>
      </c>
      <c r="O89" s="4" t="s">
        <v>55</v>
      </c>
      <c r="P89" s="4" t="s">
        <v>436</v>
      </c>
      <c r="Q89" s="4"/>
      <c r="R89" s="4" t="s">
        <v>91</v>
      </c>
      <c r="S89" s="4" t="s">
        <v>429</v>
      </c>
      <c r="T89" s="4" t="s">
        <v>22</v>
      </c>
      <c r="U89" s="4"/>
      <c r="V89" s="4" t="s">
        <v>459</v>
      </c>
      <c r="W89" s="4" t="s">
        <v>458</v>
      </c>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c r="CE89" s="4"/>
      <c r="CF89" s="4"/>
      <c r="CG89" s="4"/>
      <c r="CH89" s="4"/>
      <c r="CI89" s="4"/>
      <c r="CJ89" s="4"/>
      <c r="CK89" s="4"/>
      <c r="CL89" s="4"/>
      <c r="CM89" s="4"/>
      <c r="CN89" s="4"/>
      <c r="CO89" s="4"/>
      <c r="CP89" s="4"/>
      <c r="CQ89" s="4"/>
      <c r="CR89" s="4"/>
      <c r="CS89" s="4"/>
      <c r="CT89" s="4"/>
      <c r="CU89" s="4"/>
      <c r="CV89" s="4"/>
    </row>
  </sheetData>
  <autoFilter ref="V1:V89" xr:uid="{20F2668F-61E3-4F47-9908-70681BC77B46}">
    <filterColumn colId="0">
      <filters>
        <filter val="JG"/>
      </filters>
    </filterColumn>
  </autoFilter>
  <dataValidations xWindow="674" yWindow="225" count="8">
    <dataValidation type="custom" allowBlank="1" showInputMessage="1" showErrorMessage="1" promptTitle="Category" prompt="Select one of the values from the drop down list" sqref="K1:L1" xr:uid="{00000000-0002-0000-0100-000000000000}"/>
    <dataValidation type="custom" allowBlank="1" showInputMessage="1" showErrorMessage="1" promptTitle="Page" prompt="Enter the number of page in Arabic or Roman format. The number should be the printed page number from the clean (i.e. non-redline) draft." sqref="M1" xr:uid="{00000000-0002-0000-0100-000001000000}"/>
    <dataValidation type="custom" allowBlank="1" showInputMessage="1" showErrorMessage="1" promptTitle="Sub-clause" prompt="Enter subclause,  e.g.  &quot;1.2a.3b&quot;,  &quot;C.3&quot;. Don't include the word &quot;Annex, Clause, Subclause&quot; etc." sqref="N1" xr:uid="{00000000-0002-0000-0100-000002000000}"/>
    <dataValidation type="custom" allowBlank="1" showInputMessage="1" showErrorMessage="1" promptTitle="Line #" prompt="Enter the line number in Arabic or Roman format. The number should be the printed line number from the clean (i.e. non-redline) draft." sqref="O1" xr:uid="{00000000-0002-0000-0100-000003000000}"/>
    <dataValidation type="custom" allowBlank="1" showInputMessage="1" showErrorMessage="1" promptTitle="Comment" prompt="Describe a problem or something you want to be changed" sqref="P1:R1" xr:uid="{00000000-0002-0000-0100-000004000000}"/>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xr:uid="{00000000-0002-0000-0100-000005000000}">
      <formula1>S1</formula1>
    </dataValidation>
    <dataValidation allowBlank="1" showInputMessage="1" showErrorMessage="1" promptTitle="Disposition Detail" prompt="Enter detailed response to the comment and the suggested change." sqref="T1:U1" xr:uid="{00000000-0002-0000-0100-000006000000}"/>
    <dataValidation type="list" errorStyle="information" allowBlank="1" showInputMessage="1" showErrorMessage="1" errorTitle="Warning." error="Entered value is not a valid value from list.  File may error out." promptTitle="Reminder" prompt="Select a value from List" sqref="T2:T1038665" xr:uid="{00000000-0002-0000-0100-000007000000}">
      <formula1>$AC$1:$AE$1</formula1>
    </dataValidation>
  </dataValidations>
  <printOptions gridLines="1"/>
  <pageMargins left="0.75" right="0.75" top="1" bottom="1" header="0.5" footer="0.5"/>
  <pageSetup fitToWidth="0"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23"/>
  <sheetViews>
    <sheetView workbookViewId="0">
      <selection activeCell="B15" sqref="B15"/>
    </sheetView>
  </sheetViews>
  <sheetFormatPr defaultRowHeight="13.2" x14ac:dyDescent="0.25"/>
  <cols>
    <col min="1" max="1" width="20.77734375" customWidth="1"/>
  </cols>
  <sheetData>
    <row r="1" spans="1:2" x14ac:dyDescent="0.25">
      <c r="A1" t="s">
        <v>449</v>
      </c>
    </row>
    <row r="2" spans="1:2" x14ac:dyDescent="0.25">
      <c r="A2" s="4" t="s">
        <v>450</v>
      </c>
      <c r="B2">
        <f>COUNTIF(Comments!A2:A90,"&gt;0")</f>
        <v>88</v>
      </c>
    </row>
    <row r="3" spans="1:2" x14ac:dyDescent="0.25">
      <c r="A3" t="s">
        <v>109</v>
      </c>
      <c r="B3">
        <f>COUNTIF(Comments!L2:L90,"General")</f>
        <v>21</v>
      </c>
    </row>
    <row r="4" spans="1:2" x14ac:dyDescent="0.25">
      <c r="A4" s="4" t="s">
        <v>34</v>
      </c>
      <c r="B4">
        <f>COUNTIF(Comments!L2:L90,"Technical")</f>
        <v>20</v>
      </c>
    </row>
    <row r="5" spans="1:2" x14ac:dyDescent="0.25">
      <c r="A5" s="4" t="s">
        <v>42</v>
      </c>
      <c r="B5">
        <f>COUNTIF(Comments!L2:L90,"Editorial")</f>
        <v>47</v>
      </c>
    </row>
    <row r="6" spans="1:2" x14ac:dyDescent="0.25">
      <c r="A6" s="4" t="s">
        <v>451</v>
      </c>
      <c r="B6">
        <f>COUNTIFS(Comments!R2:R90,"Yes",Comments!L2:L90,"Technical")</f>
        <v>11</v>
      </c>
    </row>
    <row r="7" spans="1:2" x14ac:dyDescent="0.25">
      <c r="A7" s="4"/>
    </row>
    <row r="9" spans="1:2" x14ac:dyDescent="0.25">
      <c r="A9" s="4" t="s">
        <v>452</v>
      </c>
      <c r="B9">
        <f>COUNTIF(Comments!T2:T89,"Accepted")</f>
        <v>39</v>
      </c>
    </row>
    <row r="10" spans="1:2" x14ac:dyDescent="0.25">
      <c r="A10" s="4" t="s">
        <v>453</v>
      </c>
      <c r="B10">
        <f>COUNTIF(Comments!T2:T89,"Revised")</f>
        <v>33</v>
      </c>
    </row>
    <row r="11" spans="1:2" x14ac:dyDescent="0.25">
      <c r="A11" s="4" t="s">
        <v>454</v>
      </c>
      <c r="B11">
        <f>COUNTIF(Comments!T2:T89,"Rejected")</f>
        <v>7</v>
      </c>
    </row>
    <row r="12" spans="1:2" x14ac:dyDescent="0.25">
      <c r="A12" s="4" t="s">
        <v>455</v>
      </c>
      <c r="B12">
        <f>COUNTIF(Comments!T2:T89,"")</f>
        <v>9</v>
      </c>
    </row>
    <row r="14" spans="1:2" x14ac:dyDescent="0.25">
      <c r="A14" s="4"/>
    </row>
    <row r="15" spans="1:2" x14ac:dyDescent="0.25">
      <c r="A15" s="4" t="s">
        <v>457</v>
      </c>
      <c r="B15">
        <f>COUNTIF(Comments!W2:W89,"Ready")</f>
        <v>0</v>
      </c>
    </row>
    <row r="16" spans="1:2" x14ac:dyDescent="0.25">
      <c r="A16" s="4" t="s">
        <v>458</v>
      </c>
      <c r="B16">
        <f>COUNTIF(Comments!W2:W89,"Done")</f>
        <v>56</v>
      </c>
    </row>
    <row r="17" spans="1:2" x14ac:dyDescent="0.25">
      <c r="A17" s="4" t="s">
        <v>486</v>
      </c>
      <c r="B17">
        <f>SUM(B18:B23)</f>
        <v>88</v>
      </c>
    </row>
    <row r="18" spans="1:2" x14ac:dyDescent="0.25">
      <c r="A18" s="4" t="s">
        <v>463</v>
      </c>
      <c r="B18">
        <f>COUNTIF(Comments!V2:V90,"BR")</f>
        <v>20</v>
      </c>
    </row>
    <row r="19" spans="1:2" x14ac:dyDescent="0.25">
      <c r="A19" s="4" t="s">
        <v>459</v>
      </c>
      <c r="B19">
        <f>COUNTIF(Comments!V2:V90,"JG")</f>
        <v>58</v>
      </c>
    </row>
    <row r="20" spans="1:2" x14ac:dyDescent="0.25">
      <c r="A20" t="s">
        <v>462</v>
      </c>
      <c r="B20">
        <f>COUNTIF(Comments!V2:V90,"JR")</f>
        <v>3</v>
      </c>
    </row>
    <row r="21" spans="1:2" x14ac:dyDescent="0.25">
      <c r="A21" t="s">
        <v>464</v>
      </c>
      <c r="B21">
        <f>COUNTIF(Comments!V2:V90,"KY")</f>
        <v>2</v>
      </c>
    </row>
    <row r="22" spans="1:2" x14ac:dyDescent="0.25">
      <c r="A22" t="s">
        <v>460</v>
      </c>
      <c r="B22">
        <f>COUNTIF(Comments!V2:V90,"YN")</f>
        <v>4</v>
      </c>
    </row>
    <row r="23" spans="1:2" x14ac:dyDescent="0.25">
      <c r="A23" t="s">
        <v>461</v>
      </c>
      <c r="B23">
        <f>COUNTIF(Comments!V2:V90,"YN/JG")</f>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vt:lpstr>
      <vt:lpstr>Comments</vt:lpstr>
      <vt:lpstr>Stats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Jianlin Guo</cp:lastModifiedBy>
  <cp:lastPrinted>2020-10-13T21:07:20Z</cp:lastPrinted>
  <dcterms:created xsi:type="dcterms:W3CDTF">2014-03-27T17:40:35Z</dcterms:created>
  <dcterms:modified xsi:type="dcterms:W3CDTF">2020-10-28T12:47:37Z</dcterms:modified>
  <cp:category/>
  <cp:contentStatus/>
</cp:coreProperties>
</file>