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uo\Desktop\P802.19.3\"/>
    </mc:Choice>
  </mc:AlternateContent>
  <bookViews>
    <workbookView xWindow="0" yWindow="0" windowWidth="17124" windowHeight="6444"/>
  </bookViews>
  <sheets>
    <sheet name="poll-comments" sheetId="1" r:id="rId1"/>
    <sheet name="Sheet1" sheetId="2" r:id="rId2"/>
  </sheets>
  <calcPr calcId="162913"/>
</workbook>
</file>

<file path=xl/calcChain.xml><?xml version="1.0" encoding="utf-8"?>
<calcChain xmlns="http://schemas.openxmlformats.org/spreadsheetml/2006/main">
  <c r="B25" i="2" l="1"/>
  <c r="B24" i="2"/>
  <c r="B23" i="2"/>
  <c r="B21" i="2"/>
  <c r="B20" i="2"/>
  <c r="B19" i="2"/>
  <c r="B18" i="2"/>
  <c r="B16" i="2"/>
  <c r="B15" i="2"/>
  <c r="B14" i="2"/>
  <c r="B12" i="2"/>
  <c r="B11" i="2"/>
  <c r="B10" i="2"/>
  <c r="B9" i="2"/>
  <c r="B8" i="2"/>
</calcChain>
</file>

<file path=xl/sharedStrings.xml><?xml version="1.0" encoding="utf-8"?>
<sst xmlns="http://schemas.openxmlformats.org/spreadsheetml/2006/main" count="153" uniqueCount="76">
  <si>
    <t>Index</t>
  </si>
  <si>
    <t>Name</t>
  </si>
  <si>
    <t>Comment</t>
  </si>
  <si>
    <t>Category</t>
  </si>
  <si>
    <t>Page Number</t>
  </si>
  <si>
    <t>Subclause</t>
  </si>
  <si>
    <t>Line Number</t>
  </si>
  <si>
    <t>Proposed Change</t>
  </si>
  <si>
    <t>Must Be Satisfied</t>
  </si>
  <si>
    <t>Kazuto Yano</t>
  </si>
  <si>
    <t>"duty cycle Europe" and "duty cycle Japan" must be "duty cycle in Europe" and "duty cycle in Japan", respectively.</t>
  </si>
  <si>
    <t>Editorial</t>
  </si>
  <si>
    <t>Please modify according to the comment.</t>
  </si>
  <si>
    <t>"United State, Japan and Europe allocation" should be "the spectrum allocation in United States, Japan and Europe".</t>
  </si>
  <si>
    <t>In the column of "Name: Frequency Range" in Table 3, commas in frequency values must be periods.</t>
  </si>
  <si>
    <t>Please fix the typos.</t>
  </si>
  <si>
    <t>"enhanced beacon (EB)" can be simplified to "EB" because it is defined in the previous paragraph.</t>
  </si>
  <si>
    <t>One closing parenthesis is missing in the right hand side on the first line, Eq. (3).</t>
  </si>
  <si>
    <t>9.3.8</t>
  </si>
  <si>
    <t>Please correct the equation.</t>
  </si>
  <si>
    <t>"luckiness" begins with single quotation but ends with double quotation.</t>
  </si>
  <si>
    <t>9.3.11.3</t>
  </si>
  <si>
    <t>Please use proper (single or double) quotation.</t>
  </si>
  <si>
    <t>"CSMA-CA" should be "CSMA/CA". (It also appears on the last line of this paragraph.)</t>
  </si>
  <si>
    <t>9.3.11.5</t>
  </si>
  <si>
    <t>In table 6, the sub-clause numbers in the first three rows are wrong.</t>
  </si>
  <si>
    <t>9.6.6</t>
  </si>
  <si>
    <t>Please correct the sub-clause numbers in this table.</t>
  </si>
  <si>
    <t>"fairness index 0.965" should be "fairness index is 0.965". (Similar correction is necessary three times in this paragraph.)</t>
  </si>
  <si>
    <t>A</t>
  </si>
  <si>
    <t>Stephen Palm</t>
  </si>
  <si>
    <t>Many non-IEEE names are used throughout the document. Biased to remove the name HaLow. Be consistent.</t>
  </si>
  <si>
    <t>Technical</t>
  </si>
  <si>
    <t>Treat all technologies on an equal basis. This is includes naming and technical content.</t>
  </si>
  <si>
    <t>Avoid fanning issues - there is no need for any personal pronouns in a technical document.  Unclear what is the technical intent of the sentence anyway.</t>
  </si>
  <si>
    <t>Delete sentence (like was done in SigFox section) or at the very least "a private LoRaWAN station"</t>
  </si>
  <si>
    <t>Yet another qualitative/marketing statement about a technology. "State-of-Art". Is "enhanced robustness"  impeding consistence? If so, why is being given a technical highlight in this document?  Other sections have removed this kind of language in this round.</t>
  </si>
  <si>
    <t>4.7.1</t>
  </si>
  <si>
    <t>Remove superlatives or sentence, especially if not increasing coexistence</t>
  </si>
  <si>
    <t>An example of bias against HaLow</t>
  </si>
  <si>
    <t>4.7.2</t>
  </si>
  <si>
    <t>Be consistent throughout document</t>
  </si>
  <si>
    <t>Yet another qualitative/marketing statement about a technology. (line 33-36) Why being given a technical highlight in this document?</t>
  </si>
  <si>
    <t>Delete</t>
  </si>
  <si>
    <t>Table 2 numbers should treated consitantly.</t>
  </si>
  <si>
    <t>Correct so not deceiving. Place larger number on second line. Use same dash</t>
  </si>
  <si>
    <t>Another example of bias against HaLow</t>
  </si>
  <si>
    <t>Treat technologies consistently throughout document</t>
  </si>
  <si>
    <t>Why are there questions in a technical document?</t>
  </si>
  <si>
    <t>9.3.7</t>
  </si>
  <si>
    <t>Delete or reformulate.</t>
  </si>
  <si>
    <t>Status</t>
  </si>
  <si>
    <t>Assigned</t>
  </si>
  <si>
    <t>Work notes</t>
  </si>
  <si>
    <t>Disposition</t>
  </si>
  <si>
    <t>Disposition Detail</t>
  </si>
  <si>
    <t>Rejected</t>
  </si>
  <si>
    <t>Revised</t>
  </si>
  <si>
    <t>Accepted</t>
  </si>
  <si>
    <t>Column1</t>
  </si>
  <si>
    <t>Comment Stats</t>
  </si>
  <si>
    <t>Total comments</t>
  </si>
  <si>
    <t>General</t>
  </si>
  <si>
    <t>Technical MBS</t>
  </si>
  <si>
    <t>Technical Assigned</t>
  </si>
  <si>
    <t>Technical Ready</t>
  </si>
  <si>
    <t>Done</t>
  </si>
  <si>
    <t>Resolution blank</t>
  </si>
  <si>
    <t>Ready</t>
  </si>
  <si>
    <t>Remove "(brand name MIOTY)".</t>
  </si>
  <si>
    <t>Remove "optimized for highly interfered channels and very"</t>
  </si>
  <si>
    <t>Restore use of the Wi-Fi HaLow terminology.</t>
  </si>
  <si>
    <t>Delete sentence</t>
  </si>
  <si>
    <t>Delete "state-of-the-art" and "for enhanced 25 robustness"</t>
  </si>
  <si>
    <t>Fix format of rows 3 and 4.  Also in row 1 change "150 b/s" to "150 kb/s".</t>
  </si>
  <si>
    <t>Reformate sentence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</si>
</sst>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le2" displayName="Table2" ref="A1:A4" totalsRowShown="0">
  <autoFilter ref="A1:A4"/>
  <tableColumns count="1">
    <tableColumn id="1" name="Column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topLeftCell="A13" workbookViewId="0">
      <pane xSplit="1" topLeftCell="B1" activePane="topRight" state="frozen"/>
      <selection pane="topRight" activeCell="M18" sqref="M18"/>
    </sheetView>
  </sheetViews>
  <sheetFormatPr defaultRowHeight="14.4" x14ac:dyDescent="0.3"/>
  <cols>
    <col min="2" max="2" width="14.44140625" customWidth="1"/>
    <col min="3" max="3" width="40" style="1" customWidth="1"/>
    <col min="4" max="4" width="8.88671875" style="3"/>
    <col min="5" max="5" width="5.88671875" customWidth="1"/>
    <col min="6" max="6" width="8.88671875" style="2"/>
    <col min="7" max="7" width="6.33203125" customWidth="1"/>
    <col min="8" max="8" width="29.88671875" style="1" customWidth="1"/>
    <col min="9" max="9" width="6.33203125" style="3" customWidth="1"/>
    <col min="10" max="10" width="9.5546875" customWidth="1"/>
    <col min="11" max="11" width="29.77734375" style="1" customWidth="1"/>
    <col min="14" max="14" width="17.77734375" customWidth="1"/>
  </cols>
  <sheetData>
    <row r="1" spans="1:14" x14ac:dyDescent="0.3">
      <c r="A1" t="s">
        <v>0</v>
      </c>
      <c r="B1" t="s">
        <v>1</v>
      </c>
      <c r="C1" s="1" t="s">
        <v>2</v>
      </c>
      <c r="D1" s="3" t="s">
        <v>3</v>
      </c>
      <c r="E1" t="s">
        <v>4</v>
      </c>
      <c r="F1" s="2" t="s">
        <v>5</v>
      </c>
      <c r="G1" t="s">
        <v>6</v>
      </c>
      <c r="H1" s="1" t="s">
        <v>7</v>
      </c>
      <c r="I1" s="3" t="s">
        <v>8</v>
      </c>
      <c r="J1" t="s">
        <v>54</v>
      </c>
      <c r="K1" s="1" t="s">
        <v>55</v>
      </c>
      <c r="L1" t="s">
        <v>51</v>
      </c>
      <c r="M1" t="s">
        <v>52</v>
      </c>
      <c r="N1" s="1" t="s">
        <v>53</v>
      </c>
    </row>
    <row r="2" spans="1:14" ht="43.2" x14ac:dyDescent="0.3">
      <c r="A2">
        <v>1</v>
      </c>
      <c r="B2" t="s">
        <v>9</v>
      </c>
      <c r="C2" s="1" t="s">
        <v>10</v>
      </c>
      <c r="D2" s="3" t="s">
        <v>11</v>
      </c>
      <c r="E2">
        <v>8</v>
      </c>
      <c r="F2" s="2">
        <v>4.5</v>
      </c>
      <c r="G2">
        <v>17</v>
      </c>
      <c r="H2" s="1" t="s">
        <v>12</v>
      </c>
      <c r="I2" s="3">
        <v>0</v>
      </c>
      <c r="J2" t="s">
        <v>58</v>
      </c>
      <c r="L2" t="s">
        <v>66</v>
      </c>
    </row>
    <row r="3" spans="1:14" ht="43.2" x14ac:dyDescent="0.3">
      <c r="A3">
        <v>2</v>
      </c>
      <c r="B3" t="s">
        <v>9</v>
      </c>
      <c r="C3" s="1" t="s">
        <v>13</v>
      </c>
      <c r="D3" s="3" t="s">
        <v>11</v>
      </c>
      <c r="E3">
        <v>12</v>
      </c>
      <c r="F3" s="2">
        <v>6.1</v>
      </c>
      <c r="G3">
        <v>23</v>
      </c>
      <c r="H3" s="1" t="s">
        <v>12</v>
      </c>
      <c r="I3" s="3">
        <v>0</v>
      </c>
      <c r="J3" t="s">
        <v>58</v>
      </c>
      <c r="L3" t="s">
        <v>66</v>
      </c>
    </row>
    <row r="4" spans="1:14" ht="43.2" x14ac:dyDescent="0.3">
      <c r="A4">
        <v>3</v>
      </c>
      <c r="B4" t="s">
        <v>9</v>
      </c>
      <c r="C4" s="1" t="s">
        <v>14</v>
      </c>
      <c r="D4" s="3" t="s">
        <v>11</v>
      </c>
      <c r="E4">
        <v>15</v>
      </c>
      <c r="F4" s="2">
        <v>6.4</v>
      </c>
      <c r="G4">
        <v>3</v>
      </c>
      <c r="H4" s="1" t="s">
        <v>15</v>
      </c>
      <c r="I4" s="3">
        <v>0</v>
      </c>
      <c r="J4" t="s">
        <v>58</v>
      </c>
      <c r="L4" t="s">
        <v>66</v>
      </c>
    </row>
    <row r="5" spans="1:14" ht="43.2" x14ac:dyDescent="0.3">
      <c r="A5">
        <v>4</v>
      </c>
      <c r="B5" t="s">
        <v>9</v>
      </c>
      <c r="C5" s="1" t="s">
        <v>16</v>
      </c>
      <c r="D5" s="3" t="s">
        <v>11</v>
      </c>
      <c r="E5">
        <v>17</v>
      </c>
      <c r="F5" s="2">
        <v>7.3</v>
      </c>
      <c r="G5">
        <v>17</v>
      </c>
      <c r="H5" s="1" t="s">
        <v>12</v>
      </c>
      <c r="I5" s="3">
        <v>0</v>
      </c>
      <c r="J5" t="s">
        <v>58</v>
      </c>
      <c r="L5" t="s">
        <v>66</v>
      </c>
    </row>
    <row r="6" spans="1:14" ht="28.8" x14ac:dyDescent="0.3">
      <c r="A6">
        <v>5</v>
      </c>
      <c r="B6" t="s">
        <v>9</v>
      </c>
      <c r="C6" s="1" t="s">
        <v>17</v>
      </c>
      <c r="D6" s="3" t="s">
        <v>11</v>
      </c>
      <c r="E6">
        <v>40</v>
      </c>
      <c r="F6" s="2" t="s">
        <v>18</v>
      </c>
      <c r="G6">
        <v>9</v>
      </c>
      <c r="H6" s="1" t="s">
        <v>19</v>
      </c>
      <c r="I6" s="3">
        <v>0</v>
      </c>
      <c r="J6" t="s">
        <v>58</v>
      </c>
      <c r="L6" t="s">
        <v>66</v>
      </c>
    </row>
    <row r="7" spans="1:14" ht="28.8" x14ac:dyDescent="0.3">
      <c r="A7">
        <v>6</v>
      </c>
      <c r="B7" t="s">
        <v>9</v>
      </c>
      <c r="C7" s="1" t="s">
        <v>20</v>
      </c>
      <c r="D7" s="3" t="s">
        <v>11</v>
      </c>
      <c r="E7">
        <v>45</v>
      </c>
      <c r="F7" s="2" t="s">
        <v>21</v>
      </c>
      <c r="G7">
        <v>8</v>
      </c>
      <c r="H7" s="1" t="s">
        <v>22</v>
      </c>
      <c r="I7" s="3">
        <v>0</v>
      </c>
      <c r="J7" t="s">
        <v>58</v>
      </c>
      <c r="L7" t="s">
        <v>66</v>
      </c>
    </row>
    <row r="8" spans="1:14" ht="28.8" x14ac:dyDescent="0.3">
      <c r="A8">
        <v>7</v>
      </c>
      <c r="B8" t="s">
        <v>9</v>
      </c>
      <c r="C8" s="1" t="s">
        <v>23</v>
      </c>
      <c r="D8" s="3" t="s">
        <v>11</v>
      </c>
      <c r="E8">
        <v>45</v>
      </c>
      <c r="F8" s="2" t="s">
        <v>24</v>
      </c>
      <c r="G8">
        <v>36</v>
      </c>
      <c r="H8" s="1" t="s">
        <v>12</v>
      </c>
      <c r="I8" s="3">
        <v>0</v>
      </c>
      <c r="J8" t="s">
        <v>58</v>
      </c>
      <c r="L8" t="s">
        <v>66</v>
      </c>
    </row>
    <row r="9" spans="1:14" ht="28.8" x14ac:dyDescent="0.3">
      <c r="A9">
        <v>8</v>
      </c>
      <c r="B9" t="s">
        <v>9</v>
      </c>
      <c r="C9" s="1" t="s">
        <v>25</v>
      </c>
      <c r="D9" s="3" t="s">
        <v>11</v>
      </c>
      <c r="E9">
        <v>49</v>
      </c>
      <c r="F9" s="2" t="s">
        <v>26</v>
      </c>
      <c r="G9">
        <v>10</v>
      </c>
      <c r="H9" s="1" t="s">
        <v>27</v>
      </c>
      <c r="I9" s="3">
        <v>0</v>
      </c>
      <c r="J9" t="s">
        <v>58</v>
      </c>
      <c r="L9" t="s">
        <v>66</v>
      </c>
    </row>
    <row r="10" spans="1:14" ht="43.2" x14ac:dyDescent="0.3">
      <c r="A10">
        <v>9</v>
      </c>
      <c r="B10" t="s">
        <v>9</v>
      </c>
      <c r="C10" s="1" t="s">
        <v>28</v>
      </c>
      <c r="D10" s="3" t="s">
        <v>11</v>
      </c>
      <c r="E10">
        <v>57</v>
      </c>
      <c r="F10" s="2" t="s">
        <v>29</v>
      </c>
      <c r="G10">
        <v>19</v>
      </c>
      <c r="H10" s="1" t="s">
        <v>12</v>
      </c>
      <c r="I10" s="3">
        <v>0</v>
      </c>
      <c r="J10" t="s">
        <v>58</v>
      </c>
      <c r="L10" t="s">
        <v>66</v>
      </c>
    </row>
    <row r="11" spans="1:14" ht="43.2" x14ac:dyDescent="0.3">
      <c r="A11">
        <v>10</v>
      </c>
      <c r="B11" t="s">
        <v>30</v>
      </c>
      <c r="C11" s="1" t="s">
        <v>31</v>
      </c>
      <c r="D11" s="3" t="s">
        <v>32</v>
      </c>
      <c r="E11">
        <v>27</v>
      </c>
      <c r="F11" s="2">
        <v>4.2</v>
      </c>
      <c r="G11">
        <v>18</v>
      </c>
      <c r="H11" s="1" t="s">
        <v>33</v>
      </c>
      <c r="I11" s="3">
        <v>1</v>
      </c>
      <c r="J11" t="s">
        <v>57</v>
      </c>
      <c r="K11" s="1" t="s">
        <v>71</v>
      </c>
      <c r="L11" t="s">
        <v>66</v>
      </c>
    </row>
    <row r="12" spans="1:14" ht="57.6" x14ac:dyDescent="0.3">
      <c r="A12">
        <v>11</v>
      </c>
      <c r="B12" t="s">
        <v>30</v>
      </c>
      <c r="C12" s="1" t="s">
        <v>34</v>
      </c>
      <c r="D12" s="3" t="s">
        <v>32</v>
      </c>
      <c r="E12">
        <v>31</v>
      </c>
      <c r="F12" s="2">
        <v>4.5</v>
      </c>
      <c r="G12">
        <v>30</v>
      </c>
      <c r="H12" s="1" t="s">
        <v>35</v>
      </c>
      <c r="I12" s="3">
        <v>1</v>
      </c>
      <c r="J12" t="s">
        <v>57</v>
      </c>
      <c r="K12" s="1" t="s">
        <v>72</v>
      </c>
      <c r="L12" t="s">
        <v>66</v>
      </c>
    </row>
    <row r="13" spans="1:14" ht="86.4" x14ac:dyDescent="0.3">
      <c r="A13">
        <v>12</v>
      </c>
      <c r="B13" t="s">
        <v>30</v>
      </c>
      <c r="C13" s="1" t="s">
        <v>36</v>
      </c>
      <c r="D13" s="3" t="s">
        <v>32</v>
      </c>
      <c r="E13">
        <v>32</v>
      </c>
      <c r="F13" s="2" t="s">
        <v>37</v>
      </c>
      <c r="G13">
        <v>25</v>
      </c>
      <c r="H13" s="1" t="s">
        <v>38</v>
      </c>
      <c r="I13" s="3">
        <v>1</v>
      </c>
      <c r="J13" t="s">
        <v>57</v>
      </c>
      <c r="K13" s="1" t="s">
        <v>73</v>
      </c>
      <c r="L13" t="s">
        <v>66</v>
      </c>
    </row>
    <row r="14" spans="1:14" ht="28.8" x14ac:dyDescent="0.3">
      <c r="A14">
        <v>13</v>
      </c>
      <c r="B14" t="s">
        <v>30</v>
      </c>
      <c r="C14" s="1" t="s">
        <v>39</v>
      </c>
      <c r="D14" s="3" t="s">
        <v>32</v>
      </c>
      <c r="E14">
        <v>32</v>
      </c>
      <c r="F14" s="2" t="s">
        <v>40</v>
      </c>
      <c r="G14">
        <v>28</v>
      </c>
      <c r="H14" s="1" t="s">
        <v>41</v>
      </c>
      <c r="I14" s="3">
        <v>1</v>
      </c>
      <c r="J14" t="s">
        <v>57</v>
      </c>
      <c r="K14" s="1" t="s">
        <v>69</v>
      </c>
      <c r="L14" t="s">
        <v>66</v>
      </c>
    </row>
    <row r="15" spans="1:14" ht="43.2" x14ac:dyDescent="0.3">
      <c r="A15">
        <v>14</v>
      </c>
      <c r="B15" t="s">
        <v>30</v>
      </c>
      <c r="C15" s="1" t="s">
        <v>42</v>
      </c>
      <c r="D15" s="3" t="s">
        <v>32</v>
      </c>
      <c r="E15">
        <v>32</v>
      </c>
      <c r="F15" s="2" t="s">
        <v>40</v>
      </c>
      <c r="G15">
        <v>33</v>
      </c>
      <c r="H15" s="1" t="s">
        <v>43</v>
      </c>
      <c r="I15" s="3">
        <v>1</v>
      </c>
      <c r="J15" t="s">
        <v>57</v>
      </c>
      <c r="K15" s="1" t="s">
        <v>70</v>
      </c>
      <c r="L15" t="s">
        <v>66</v>
      </c>
    </row>
    <row r="16" spans="1:14" ht="43.2" x14ac:dyDescent="0.3">
      <c r="A16">
        <v>15</v>
      </c>
      <c r="B16" t="s">
        <v>30</v>
      </c>
      <c r="C16" s="1" t="s">
        <v>44</v>
      </c>
      <c r="D16" s="3" t="s">
        <v>11</v>
      </c>
      <c r="E16">
        <v>33</v>
      </c>
      <c r="F16" s="2">
        <v>4.8</v>
      </c>
      <c r="G16">
        <v>12</v>
      </c>
      <c r="H16" s="1" t="s">
        <v>45</v>
      </c>
      <c r="I16" s="3">
        <v>1</v>
      </c>
      <c r="J16" t="s">
        <v>57</v>
      </c>
      <c r="K16" s="1" t="s">
        <v>74</v>
      </c>
      <c r="L16" t="s">
        <v>66</v>
      </c>
    </row>
    <row r="17" spans="1:12" ht="28.8" x14ac:dyDescent="0.3">
      <c r="A17">
        <v>16</v>
      </c>
      <c r="B17" t="s">
        <v>30</v>
      </c>
      <c r="C17" s="1" t="s">
        <v>46</v>
      </c>
      <c r="D17" s="3" t="s">
        <v>32</v>
      </c>
      <c r="E17">
        <v>34</v>
      </c>
      <c r="F17" s="2">
        <v>5.2</v>
      </c>
      <c r="G17">
        <v>2</v>
      </c>
      <c r="H17" s="1" t="s">
        <v>47</v>
      </c>
      <c r="I17" s="3">
        <v>1</v>
      </c>
      <c r="J17" t="s">
        <v>57</v>
      </c>
      <c r="K17" s="1" t="s">
        <v>71</v>
      </c>
      <c r="L17" t="s">
        <v>66</v>
      </c>
    </row>
    <row r="18" spans="1:12" ht="28.8" x14ac:dyDescent="0.3">
      <c r="A18">
        <v>17</v>
      </c>
      <c r="B18" t="s">
        <v>30</v>
      </c>
      <c r="C18" s="1" t="s">
        <v>48</v>
      </c>
      <c r="D18" s="3" t="s">
        <v>32</v>
      </c>
      <c r="E18">
        <v>64</v>
      </c>
      <c r="F18" s="2" t="s">
        <v>49</v>
      </c>
      <c r="G18">
        <v>16</v>
      </c>
      <c r="H18" s="1" t="s">
        <v>50</v>
      </c>
      <c r="I18" s="3">
        <v>1</v>
      </c>
      <c r="J18" t="s">
        <v>57</v>
      </c>
      <c r="K18" s="1" t="s">
        <v>75</v>
      </c>
      <c r="L18" t="s">
        <v>66</v>
      </c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Sheet1!$A$2:$A$4</xm:f>
          </x14:formula1>
          <xm:sqref>J2:J18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topLeftCell="A2" workbookViewId="0">
      <selection activeCell="B26" sqref="B26"/>
    </sheetView>
  </sheetViews>
  <sheetFormatPr defaultRowHeight="14.4" x14ac:dyDescent="0.3"/>
  <cols>
    <col min="1" max="1" width="10.44140625" customWidth="1"/>
  </cols>
  <sheetData>
    <row r="1" spans="1:2" x14ac:dyDescent="0.3">
      <c r="A1" t="s">
        <v>59</v>
      </c>
    </row>
    <row r="2" spans="1:2" x14ac:dyDescent="0.3">
      <c r="A2" t="s">
        <v>56</v>
      </c>
    </row>
    <row r="3" spans="1:2" x14ac:dyDescent="0.3">
      <c r="A3" t="s">
        <v>57</v>
      </c>
    </row>
    <row r="4" spans="1:2" x14ac:dyDescent="0.3">
      <c r="A4" t="s">
        <v>58</v>
      </c>
    </row>
    <row r="7" spans="1:2" x14ac:dyDescent="0.3">
      <c r="A7" t="s">
        <v>60</v>
      </c>
    </row>
    <row r="8" spans="1:2" ht="28.8" x14ac:dyDescent="0.3">
      <c r="A8" s="1" t="s">
        <v>61</v>
      </c>
      <c r="B8">
        <f>COUNTIF('poll-comments'!A2:A18,"&gt;0")</f>
        <v>17</v>
      </c>
    </row>
    <row r="9" spans="1:2" x14ac:dyDescent="0.3">
      <c r="A9" t="s">
        <v>62</v>
      </c>
      <c r="B9">
        <f>COUNTIF('poll-comments'!D2:D18,"General")</f>
        <v>0</v>
      </c>
    </row>
    <row r="10" spans="1:2" x14ac:dyDescent="0.3">
      <c r="A10" s="1" t="s">
        <v>32</v>
      </c>
      <c r="B10">
        <f>COUNTIF('poll-comments'!D2:D18,"Technical")</f>
        <v>7</v>
      </c>
    </row>
    <row r="11" spans="1:2" x14ac:dyDescent="0.3">
      <c r="A11" s="1" t="s">
        <v>11</v>
      </c>
      <c r="B11">
        <f>COUNTIF('poll-comments'!D2:D18,"Editorial")</f>
        <v>10</v>
      </c>
    </row>
    <row r="12" spans="1:2" ht="28.8" x14ac:dyDescent="0.3">
      <c r="A12" s="1" t="s">
        <v>63</v>
      </c>
      <c r="B12">
        <f>COUNTIFS('poll-comments'!I2:I18,1,'poll-comments'!D2:D18,"Technical")</f>
        <v>7</v>
      </c>
    </row>
    <row r="13" spans="1:2" x14ac:dyDescent="0.3">
      <c r="A13" s="1"/>
    </row>
    <row r="14" spans="1:2" ht="28.8" x14ac:dyDescent="0.3">
      <c r="A14" s="1" t="s">
        <v>64</v>
      </c>
      <c r="B14">
        <f>COUNTIFS('poll-comments'!L2:L18,"Assigned",'poll-comments'!D2:D18,"Technical")</f>
        <v>0</v>
      </c>
    </row>
    <row r="15" spans="1:2" ht="28.8" x14ac:dyDescent="0.3">
      <c r="A15" s="1" t="s">
        <v>65</v>
      </c>
      <c r="B15">
        <f>COUNTIFS('poll-comments'!L2:L18,"Ready",'poll-comments'!D2:D18,Ready)</f>
        <v>0</v>
      </c>
    </row>
    <row r="16" spans="1:2" x14ac:dyDescent="0.3">
      <c r="A16" s="1" t="s">
        <v>66</v>
      </c>
      <c r="B16">
        <f>COUNTIFS('poll-comments'!L2:L18,"Done")</f>
        <v>17</v>
      </c>
    </row>
    <row r="18" spans="1:2" x14ac:dyDescent="0.3">
      <c r="A18" s="1" t="s">
        <v>58</v>
      </c>
      <c r="B18">
        <f>COUNTIF('poll-comments'!J2:J18,"Accepted")</f>
        <v>9</v>
      </c>
    </row>
    <row r="19" spans="1:2" x14ac:dyDescent="0.3">
      <c r="A19" s="1" t="s">
        <v>57</v>
      </c>
      <c r="B19">
        <f>COUNTIF('poll-comments'!J2:J18,"Revised")</f>
        <v>8</v>
      </c>
    </row>
    <row r="20" spans="1:2" x14ac:dyDescent="0.3">
      <c r="A20" s="1" t="s">
        <v>56</v>
      </c>
      <c r="B20">
        <f>COUNTIF('poll-comments'!J2:J18,"Rejected")</f>
        <v>0</v>
      </c>
    </row>
    <row r="21" spans="1:2" ht="28.8" x14ac:dyDescent="0.3">
      <c r="A21" s="1" t="s">
        <v>67</v>
      </c>
      <c r="B21">
        <f>COUNTIF('poll-comments'!J2:J18,"")</f>
        <v>0</v>
      </c>
    </row>
    <row r="23" spans="1:2" x14ac:dyDescent="0.3">
      <c r="A23" s="1" t="s">
        <v>52</v>
      </c>
      <c r="B23">
        <f>COUNTIF('poll-comments'!L2:L18,"Assigned")</f>
        <v>0</v>
      </c>
    </row>
    <row r="24" spans="1:2" x14ac:dyDescent="0.3">
      <c r="A24" s="1" t="s">
        <v>68</v>
      </c>
      <c r="B24">
        <f>COUNTIF('poll-comments'!L2:L18,"Ready")</f>
        <v>0</v>
      </c>
    </row>
    <row r="25" spans="1:2" x14ac:dyDescent="0.3">
      <c r="A25" s="1" t="s">
        <v>66</v>
      </c>
      <c r="B25">
        <f>COUNTIF('poll-comments'!L2:L18,"Done")</f>
        <v>17</v>
      </c>
    </row>
  </sheetData>
  <conditionalFormatting sqref="B21">
    <cfRule type="cellIs" dxfId="2" priority="1" operator="equal">
      <formula>0</formula>
    </cfRule>
    <cfRule type="cellIs" dxfId="1" priority="2" operator="equal">
      <formula>0</formula>
    </cfRule>
    <cfRule type="cellIs" dxfId="0" priority="3" operator="greaterThan">
      <formula>0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poll-comments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Rolfe</dc:creator>
  <cp:lastModifiedBy>Jianlin Guo</cp:lastModifiedBy>
  <dcterms:created xsi:type="dcterms:W3CDTF">2020-07-21T20:42:46Z</dcterms:created>
  <dcterms:modified xsi:type="dcterms:W3CDTF">2020-07-24T20:42:41Z</dcterms:modified>
</cp:coreProperties>
</file>