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WG-Ballot\recirc-2\"/>
    </mc:Choice>
  </mc:AlternateContent>
  <bookViews>
    <workbookView xWindow="0" yWindow="0" windowWidth="23040" windowHeight="9516"/>
  </bookViews>
  <sheets>
    <sheet name="poll-comments" sheetId="1" r:id="rId1"/>
    <sheet name="Sheet1" sheetId="2" r:id="rId2"/>
  </sheets>
  <definedNames>
    <definedName name="_xlnm._FilterDatabase" localSheetId="0" hidden="1">'poll-comments'!$A$1:$O$66</definedName>
  </definedNames>
  <calcPr calcId="152511"/>
</workbook>
</file>

<file path=xl/calcChain.xml><?xml version="1.0" encoding="utf-8"?>
<calcChain xmlns="http://schemas.openxmlformats.org/spreadsheetml/2006/main">
  <c r="B15" i="2" l="1"/>
  <c r="B10" i="2"/>
  <c r="B19" i="2"/>
  <c r="B18" i="2"/>
  <c r="B17" i="2"/>
  <c r="B14" i="2"/>
  <c r="B12" i="2"/>
  <c r="B13" i="2"/>
  <c r="B9" i="2"/>
  <c r="B8" i="2"/>
  <c r="B6" i="2"/>
  <c r="B5" i="2"/>
  <c r="B4" i="2"/>
  <c r="B3" i="2"/>
  <c r="B2" i="2"/>
</calcChain>
</file>

<file path=xl/sharedStrings.xml><?xml version="1.0" encoding="utf-8"?>
<sst xmlns="http://schemas.openxmlformats.org/spreadsheetml/2006/main" count="470" uniqueCount="217">
  <si>
    <t>Index</t>
  </si>
  <si>
    <t>Date</t>
  </si>
  <si>
    <t>Name</t>
  </si>
  <si>
    <t>Comment</t>
  </si>
  <si>
    <t>Category</t>
  </si>
  <si>
    <t>Page Number</t>
  </si>
  <si>
    <t>Subclause</t>
  </si>
  <si>
    <t>Line Number</t>
  </si>
  <si>
    <t>Proposed Change</t>
  </si>
  <si>
    <t>Must Be Satisfied</t>
  </si>
  <si>
    <t>06/19/2020 04:36:07 GMT</t>
  </si>
  <si>
    <t>Yasuhiko Inoue</t>
  </si>
  <si>
    <t>"Access point: An entity that contains one station (STA) and provides access to the distribution services, via the wireless medium (WM) for associated STAs. An AP comprises a STA and a distribution system access 6 function (DSAF)."
This is exactly the same definition of the AP in the IEEE 802.11-2016. The IEEE 802.11-2016 is listed as a normative reference. Therefore, I am not sure whether this definition is really needed.</t>
  </si>
  <si>
    <t>General</t>
  </si>
  <si>
    <t>Remove the definition of the AP if it is not needed.</t>
  </si>
  <si>
    <t>"Coexistence mechanism: A method for reducing the interference of one system, which is performing a task, on another different wireless system, that is performing its task."
I am not sure if I can agree with the first sentence.</t>
  </si>
  <si>
    <t>Since the "Coexistence" is defined pretty well, I woould like to suggest a simple definition for coexistence mechanism, e.g., "A method to achieve coexistence."</t>
  </si>
  <si>
    <t>06/19/2020 04:36:08 GMT</t>
  </si>
  <si>
    <t>"Guo et al [B19] overviews basic features of ..."
[comment recirculated] The point is overview of the system and is not who provided the information.
I would continue to vote disapprove until name of the individuals are removed.
Moreover, the information of Wi-Fi Alliance shall not be referred in this document unless having permission from the Wi-Fi Alliance. Basically the information related to Wi-Fi Alliance is not opened and we need to be careful to use such information.</t>
  </si>
  <si>
    <t>Change the text from
"Guo et al [B19] overviews basic features of IEEE Std 802.11ah, which is marketed as Wi-Fi HaLow, is a wireless communication PHY and MAC layer standard ..."
to
"The IEEE Std 802.11ahis a wireless communication PHY and MAC layer standard ..."</t>
  </si>
  <si>
    <t>"Guo et al [B19] overviews basic features of ..."
[comment recirculated] The point is overview of the system and is not who provided the information.
I would continue to vote disapprove until name of the individuals are removed.</t>
  </si>
  <si>
    <t>Change the text from
"Guo et al [B19] overviews basic features of IEEE Std 802.15.4g, which was developed to address ..."
to
"The IEEE Std 802.15.4g was developed to address..."</t>
  </si>
  <si>
    <t>"Robert [B32] presents IEEE P802.15.4w overview and status. The IEEE 802.15.4w Task Group has 5 defined an ..."
[comment recirculated] The point is overview of the system and is not who provided the information.
I would continue to vote disapprove until name of the individuals are removed.</t>
  </si>
  <si>
    <t>Remove the first sentence of this paragraph.</t>
  </si>
  <si>
    <t>"Guo et al [B20] overviews basic features of the LoRa (Long Range), which is a proprietary physical layer 29 technology for creating long range communication links..."
[comment recirculated] The point is overview of the system and is not who provided the information.
I would continue to vote disapprove until name of the individuals are removed.</t>
  </si>
  <si>
    <t>Revise the first part of the paragraph by removing the name of an individual.</t>
  </si>
  <si>
    <t>"Guo et al [B20] overviews basic features of the Sigfox, which is a proprietary LPWAN technology for long 27 range IoT applications."
[comment recirculated] The point is overview of the system and is not who provided the information.
I would continue to vote disapprove until name of the individuals are removed.</t>
  </si>
  <si>
    <t>"IEEE Std 802.11ah devices have yet been deployed. However, Wi-Fi Alliance has marketed this 16 technology as Wi-Fi HaLow to promote its product development"
The information of Wi-Fi Alliance shall not be referred in this document unless having permission from the Wi-Fi Alliance. Basically the information related to Wi-Fi Alliance is not opened and we need to be careful to use such information.</t>
  </si>
  <si>
    <t>Change the second sentence of this paragraph from
"However, Wi-Fi Alliance has marketed this technology as Wi-Fi HaLow to promote its product development and application with development underway and adoption expected."
to
"However, its product development and application with development 17 underway and adoption expected."</t>
  </si>
  <si>
    <t>"IEEE Std 802.11ah are given in Inoue et al [B24] and use case scenarios proposed by IEEE 802.11 Working Group are given in Halasz [B23] and Shetty et al [B37]."
[comment recirculated] The point is to give a general idea of the use cases and application.
It is NOT important who provided the information.
I would continue to vote disapprove until name of the individuals are removed.</t>
  </si>
  <si>
    <t>Remove the cited sentence.</t>
  </si>
  <si>
    <t>"Guo et al [B19][B20] summarizes the coexistence mechanisms of IEEE Std 802.11ah."
[comment recirculated] The point is to give the general idea. It is NOT important who provided the information.
I would continue to vote disapprove until name of the individuals are removed.</t>
  </si>
  <si>
    <t>Remove the name of individual.
"[B19][B20] summarizes the coexistence mechanisms of IEEE Std 802.11ah." is good enough.</t>
  </si>
  <si>
    <t>"Guo et al [B19] summarizes the coexistence mechanisms of IEEE Std 802.15.4g, which provides method to facilitate inter-PHY coexistence, i.e, among devices that use different IEEE Std 802.15.4g PHYs."
[comment recirculated] The point is to give the general idea. It is NOT important who provided the information.
I would continue to vote disapprove until name of the individuals are removed.</t>
  </si>
  <si>
    <t>Remove the name of individual.
"[B19] summarizes the coexistence mechanisms of IEEE Std 802.15.4g, which provides method to facilitate inter-PHY coexistence, i.e, among devices that use different IEEE Std 802.15.4g PHYs." is good enough.</t>
  </si>
  <si>
    <t>"Robert [B31] presents the active and passive coexistence methods of IEEE P802.15.4w. The following text 36 gives a brief summary of this document."
[comment recirculated] The point is to give the general idea and it is NOT important who provided the information.
I would continue to vote disapprove until name of the individuals are removed.</t>
  </si>
  <si>
    <t>06/19/2020 04:36:09 GMT</t>
  </si>
  <si>
    <t>"Guo et al [B20] summarizes the coexistence mechanisms of LoRa."
[comment recirculated] The point is to give the general idea of coexsitence mechanism of LoRa  and it is NOT important who provided the information.
I would continue to vote disapprove until name of the individuals are removed.</t>
  </si>
  <si>
    <t>"Guo et al [B20] summarizes the coexistence mechanisms of Sigfox, which does not use any active 2 coexistence mechanisms."
[comment recirculated] The point is to give the general idea of the coexistence mechanism of SigFox and it is NOT important who provided the information.
I would continue to vote disapprove until name of the individuals are removed.</t>
  </si>
  <si>
    <t>Change the first sentence of this paragraph from
"Guo et al [B20] summarizes the coexistence mechanisms of Sigfox, which does not use any active 2 coexistence mechanisms."
to
"Sigfox does not use any active coexistence mechanisms."</t>
  </si>
  <si>
    <t>"Yano et al [B38] shows measurement results of radio noise and interference."
[comment recirculated] The point is to give the results of the measurement and it is NOT important who provided the information.
I would continue to vote disapprove until name of the individuals are removed.</t>
  </si>
  <si>
    <t>7.7.2</t>
  </si>
  <si>
    <t>"Robert [B32] and Guo et al [B20] present the 868 MHz band measurement results in Europe."
[comment recirculated] The point is to give the results of measurements and it is NOT important  who provided the information.
I would continue to vote disapprove until name of the individuals are removed.</t>
  </si>
  <si>
    <t>7.7.3</t>
  </si>
  <si>
    <t>"Guo et al [B9] shows data packet delivery rate of IEEE Std 802.11ah network and IEEE Std 802.15.4g 13 network for set of simulations, in ..."
[comment recirculated] The point is to give the idea of what will happen when those systems coexist and it is NOT important who provided the information.
I would continue to vote disapprove until name of the individuals are removed.</t>
  </si>
  <si>
    <t>7.8.1</t>
  </si>
  <si>
    <t>Rather than showing the name of individual,
(1) insert the graph showing the results of simulations, and
(2) change the first sentence of this paragraph from
"Guo et al [B9] shows data packet delivery rate of IEEE Std 802.11ah network and IEEE Std 802.15.4g 13 network for set of simulations, in ..."
to
"Simulation results of data packet delivery rate of IEEE Std 802.11ah network and IEEE Std 802.15.4g 13 network, in ..."</t>
  </si>
  <si>
    <t>"Guo et al [B9] also shows the corresponding data packet latency by IEEE Std 802.11ah network and IEEE 30 Std 802.15.4g network, in which ..."
[comment recirculated] The point is to give the idea of what will happen when those systems coexist and it is NOT important who provided the information.
I would continue to vote disapprove until name of the individuals are removed.</t>
  </si>
  <si>
    <t>7.8.2</t>
  </si>
  <si>
    <t>Rather than showing the name of individual,
(1) insert the graph showing the results of simulations, and
(2) change the first sentence of this paragraph from
"Guo et al [B9] also shows the corresponding data packet latency by IEEE Std 802.11ah network and IEEE Std 802.15.4g network, in which ..."
to
"Simulation results of data packet latency of IEEE Std 802.11ah network and IEEE Std 802.15.4g 14 network, in which ..."</t>
  </si>
  <si>
    <t>"Robert [B32] shows coexistence simulation of IEEE P802.15.4w and IEEE Std 802.11ah, in which all simulations assume a distance of 10 m between the signal transmitter and the victim receiver."
[comment recirculated] The point is to give the idea of what will happen when those systems coexist and it is NOT important who provided the information.
I would continue to vote disapprove until name of the individuals are removed.</t>
  </si>
  <si>
    <t>Change the sentence from
"Robert [B32] shows coexistence simulation of IEEE P802.15.4w and IEEE Std 802.11ah, in which all 20 simulations assume a distance of 10 m between the signal transmitter and the victim receiver."
to
"Results of coexistence simulations of IEEE P802.15.4w and IEEE Std 802.11ah are provided [B32], in which all 20 simulations assume a distance of 10 m between the signal transmitter and the victim receiver."</t>
  </si>
  <si>
    <t>"Guo et al [B9] summarizes factors that can impact coexistence performance of IEEE Std 80211ah and 34 IEEE Std 802.15.4g."
[comment recirculated] The point is to give the idea of what will happen when those systems coexist and it is NOT important who provided the information.
I would continue to vote disapprove until name of the individuals are removed.</t>
  </si>
  <si>
    <t>Change the sentence from
"Guo et al [B9] summarizes factors that can impact coexistence performance of IEEE Std 80211ah and 34 IEEE Std 802.15.4g."
to
"Factors that can impact coexistence performance of IEEE Std 80211ah and 34 IEEE Std 802.15.4g are summarized."</t>
  </si>
  <si>
    <t>"Liu et al [B26] and Guo et al [B16] present the Î±-fairness based ED-CCA and Q-Learning based backoff 25 for IEEE Std 802.11ah to improve coexistence with IEEE Std 802.15.4g."
[comment recirculated] The point is to give a brief idea of the mechanism and is not who provided the information.
I would continue to vote disapprove until name of the individuals are removed.</t>
  </si>
  <si>
    <t>Remove the names of individuals.</t>
  </si>
  <si>
    <t>"Liu et al [B26] and Guo et al [B16] present the Î±-fairness based ED-CCA and Q-Learning based backoff 25 for IEEE Std 802.11ah to improve coexistence with IEEE Std 802.15.4g."
[comment recirculated] The point is to give a brief idea of the mechanism. It is NOT important who provided the information.
I would continue to vote disapprove until name of the individuals are removed.</t>
  </si>
  <si>
    <t>06/19/2020 04:36:10 GMT</t>
  </si>
  <si>
    <t>"Guo et al [B11] and [B12] summarize the coexistence operations that can be applied for IEEE Std 802.11ah 17 network and IEEE Std 802.15.4g network."
[comment recirculated] It is not important who provided the information.
I would continue to vote disapprove until name of the individuals are removed.</t>
  </si>
  <si>
    <t>Change the first sentence of this paragraph to
"Summary of the coexistence operations that can be applied for IEEE 802.11ah network and IEEE 802.15.4g network is provided in [B11] and [B12]."</t>
  </si>
  <si>
    <t>06/30/2020 02:38:48 GMT</t>
  </si>
  <si>
    <t>Kazuto Yano</t>
  </si>
  <si>
    <t>"multiple systems" must be "multiple systems."  Moreover, "a tasks" also seems to be a typo. It must be "a task" or "tasks".</t>
  </si>
  <si>
    <t>Editorial</t>
  </si>
  <si>
    <t>Please modify according to the comment.</t>
  </si>
  <si>
    <t>06/30/2020 02:41:51 GMT</t>
  </si>
  <si>
    <t>The positions of CW and CSM should be swapped.</t>
  </si>
  <si>
    <t>06/30/2020 02:44:19 GMT</t>
  </si>
  <si>
    <t>The initial character of each word must be a lower-case.</t>
  </si>
  <si>
    <t>Please modify from "Maximum Coupling Loss" to "maximum coupling loss".</t>
  </si>
  <si>
    <t>06/30/2020 02:45:29 GMT</t>
  </si>
  <si>
    <t>Either of "in case" or "in these cases" should be removed.</t>
  </si>
  <si>
    <t>06/30/2020 02:46:44 GMT</t>
  </si>
  <si>
    <t>It is better to change from "his" to "his/her".</t>
  </si>
  <si>
    <t>06/30/2020 02:47:48 GMT</t>
  </si>
  <si>
    <t>"support" must be "supports".</t>
  </si>
  <si>
    <t>4.7.2</t>
  </si>
  <si>
    <t>Please fix the typo.</t>
  </si>
  <si>
    <t>06/30/2020 02:49:00 GMT</t>
  </si>
  <si>
    <t>"requires" should be "require". (It appears two times on this line.)</t>
  </si>
  <si>
    <t>06/30/2020 02:51:05 GMT</t>
  </si>
  <si>
    <t>Please remove the first sentence beginning with "Table 3 lists" because the next sentence is correct.</t>
  </si>
  <si>
    <t>Please remove the unnecessary sentence.</t>
  </si>
  <si>
    <t>06/30/2020 02:52:18 GMT</t>
  </si>
  <si>
    <t>"IEEE IEEE" must be "IEEE".</t>
  </si>
  <si>
    <t>06/30/2020 02:54:53 GMT</t>
  </si>
  <si>
    <t>"are just an example" must be "are just examples".</t>
  </si>
  <si>
    <t>06/30/2020 02:57:00 GMT</t>
  </si>
  <si>
    <t>The last sentence of sub-clause 7.8 seems to refer wrong figures (2 and 3) or non-existing figures.</t>
  </si>
  <si>
    <t>Please modify the last sentence of sub-clause 7.8 to make sense.</t>
  </si>
  <si>
    <t>06/30/2020 04:04:05 GMT</t>
  </si>
  <si>
    <t>"may not able to" must be "may not be able to".</t>
  </si>
  <si>
    <t>06/30/2020 04:05:25 GMT</t>
  </si>
  <si>
    <t>"impact" should be "impact on".</t>
  </si>
  <si>
    <t>06/30/2020 04:07:02 GMT</t>
  </si>
  <si>
    <t>"secondary 2 MHz channels" should be "secondary 2 MHz channel".</t>
  </si>
  <si>
    <t>06/30/2020 04:10:07 GMT</t>
  </si>
  <si>
    <t>In this draft, "alpha-Fairness" and "alpha-fairness" coexist.</t>
  </si>
  <si>
    <t>Please unify the term either to "alpha-Fairness" or "alpha-fairness".</t>
  </si>
  <si>
    <t>06/30/2020 04:10:59 GMT</t>
  </si>
  <si>
    <t>"these two channels do not share frequency band" sounds strange because channel is a component of frequency band.</t>
  </si>
  <si>
    <t>9.2.2.2</t>
  </si>
  <si>
    <t>"share frequency band" should be changed to "overlap each other".</t>
  </si>
  <si>
    <t>06/30/2020 04:14:54 GMT</t>
  </si>
  <si>
    <t>In the row of Cooperated transmission power
setting in Table 5, "With" must be "When".</t>
  </si>
  <si>
    <t>9.2.3.1</t>
  </si>
  <si>
    <t>06/30/2020 04:17:01 GMT</t>
  </si>
  <si>
    <t>"number of devices" should be "the number of devices".</t>
  </si>
  <si>
    <t>9.2.1</t>
  </si>
  <si>
    <t>06/30/2020 04:18:52 GMT</t>
  </si>
  <si>
    <t>"select a channel that does not share  frequency band" sounds strange because channel is a component of frequency band.</t>
  </si>
  <si>
    <t>9.2.3.2</t>
  </si>
  <si>
    <t>"share frequency band" should be changed to "share same frequency".</t>
  </si>
  <si>
    <t>06/30/2020 04:20:40 GMT</t>
  </si>
  <si>
    <t>"is a not" must be "is not".</t>
  </si>
  <si>
    <t>9.3.3</t>
  </si>
  <si>
    <t>06/30/2020 04:21:47 GMT</t>
  </si>
  <si>
    <t>9.3.4</t>
  </si>
  <si>
    <t>06/30/2020 04:23:56 GMT</t>
  </si>
  <si>
    <t>9.3.5</t>
  </si>
  <si>
    <t>06/30/2020 04:26:37 GMT</t>
  </si>
  <si>
    <t>"clause 7" should be "Clause 7" because the notation "Clause X" is used in the other part of this draft.</t>
  </si>
  <si>
    <t>9.3.10</t>
  </si>
  <si>
    <t>06/30/2020 04:27:43 GMT</t>
  </si>
  <si>
    <t>"dived" must be "divided".</t>
  </si>
  <si>
    <t>9.3.11.2</t>
  </si>
  <si>
    <t>06/30/2020 04:29:07 GMT</t>
  </si>
  <si>
    <t>"greater 50 seconds" must be "greater than 50 seconds".</t>
  </si>
  <si>
    <t>9.6.4</t>
  </si>
  <si>
    <t>06/30/2020 04:31:00 GMT</t>
  </si>
  <si>
    <t>"a-Fairness" must be "alpha-Fairness".</t>
  </si>
  <si>
    <t>9.3.7</t>
  </si>
  <si>
    <t>06/30/2020 11:53:27 GMT</t>
  </si>
  <si>
    <t>Yukimasa Nagai</t>
  </si>
  <si>
    <t>Two names for Task Group Secretary are listed</t>
  </si>
  <si>
    <t>Participants</t>
  </si>
  <si>
    <t>Change to appropriate name, if this is mistake.</t>
  </si>
  <si>
    <t>06/30/2020 21:17:14 GMT</t>
  </si>
  <si>
    <t>Stephen Palm</t>
  </si>
  <si>
    <t>Participant name: Stephen [kiwin] PALM
Please correct</t>
  </si>
  <si>
    <t>Participant name: Stephen [kiwin] PALM</t>
  </si>
  <si>
    <t>06/30/2020 21:20:19 GMT</t>
  </si>
  <si>
    <t>"most effectively" implies some objective criteria is unsurpassed.</t>
  </si>
  <si>
    <t>Technical</t>
  </si>
  <si>
    <t>Clarify or delete</t>
  </si>
  <si>
    <t>06/30/2020 21:22:20 GMT</t>
  </si>
  <si>
    <t>Font size wrong on several lines starting at line 28</t>
  </si>
  <si>
    <t>Follow IEEE Style Guide</t>
  </si>
  <si>
    <t>06/30/2020 21:24:35 GMT</t>
  </si>
  <si>
    <t>What is the intended difference between "Contents" and "Table of Contents"?</t>
  </si>
  <si>
    <t>Clarify or Delete</t>
  </si>
  <si>
    <t>06/30/2020 21:27:08 GMT</t>
  </si>
  <si>
    <t>Why is there commentary after 802.15.4 an not 802.11ah?</t>
  </si>
  <si>
    <t>Remove: Smart Utility Network (SUN)</t>
  </si>
  <si>
    <t>06/30/2020 21:29:36 GMT</t>
  </si>
  <si>
    <t>Clearly this document does have a purpose clause. But agree the document has no purpose.</t>
  </si>
  <si>
    <t>If there is a purpose for this document - write it out. If not, delete clause 1.2</t>
  </si>
  <si>
    <t>06/30/2020 21:31:37 GMT</t>
  </si>
  <si>
    <t>Is this litany of documents really required for coexistence guidelines?</t>
  </si>
  <si>
    <t>Delete or move to informative bibliography</t>
  </si>
  <si>
    <t>06/30/2020 21:34:36 GMT</t>
  </si>
  <si>
    <t>Grammar: perform a tasks</t>
  </si>
  <si>
    <t>Isnt this definitional fundamental to this document?</t>
  </si>
  <si>
    <t>06/30/2020 21:36:14 GMT</t>
  </si>
  <si>
    <t>Isnt coexistence about increasing resilience?</t>
  </si>
  <si>
    <t>Fix definition to include resilience.</t>
  </si>
  <si>
    <t>06/30/2020 21:38:40 GMT</t>
  </si>
  <si>
    <t>Why "extraneous"? From which point of view is it superfluous?</t>
  </si>
  <si>
    <t>Delete</t>
  </si>
  <si>
    <t>06/30/2020 21:40:01 GMT</t>
  </si>
  <si>
    <t>Using "interfere" in definition is circular</t>
  </si>
  <si>
    <t>Fix definition to not be self referencing</t>
  </si>
  <si>
    <t>06/30/2020 21:43:43 GMT</t>
  </si>
  <si>
    <t>.. overviews ... is ...: grammar</t>
  </si>
  <si>
    <t>fix grammar</t>
  </si>
  <si>
    <t>06/30/2020 21:48:09 GMT</t>
  </si>
  <si>
    <t>Sigfox... must be taken into account as a potentially harmful interferer</t>
  </si>
  <si>
    <t>If true, include in title or generalize title</t>
  </si>
  <si>
    <t>06/30/2020 21:51:26 GMT</t>
  </si>
  <si>
    <t>Table 2 has a coexistence column that is not supported by the previous text</t>
  </si>
  <si>
    <t>Delete column</t>
  </si>
  <si>
    <t>Resolution</t>
  </si>
  <si>
    <t>Resolution Detail</t>
  </si>
  <si>
    <t>Status</t>
  </si>
  <si>
    <t>Assigned</t>
  </si>
  <si>
    <t>Work notes</t>
  </si>
  <si>
    <t>Revised</t>
  </si>
  <si>
    <t xml:space="preserve">Replace "Robert [B32] presents..." with "As presented in [B32}," </t>
  </si>
  <si>
    <t xml:space="preserve">Remove  "Gua et al " </t>
  </si>
  <si>
    <t>Change to ""However,  product development and application  adoption expected."</t>
  </si>
  <si>
    <t xml:space="preserve">Change to "[B19][B20] summarize the coexistence mechanisms of IEEE Std 802.11ah." </t>
  </si>
  <si>
    <t>Remove " Inoue et al " and "Halasz" and "Shetty et al".</t>
  </si>
  <si>
    <t>Remove "Robert"</t>
  </si>
  <si>
    <t>Remove "Guo et al"</t>
  </si>
  <si>
    <t>Remove "Yano et al"</t>
  </si>
  <si>
    <t>Remove "Robert" and "Guo et al"</t>
  </si>
  <si>
    <t>Change to
"Factors that can impact coexistence performance of IEEE Std 80211ah and  IEEE Std 802.15.4g are summarized in [B9]."</t>
  </si>
  <si>
    <t>Remove "Liu et al" and "Guo et al"</t>
  </si>
  <si>
    <t>Delete "most" (2 places, abstract and Introduction in front matter)</t>
  </si>
  <si>
    <t>TE will figure out how to get only one TOC</t>
  </si>
  <si>
    <t xml:space="preserve">The scope clause text must be consistent with the scope of the approved PAR.  The 802.15.4g ammendment includes three PHY definitions, and the scope of this project is specifically one of those three (FSK) thus the PAR scope enumerates this specific PHY. </t>
  </si>
  <si>
    <t>Delete clause 1.2</t>
  </si>
  <si>
    <t>Review each reference and verify it is properly cited</t>
  </si>
  <si>
    <t>Ben</t>
  </si>
  <si>
    <t>Accept in princple, figure out how to work it in.</t>
  </si>
  <si>
    <t>Change  "might interfere with" to "might disrupt"</t>
  </si>
  <si>
    <t>Delete paragraph</t>
  </si>
  <si>
    <t>Comment Stats</t>
  </si>
  <si>
    <t>Total comments</t>
  </si>
  <si>
    <t>Technical MBS</t>
  </si>
  <si>
    <t>Technical Assigned</t>
  </si>
  <si>
    <t>Technical Ready</t>
  </si>
  <si>
    <t>Accepted</t>
  </si>
  <si>
    <t>Rejected</t>
  </si>
  <si>
    <t>Resolution blank</t>
  </si>
  <si>
    <t>Ready</t>
  </si>
  <si>
    <t>Done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</si>
</sst>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0" fontId="0" fillId="0" borderId="0" xfId="0" applyAlignment="1">
      <alignment wrapText="1"/>
    </xf>
    <xf numFmtId="0" fontId="0" fillId="0" borderId="0" xfId="0" applyAlignment="1">
      <alignment horizontal="right"/>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workbookViewId="0">
      <selection activeCell="K66" sqref="K66"/>
    </sheetView>
  </sheetViews>
  <sheetFormatPr defaultRowHeight="14.4" x14ac:dyDescent="0.3"/>
  <cols>
    <col min="2" max="2" width="0" hidden="1" customWidth="1"/>
    <col min="3" max="3" width="14.44140625" customWidth="1"/>
    <col min="4" max="4" width="40" style="1" customWidth="1"/>
    <col min="6" max="6" width="5.88671875" customWidth="1"/>
    <col min="7" max="7" width="8.88671875" style="2"/>
    <col min="8" max="8" width="6.33203125" customWidth="1"/>
    <col min="9" max="9" width="29.88671875" style="1" customWidth="1"/>
    <col min="10" max="10" width="6.33203125" customWidth="1"/>
    <col min="11" max="11" width="9.33203125" customWidth="1"/>
    <col min="12" max="12" width="28.88671875" style="1" customWidth="1"/>
    <col min="15" max="15" width="17.109375" style="1" customWidth="1"/>
  </cols>
  <sheetData>
    <row r="1" spans="1:15" x14ac:dyDescent="0.3">
      <c r="A1" t="s">
        <v>0</v>
      </c>
      <c r="B1" t="s">
        <v>1</v>
      </c>
      <c r="C1" t="s">
        <v>2</v>
      </c>
      <c r="D1" s="1" t="s">
        <v>3</v>
      </c>
      <c r="E1" t="s">
        <v>4</v>
      </c>
      <c r="F1" t="s">
        <v>5</v>
      </c>
      <c r="G1" s="2" t="s">
        <v>6</v>
      </c>
      <c r="H1" t="s">
        <v>7</v>
      </c>
      <c r="I1" s="1" t="s">
        <v>8</v>
      </c>
      <c r="J1" t="s">
        <v>9</v>
      </c>
      <c r="K1" t="s">
        <v>181</v>
      </c>
      <c r="L1" s="1" t="s">
        <v>182</v>
      </c>
      <c r="M1" t="s">
        <v>183</v>
      </c>
      <c r="N1" t="s">
        <v>184</v>
      </c>
      <c r="O1" s="1" t="s">
        <v>185</v>
      </c>
    </row>
    <row r="2" spans="1:15" ht="172.8" x14ac:dyDescent="0.3">
      <c r="A2">
        <v>1</v>
      </c>
      <c r="B2" t="s">
        <v>10</v>
      </c>
      <c r="C2" t="s">
        <v>11</v>
      </c>
      <c r="D2" s="1" t="s">
        <v>12</v>
      </c>
      <c r="E2" t="s">
        <v>13</v>
      </c>
      <c r="F2">
        <v>3</v>
      </c>
      <c r="G2" s="2">
        <v>3.1</v>
      </c>
      <c r="H2">
        <v>5</v>
      </c>
      <c r="I2" s="1" t="s">
        <v>14</v>
      </c>
      <c r="J2">
        <v>0</v>
      </c>
      <c r="K2" t="s">
        <v>212</v>
      </c>
      <c r="M2" t="s">
        <v>215</v>
      </c>
    </row>
    <row r="3" spans="1:15" ht="100.8" x14ac:dyDescent="0.3">
      <c r="A3">
        <v>2</v>
      </c>
      <c r="B3" t="s">
        <v>10</v>
      </c>
      <c r="C3" t="s">
        <v>11</v>
      </c>
      <c r="D3" s="1" t="s">
        <v>15</v>
      </c>
      <c r="E3" t="s">
        <v>13</v>
      </c>
      <c r="F3">
        <v>3</v>
      </c>
      <c r="G3" s="2">
        <v>3.1</v>
      </c>
      <c r="H3">
        <v>13</v>
      </c>
      <c r="I3" s="1" t="s">
        <v>16</v>
      </c>
      <c r="J3">
        <v>0</v>
      </c>
      <c r="K3" t="s">
        <v>212</v>
      </c>
      <c r="M3" t="s">
        <v>215</v>
      </c>
    </row>
    <row r="4" spans="1:15" ht="216" x14ac:dyDescent="0.3">
      <c r="A4">
        <v>3</v>
      </c>
      <c r="B4" t="s">
        <v>17</v>
      </c>
      <c r="C4" t="s">
        <v>11</v>
      </c>
      <c r="D4" s="1" t="s">
        <v>18</v>
      </c>
      <c r="E4" t="s">
        <v>13</v>
      </c>
      <c r="F4">
        <v>5</v>
      </c>
      <c r="G4" s="2">
        <v>4.2</v>
      </c>
      <c r="H4">
        <v>16</v>
      </c>
      <c r="I4" s="1" t="s">
        <v>19</v>
      </c>
      <c r="J4">
        <v>1</v>
      </c>
      <c r="K4" t="s">
        <v>186</v>
      </c>
      <c r="L4" s="1" t="s">
        <v>188</v>
      </c>
      <c r="M4" t="s">
        <v>215</v>
      </c>
    </row>
    <row r="5" spans="1:15" ht="144" x14ac:dyDescent="0.3">
      <c r="A5">
        <v>4</v>
      </c>
      <c r="B5" t="s">
        <v>17</v>
      </c>
      <c r="C5" t="s">
        <v>11</v>
      </c>
      <c r="D5" s="1" t="s">
        <v>20</v>
      </c>
      <c r="E5" t="s">
        <v>13</v>
      </c>
      <c r="F5">
        <v>6</v>
      </c>
      <c r="G5" s="2">
        <v>4.3</v>
      </c>
      <c r="H5">
        <v>9</v>
      </c>
      <c r="I5" s="1" t="s">
        <v>21</v>
      </c>
      <c r="J5">
        <v>1</v>
      </c>
      <c r="K5" t="s">
        <v>186</v>
      </c>
      <c r="L5" s="1" t="s">
        <v>188</v>
      </c>
      <c r="M5" t="s">
        <v>215</v>
      </c>
    </row>
    <row r="6" spans="1:15" ht="129.6" x14ac:dyDescent="0.3">
      <c r="A6">
        <v>5</v>
      </c>
      <c r="B6" t="s">
        <v>17</v>
      </c>
      <c r="C6" t="s">
        <v>11</v>
      </c>
      <c r="D6" s="1" t="s">
        <v>22</v>
      </c>
      <c r="E6" t="s">
        <v>13</v>
      </c>
      <c r="G6" s="2">
        <v>4.4000000000000004</v>
      </c>
      <c r="H6">
        <v>5</v>
      </c>
      <c r="I6" s="1" t="s">
        <v>23</v>
      </c>
      <c r="J6">
        <v>1</v>
      </c>
      <c r="K6" t="s">
        <v>186</v>
      </c>
      <c r="L6" s="1" t="s">
        <v>187</v>
      </c>
      <c r="M6" t="s">
        <v>215</v>
      </c>
    </row>
    <row r="7" spans="1:15" ht="144" x14ac:dyDescent="0.3">
      <c r="A7">
        <v>6</v>
      </c>
      <c r="B7" t="s">
        <v>17</v>
      </c>
      <c r="C7" t="s">
        <v>11</v>
      </c>
      <c r="D7" s="1" t="s">
        <v>24</v>
      </c>
      <c r="E7" t="s">
        <v>13</v>
      </c>
      <c r="F7">
        <v>8</v>
      </c>
      <c r="G7" s="2">
        <v>4.5</v>
      </c>
      <c r="H7">
        <v>29</v>
      </c>
      <c r="I7" s="1" t="s">
        <v>25</v>
      </c>
      <c r="J7">
        <v>1</v>
      </c>
      <c r="K7" t="s">
        <v>186</v>
      </c>
      <c r="L7" s="1" t="s">
        <v>188</v>
      </c>
      <c r="M7" t="s">
        <v>215</v>
      </c>
    </row>
    <row r="8" spans="1:15" ht="129.6" x14ac:dyDescent="0.3">
      <c r="A8">
        <v>7</v>
      </c>
      <c r="B8" t="s">
        <v>17</v>
      </c>
      <c r="C8" t="s">
        <v>11</v>
      </c>
      <c r="D8" s="1" t="s">
        <v>26</v>
      </c>
      <c r="E8" t="s">
        <v>13</v>
      </c>
      <c r="F8">
        <v>9</v>
      </c>
      <c r="G8" s="2">
        <v>4.5999999999999996</v>
      </c>
      <c r="H8">
        <v>27</v>
      </c>
      <c r="I8" s="1" t="s">
        <v>25</v>
      </c>
      <c r="J8">
        <v>1</v>
      </c>
      <c r="K8" t="s">
        <v>186</v>
      </c>
      <c r="L8" s="1" t="s">
        <v>188</v>
      </c>
      <c r="M8" t="s">
        <v>215</v>
      </c>
    </row>
    <row r="9" spans="1:15" ht="216" x14ac:dyDescent="0.3">
      <c r="A9">
        <v>8</v>
      </c>
      <c r="B9" t="s">
        <v>17</v>
      </c>
      <c r="C9" t="s">
        <v>11</v>
      </c>
      <c r="D9" s="1" t="s">
        <v>27</v>
      </c>
      <c r="E9" t="s">
        <v>13</v>
      </c>
      <c r="F9">
        <v>11</v>
      </c>
      <c r="G9" s="2">
        <v>5.2</v>
      </c>
      <c r="H9">
        <v>16</v>
      </c>
      <c r="I9" s="1" t="s">
        <v>28</v>
      </c>
      <c r="J9">
        <v>1</v>
      </c>
      <c r="K9" t="s">
        <v>186</v>
      </c>
      <c r="L9" s="1" t="s">
        <v>189</v>
      </c>
      <c r="M9" t="s">
        <v>215</v>
      </c>
    </row>
    <row r="10" spans="1:15" ht="158.4" x14ac:dyDescent="0.3">
      <c r="A10">
        <v>9</v>
      </c>
      <c r="B10" t="s">
        <v>17</v>
      </c>
      <c r="C10" t="s">
        <v>11</v>
      </c>
      <c r="D10" s="1" t="s">
        <v>29</v>
      </c>
      <c r="E10" t="s">
        <v>13</v>
      </c>
      <c r="F10">
        <v>11</v>
      </c>
      <c r="G10" s="2">
        <v>5.2</v>
      </c>
      <c r="H10">
        <v>20</v>
      </c>
      <c r="I10" s="1" t="s">
        <v>30</v>
      </c>
      <c r="J10">
        <v>1</v>
      </c>
      <c r="K10" t="s">
        <v>186</v>
      </c>
      <c r="L10" s="1" t="s">
        <v>191</v>
      </c>
      <c r="M10" t="s">
        <v>215</v>
      </c>
    </row>
    <row r="11" spans="1:15" ht="129.6" x14ac:dyDescent="0.3">
      <c r="A11">
        <v>10</v>
      </c>
      <c r="B11" t="s">
        <v>17</v>
      </c>
      <c r="C11" t="s">
        <v>11</v>
      </c>
      <c r="D11" s="1" t="s">
        <v>31</v>
      </c>
      <c r="E11" t="s">
        <v>13</v>
      </c>
      <c r="F11">
        <v>17</v>
      </c>
      <c r="G11" s="2">
        <v>7.2</v>
      </c>
      <c r="H11">
        <v>28</v>
      </c>
      <c r="I11" s="1" t="s">
        <v>32</v>
      </c>
      <c r="J11">
        <v>1</v>
      </c>
      <c r="K11" t="s">
        <v>186</v>
      </c>
      <c r="L11" s="1" t="s">
        <v>190</v>
      </c>
      <c r="M11" t="s">
        <v>215</v>
      </c>
    </row>
    <row r="12" spans="1:15" ht="158.4" x14ac:dyDescent="0.3">
      <c r="A12">
        <v>11</v>
      </c>
      <c r="B12" t="s">
        <v>17</v>
      </c>
      <c r="C12" t="s">
        <v>11</v>
      </c>
      <c r="D12" s="1" t="s">
        <v>33</v>
      </c>
      <c r="E12" t="s">
        <v>13</v>
      </c>
      <c r="F12">
        <v>18</v>
      </c>
      <c r="G12" s="2">
        <v>7.3</v>
      </c>
      <c r="H12">
        <v>4</v>
      </c>
      <c r="I12" s="1" t="s">
        <v>34</v>
      </c>
      <c r="J12">
        <v>1</v>
      </c>
      <c r="K12" t="s">
        <v>212</v>
      </c>
      <c r="M12" t="s">
        <v>215</v>
      </c>
    </row>
    <row r="13" spans="1:15" ht="144" x14ac:dyDescent="0.3">
      <c r="A13">
        <v>12</v>
      </c>
      <c r="B13" t="s">
        <v>17</v>
      </c>
      <c r="C13" t="s">
        <v>11</v>
      </c>
      <c r="D13" s="1" t="s">
        <v>35</v>
      </c>
      <c r="E13" t="s">
        <v>13</v>
      </c>
      <c r="F13">
        <v>18</v>
      </c>
      <c r="G13" s="2">
        <v>7.4</v>
      </c>
      <c r="H13">
        <v>36</v>
      </c>
      <c r="I13" s="1" t="s">
        <v>23</v>
      </c>
      <c r="J13">
        <v>1</v>
      </c>
      <c r="K13" t="s">
        <v>186</v>
      </c>
      <c r="L13" s="1" t="s">
        <v>192</v>
      </c>
      <c r="M13" t="s">
        <v>215</v>
      </c>
    </row>
    <row r="14" spans="1:15" ht="129.6" x14ac:dyDescent="0.3">
      <c r="A14">
        <v>13</v>
      </c>
      <c r="B14" t="s">
        <v>36</v>
      </c>
      <c r="C14" t="s">
        <v>11</v>
      </c>
      <c r="D14" s="1" t="s">
        <v>37</v>
      </c>
      <c r="E14" t="s">
        <v>13</v>
      </c>
      <c r="F14">
        <v>19</v>
      </c>
      <c r="G14" s="2">
        <v>7.5</v>
      </c>
      <c r="H14">
        <v>20</v>
      </c>
      <c r="I14" s="1" t="s">
        <v>23</v>
      </c>
      <c r="J14">
        <v>1</v>
      </c>
      <c r="K14" t="s">
        <v>186</v>
      </c>
      <c r="L14" s="1" t="s">
        <v>193</v>
      </c>
      <c r="M14" t="s">
        <v>215</v>
      </c>
    </row>
    <row r="15" spans="1:15" ht="172.8" x14ac:dyDescent="0.3">
      <c r="A15">
        <v>14</v>
      </c>
      <c r="B15" t="s">
        <v>36</v>
      </c>
      <c r="C15" t="s">
        <v>11</v>
      </c>
      <c r="D15" s="1" t="s">
        <v>38</v>
      </c>
      <c r="E15" t="s">
        <v>13</v>
      </c>
      <c r="F15">
        <v>20</v>
      </c>
      <c r="G15" s="2">
        <v>7.6</v>
      </c>
      <c r="H15">
        <v>2</v>
      </c>
      <c r="I15" s="1" t="s">
        <v>39</v>
      </c>
      <c r="J15">
        <v>1</v>
      </c>
      <c r="K15" t="s">
        <v>186</v>
      </c>
      <c r="L15" s="1" t="s">
        <v>193</v>
      </c>
      <c r="M15" t="s">
        <v>215</v>
      </c>
    </row>
    <row r="16" spans="1:15" ht="115.2" x14ac:dyDescent="0.3">
      <c r="A16">
        <v>15</v>
      </c>
      <c r="B16" t="s">
        <v>36</v>
      </c>
      <c r="C16" t="s">
        <v>11</v>
      </c>
      <c r="D16" s="1" t="s">
        <v>40</v>
      </c>
      <c r="E16" t="s">
        <v>13</v>
      </c>
      <c r="F16">
        <v>20</v>
      </c>
      <c r="G16" s="2" t="s">
        <v>41</v>
      </c>
      <c r="H16">
        <v>26</v>
      </c>
      <c r="I16" s="1" t="s">
        <v>30</v>
      </c>
      <c r="J16">
        <v>1</v>
      </c>
      <c r="K16" t="s">
        <v>186</v>
      </c>
      <c r="L16" s="1" t="s">
        <v>194</v>
      </c>
      <c r="M16" t="s">
        <v>215</v>
      </c>
    </row>
    <row r="17" spans="1:13" ht="129.6" x14ac:dyDescent="0.3">
      <c r="A17">
        <v>16</v>
      </c>
      <c r="B17" t="s">
        <v>36</v>
      </c>
      <c r="C17" t="s">
        <v>11</v>
      </c>
      <c r="D17" s="1" t="s">
        <v>42</v>
      </c>
      <c r="E17" t="s">
        <v>13</v>
      </c>
      <c r="F17">
        <v>21</v>
      </c>
      <c r="G17" s="2" t="s">
        <v>43</v>
      </c>
      <c r="H17">
        <v>11</v>
      </c>
      <c r="I17" s="1" t="s">
        <v>30</v>
      </c>
      <c r="J17">
        <v>1</v>
      </c>
      <c r="K17" t="s">
        <v>186</v>
      </c>
      <c r="L17" s="1" t="s">
        <v>195</v>
      </c>
      <c r="M17" t="s">
        <v>215</v>
      </c>
    </row>
    <row r="18" spans="1:13" ht="244.8" x14ac:dyDescent="0.3">
      <c r="A18">
        <v>17</v>
      </c>
      <c r="B18" t="s">
        <v>36</v>
      </c>
      <c r="C18" t="s">
        <v>11</v>
      </c>
      <c r="D18" s="1" t="s">
        <v>44</v>
      </c>
      <c r="E18" t="s">
        <v>13</v>
      </c>
      <c r="F18">
        <v>25</v>
      </c>
      <c r="G18" s="2" t="s">
        <v>45</v>
      </c>
      <c r="H18">
        <v>13</v>
      </c>
      <c r="I18" s="1" t="s">
        <v>46</v>
      </c>
      <c r="J18">
        <v>1</v>
      </c>
      <c r="K18" t="s">
        <v>212</v>
      </c>
      <c r="M18" t="s">
        <v>215</v>
      </c>
    </row>
    <row r="19" spans="1:13" ht="244.8" x14ac:dyDescent="0.3">
      <c r="A19">
        <v>18</v>
      </c>
      <c r="B19" t="s">
        <v>36</v>
      </c>
      <c r="C19" t="s">
        <v>11</v>
      </c>
      <c r="D19" s="1" t="s">
        <v>47</v>
      </c>
      <c r="E19" t="s">
        <v>13</v>
      </c>
      <c r="F19">
        <v>25</v>
      </c>
      <c r="G19" s="2" t="s">
        <v>48</v>
      </c>
      <c r="H19">
        <v>30</v>
      </c>
      <c r="I19" s="1" t="s">
        <v>49</v>
      </c>
      <c r="J19">
        <v>1</v>
      </c>
      <c r="K19" t="s">
        <v>212</v>
      </c>
      <c r="M19" t="s">
        <v>215</v>
      </c>
    </row>
    <row r="20" spans="1:13" ht="244.8" x14ac:dyDescent="0.3">
      <c r="A20">
        <v>19</v>
      </c>
      <c r="B20" t="s">
        <v>36</v>
      </c>
      <c r="C20" t="s">
        <v>11</v>
      </c>
      <c r="D20" s="1" t="s">
        <v>50</v>
      </c>
      <c r="E20" t="s">
        <v>13</v>
      </c>
      <c r="F20">
        <v>26</v>
      </c>
      <c r="G20" s="2">
        <v>7.9</v>
      </c>
      <c r="H20">
        <v>20</v>
      </c>
      <c r="I20" s="1" t="s">
        <v>51</v>
      </c>
      <c r="J20">
        <v>1</v>
      </c>
      <c r="K20" t="s">
        <v>212</v>
      </c>
      <c r="M20" t="s">
        <v>215</v>
      </c>
    </row>
    <row r="21" spans="1:13" ht="144" x14ac:dyDescent="0.3">
      <c r="A21">
        <v>20</v>
      </c>
      <c r="B21" t="s">
        <v>36</v>
      </c>
      <c r="C21" t="s">
        <v>11</v>
      </c>
      <c r="D21" s="1" t="s">
        <v>52</v>
      </c>
      <c r="E21" t="s">
        <v>13</v>
      </c>
      <c r="F21">
        <v>26</v>
      </c>
      <c r="G21" s="2">
        <v>7.1</v>
      </c>
      <c r="I21" s="1" t="s">
        <v>53</v>
      </c>
      <c r="K21" t="s">
        <v>186</v>
      </c>
      <c r="L21" s="1" t="s">
        <v>196</v>
      </c>
      <c r="M21" t="s">
        <v>215</v>
      </c>
    </row>
    <row r="22" spans="1:13" ht="144" x14ac:dyDescent="0.3">
      <c r="A22">
        <v>21</v>
      </c>
      <c r="B22" t="s">
        <v>36</v>
      </c>
      <c r="C22" t="s">
        <v>11</v>
      </c>
      <c r="D22" s="1" t="s">
        <v>54</v>
      </c>
      <c r="E22" t="s">
        <v>13</v>
      </c>
      <c r="F22">
        <v>28</v>
      </c>
      <c r="G22" s="2">
        <v>7.11</v>
      </c>
      <c r="H22">
        <v>25</v>
      </c>
      <c r="I22" s="1" t="s">
        <v>55</v>
      </c>
      <c r="J22">
        <v>1</v>
      </c>
      <c r="K22" t="s">
        <v>186</v>
      </c>
      <c r="L22" s="1" t="s">
        <v>197</v>
      </c>
      <c r="M22" t="s">
        <v>215</v>
      </c>
    </row>
    <row r="23" spans="1:13" ht="144" x14ac:dyDescent="0.3">
      <c r="A23">
        <v>22</v>
      </c>
      <c r="B23" t="s">
        <v>36</v>
      </c>
      <c r="C23" t="s">
        <v>11</v>
      </c>
      <c r="D23" s="1" t="s">
        <v>56</v>
      </c>
      <c r="E23" t="s">
        <v>13</v>
      </c>
      <c r="F23">
        <v>28</v>
      </c>
      <c r="G23" s="2">
        <v>7.11</v>
      </c>
      <c r="H23">
        <v>31</v>
      </c>
      <c r="I23" s="1" t="s">
        <v>55</v>
      </c>
      <c r="J23">
        <v>1</v>
      </c>
      <c r="K23" t="s">
        <v>186</v>
      </c>
      <c r="L23" s="1" t="s">
        <v>197</v>
      </c>
      <c r="M23" t="s">
        <v>215</v>
      </c>
    </row>
    <row r="24" spans="1:13" ht="144" x14ac:dyDescent="0.3">
      <c r="A24">
        <v>23</v>
      </c>
      <c r="B24" t="s">
        <v>36</v>
      </c>
      <c r="C24" t="s">
        <v>11</v>
      </c>
      <c r="D24" s="1" t="s">
        <v>56</v>
      </c>
      <c r="E24" t="s">
        <v>13</v>
      </c>
      <c r="F24">
        <v>28</v>
      </c>
      <c r="G24" s="2">
        <v>7.11</v>
      </c>
      <c r="H24">
        <v>35</v>
      </c>
      <c r="I24" s="1" t="s">
        <v>55</v>
      </c>
      <c r="J24">
        <v>1</v>
      </c>
      <c r="K24" t="s">
        <v>186</v>
      </c>
      <c r="L24" s="1" t="s">
        <v>197</v>
      </c>
      <c r="M24" t="s">
        <v>215</v>
      </c>
    </row>
    <row r="25" spans="1:13" ht="129.6" x14ac:dyDescent="0.3">
      <c r="A25">
        <v>24</v>
      </c>
      <c r="B25" t="s">
        <v>57</v>
      </c>
      <c r="C25" t="s">
        <v>11</v>
      </c>
      <c r="D25" s="1" t="s">
        <v>58</v>
      </c>
      <c r="E25" t="s">
        <v>13</v>
      </c>
      <c r="F25">
        <v>29</v>
      </c>
      <c r="G25" s="2">
        <v>8.1999999999999993</v>
      </c>
      <c r="H25">
        <v>17</v>
      </c>
      <c r="I25" s="1" t="s">
        <v>59</v>
      </c>
      <c r="J25">
        <v>1</v>
      </c>
      <c r="K25" t="s">
        <v>212</v>
      </c>
      <c r="M25" t="s">
        <v>215</v>
      </c>
    </row>
    <row r="26" spans="1:13" ht="43.2" x14ac:dyDescent="0.3">
      <c r="A26">
        <v>25</v>
      </c>
      <c r="B26" t="s">
        <v>60</v>
      </c>
      <c r="C26" t="s">
        <v>61</v>
      </c>
      <c r="D26" s="1" t="s">
        <v>62</v>
      </c>
      <c r="E26" t="s">
        <v>63</v>
      </c>
      <c r="F26">
        <v>3</v>
      </c>
      <c r="G26" s="2">
        <v>3.1</v>
      </c>
      <c r="H26">
        <v>10</v>
      </c>
      <c r="I26" s="1" t="s">
        <v>64</v>
      </c>
      <c r="J26">
        <v>0</v>
      </c>
    </row>
    <row r="27" spans="1:13" ht="28.8" x14ac:dyDescent="0.3">
      <c r="A27">
        <v>26</v>
      </c>
      <c r="B27" t="s">
        <v>65</v>
      </c>
      <c r="C27" t="s">
        <v>61</v>
      </c>
      <c r="D27" s="1" t="s">
        <v>66</v>
      </c>
      <c r="E27" t="s">
        <v>63</v>
      </c>
      <c r="F27">
        <v>4</v>
      </c>
      <c r="G27" s="2">
        <v>3.2</v>
      </c>
      <c r="H27">
        <v>5</v>
      </c>
      <c r="I27" s="1" t="s">
        <v>64</v>
      </c>
      <c r="J27">
        <v>0</v>
      </c>
    </row>
    <row r="28" spans="1:13" ht="43.2" x14ac:dyDescent="0.3">
      <c r="A28">
        <v>27</v>
      </c>
      <c r="B28" t="s">
        <v>67</v>
      </c>
      <c r="C28" t="s">
        <v>61</v>
      </c>
      <c r="D28" s="1" t="s">
        <v>68</v>
      </c>
      <c r="E28" t="s">
        <v>63</v>
      </c>
      <c r="F28">
        <v>4</v>
      </c>
      <c r="G28" s="2">
        <v>3.2</v>
      </c>
      <c r="H28">
        <v>9</v>
      </c>
      <c r="I28" s="1" t="s">
        <v>69</v>
      </c>
      <c r="J28">
        <v>0</v>
      </c>
    </row>
    <row r="29" spans="1:13" ht="28.8" x14ac:dyDescent="0.3">
      <c r="A29">
        <v>28</v>
      </c>
      <c r="B29" t="s">
        <v>70</v>
      </c>
      <c r="C29" t="s">
        <v>61</v>
      </c>
      <c r="D29" s="1" t="s">
        <v>71</v>
      </c>
      <c r="E29" t="s">
        <v>63</v>
      </c>
      <c r="F29">
        <v>8</v>
      </c>
      <c r="G29" s="2">
        <v>4.5</v>
      </c>
      <c r="H29">
        <v>35</v>
      </c>
      <c r="I29" s="1" t="s">
        <v>64</v>
      </c>
      <c r="J29">
        <v>0</v>
      </c>
    </row>
    <row r="30" spans="1:13" ht="28.8" x14ac:dyDescent="0.3">
      <c r="A30">
        <v>29</v>
      </c>
      <c r="B30" t="s">
        <v>72</v>
      </c>
      <c r="C30" t="s">
        <v>61</v>
      </c>
      <c r="D30" s="1" t="s">
        <v>73</v>
      </c>
      <c r="E30" t="s">
        <v>63</v>
      </c>
      <c r="F30">
        <v>9</v>
      </c>
      <c r="G30" s="2">
        <v>4.5</v>
      </c>
      <c r="H30">
        <v>25</v>
      </c>
      <c r="I30" s="1" t="s">
        <v>64</v>
      </c>
      <c r="J30">
        <v>0</v>
      </c>
    </row>
    <row r="31" spans="1:13" x14ac:dyDescent="0.3">
      <c r="A31">
        <v>30</v>
      </c>
      <c r="B31" t="s">
        <v>74</v>
      </c>
      <c r="C31" t="s">
        <v>61</v>
      </c>
      <c r="D31" s="1" t="s">
        <v>75</v>
      </c>
      <c r="E31" t="s">
        <v>63</v>
      </c>
      <c r="F31">
        <v>10</v>
      </c>
      <c r="G31" s="2" t="s">
        <v>76</v>
      </c>
      <c r="H31">
        <v>27</v>
      </c>
      <c r="I31" s="1" t="s">
        <v>77</v>
      </c>
      <c r="J31">
        <v>0</v>
      </c>
    </row>
    <row r="32" spans="1:13" ht="28.8" x14ac:dyDescent="0.3">
      <c r="A32">
        <v>31</v>
      </c>
      <c r="B32" t="s">
        <v>78</v>
      </c>
      <c r="C32" t="s">
        <v>61</v>
      </c>
      <c r="D32" s="1" t="s">
        <v>79</v>
      </c>
      <c r="E32" t="s">
        <v>63</v>
      </c>
      <c r="F32">
        <v>12</v>
      </c>
      <c r="G32" s="2">
        <v>5.2</v>
      </c>
      <c r="H32">
        <v>14</v>
      </c>
      <c r="I32" s="1" t="s">
        <v>64</v>
      </c>
      <c r="J32">
        <v>0</v>
      </c>
    </row>
    <row r="33" spans="1:10" ht="43.2" x14ac:dyDescent="0.3">
      <c r="A33">
        <v>32</v>
      </c>
      <c r="B33" t="s">
        <v>80</v>
      </c>
      <c r="C33" t="s">
        <v>61</v>
      </c>
      <c r="D33" s="1" t="s">
        <v>81</v>
      </c>
      <c r="E33" t="s">
        <v>63</v>
      </c>
      <c r="F33">
        <v>15</v>
      </c>
      <c r="G33" s="2">
        <v>6.4</v>
      </c>
      <c r="H33">
        <v>28</v>
      </c>
      <c r="I33" s="1" t="s">
        <v>82</v>
      </c>
      <c r="J33">
        <v>0</v>
      </c>
    </row>
    <row r="34" spans="1:10" x14ac:dyDescent="0.3">
      <c r="A34">
        <v>33</v>
      </c>
      <c r="B34" t="s">
        <v>83</v>
      </c>
      <c r="C34" t="s">
        <v>61</v>
      </c>
      <c r="D34" s="1" t="s">
        <v>84</v>
      </c>
      <c r="E34" t="s">
        <v>63</v>
      </c>
      <c r="F34">
        <v>22</v>
      </c>
      <c r="G34" s="2" t="s">
        <v>41</v>
      </c>
      <c r="H34">
        <v>3</v>
      </c>
      <c r="I34" s="1" t="s">
        <v>77</v>
      </c>
      <c r="J34">
        <v>0</v>
      </c>
    </row>
    <row r="35" spans="1:10" ht="28.8" x14ac:dyDescent="0.3">
      <c r="A35">
        <v>34</v>
      </c>
      <c r="B35" t="s">
        <v>85</v>
      </c>
      <c r="C35" t="s">
        <v>61</v>
      </c>
      <c r="D35" s="1" t="s">
        <v>86</v>
      </c>
      <c r="E35" t="s">
        <v>63</v>
      </c>
      <c r="F35">
        <v>22</v>
      </c>
      <c r="G35" s="2" t="s">
        <v>43</v>
      </c>
      <c r="H35">
        <v>28</v>
      </c>
      <c r="I35" s="1" t="s">
        <v>77</v>
      </c>
      <c r="J35">
        <v>0</v>
      </c>
    </row>
    <row r="36" spans="1:10" ht="43.2" x14ac:dyDescent="0.3">
      <c r="A36">
        <v>35</v>
      </c>
      <c r="B36" t="s">
        <v>87</v>
      </c>
      <c r="C36" t="s">
        <v>61</v>
      </c>
      <c r="D36" s="1" t="s">
        <v>88</v>
      </c>
      <c r="E36" t="s">
        <v>63</v>
      </c>
      <c r="F36">
        <v>25</v>
      </c>
      <c r="G36" s="2">
        <v>7.8</v>
      </c>
      <c r="H36">
        <v>11</v>
      </c>
      <c r="I36" s="1" t="s">
        <v>89</v>
      </c>
      <c r="J36">
        <v>0</v>
      </c>
    </row>
    <row r="37" spans="1:10" ht="28.8" x14ac:dyDescent="0.3">
      <c r="A37">
        <v>36</v>
      </c>
      <c r="B37" t="s">
        <v>90</v>
      </c>
      <c r="C37" t="s">
        <v>61</v>
      </c>
      <c r="D37" s="1" t="s">
        <v>91</v>
      </c>
      <c r="E37" t="s">
        <v>63</v>
      </c>
      <c r="F37">
        <v>26</v>
      </c>
      <c r="G37" s="2">
        <v>7.9</v>
      </c>
      <c r="H37">
        <v>18</v>
      </c>
      <c r="I37" s="1" t="s">
        <v>77</v>
      </c>
      <c r="J37">
        <v>0</v>
      </c>
    </row>
    <row r="38" spans="1:10" ht="28.8" x14ac:dyDescent="0.3">
      <c r="A38">
        <v>37</v>
      </c>
      <c r="B38" t="s">
        <v>92</v>
      </c>
      <c r="C38" t="s">
        <v>61</v>
      </c>
      <c r="D38" s="1" t="s">
        <v>93</v>
      </c>
      <c r="E38" t="s">
        <v>63</v>
      </c>
      <c r="F38">
        <v>26</v>
      </c>
      <c r="G38" s="2">
        <v>7.1</v>
      </c>
      <c r="H38">
        <v>34</v>
      </c>
      <c r="I38" s="1" t="s">
        <v>64</v>
      </c>
      <c r="J38">
        <v>0</v>
      </c>
    </row>
    <row r="39" spans="1:10" ht="28.8" x14ac:dyDescent="0.3">
      <c r="A39">
        <v>38</v>
      </c>
      <c r="B39" t="s">
        <v>94</v>
      </c>
      <c r="C39" t="s">
        <v>61</v>
      </c>
      <c r="D39" s="1" t="s">
        <v>95</v>
      </c>
      <c r="E39" t="s">
        <v>63</v>
      </c>
      <c r="F39">
        <v>27</v>
      </c>
      <c r="G39" s="2">
        <v>7.1</v>
      </c>
      <c r="H39">
        <v>2</v>
      </c>
      <c r="I39" s="1" t="s">
        <v>64</v>
      </c>
      <c r="J39">
        <v>0</v>
      </c>
    </row>
    <row r="40" spans="1:10" ht="43.2" x14ac:dyDescent="0.3">
      <c r="A40">
        <v>39</v>
      </c>
      <c r="B40" t="s">
        <v>96</v>
      </c>
      <c r="C40" t="s">
        <v>61</v>
      </c>
      <c r="D40" s="1" t="s">
        <v>97</v>
      </c>
      <c r="E40" t="s">
        <v>63</v>
      </c>
      <c r="F40">
        <v>28</v>
      </c>
      <c r="G40" s="2">
        <v>7.11</v>
      </c>
      <c r="H40">
        <v>25</v>
      </c>
      <c r="I40" s="1" t="s">
        <v>98</v>
      </c>
      <c r="J40">
        <v>0</v>
      </c>
    </row>
    <row r="41" spans="1:10" ht="43.2" x14ac:dyDescent="0.3">
      <c r="A41">
        <v>40</v>
      </c>
      <c r="B41" t="s">
        <v>99</v>
      </c>
      <c r="C41" t="s">
        <v>61</v>
      </c>
      <c r="D41" s="1" t="s">
        <v>100</v>
      </c>
      <c r="E41" t="s">
        <v>63</v>
      </c>
      <c r="F41">
        <v>34</v>
      </c>
      <c r="G41" s="2" t="s">
        <v>101</v>
      </c>
      <c r="H41">
        <v>5</v>
      </c>
      <c r="I41" s="1" t="s">
        <v>102</v>
      </c>
      <c r="J41">
        <v>0</v>
      </c>
    </row>
    <row r="42" spans="1:10" ht="28.8" x14ac:dyDescent="0.3">
      <c r="A42">
        <v>41</v>
      </c>
      <c r="B42" t="s">
        <v>103</v>
      </c>
      <c r="C42" t="s">
        <v>61</v>
      </c>
      <c r="D42" s="1" t="s">
        <v>104</v>
      </c>
      <c r="E42" t="s">
        <v>63</v>
      </c>
      <c r="F42">
        <v>36</v>
      </c>
      <c r="G42" s="2" t="s">
        <v>105</v>
      </c>
      <c r="H42">
        <v>25</v>
      </c>
      <c r="I42" s="1" t="s">
        <v>77</v>
      </c>
      <c r="J42">
        <v>0</v>
      </c>
    </row>
    <row r="43" spans="1:10" ht="28.8" x14ac:dyDescent="0.3">
      <c r="A43">
        <v>42</v>
      </c>
      <c r="B43" t="s">
        <v>106</v>
      </c>
      <c r="C43" t="s">
        <v>61</v>
      </c>
      <c r="D43" s="1" t="s">
        <v>107</v>
      </c>
      <c r="E43" t="s">
        <v>63</v>
      </c>
      <c r="F43">
        <v>33</v>
      </c>
      <c r="G43" s="2" t="s">
        <v>108</v>
      </c>
      <c r="H43">
        <v>9</v>
      </c>
      <c r="I43" s="1" t="s">
        <v>64</v>
      </c>
      <c r="J43">
        <v>0</v>
      </c>
    </row>
    <row r="44" spans="1:10" ht="43.2" x14ac:dyDescent="0.3">
      <c r="A44">
        <v>43</v>
      </c>
      <c r="B44" t="s">
        <v>109</v>
      </c>
      <c r="C44" t="s">
        <v>61</v>
      </c>
      <c r="D44" s="1" t="s">
        <v>110</v>
      </c>
      <c r="E44" t="s">
        <v>63</v>
      </c>
      <c r="F44">
        <v>37</v>
      </c>
      <c r="G44" s="2" t="s">
        <v>111</v>
      </c>
      <c r="H44">
        <v>6</v>
      </c>
      <c r="I44" s="1" t="s">
        <v>112</v>
      </c>
      <c r="J44">
        <v>0</v>
      </c>
    </row>
    <row r="45" spans="1:10" x14ac:dyDescent="0.3">
      <c r="A45">
        <v>44</v>
      </c>
      <c r="B45" t="s">
        <v>113</v>
      </c>
      <c r="C45" t="s">
        <v>61</v>
      </c>
      <c r="D45" s="1" t="s">
        <v>114</v>
      </c>
      <c r="E45" t="s">
        <v>63</v>
      </c>
      <c r="F45">
        <v>38</v>
      </c>
      <c r="G45" s="2" t="s">
        <v>115</v>
      </c>
      <c r="H45">
        <v>33</v>
      </c>
      <c r="I45" s="1" t="s">
        <v>77</v>
      </c>
      <c r="J45">
        <v>0</v>
      </c>
    </row>
    <row r="46" spans="1:10" x14ac:dyDescent="0.3">
      <c r="A46">
        <v>45</v>
      </c>
      <c r="B46" t="s">
        <v>116</v>
      </c>
      <c r="C46" t="s">
        <v>61</v>
      </c>
      <c r="D46" s="1" t="s">
        <v>114</v>
      </c>
      <c r="E46" t="s">
        <v>63</v>
      </c>
      <c r="F46">
        <v>39</v>
      </c>
      <c r="G46" s="2" t="s">
        <v>117</v>
      </c>
      <c r="H46">
        <v>2</v>
      </c>
      <c r="I46" s="1" t="s">
        <v>77</v>
      </c>
      <c r="J46">
        <v>0</v>
      </c>
    </row>
    <row r="47" spans="1:10" x14ac:dyDescent="0.3">
      <c r="A47">
        <v>46</v>
      </c>
      <c r="B47" t="s">
        <v>118</v>
      </c>
      <c r="C47" t="s">
        <v>61</v>
      </c>
      <c r="D47" s="1" t="s">
        <v>114</v>
      </c>
      <c r="E47" t="s">
        <v>63</v>
      </c>
      <c r="F47">
        <v>39</v>
      </c>
      <c r="G47" s="2" t="s">
        <v>119</v>
      </c>
      <c r="H47">
        <v>5</v>
      </c>
      <c r="I47" s="1" t="s">
        <v>77</v>
      </c>
      <c r="J47">
        <v>0</v>
      </c>
    </row>
    <row r="48" spans="1:10" ht="43.2" x14ac:dyDescent="0.3">
      <c r="A48">
        <v>47</v>
      </c>
      <c r="B48" t="s">
        <v>120</v>
      </c>
      <c r="C48" t="s">
        <v>61</v>
      </c>
      <c r="D48" s="1" t="s">
        <v>121</v>
      </c>
      <c r="E48" t="s">
        <v>63</v>
      </c>
      <c r="F48">
        <v>43</v>
      </c>
      <c r="G48" s="2" t="s">
        <v>122</v>
      </c>
      <c r="H48">
        <v>22</v>
      </c>
      <c r="I48" s="1" t="s">
        <v>64</v>
      </c>
      <c r="J48">
        <v>0</v>
      </c>
    </row>
    <row r="49" spans="1:15" x14ac:dyDescent="0.3">
      <c r="A49">
        <v>48</v>
      </c>
      <c r="B49" t="s">
        <v>123</v>
      </c>
      <c r="C49" t="s">
        <v>61</v>
      </c>
      <c r="D49" s="1" t="s">
        <v>124</v>
      </c>
      <c r="E49" t="s">
        <v>63</v>
      </c>
      <c r="F49">
        <v>46</v>
      </c>
      <c r="G49" s="2" t="s">
        <v>125</v>
      </c>
      <c r="H49">
        <v>12</v>
      </c>
      <c r="I49" s="1" t="s">
        <v>77</v>
      </c>
      <c r="J49">
        <v>0</v>
      </c>
    </row>
    <row r="50" spans="1:15" ht="28.8" x14ac:dyDescent="0.3">
      <c r="A50">
        <v>49</v>
      </c>
      <c r="B50" t="s">
        <v>126</v>
      </c>
      <c r="C50" t="s">
        <v>61</v>
      </c>
      <c r="D50" s="1" t="s">
        <v>127</v>
      </c>
      <c r="E50" t="s">
        <v>63</v>
      </c>
      <c r="F50">
        <v>49</v>
      </c>
      <c r="G50" s="2" t="s">
        <v>128</v>
      </c>
      <c r="H50">
        <v>31</v>
      </c>
      <c r="I50" s="1" t="s">
        <v>77</v>
      </c>
      <c r="J50">
        <v>0</v>
      </c>
    </row>
    <row r="51" spans="1:15" x14ac:dyDescent="0.3">
      <c r="A51">
        <v>50</v>
      </c>
      <c r="B51" t="s">
        <v>129</v>
      </c>
      <c r="C51" t="s">
        <v>61</v>
      </c>
      <c r="D51" s="1" t="s">
        <v>130</v>
      </c>
      <c r="E51" t="s">
        <v>63</v>
      </c>
      <c r="F51">
        <v>39</v>
      </c>
      <c r="G51" s="2" t="s">
        <v>131</v>
      </c>
      <c r="H51">
        <v>12</v>
      </c>
      <c r="I51" s="1" t="s">
        <v>77</v>
      </c>
      <c r="J51">
        <v>0</v>
      </c>
    </row>
    <row r="52" spans="1:15" ht="28.8" x14ac:dyDescent="0.3">
      <c r="A52">
        <v>51</v>
      </c>
      <c r="B52" t="s">
        <v>132</v>
      </c>
      <c r="C52" t="s">
        <v>133</v>
      </c>
      <c r="D52" s="1" t="s">
        <v>134</v>
      </c>
      <c r="E52" t="s">
        <v>63</v>
      </c>
      <c r="F52">
        <v>8</v>
      </c>
      <c r="G52" s="2" t="s">
        <v>135</v>
      </c>
      <c r="H52">
        <v>10</v>
      </c>
      <c r="I52" s="1" t="s">
        <v>136</v>
      </c>
    </row>
    <row r="53" spans="1:15" ht="28.8" x14ac:dyDescent="0.3">
      <c r="A53">
        <v>52</v>
      </c>
      <c r="B53" t="s">
        <v>137</v>
      </c>
      <c r="C53" t="s">
        <v>138</v>
      </c>
      <c r="D53" s="1" t="s">
        <v>139</v>
      </c>
      <c r="E53" t="s">
        <v>13</v>
      </c>
      <c r="F53">
        <v>8</v>
      </c>
      <c r="H53">
        <v>45</v>
      </c>
      <c r="I53" s="1" t="s">
        <v>140</v>
      </c>
      <c r="J53">
        <v>1</v>
      </c>
      <c r="K53" t="s">
        <v>212</v>
      </c>
      <c r="M53" t="s">
        <v>215</v>
      </c>
    </row>
    <row r="54" spans="1:15" ht="28.8" x14ac:dyDescent="0.3">
      <c r="A54">
        <v>53</v>
      </c>
      <c r="B54" t="s">
        <v>141</v>
      </c>
      <c r="C54" t="s">
        <v>138</v>
      </c>
      <c r="D54" s="1" t="s">
        <v>142</v>
      </c>
      <c r="E54" t="s">
        <v>143</v>
      </c>
      <c r="F54">
        <v>10</v>
      </c>
      <c r="H54">
        <v>15</v>
      </c>
      <c r="I54" s="1" t="s">
        <v>144</v>
      </c>
      <c r="J54">
        <v>1</v>
      </c>
      <c r="K54" t="s">
        <v>186</v>
      </c>
      <c r="L54" s="1" t="s">
        <v>198</v>
      </c>
      <c r="M54" t="s">
        <v>215</v>
      </c>
    </row>
    <row r="55" spans="1:15" ht="28.8" x14ac:dyDescent="0.3">
      <c r="A55">
        <v>54</v>
      </c>
      <c r="B55" t="s">
        <v>145</v>
      </c>
      <c r="C55" t="s">
        <v>138</v>
      </c>
      <c r="D55" s="1" t="s">
        <v>146</v>
      </c>
      <c r="E55" t="s">
        <v>63</v>
      </c>
      <c r="F55">
        <v>11</v>
      </c>
      <c r="H55">
        <v>28</v>
      </c>
      <c r="I55" s="1" t="s">
        <v>147</v>
      </c>
      <c r="J55">
        <v>1</v>
      </c>
    </row>
    <row r="56" spans="1:15" ht="28.8" x14ac:dyDescent="0.3">
      <c r="A56">
        <v>55</v>
      </c>
      <c r="B56" t="s">
        <v>148</v>
      </c>
      <c r="C56" t="s">
        <v>138</v>
      </c>
      <c r="D56" s="1" t="s">
        <v>149</v>
      </c>
      <c r="E56" t="s">
        <v>13</v>
      </c>
      <c r="F56">
        <v>13</v>
      </c>
      <c r="H56">
        <v>29</v>
      </c>
      <c r="I56" s="1" t="s">
        <v>150</v>
      </c>
      <c r="J56">
        <v>1</v>
      </c>
      <c r="K56" t="s">
        <v>186</v>
      </c>
      <c r="L56" s="1" t="s">
        <v>199</v>
      </c>
      <c r="M56" t="s">
        <v>215</v>
      </c>
    </row>
    <row r="57" spans="1:15" ht="129.6" x14ac:dyDescent="0.3">
      <c r="A57">
        <v>56</v>
      </c>
      <c r="B57" t="s">
        <v>151</v>
      </c>
      <c r="C57" t="s">
        <v>138</v>
      </c>
      <c r="D57" s="1" t="s">
        <v>152</v>
      </c>
      <c r="E57" t="s">
        <v>143</v>
      </c>
      <c r="F57">
        <v>18</v>
      </c>
      <c r="G57" s="2">
        <v>1.1000000000000001</v>
      </c>
      <c r="H57">
        <v>9</v>
      </c>
      <c r="I57" s="1" t="s">
        <v>153</v>
      </c>
      <c r="J57">
        <v>1</v>
      </c>
      <c r="K57" t="s">
        <v>213</v>
      </c>
      <c r="L57" s="1" t="s">
        <v>200</v>
      </c>
      <c r="M57" t="s">
        <v>216</v>
      </c>
    </row>
    <row r="58" spans="1:15" ht="43.2" x14ac:dyDescent="0.3">
      <c r="A58">
        <v>57</v>
      </c>
      <c r="B58" t="s">
        <v>154</v>
      </c>
      <c r="C58" t="s">
        <v>138</v>
      </c>
      <c r="D58" s="1" t="s">
        <v>155</v>
      </c>
      <c r="E58" t="s">
        <v>143</v>
      </c>
      <c r="F58">
        <v>18</v>
      </c>
      <c r="G58" s="2">
        <v>1.2</v>
      </c>
      <c r="H58">
        <v>13</v>
      </c>
      <c r="I58" s="1" t="s">
        <v>156</v>
      </c>
      <c r="J58">
        <v>1</v>
      </c>
      <c r="K58" t="s">
        <v>186</v>
      </c>
      <c r="L58" s="1" t="s">
        <v>201</v>
      </c>
      <c r="M58" t="s">
        <v>215</v>
      </c>
    </row>
    <row r="59" spans="1:15" ht="57.6" x14ac:dyDescent="0.3">
      <c r="A59">
        <v>58</v>
      </c>
      <c r="B59" t="s">
        <v>157</v>
      </c>
      <c r="C59" t="s">
        <v>138</v>
      </c>
      <c r="D59" s="1" t="s">
        <v>158</v>
      </c>
      <c r="E59" t="s">
        <v>143</v>
      </c>
      <c r="F59">
        <v>19</v>
      </c>
      <c r="G59" s="2">
        <v>2</v>
      </c>
      <c r="H59">
        <v>5</v>
      </c>
      <c r="I59" s="1" t="s">
        <v>159</v>
      </c>
      <c r="J59">
        <v>1</v>
      </c>
      <c r="M59" t="s">
        <v>184</v>
      </c>
      <c r="N59" t="s">
        <v>203</v>
      </c>
      <c r="O59" s="1" t="s">
        <v>202</v>
      </c>
    </row>
    <row r="60" spans="1:15" ht="28.8" x14ac:dyDescent="0.3">
      <c r="A60">
        <v>59</v>
      </c>
      <c r="B60" t="s">
        <v>160</v>
      </c>
      <c r="C60" t="s">
        <v>138</v>
      </c>
      <c r="D60" s="1" t="s">
        <v>161</v>
      </c>
      <c r="E60" t="s">
        <v>63</v>
      </c>
      <c r="F60">
        <v>20</v>
      </c>
      <c r="G60" s="2">
        <v>3.1</v>
      </c>
      <c r="H60">
        <v>10</v>
      </c>
      <c r="I60" s="1" t="s">
        <v>162</v>
      </c>
      <c r="J60">
        <v>1</v>
      </c>
    </row>
    <row r="61" spans="1:15" ht="43.2" x14ac:dyDescent="0.3">
      <c r="A61">
        <v>60</v>
      </c>
      <c r="B61" t="s">
        <v>163</v>
      </c>
      <c r="C61" t="s">
        <v>138</v>
      </c>
      <c r="D61" s="1" t="s">
        <v>164</v>
      </c>
      <c r="E61" t="s">
        <v>143</v>
      </c>
      <c r="F61">
        <v>20</v>
      </c>
      <c r="G61" s="2">
        <v>3.1</v>
      </c>
      <c r="H61">
        <v>14</v>
      </c>
      <c r="I61" s="1" t="s">
        <v>165</v>
      </c>
      <c r="J61">
        <v>1</v>
      </c>
      <c r="M61" t="s">
        <v>184</v>
      </c>
      <c r="N61" t="s">
        <v>203</v>
      </c>
      <c r="O61" s="1" t="s">
        <v>204</v>
      </c>
    </row>
    <row r="62" spans="1:15" ht="28.8" x14ac:dyDescent="0.3">
      <c r="A62">
        <v>61</v>
      </c>
      <c r="B62" t="s">
        <v>166</v>
      </c>
      <c r="C62" t="s">
        <v>138</v>
      </c>
      <c r="D62" s="1" t="s">
        <v>167</v>
      </c>
      <c r="E62" t="s">
        <v>143</v>
      </c>
      <c r="F62">
        <v>20</v>
      </c>
      <c r="G62" s="2">
        <v>3.1</v>
      </c>
      <c r="H62">
        <v>26</v>
      </c>
      <c r="I62" s="1" t="s">
        <v>168</v>
      </c>
      <c r="J62">
        <v>1</v>
      </c>
      <c r="K62" t="s">
        <v>212</v>
      </c>
      <c r="M62" t="s">
        <v>215</v>
      </c>
    </row>
    <row r="63" spans="1:15" ht="28.8" x14ac:dyDescent="0.3">
      <c r="A63">
        <v>62</v>
      </c>
      <c r="B63" t="s">
        <v>169</v>
      </c>
      <c r="C63" t="s">
        <v>138</v>
      </c>
      <c r="D63" s="1" t="s">
        <v>170</v>
      </c>
      <c r="E63" t="s">
        <v>143</v>
      </c>
      <c r="F63">
        <v>20</v>
      </c>
      <c r="G63" s="2">
        <v>3.1</v>
      </c>
      <c r="H63">
        <v>27</v>
      </c>
      <c r="I63" s="1" t="s">
        <v>171</v>
      </c>
      <c r="J63">
        <v>1</v>
      </c>
      <c r="K63" t="s">
        <v>186</v>
      </c>
      <c r="L63" s="1" t="s">
        <v>205</v>
      </c>
      <c r="M63" t="s">
        <v>215</v>
      </c>
    </row>
    <row r="64" spans="1:15" x14ac:dyDescent="0.3">
      <c r="A64">
        <v>63</v>
      </c>
      <c r="B64" t="s">
        <v>172</v>
      </c>
      <c r="C64" t="s">
        <v>138</v>
      </c>
      <c r="D64" s="1" t="s">
        <v>173</v>
      </c>
      <c r="E64" t="s">
        <v>63</v>
      </c>
      <c r="F64">
        <v>22</v>
      </c>
      <c r="G64" s="2">
        <v>4.2</v>
      </c>
      <c r="H64">
        <v>22</v>
      </c>
      <c r="I64" s="1" t="s">
        <v>174</v>
      </c>
      <c r="J64">
        <v>1</v>
      </c>
    </row>
    <row r="65" spans="1:13" ht="28.8" x14ac:dyDescent="0.3">
      <c r="A65">
        <v>64</v>
      </c>
      <c r="B65" t="s">
        <v>175</v>
      </c>
      <c r="C65" t="s">
        <v>138</v>
      </c>
      <c r="D65" s="1" t="s">
        <v>176</v>
      </c>
      <c r="E65" t="s">
        <v>143</v>
      </c>
      <c r="F65">
        <v>27</v>
      </c>
      <c r="G65" s="2">
        <v>4.5999999999999996</v>
      </c>
      <c r="H65">
        <v>23</v>
      </c>
      <c r="I65" s="1" t="s">
        <v>177</v>
      </c>
      <c r="J65">
        <v>1</v>
      </c>
      <c r="K65" t="s">
        <v>186</v>
      </c>
      <c r="L65" s="1" t="s">
        <v>206</v>
      </c>
      <c r="M65" t="s">
        <v>215</v>
      </c>
    </row>
    <row r="66" spans="1:13" ht="28.8" x14ac:dyDescent="0.3">
      <c r="A66">
        <v>65</v>
      </c>
      <c r="B66" t="s">
        <v>178</v>
      </c>
      <c r="C66" t="s">
        <v>138</v>
      </c>
      <c r="D66" s="1" t="s">
        <v>179</v>
      </c>
      <c r="E66" t="s">
        <v>143</v>
      </c>
      <c r="F66">
        <v>28</v>
      </c>
      <c r="G66" s="2">
        <v>4.8</v>
      </c>
      <c r="H66">
        <v>21</v>
      </c>
      <c r="I66" s="1" t="s">
        <v>180</v>
      </c>
      <c r="J66">
        <v>1</v>
      </c>
      <c r="K66" t="s">
        <v>212</v>
      </c>
      <c r="M66" t="s">
        <v>215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1" sqref="B21"/>
    </sheetView>
  </sheetViews>
  <sheetFormatPr defaultRowHeight="14.4" x14ac:dyDescent="0.3"/>
  <cols>
    <col min="1" max="1" width="17.21875" customWidth="1"/>
  </cols>
  <sheetData>
    <row r="1" spans="1:3" x14ac:dyDescent="0.3">
      <c r="A1" t="s">
        <v>207</v>
      </c>
    </row>
    <row r="2" spans="1:3" x14ac:dyDescent="0.3">
      <c r="A2" s="1" t="s">
        <v>208</v>
      </c>
      <c r="B2">
        <f>COUNTIF('poll-comments'!A2:A67,"&gt;0")</f>
        <v>65</v>
      </c>
    </row>
    <row r="3" spans="1:3" x14ac:dyDescent="0.3">
      <c r="A3" t="s">
        <v>13</v>
      </c>
      <c r="B3">
        <f>COUNTIF('poll-comments'!E2:E67,"General")</f>
        <v>26</v>
      </c>
      <c r="C3" s="3"/>
    </row>
    <row r="4" spans="1:3" x14ac:dyDescent="0.3">
      <c r="A4" s="1" t="s">
        <v>143</v>
      </c>
      <c r="B4">
        <f>COUNTIF('poll-comments'!E2:E67,"Technical")</f>
        <v>9</v>
      </c>
      <c r="C4" s="3"/>
    </row>
    <row r="5" spans="1:3" x14ac:dyDescent="0.3">
      <c r="A5" s="1" t="s">
        <v>63</v>
      </c>
      <c r="B5">
        <f>COUNTIF('poll-comments'!E2:E67,"Editorial")</f>
        <v>30</v>
      </c>
      <c r="C5" s="3"/>
    </row>
    <row r="6" spans="1:3" x14ac:dyDescent="0.3">
      <c r="A6" s="1" t="s">
        <v>209</v>
      </c>
      <c r="B6">
        <f>COUNTIFS('poll-comments'!J2:J67,1,'poll-comments'!E2:E67,"Technical")</f>
        <v>9</v>
      </c>
      <c r="C6" s="3"/>
    </row>
    <row r="7" spans="1:3" x14ac:dyDescent="0.3">
      <c r="A7" s="1"/>
      <c r="C7" s="3"/>
    </row>
    <row r="8" spans="1:3" x14ac:dyDescent="0.3">
      <c r="A8" s="1" t="s">
        <v>210</v>
      </c>
      <c r="B8">
        <f>COUNTIFS('poll-comments'!M2:M67,"Assigned",'poll-comments'!E2:E67,"Technical")</f>
        <v>2</v>
      </c>
      <c r="C8" s="3"/>
    </row>
    <row r="9" spans="1:3" x14ac:dyDescent="0.3">
      <c r="A9" s="1" t="s">
        <v>211</v>
      </c>
      <c r="B9">
        <f>COUNTIFS('poll-comments'!M2:M67,"Ready",'poll-comments'!E2:E67,"Technical")</f>
        <v>6</v>
      </c>
      <c r="C9" s="3"/>
    </row>
    <row r="10" spans="1:3" x14ac:dyDescent="0.3">
      <c r="A10" s="1" t="s">
        <v>216</v>
      </c>
      <c r="B10">
        <f>COUNTIFS('poll-comments'!M2:M67,"Done")</f>
        <v>1</v>
      </c>
      <c r="C10" s="3"/>
    </row>
    <row r="12" spans="1:3" x14ac:dyDescent="0.3">
      <c r="A12" s="1" t="s">
        <v>212</v>
      </c>
      <c r="B12">
        <f>COUNTIF('poll-comments'!K2:K67,"Accepted")</f>
        <v>10</v>
      </c>
      <c r="C12" s="3"/>
    </row>
    <row r="13" spans="1:3" x14ac:dyDescent="0.3">
      <c r="A13" s="1" t="s">
        <v>186</v>
      </c>
      <c r="B13">
        <f>COUNTIF('poll-comments'!K2:K67,"Revised")</f>
        <v>22</v>
      </c>
      <c r="C13" s="3"/>
    </row>
    <row r="14" spans="1:3" x14ac:dyDescent="0.3">
      <c r="A14" s="1" t="s">
        <v>213</v>
      </c>
      <c r="B14">
        <f>COUNTIF('poll-comments'!K2:K67,"Rejected")</f>
        <v>1</v>
      </c>
      <c r="C14" s="3"/>
    </row>
    <row r="15" spans="1:3" x14ac:dyDescent="0.3">
      <c r="A15" s="1" t="s">
        <v>214</v>
      </c>
      <c r="B15">
        <f>COUNTIF('poll-comments'!K2:K66,"")</f>
        <v>32</v>
      </c>
    </row>
    <row r="17" spans="1:3" x14ac:dyDescent="0.3">
      <c r="A17" s="1" t="s">
        <v>184</v>
      </c>
      <c r="B17">
        <f>COUNTIF('poll-comments'!M2:M67,"Assigned")</f>
        <v>2</v>
      </c>
      <c r="C17" s="3"/>
    </row>
    <row r="18" spans="1:3" x14ac:dyDescent="0.3">
      <c r="A18" s="1" t="s">
        <v>215</v>
      </c>
      <c r="B18">
        <f>COUNTIF('poll-comments'!M2:M67,"Ready")</f>
        <v>32</v>
      </c>
      <c r="C18" s="3"/>
    </row>
    <row r="19" spans="1:3" x14ac:dyDescent="0.3">
      <c r="A19" s="1" t="s">
        <v>216</v>
      </c>
      <c r="B19">
        <f>COUNTIF('poll-comments'!M2:M67,"Done")</f>
        <v>1</v>
      </c>
      <c r="C19" s="3"/>
    </row>
  </sheetData>
  <conditionalFormatting sqref="B15">
    <cfRule type="cellIs" dxfId="35" priority="4" operator="equal">
      <formula>0</formula>
    </cfRule>
    <cfRule type="cellIs" dxfId="34" priority="5" operator="equal">
      <formula>0</formula>
    </cfRule>
    <cfRule type="cellIs" dxfId="33" priority="6"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2020-07-01T18:42:09Z</dcterms:created>
  <dcterms:modified xsi:type="dcterms:W3CDTF">2020-07-02T00:28:06Z</dcterms:modified>
</cp:coreProperties>
</file>