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ben-root\ieee\802.19\TG3-s1G\WG-Ballot\recirc-2\"/>
    </mc:Choice>
  </mc:AlternateContent>
  <bookViews>
    <workbookView xWindow="0" yWindow="0" windowWidth="23040" windowHeight="9516"/>
  </bookViews>
  <sheets>
    <sheet name="poll-comments (3)" sheetId="1" r:id="rId1"/>
    <sheet name="Stats" sheetId="2" r:id="rId2"/>
  </sheets>
  <definedNames>
    <definedName name="_xlnm._FilterDatabase" localSheetId="0" hidden="1">'poll-comments (3)'!$E$1:$E$120</definedName>
  </definedNames>
  <calcPr calcId="152511"/>
</workbook>
</file>

<file path=xl/calcChain.xml><?xml version="1.0" encoding="utf-8"?>
<calcChain xmlns="http://schemas.openxmlformats.org/spreadsheetml/2006/main">
  <c r="B18" i="2" l="1"/>
  <c r="B17" i="2"/>
  <c r="B16" i="2"/>
  <c r="B8" i="2" l="1"/>
  <c r="B6" i="2"/>
  <c r="B4" i="2"/>
  <c r="B14" i="2"/>
  <c r="B13" i="2"/>
  <c r="B12" i="2"/>
  <c r="B2" i="2"/>
  <c r="B11" i="2"/>
  <c r="B5" i="2"/>
  <c r="B7" i="2"/>
  <c r="B3" i="2"/>
  <c r="C3" i="2" s="1"/>
  <c r="M120" i="1"/>
  <c r="C4" i="2" l="1"/>
  <c r="C7" i="2"/>
  <c r="C18" i="2"/>
  <c r="C17" i="2"/>
  <c r="C12" i="2"/>
  <c r="C5" i="2"/>
  <c r="C13" i="2"/>
  <c r="C8" i="2"/>
  <c r="C6" i="2"/>
  <c r="C11" i="2"/>
  <c r="C16" i="2"/>
  <c r="B9" i="2"/>
  <c r="C9" i="2" s="1"/>
</calcChain>
</file>

<file path=xl/sharedStrings.xml><?xml version="1.0" encoding="utf-8"?>
<sst xmlns="http://schemas.openxmlformats.org/spreadsheetml/2006/main" count="1020" uniqueCount="293">
  <si>
    <t>Index</t>
  </si>
  <si>
    <t>Date</t>
  </si>
  <si>
    <t>Name</t>
  </si>
  <si>
    <t>Comment</t>
  </si>
  <si>
    <t>Category</t>
  </si>
  <si>
    <t>Page Number</t>
  </si>
  <si>
    <t>Subclause</t>
  </si>
  <si>
    <t>Line Number</t>
  </si>
  <si>
    <t>Proposed Change</t>
  </si>
  <si>
    <t>Must Be Satisfied</t>
  </si>
  <si>
    <t>05/05/2020 00:58:35 GMT</t>
  </si>
  <si>
    <t>Yukimasa Nagai</t>
  </si>
  <si>
    <t>"IEEE 802.11ah Promotion Council" is "802.11ah Promotion Council (AHPC)" is better, because AHPC is used as trade mark on AHPC's HP.</t>
  </si>
  <si>
    <t>Editorial</t>
  </si>
  <si>
    <t>Recommend to change to "802.11ah Promotion Consil (AHPC)"</t>
  </si>
  <si>
    <t>"IEEE P802.15.4s-2018" should be listed here because Section 9.2.1 (P44.-L15) referes this standard.</t>
  </si>
  <si>
    <t>Put "IEEE P802.15.4s-2018" as normatice references</t>
  </si>
  <si>
    <t>"IEEE 11 802.11" is typo</t>
  </si>
  <si>
    <t>Unify description on this document</t>
  </si>
  <si>
    <t>"802.11ah" is typo for "IEEE Std 802.11ah"</t>
  </si>
  <si>
    <t>"IEEE 802.11ah network" might be typo for "IEEE Std 802.11ah network"</t>
  </si>
  <si>
    <t>"IEEE 802.15.r-2015" might be typo for "IEEE Std 802.15.4-2015"</t>
  </si>
  <si>
    <t>"IEEE 802.15.4 PHYs" might be typo for "IEEE Std 802.15.4 PHYs"</t>
  </si>
  <si>
    <t>"802.15.4-2011" might be typo for "IEEE Std 802.15.4-2011"</t>
  </si>
  <si>
    <t>"802.15.4g" might be typo for "IEEE Std 802.15.4g"</t>
  </si>
  <si>
    <t>"802.15.4-2015" might be typo for "IEEE Std 802.15.4-2015"</t>
  </si>
  <si>
    <t>"IEEE Std 802.15.4TM-2015" and "IEEE 802.15.4TM" on line number 12/22/24. These have only TM for specification. So could you please clarify the descirption of standard.</t>
  </si>
  <si>
    <t>-</t>
  </si>
  <si>
    <t>"802.15.4w" might be typo for "IEEE Std 802.15.4w"</t>
  </si>
  <si>
    <t>"EEE 802.15.4w" might be typo for "IEEE Std 802.15.4w"</t>
  </si>
  <si>
    <t>4.7.1</t>
  </si>
  <si>
    <t>05/05/2020 00:58:36 GMT</t>
  </si>
  <si>
    <t>No abbribiation for "MCL"</t>
  </si>
  <si>
    <t>4.7.2</t>
  </si>
  <si>
    <t>Recommend to put abbribation for MCL</t>
  </si>
  <si>
    <t>"IEEE 802.15.4w" might be typo for "IEEE P802.15.4w"</t>
  </si>
  <si>
    <t>"IEEE 802.11ah" might be typo for "IEE Std 802.11ah"</t>
  </si>
  <si>
    <t>"802.11ah" might be typo for "IEEE Std 802.11ah"</t>
  </si>
  <si>
    <t>"802.15.4g" on line number 1/2/3/8 might be typo for "IEEE Std 802.15.4g"</t>
  </si>
  <si>
    <t>"802.15.4 FSK" might be typo for "IEEE Std 802.15.4 FSK"</t>
  </si>
  <si>
    <t>"both 802.11 and 802.15.4" might be typo for "IEEE Std 802.11 and IEEE Std 802.15.4"</t>
  </si>
  <si>
    <t>"802.15.4 SUN" might be typo for "IEE Std 802.15.4 SUN"</t>
  </si>
  <si>
    <t>"802.11ah" on line number 36/38 might be typo for "IEEE Std 802.11ah"</t>
  </si>
  <si>
    <t>"802.11ah, 802.15.4g, and 802.15w" might be typo for "IEEE Std 802.11ah, IEEE Std 802.15.4g, and IEEE P802.15w"</t>
  </si>
  <si>
    <t>"802.11ah" on line number 17/27 might be typo for "IEEE Std 802.11ah"</t>
  </si>
  <si>
    <t>"IEEE 802.15.4g" and "802.15.4g" on line number 30/31/32 might be typo for "IEEE Std 802.15.4g"</t>
  </si>
  <si>
    <t>"802.15.4g" on line number 14/15/16 might be typo for "IEEE Std 802.15.4g"</t>
  </si>
  <si>
    <t>"802.15.4w" on line number 27/29/30/32/34 are typo for "IEEE P802.15.4w"</t>
  </si>
  <si>
    <t>"802.15.4w" on line number 2/4 is typo for "IEEE P802.15.4w"</t>
  </si>
  <si>
    <t>"802.11ah, 802.15.4g, .... 802.15.4w" is typo for "IEEE Std 802.11ah, IEEE Std 802.15.4g, .... IEEE P802.15.4w"</t>
  </si>
  <si>
    <t>"802.11 sytem and 802.15.4 system" might be typo for "IEEE 802.11 system and IEEE 802.15.4 system"</t>
  </si>
  <si>
    <t>7.7.1</t>
  </si>
  <si>
    <t>"an event on the R&amp;D of wireless communication technologies" is unclear.</t>
  </si>
  <si>
    <t>7.7.2</t>
  </si>
  <si>
    <t>Specify event name or simplify the description like "during wireless communication technology event"</t>
  </si>
  <si>
    <t>"IEEE802.11ah and 802.15.4g" might be typo for "IEEE 802.11ah and IEEE 802.15.4g"</t>
  </si>
  <si>
    <t>"IEEE 802.11ah" on line number 22/25 might be typo for "IEEE Std 802.11ah"</t>
  </si>
  <si>
    <t>7.7.3</t>
  </si>
  <si>
    <t>"IEEE 802.15.4" might be typo for "IEEE Std 802.15.4"</t>
  </si>
  <si>
    <t>"Error! Reference source not found" on line number 22/29/33/34/36</t>
  </si>
  <si>
    <t>Need to set appropriate reference document</t>
  </si>
  <si>
    <t>"Error! Reference source not found"</t>
  </si>
  <si>
    <t>"802.11ah" on line number L8/L10/L14/L19/L21/L23/L26/L27/L29/L34 might be typo for "IEEE Std 802.11ah"</t>
  </si>
  <si>
    <t>05/05/2020 00:58:37 GMT</t>
  </si>
  <si>
    <t>"802.15.4g" on line number L8/L11/L15/L22/L23/L28/L30/L32/L34 might be typo for "IEEE Std 802.15.4g"</t>
  </si>
  <si>
    <t>"802.15.4g, 802.11ah, 802.15.4w, 802.15.4x" might by type for "IEEE Std 802.15.4g, IEEE Std 802.11ah, and IEEE P802.15.4w, IEEE P802.15.4x", respectively.</t>
  </si>
  <si>
    <t>"802.15.4g, 802.11ah, 802.15.4, 802.15.4s, 802.15.4w" might be better to change "EEE Std 802.15.4g, IEEE Std 802.11ah, IEEE Std 802.15.4, IEEE P802.15.4s-2018, IEEE P802.15.4w", etc</t>
  </si>
  <si>
    <t>"Reference" is unclear which standard document is refered on this table.</t>
  </si>
  <si>
    <t>9.2.3.1</t>
  </si>
  <si>
    <t>Specify appropriate reference document</t>
  </si>
  <si>
    <t>05/07/2020 08:57:01 GMT</t>
  </si>
  <si>
    <t>Kazuto Yano</t>
  </si>
  <si>
    <t>AP was already defined in sub-clause 3.1.</t>
  </si>
  <si>
    <t>This should be removed.</t>
  </si>
  <si>
    <t>05/07/2020 08:57:50 GMT</t>
  </si>
  <si>
    <t>RAW was already defined in sub-clause 3.1.</t>
  </si>
  <si>
    <t>05/07/2020 08:59:16 GMT</t>
  </si>
  <si>
    <t>TWT was already defined in sub-clause 3.1.</t>
  </si>
  <si>
    <t>05/07/2020 09:00:34 GMT</t>
  </si>
  <si>
    <t>"is" is better to be modified to "is also."</t>
  </si>
  <si>
    <t>Please modify as commented.</t>
  </si>
  <si>
    <t>05/07/2020 09:01:35 GMT</t>
  </si>
  <si>
    <t>"With the available narrow channels." does not make a sentence.</t>
  </si>
  <si>
    <t>Technical</t>
  </si>
  <si>
    <t>Please revise it to make sense.</t>
  </si>
  <si>
    <t>05/07/2020 09:03:21 GMT</t>
  </si>
  <si>
    <t>"Sub-GHz" is sometimes used in this document.</t>
  </si>
  <si>
    <t>It is better to unify the term to "Sub-1 GHz."</t>
  </si>
  <si>
    <t>05/07/2020 09:04:05 GMT</t>
  </si>
  <si>
    <t>05/07/2020 09:05:08 GMT</t>
  </si>
  <si>
    <t>"start" must be "star."</t>
  </si>
  <si>
    <t>Please fix this typo.</t>
  </si>
  <si>
    <t>05/07/2020 09:05:55 GMT</t>
  </si>
  <si>
    <t>Abbreviation "MCL" should be given here because it is used in sub-clause 4.7.2.</t>
  </si>
  <si>
    <t>Please add the abbreviation.</t>
  </si>
  <si>
    <t>05/07/2020 09:06:57 GMT</t>
  </si>
  <si>
    <t>The full spell of AMI, "advanced metering infrastructure" should be shown here.</t>
  </si>
  <si>
    <t>05/07/2020 09:07:44 GMT</t>
  </si>
  <si>
    <t>The full spell of HEMS should be shown here.</t>
  </si>
  <si>
    <t>05/07/2020 09:11:38 GMT</t>
  </si>
  <si>
    <t>It is better to show the full spell of EV here.</t>
  </si>
  <si>
    <t>05/07/2020 09:12:22 GMT</t>
  </si>
  <si>
    <t>It is better to show the full spell of M2M here.</t>
  </si>
  <si>
    <t>05/07/2020 09:13:33 GMT</t>
  </si>
  <si>
    <t>"802.15g" must be "802.15.4g."</t>
  </si>
  <si>
    <t>05/07/2020 09:17:13 GMT</t>
  </si>
  <si>
    <t>"summarized in Robert [B33]" should be "summarized in [B33]" or "summarized by Robert [B33]."</t>
  </si>
  <si>
    <t>05/07/2020 09:21:39 GMT</t>
  </si>
  <si>
    <t>The sentence begins with "Operational bands ..." seems to includes some errors. "ant" seems to be removed, and it is not clear what is the subject of "define".</t>
  </si>
  <si>
    <t>Please modify this sentence so as to make sense.</t>
  </si>
  <si>
    <t>05/07/2020 09:23:32 GMT</t>
  </si>
  <si>
    <t>This phrase "Hence it can be sig that can be significantly increased" is something wrong. ("It can be significantly increased" may be correct.)</t>
  </si>
  <si>
    <t>Please fix this sentence.</t>
  </si>
  <si>
    <t>05/07/2020 09:24:34 GMT</t>
  </si>
  <si>
    <t>"an in interferer" must be "an interferer"</t>
  </si>
  <si>
    <t>05/07/2020 09:25:33 GMT</t>
  </si>
  <si>
    <t>Put space between "2" (value) and "s" (unit).</t>
  </si>
  <si>
    <t>05/07/2020 09:26:57 GMT</t>
  </si>
  <si>
    <t>"show" must be "shown."</t>
  </si>
  <si>
    <t>05/07/2020 09:29:04 GMT</t>
  </si>
  <si>
    <t>There is a reference error indicated by "Error! Reference source not found."</t>
  </si>
  <si>
    <t>Please fix the reference error.</t>
  </si>
  <si>
    <t>05/07/2020 09:30:18 GMT</t>
  </si>
  <si>
    <t>05/07/2020 09:31:06 GMT</t>
  </si>
  <si>
    <t>05/07/2020 09:31:37 GMT</t>
  </si>
  <si>
    <t>05/07/2020 09:32:25 GMT</t>
  </si>
  <si>
    <t>05/07/2020 09:33:39 GMT</t>
  </si>
  <si>
    <t>05/07/2020 09:35:04 GMT</t>
  </si>
  <si>
    <t>A graph (Fig. 9 in the previous draft) is removed but corresponding explanation is remaining.</t>
  </si>
  <si>
    <t>7.8.1</t>
  </si>
  <si>
    <t>Please remove the explanation about the removed graph.</t>
  </si>
  <si>
    <t>05/07/2020 09:36:13 GMT</t>
  </si>
  <si>
    <t>"On the hand" must be "On the other hand."</t>
  </si>
  <si>
    <t>05/07/2020 09:37:28 GMT</t>
  </si>
  <si>
    <t>From p. 27 l. 29 to p. 28 l. 1, there are six items beginning with a bullet. Some of them are ended with a period, and the others are ended without period.</t>
  </si>
  <si>
    <t>Please modify them with a grammatically reasonable way.</t>
  </si>
  <si>
    <t>05/07/2020 09:38:08 GMT</t>
  </si>
  <si>
    <t>"On other hand" must be "On the other hand."</t>
  </si>
  <si>
    <t>05/07/2020 09:39:09 GMT</t>
  </si>
  <si>
    <t>"In terms the" may be "In terms of the."</t>
  </si>
  <si>
    <t>Please check it.</t>
  </si>
  <si>
    <t>05/07/2020 09:40:12 GMT</t>
  </si>
  <si>
    <t>It is not clear how much the larger/lower network loads are.</t>
  </si>
  <si>
    <t>Please show some examples of the ranges of larger/lower network load.</t>
  </si>
  <si>
    <t>05/07/2020 09:40:57 GMT</t>
  </si>
  <si>
    <t>Sub-clause 9.6 discusses four cases. It will be good reference for readers if a table that summarizes the recommendations for the four cases is given.</t>
  </si>
  <si>
    <t>Please add a table that summarizes the conclusions of sub-clauses 9.6.1-9.6.4.</t>
  </si>
  <si>
    <t>05/07/2020 09:41:43 GMT</t>
  </si>
  <si>
    <t>It is not clear how much the small (or large) network size is.</t>
  </si>
  <si>
    <t>9.6.1</t>
  </si>
  <si>
    <t>Please show some example of the range of small (or large) network size.</t>
  </si>
  <si>
    <t>05/07/2020 09:42:26 GMT</t>
  </si>
  <si>
    <t>It is not clear how much the larger/medium frame sizes are.</t>
  </si>
  <si>
    <t>Please show some examples of the range of larger/medium/smaller frame sizes.</t>
  </si>
  <si>
    <t>05/07/2020 09:43:24 GMT</t>
  </si>
  <si>
    <t>Sub-clause 9.7 discusses four cases. It will be good reference for readers if a table that summarizes the recommendations for the four cases is given.</t>
  </si>
  <si>
    <t>Please add a table that summarizes the conclusions of sub-clauses 9.7.1-9.7.4.</t>
  </si>
  <si>
    <t>05/07/2020 09:44:13 GMT</t>
  </si>
  <si>
    <t>It is not clear what the smaller (or larger) backoff parameters mean. (Do they mean backoff parameters is larger/smaller than the values determined in the standard?)</t>
  </si>
  <si>
    <t>9.7.1</t>
  </si>
  <si>
    <t>Please clarify the meaning of "smaller (or larger)."</t>
  </si>
  <si>
    <t>05/07/2020 09:45:17 GMT</t>
  </si>
  <si>
    <t>"db" must be "dB."</t>
  </si>
  <si>
    <t>Please fix the typo.</t>
  </si>
  <si>
    <t>05/08/2020 03:54:43 GMT</t>
  </si>
  <si>
    <t>Shoichi Kitazawa</t>
  </si>
  <si>
    <t>Joerg Robert and Kazuto Yano are Highlight text. Remove Highlight text.</t>
  </si>
  <si>
    <t>General</t>
  </si>
  <si>
    <t>vii</t>
  </si>
  <si>
    <t>As specified in comment</t>
  </si>
  <si>
    <t>"for IEEE 11 802.11, PAN" remove "11" after IEEE and add "ah" after "802.11".</t>
  </si>
  <si>
    <t>The expression of the text is fluctuating.
Somethimes IEEE Std 802.11ah are expressed only "802.11ah" and IEEE Std 802.15.4gh are expressed only "802.15.4g"</t>
  </si>
  <si>
    <t>"TM" adeed aofter IEEE Std 802.15.4 on line 12, 22 and 24.</t>
  </si>
  <si>
    <t>Remove "TM"</t>
  </si>
  <si>
    <t>Genrrary IEEE Std document useing monochrome in the figure, however,  figures useing color in this documet. Such as Figure1, 2, 11, 12, 13, 14, 15, 16, 17 and 18.
And many figure using shadow such as Fig. 9, 10,11, 13, 14, 15, 16, 17 and 18. It should be remove shadow from figure and charactor.</t>
  </si>
  <si>
    <t>8.3.1</t>
  </si>
  <si>
    <t>Figure 2 Figure is bitmap, and is not searchable.
And Low resolution.</t>
  </si>
  <si>
    <t>Figure 5 Figure is bitmap, and is not searchable.
And Low resolution.</t>
  </si>
  <si>
    <t>05/08/2020 03:54:44 GMT</t>
  </si>
  <si>
    <t>Figure 6 Figure is bitmap, and is not searchable.
And Low resolution.</t>
  </si>
  <si>
    <t>Figure 7 Figure is bitmap, and is not searchable.
And Low resolution.</t>
  </si>
  <si>
    <t>Figure 8 Figure is bitmap, and is not searchable.
And Low resolution.</t>
  </si>
  <si>
    <t>Figure 9 Figure is bitmap, and is not searchable.
And Low resolution.</t>
  </si>
  <si>
    <t>Figure 10 Figure is bitmap, and is not searchable.
And Low resolution.</t>
  </si>
  <si>
    <t>8.3.2</t>
  </si>
  <si>
    <t>Figure 11 Figure is bitmap, and is not searchable.
And Low resolution.</t>
  </si>
  <si>
    <t>9.2.2.3</t>
  </si>
  <si>
    <t>Figure 12 Figure is bitmap, and is not searchable.
And Low resolution.</t>
  </si>
  <si>
    <t>9.2.2.4</t>
  </si>
  <si>
    <t>Figure 13 Figure is bitmap, and is not searchable.
And Low resolution.</t>
  </si>
  <si>
    <t>9.3.7</t>
  </si>
  <si>
    <t>Figure 14 Figure is bitmap, and is not searchable.
And Low resolution.</t>
  </si>
  <si>
    <t>9.3.8</t>
  </si>
  <si>
    <t>Figure 15 Figure is bitmap, and is not searchable.
And Low resolution.</t>
  </si>
  <si>
    <t>9.3.9</t>
  </si>
  <si>
    <t>Figure 16 Figure is bitmap, and is not searchable.
And Low resolution.</t>
  </si>
  <si>
    <t>9.3.10</t>
  </si>
  <si>
    <t>Figure 17 Figure is bitmap, and is not searchable.
And Low resolution.</t>
  </si>
  <si>
    <t>Figure 18 Figure is bitmap, and is not searchable.
And Low resolution.</t>
  </si>
  <si>
    <t>Table 5 Reference does not hyperliked.
9.2.3.2 to 9.2.3.5 has to  hyperlinked each section.</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</si>
  <si>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</si>
  <si>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</si>
  <si>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</si>
  <si>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</si>
  <si>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</si>
  <si>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</si>
  <si>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Equation A.1 is bitmap, and is not searchable.</t>
  </si>
  <si>
    <t>Annex A</t>
  </si>
  <si>
    <t>Cross reference is missing</t>
  </si>
  <si>
    <t>05/08/2020 03:54:45 GMT</t>
  </si>
  <si>
    <t>Resolution</t>
  </si>
  <si>
    <t>Resolution detail</t>
  </si>
  <si>
    <t>Revised</t>
  </si>
  <si>
    <t>Status</t>
  </si>
  <si>
    <t>Assigned</t>
  </si>
  <si>
    <t>Ready</t>
  </si>
  <si>
    <t>Add new sub-clause 9.6.5 with summary table proposed.</t>
  </si>
  <si>
    <t>Summarize conclusions and recommendations as new subclause 9.7.5.</t>
  </si>
  <si>
    <t>JG</t>
  </si>
  <si>
    <t>BR, JG</t>
  </si>
  <si>
    <t>Review the available options and report</t>
  </si>
  <si>
    <t>Ben to check on spectrum plots and fix shadows; 
JR to remove color from figure 2</t>
  </si>
  <si>
    <t>BR, JR</t>
  </si>
  <si>
    <t>BR</t>
  </si>
  <si>
    <t>Assignee</t>
  </si>
  <si>
    <t>Work Notes</t>
  </si>
  <si>
    <t>Technical Assigned</t>
  </si>
  <si>
    <t>Technical Not Assigned</t>
  </si>
  <si>
    <t>Accepted</t>
  </si>
  <si>
    <t>Rejected</t>
  </si>
  <si>
    <t>Resolution blank</t>
  </si>
  <si>
    <t>Total comments</t>
  </si>
  <si>
    <t>Comment Stats</t>
  </si>
  <si>
    <t>Technical MBS</t>
  </si>
  <si>
    <t>Technical Ready</t>
  </si>
  <si>
    <t>Done</t>
  </si>
  <si>
    <t>Changed to IEEE Std 802.11ah</t>
  </si>
  <si>
    <t>Added 802.15.4s, also added 802.15.4u/v/x.</t>
  </si>
  <si>
    <t>Changed to IEEE Std 802.15.4-2015</t>
  </si>
  <si>
    <t>Changed to IEEE Std 802.15.4-2011 PHYs</t>
  </si>
  <si>
    <t>changed to IEEE Std 802.15.4-2011</t>
  </si>
  <si>
    <t>changed to IEEE Std 802.15.4g</t>
  </si>
  <si>
    <t>changed to IEEE Std 802.15.4-2015</t>
  </si>
  <si>
    <t>changed to IEEE P802.15.4w</t>
  </si>
  <si>
    <t>changed to IEEE Std 802.11ah</t>
  </si>
  <si>
    <t>changed to IEEE Std 802.15.4 FSK</t>
  </si>
  <si>
    <t>changed to IEEE Std 802.15.4 SUN</t>
  </si>
  <si>
    <t xml:space="preserve">added IEEE Std </t>
  </si>
  <si>
    <t>changed to IEEE p802.15.4w</t>
  </si>
  <si>
    <t>added IEEE</t>
  </si>
  <si>
    <t>changed to during the R&amp;D exhibition of …</t>
  </si>
  <si>
    <t>add IEEE</t>
  </si>
  <si>
    <t>added Std</t>
  </si>
  <si>
    <t>corrected link</t>
  </si>
  <si>
    <t>added Sub-clause</t>
  </si>
  <si>
    <t>Deleted "11" and changed to IEEE Std 802.11ah</t>
  </si>
  <si>
    <t>added also</t>
  </si>
  <si>
    <t>changed to Sub-1 GHz</t>
  </si>
  <si>
    <t>changed to star</t>
  </si>
  <si>
    <t>added full spell</t>
  </si>
  <si>
    <t>changed to 802.15.4g</t>
  </si>
  <si>
    <t>changed in to by</t>
  </si>
  <si>
    <t>deleted in</t>
  </si>
  <si>
    <t>added a space</t>
  </si>
  <si>
    <t>changed to shown</t>
  </si>
  <si>
    <t>added other</t>
  </si>
  <si>
    <t>added period</t>
  </si>
  <si>
    <t>added the</t>
  </si>
  <si>
    <t>added of</t>
  </si>
  <si>
    <t>changed to dB</t>
  </si>
  <si>
    <t>Unified to IEEE Std 802.11ah and IEEE Std 802.15.4g</t>
  </si>
  <si>
    <t>Only first appearance with TM</t>
  </si>
  <si>
    <t>IEEE Std 802.11ah system/network/device sounds weird</t>
  </si>
  <si>
    <t>IEEE Std 802.15.4g system/network/node sounds weird</t>
  </si>
  <si>
    <t>No MCL here, added  Maximum Coupling Loss (MCL) in 4.7.2</t>
  </si>
  <si>
    <t>Keep in 3.2, remove "(AP)" from the definition in 3.1</t>
  </si>
  <si>
    <t xml:space="preserve">Keep in 3.2, remove "(RAW)" from the definition in 3.1
</t>
  </si>
  <si>
    <t xml:space="preserve">Keep in 3.2, remove "(TWT)" from the definition in 3.1
</t>
  </si>
  <si>
    <t>added "maximum coupling loss (MCL)"</t>
  </si>
  <si>
    <t>Change to:
Table 3 lists the most relevant operational bands according to Annex B that are EU wide harmonized. Operational bands that are listed in Annex C  are not EU wide harmonized and define additional frequencies between 870 MHz and 920 MHz.</t>
  </si>
  <si>
    <t>Change to:  The duty cycle can be significantly increased if a narrow-band system uses frequency hopping.</t>
  </si>
  <si>
    <t>Make cross references</t>
  </si>
  <si>
    <t>Inserted cross references</t>
  </si>
  <si>
    <t>corrected cross reference</t>
  </si>
  <si>
    <t>corrected cross references</t>
  </si>
  <si>
    <t>Remove highlight</t>
  </si>
  <si>
    <t xml:space="preserve">Add a paragraph: In this Recommended Practice, the offered network load that is lower than or equal to 30 kb/s is referred to as lower and the offered network load that is higher than 30 kb/s is referred to as higher.  </t>
  </si>
  <si>
    <t>Delete the references to the removed figure and Add simulation description in [B9]: In the simulations, the network size for both IEEE Std 802.11ah network and IEEE Std 802.15.4g network is either 50 nodes or 100 nodes and the offered network load for IEEE Std 802.11ah network and IEEE Std 802.15.4g network is 20 kb/s or 40 kb/s.</t>
  </si>
  <si>
    <t>Add a paragraph at beginning of sub-clause 9.6: In this Recommended Practice, the network size that is smaller than or equal to 80 nodes is referred to as small and the network size that is more than 80 nodes is referred to as large, the frame with payload smaller than 80 bytes is referred to as smaller, the frame with payload in between 80 bytes and 120 bytes is referred to as medium and the frame with payload more than 120 bytes is referred to as larger.</t>
  </si>
  <si>
    <t>Add a paragraph at beginning of sub-clause 9.7: In this Recommended Practice, IEEE Std 802.11ah CWmin is referred to as the smaller IEEE Std 802.11ah backoff contention window and IEEE Std 802.11ah CWmax is referred to as larger IEEE Std 802.11ah backoff contention window, macMinBE = 2, macMaxBE = 4 and macMaxCSMABackoffs = 3 are referred to as smaller IEEE Std 802.15.4g backoff parameters, macMinBE = 2, macMaxBE = 5 and macMaxCSMABackoffs = 4 are referred to as medium IEEE Std 802.15.4g backoff parameters and macMinBE = 2, macMaxBE = 6 and macMaxCSMABackoffs = 5 are referred to as larger IEEE Std 802.15.4g backoff parameters.</t>
  </si>
  <si>
    <t>Delete "With the available narrow channels.";  Make next sentence part of previous paragraph.</t>
  </si>
  <si>
    <t xml:space="preserve"> Changed to "802.11ah Promotion Counsel (AHPC)"</t>
  </si>
  <si>
    <t>Figure 2, 11,12,15 change to monochrome;  Review spectrum plots with IEEE Staff; Fix shadow in 9-18</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</si>
</sst>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
    <xf numFmtId="0" fontId="0" fillId="0" borderId="0" xfId="0"/>
    <xf numFmtId="0" fontId="0" fillId="0" borderId="0" xfId="0" applyAlignment="1">
      <alignment wrapText="1"/>
    </xf>
    <xf numFmtId="1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0"/>
  <sheetViews>
    <sheetView tabSelected="1" zoomScale="75" zoomScaleNormal="75" workbookViewId="0">
      <selection activeCell="I85" sqref="I85"/>
    </sheetView>
  </sheetViews>
  <sheetFormatPr defaultRowHeight="14.4" x14ac:dyDescent="0.3"/>
  <cols>
    <col min="2" max="2" width="9.5546875" hidden="1" customWidth="1"/>
    <col min="3" max="3" width="14.88671875" customWidth="1"/>
    <col min="4" max="4" width="44" style="1" customWidth="1"/>
    <col min="9" max="9" width="48.77734375" style="1" customWidth="1"/>
    <col min="12" max="12" width="25.109375" style="1" customWidth="1"/>
    <col min="15" max="15" width="21.21875" style="1" customWidth="1"/>
  </cols>
  <sheetData>
    <row r="1" spans="1:15" x14ac:dyDescent="0.3">
      <c r="A1" t="s">
        <v>0</v>
      </c>
      <c r="B1" t="s">
        <v>1</v>
      </c>
      <c r="C1" t="s">
        <v>2</v>
      </c>
      <c r="D1" s="1" t="s">
        <v>3</v>
      </c>
      <c r="E1" t="s">
        <v>4</v>
      </c>
      <c r="F1" t="s">
        <v>5</v>
      </c>
      <c r="G1" t="s">
        <v>6</v>
      </c>
      <c r="H1" t="s">
        <v>7</v>
      </c>
      <c r="I1" s="1" t="s">
        <v>8</v>
      </c>
      <c r="J1" t="s">
        <v>9</v>
      </c>
      <c r="K1" t="s">
        <v>210</v>
      </c>
      <c r="L1" s="1" t="s">
        <v>211</v>
      </c>
      <c r="M1" t="s">
        <v>213</v>
      </c>
      <c r="N1" t="s">
        <v>224</v>
      </c>
      <c r="O1" s="1" t="s">
        <v>225</v>
      </c>
    </row>
    <row r="2" spans="1:15" ht="43.2" x14ac:dyDescent="0.3">
      <c r="A2">
        <v>1</v>
      </c>
      <c r="B2" t="s">
        <v>10</v>
      </c>
      <c r="C2" t="s">
        <v>11</v>
      </c>
      <c r="D2" s="1" t="s">
        <v>12</v>
      </c>
      <c r="E2" t="s">
        <v>13</v>
      </c>
      <c r="F2">
        <v>9</v>
      </c>
      <c r="H2">
        <v>9</v>
      </c>
      <c r="I2" s="1" t="s">
        <v>14</v>
      </c>
      <c r="K2" t="s">
        <v>228</v>
      </c>
      <c r="L2" s="1" t="s">
        <v>291</v>
      </c>
      <c r="M2" t="s">
        <v>235</v>
      </c>
      <c r="O2"/>
    </row>
    <row r="3" spans="1:15" ht="43.2" x14ac:dyDescent="0.3">
      <c r="A3">
        <v>2</v>
      </c>
      <c r="B3" t="s">
        <v>10</v>
      </c>
      <c r="C3" t="s">
        <v>11</v>
      </c>
      <c r="D3" s="1" t="s">
        <v>15</v>
      </c>
      <c r="E3" t="s">
        <v>13</v>
      </c>
      <c r="F3">
        <v>13</v>
      </c>
      <c r="G3">
        <v>2</v>
      </c>
      <c r="H3">
        <v>20</v>
      </c>
      <c r="I3" s="1" t="s">
        <v>16</v>
      </c>
      <c r="K3" t="s">
        <v>212</v>
      </c>
      <c r="L3" s="1" t="s">
        <v>237</v>
      </c>
      <c r="M3" t="s">
        <v>235</v>
      </c>
      <c r="O3"/>
    </row>
    <row r="4" spans="1:15" ht="28.8" x14ac:dyDescent="0.3">
      <c r="A4">
        <v>3</v>
      </c>
      <c r="B4" t="s">
        <v>10</v>
      </c>
      <c r="C4" t="s">
        <v>11</v>
      </c>
      <c r="D4" s="1" t="s">
        <v>17</v>
      </c>
      <c r="E4" t="s">
        <v>13</v>
      </c>
      <c r="F4">
        <v>15</v>
      </c>
      <c r="G4">
        <v>4.0999999999999996</v>
      </c>
      <c r="H4">
        <v>19</v>
      </c>
      <c r="I4" s="1" t="s">
        <v>18</v>
      </c>
      <c r="K4" t="s">
        <v>212</v>
      </c>
      <c r="L4" s="1" t="s">
        <v>255</v>
      </c>
      <c r="M4" t="s">
        <v>235</v>
      </c>
      <c r="O4"/>
    </row>
    <row r="5" spans="1:15" ht="43.2" x14ac:dyDescent="0.3">
      <c r="A5">
        <v>4</v>
      </c>
      <c r="B5" t="s">
        <v>10</v>
      </c>
      <c r="C5" t="s">
        <v>11</v>
      </c>
      <c r="D5" s="1" t="s">
        <v>19</v>
      </c>
      <c r="E5" t="s">
        <v>13</v>
      </c>
      <c r="F5">
        <v>15</v>
      </c>
      <c r="G5">
        <v>4.2</v>
      </c>
      <c r="H5">
        <v>34</v>
      </c>
      <c r="I5" s="1" t="s">
        <v>18</v>
      </c>
      <c r="K5" t="s">
        <v>212</v>
      </c>
      <c r="L5" s="1" t="s">
        <v>236</v>
      </c>
      <c r="M5" t="s">
        <v>235</v>
      </c>
      <c r="O5" s="1" t="s">
        <v>272</v>
      </c>
    </row>
    <row r="6" spans="1:15" ht="28.8" x14ac:dyDescent="0.3">
      <c r="A6">
        <v>5</v>
      </c>
      <c r="B6" t="s">
        <v>10</v>
      </c>
      <c r="C6" t="s">
        <v>11</v>
      </c>
      <c r="D6" s="1" t="s">
        <v>19</v>
      </c>
      <c r="E6" t="s">
        <v>13</v>
      </c>
      <c r="F6">
        <v>16</v>
      </c>
      <c r="G6">
        <v>4.2</v>
      </c>
      <c r="H6">
        <v>2</v>
      </c>
      <c r="I6" s="1" t="s">
        <v>18</v>
      </c>
      <c r="K6" t="s">
        <v>212</v>
      </c>
      <c r="L6" s="1" t="s">
        <v>236</v>
      </c>
      <c r="M6" t="s">
        <v>235</v>
      </c>
      <c r="O6"/>
    </row>
    <row r="7" spans="1:15" ht="28.8" x14ac:dyDescent="0.3">
      <c r="A7">
        <v>6</v>
      </c>
      <c r="B7" t="s">
        <v>10</v>
      </c>
      <c r="C7" t="s">
        <v>11</v>
      </c>
      <c r="D7" s="1" t="s">
        <v>19</v>
      </c>
      <c r="E7" t="s">
        <v>13</v>
      </c>
      <c r="F7">
        <v>16</v>
      </c>
      <c r="G7">
        <v>4.2</v>
      </c>
      <c r="H7">
        <v>3</v>
      </c>
      <c r="I7" s="1" t="s">
        <v>18</v>
      </c>
      <c r="K7" t="s">
        <v>212</v>
      </c>
      <c r="L7" s="1" t="s">
        <v>236</v>
      </c>
      <c r="M7" t="s">
        <v>235</v>
      </c>
      <c r="O7"/>
    </row>
    <row r="8" spans="1:15" ht="28.8" x14ac:dyDescent="0.3">
      <c r="A8">
        <v>7</v>
      </c>
      <c r="B8" t="s">
        <v>10</v>
      </c>
      <c r="C8" t="s">
        <v>11</v>
      </c>
      <c r="D8" s="1" t="s">
        <v>20</v>
      </c>
      <c r="E8" t="s">
        <v>13</v>
      </c>
      <c r="F8">
        <v>16</v>
      </c>
      <c r="G8">
        <v>4.2</v>
      </c>
      <c r="H8">
        <v>13</v>
      </c>
      <c r="I8" s="1" t="s">
        <v>18</v>
      </c>
      <c r="K8" t="s">
        <v>212</v>
      </c>
      <c r="L8" s="1" t="s">
        <v>236</v>
      </c>
      <c r="M8" t="s">
        <v>235</v>
      </c>
      <c r="O8"/>
    </row>
    <row r="9" spans="1:15" ht="28.8" x14ac:dyDescent="0.3">
      <c r="A9">
        <v>8</v>
      </c>
      <c r="B9" t="s">
        <v>10</v>
      </c>
      <c r="C9" t="s">
        <v>11</v>
      </c>
      <c r="D9" s="1" t="s">
        <v>21</v>
      </c>
      <c r="E9" t="s">
        <v>13</v>
      </c>
      <c r="F9">
        <v>16</v>
      </c>
      <c r="G9">
        <v>4.3</v>
      </c>
      <c r="H9">
        <v>35</v>
      </c>
      <c r="I9" s="1" t="s">
        <v>18</v>
      </c>
      <c r="K9" t="s">
        <v>212</v>
      </c>
      <c r="L9" s="1" t="s">
        <v>238</v>
      </c>
      <c r="M9" t="s">
        <v>235</v>
      </c>
      <c r="O9"/>
    </row>
    <row r="10" spans="1:15" ht="28.8" x14ac:dyDescent="0.3">
      <c r="A10">
        <v>9</v>
      </c>
      <c r="B10" t="s">
        <v>10</v>
      </c>
      <c r="C10" t="s">
        <v>11</v>
      </c>
      <c r="D10" s="1" t="s">
        <v>22</v>
      </c>
      <c r="E10" t="s">
        <v>13</v>
      </c>
      <c r="F10">
        <v>16</v>
      </c>
      <c r="G10">
        <v>4.3</v>
      </c>
      <c r="H10">
        <v>36</v>
      </c>
      <c r="I10" s="1" t="s">
        <v>18</v>
      </c>
      <c r="K10" t="s">
        <v>212</v>
      </c>
      <c r="L10" s="1" t="s">
        <v>239</v>
      </c>
      <c r="M10" t="s">
        <v>235</v>
      </c>
      <c r="O10"/>
    </row>
    <row r="11" spans="1:15" ht="28.8" x14ac:dyDescent="0.3">
      <c r="A11">
        <v>10</v>
      </c>
      <c r="B11" t="s">
        <v>10</v>
      </c>
      <c r="C11" t="s">
        <v>11</v>
      </c>
      <c r="D11" s="1" t="s">
        <v>23</v>
      </c>
      <c r="E11" t="s">
        <v>13</v>
      </c>
      <c r="F11">
        <v>17</v>
      </c>
      <c r="G11">
        <v>4.3</v>
      </c>
      <c r="H11">
        <v>9</v>
      </c>
      <c r="I11" s="1" t="s">
        <v>18</v>
      </c>
      <c r="K11" t="s">
        <v>212</v>
      </c>
      <c r="L11" s="1" t="s">
        <v>240</v>
      </c>
      <c r="M11" t="s">
        <v>235</v>
      </c>
      <c r="O11"/>
    </row>
    <row r="12" spans="1:15" ht="43.2" x14ac:dyDescent="0.3">
      <c r="A12">
        <v>11</v>
      </c>
      <c r="B12" t="s">
        <v>10</v>
      </c>
      <c r="C12" t="s">
        <v>11</v>
      </c>
      <c r="D12" s="1" t="s">
        <v>24</v>
      </c>
      <c r="E12" t="s">
        <v>13</v>
      </c>
      <c r="F12">
        <v>17</v>
      </c>
      <c r="G12">
        <v>4.3</v>
      </c>
      <c r="H12">
        <v>34</v>
      </c>
      <c r="I12" s="1" t="s">
        <v>18</v>
      </c>
      <c r="K12" t="s">
        <v>212</v>
      </c>
      <c r="L12" s="1" t="s">
        <v>241</v>
      </c>
      <c r="M12" t="s">
        <v>235</v>
      </c>
      <c r="O12" s="1" t="s">
        <v>273</v>
      </c>
    </row>
    <row r="13" spans="1:15" ht="28.8" x14ac:dyDescent="0.3">
      <c r="A13">
        <v>12</v>
      </c>
      <c r="B13" t="s">
        <v>10</v>
      </c>
      <c r="C13" t="s">
        <v>11</v>
      </c>
      <c r="D13" s="1" t="s">
        <v>25</v>
      </c>
      <c r="E13" t="s">
        <v>13</v>
      </c>
      <c r="F13">
        <v>18</v>
      </c>
      <c r="G13">
        <v>4.3</v>
      </c>
      <c r="H13">
        <v>5</v>
      </c>
      <c r="I13" s="1" t="s">
        <v>18</v>
      </c>
      <c r="K13" t="s">
        <v>212</v>
      </c>
      <c r="L13" s="1" t="s">
        <v>242</v>
      </c>
      <c r="M13" t="s">
        <v>235</v>
      </c>
      <c r="O13"/>
    </row>
    <row r="14" spans="1:15" ht="57.6" x14ac:dyDescent="0.3">
      <c r="A14">
        <v>13</v>
      </c>
      <c r="B14" t="s">
        <v>10</v>
      </c>
      <c r="C14" t="s">
        <v>11</v>
      </c>
      <c r="D14" s="1" t="s">
        <v>26</v>
      </c>
      <c r="E14" t="s">
        <v>13</v>
      </c>
      <c r="F14">
        <v>18</v>
      </c>
      <c r="G14">
        <v>4.3</v>
      </c>
      <c r="H14" t="s">
        <v>27</v>
      </c>
      <c r="I14" s="1" t="s">
        <v>18</v>
      </c>
      <c r="K14" t="s">
        <v>212</v>
      </c>
      <c r="L14" s="1" t="s">
        <v>242</v>
      </c>
      <c r="M14" t="s">
        <v>235</v>
      </c>
      <c r="O14"/>
    </row>
    <row r="15" spans="1:15" x14ac:dyDescent="0.3">
      <c r="A15">
        <v>14</v>
      </c>
      <c r="B15" t="s">
        <v>10</v>
      </c>
      <c r="C15" t="s">
        <v>11</v>
      </c>
      <c r="D15" s="1" t="s">
        <v>28</v>
      </c>
      <c r="E15" t="s">
        <v>13</v>
      </c>
      <c r="F15">
        <v>20</v>
      </c>
      <c r="G15">
        <v>4.5999999999999996</v>
      </c>
      <c r="H15">
        <v>9</v>
      </c>
      <c r="I15" s="1" t="s">
        <v>18</v>
      </c>
      <c r="K15" t="s">
        <v>212</v>
      </c>
      <c r="L15" s="1" t="s">
        <v>243</v>
      </c>
      <c r="M15" t="s">
        <v>235</v>
      </c>
      <c r="O15"/>
    </row>
    <row r="16" spans="1:15" ht="28.8" x14ac:dyDescent="0.3">
      <c r="A16">
        <v>15</v>
      </c>
      <c r="B16" t="s">
        <v>10</v>
      </c>
      <c r="C16" t="s">
        <v>11</v>
      </c>
      <c r="D16" s="1" t="s">
        <v>29</v>
      </c>
      <c r="E16" t="s">
        <v>13</v>
      </c>
      <c r="F16">
        <v>20</v>
      </c>
      <c r="G16" t="s">
        <v>30</v>
      </c>
      <c r="H16">
        <v>38</v>
      </c>
      <c r="I16" s="1" t="s">
        <v>18</v>
      </c>
      <c r="K16" t="s">
        <v>212</v>
      </c>
      <c r="L16" s="1" t="s">
        <v>243</v>
      </c>
      <c r="M16" t="s">
        <v>235</v>
      </c>
      <c r="O16"/>
    </row>
    <row r="17" spans="1:13" customFormat="1" ht="28.8" x14ac:dyDescent="0.3">
      <c r="A17">
        <v>16</v>
      </c>
      <c r="B17" t="s">
        <v>31</v>
      </c>
      <c r="C17" t="s">
        <v>11</v>
      </c>
      <c r="D17" s="1" t="s">
        <v>32</v>
      </c>
      <c r="E17" t="s">
        <v>13</v>
      </c>
      <c r="F17">
        <v>21</v>
      </c>
      <c r="G17" t="s">
        <v>33</v>
      </c>
      <c r="H17">
        <v>5</v>
      </c>
      <c r="I17" s="1" t="s">
        <v>34</v>
      </c>
      <c r="K17" t="s">
        <v>228</v>
      </c>
      <c r="L17" s="1" t="s">
        <v>278</v>
      </c>
      <c r="M17" t="s">
        <v>235</v>
      </c>
    </row>
    <row r="18" spans="1:13" customFormat="1" ht="28.8" x14ac:dyDescent="0.3">
      <c r="A18">
        <v>17</v>
      </c>
      <c r="B18" t="s">
        <v>31</v>
      </c>
      <c r="C18" t="s">
        <v>11</v>
      </c>
      <c r="D18" s="1" t="s">
        <v>35</v>
      </c>
      <c r="E18" t="s">
        <v>13</v>
      </c>
      <c r="F18">
        <v>21</v>
      </c>
      <c r="G18" t="s">
        <v>33</v>
      </c>
      <c r="H18">
        <v>8</v>
      </c>
      <c r="I18" s="1" t="s">
        <v>18</v>
      </c>
      <c r="K18" t="s">
        <v>228</v>
      </c>
      <c r="L18" s="1" t="s">
        <v>243</v>
      </c>
      <c r="M18" t="s">
        <v>235</v>
      </c>
    </row>
    <row r="19" spans="1:13" customFormat="1" ht="28.8" x14ac:dyDescent="0.3">
      <c r="A19">
        <v>18</v>
      </c>
      <c r="B19" t="s">
        <v>31</v>
      </c>
      <c r="C19" t="s">
        <v>11</v>
      </c>
      <c r="D19" s="1" t="s">
        <v>36</v>
      </c>
      <c r="E19" t="s">
        <v>13</v>
      </c>
      <c r="F19">
        <v>22</v>
      </c>
      <c r="G19">
        <v>5.2</v>
      </c>
      <c r="H19">
        <v>10</v>
      </c>
      <c r="I19" s="1" t="s">
        <v>18</v>
      </c>
      <c r="K19" t="s">
        <v>228</v>
      </c>
      <c r="L19" s="1" t="s">
        <v>244</v>
      </c>
      <c r="M19" t="s">
        <v>235</v>
      </c>
    </row>
    <row r="20" spans="1:13" customFormat="1" ht="28.8" x14ac:dyDescent="0.3">
      <c r="A20">
        <v>19</v>
      </c>
      <c r="B20" t="s">
        <v>31</v>
      </c>
      <c r="C20" t="s">
        <v>11</v>
      </c>
      <c r="D20" s="1" t="s">
        <v>37</v>
      </c>
      <c r="E20" t="s">
        <v>13</v>
      </c>
      <c r="F20">
        <v>22</v>
      </c>
      <c r="G20">
        <v>5.2</v>
      </c>
      <c r="H20">
        <v>14</v>
      </c>
      <c r="I20" s="1" t="s">
        <v>18</v>
      </c>
      <c r="K20" t="s">
        <v>228</v>
      </c>
      <c r="L20" s="1" t="s">
        <v>244</v>
      </c>
      <c r="M20" t="s">
        <v>235</v>
      </c>
    </row>
    <row r="21" spans="1:13" customFormat="1" ht="28.8" x14ac:dyDescent="0.3">
      <c r="A21">
        <v>20</v>
      </c>
      <c r="B21" t="s">
        <v>31</v>
      </c>
      <c r="C21" t="s">
        <v>11</v>
      </c>
      <c r="D21" s="1" t="s">
        <v>38</v>
      </c>
      <c r="E21" t="s">
        <v>13</v>
      </c>
      <c r="F21">
        <v>23</v>
      </c>
      <c r="G21">
        <v>5.3</v>
      </c>
      <c r="H21" t="s">
        <v>27</v>
      </c>
      <c r="I21" s="1" t="s">
        <v>18</v>
      </c>
      <c r="K21" t="s">
        <v>228</v>
      </c>
      <c r="L21" s="1" t="s">
        <v>241</v>
      </c>
      <c r="M21" t="s">
        <v>235</v>
      </c>
    </row>
    <row r="22" spans="1:13" customFormat="1" ht="28.8" x14ac:dyDescent="0.3">
      <c r="A22">
        <v>21</v>
      </c>
      <c r="B22" t="s">
        <v>31</v>
      </c>
      <c r="C22" t="s">
        <v>11</v>
      </c>
      <c r="D22" s="1" t="s">
        <v>39</v>
      </c>
      <c r="E22" t="s">
        <v>13</v>
      </c>
      <c r="F22">
        <v>23</v>
      </c>
      <c r="G22">
        <v>5.3</v>
      </c>
      <c r="H22">
        <v>7</v>
      </c>
      <c r="I22" s="1" t="s">
        <v>18</v>
      </c>
      <c r="K22" t="s">
        <v>228</v>
      </c>
      <c r="L22" s="1" t="s">
        <v>245</v>
      </c>
      <c r="M22" t="s">
        <v>235</v>
      </c>
    </row>
    <row r="23" spans="1:13" customFormat="1" ht="28.8" x14ac:dyDescent="0.3">
      <c r="A23">
        <v>22</v>
      </c>
      <c r="B23" t="s">
        <v>31</v>
      </c>
      <c r="C23" t="s">
        <v>11</v>
      </c>
      <c r="D23" s="1" t="s">
        <v>40</v>
      </c>
      <c r="E23" t="s">
        <v>13</v>
      </c>
      <c r="F23">
        <v>24</v>
      </c>
      <c r="G23">
        <v>6.2</v>
      </c>
      <c r="H23">
        <v>15</v>
      </c>
      <c r="I23" s="1" t="s">
        <v>18</v>
      </c>
      <c r="K23" t="s">
        <v>228</v>
      </c>
      <c r="L23" s="1" t="s">
        <v>247</v>
      </c>
      <c r="M23" t="s">
        <v>235</v>
      </c>
    </row>
    <row r="24" spans="1:13" customFormat="1" ht="28.8" x14ac:dyDescent="0.3">
      <c r="A24">
        <v>23</v>
      </c>
      <c r="B24" t="s">
        <v>31</v>
      </c>
      <c r="C24" t="s">
        <v>11</v>
      </c>
      <c r="D24" s="1" t="s">
        <v>41</v>
      </c>
      <c r="E24" t="s">
        <v>13</v>
      </c>
      <c r="F24">
        <v>24</v>
      </c>
      <c r="G24">
        <v>6.2</v>
      </c>
      <c r="H24">
        <v>21</v>
      </c>
      <c r="I24" s="1" t="s">
        <v>18</v>
      </c>
      <c r="K24" t="s">
        <v>228</v>
      </c>
      <c r="L24" s="1" t="s">
        <v>246</v>
      </c>
      <c r="M24" t="s">
        <v>235</v>
      </c>
    </row>
    <row r="25" spans="1:13" customFormat="1" ht="28.8" x14ac:dyDescent="0.3">
      <c r="A25">
        <v>24</v>
      </c>
      <c r="B25" t="s">
        <v>31</v>
      </c>
      <c r="C25" t="s">
        <v>11</v>
      </c>
      <c r="D25" s="1" t="s">
        <v>42</v>
      </c>
      <c r="E25" t="s">
        <v>13</v>
      </c>
      <c r="F25">
        <v>24</v>
      </c>
      <c r="G25">
        <v>6.2</v>
      </c>
      <c r="H25" t="s">
        <v>27</v>
      </c>
      <c r="I25" s="1" t="s">
        <v>18</v>
      </c>
      <c r="K25" t="s">
        <v>228</v>
      </c>
      <c r="L25" s="1" t="s">
        <v>244</v>
      </c>
      <c r="M25" t="s">
        <v>235</v>
      </c>
    </row>
    <row r="26" spans="1:13" customFormat="1" ht="43.2" x14ac:dyDescent="0.3">
      <c r="A26">
        <v>25</v>
      </c>
      <c r="B26" t="s">
        <v>31</v>
      </c>
      <c r="C26" t="s">
        <v>11</v>
      </c>
      <c r="D26" s="1" t="s">
        <v>43</v>
      </c>
      <c r="E26" t="s">
        <v>13</v>
      </c>
      <c r="F26">
        <v>28</v>
      </c>
      <c r="G26">
        <v>7.1</v>
      </c>
      <c r="H26">
        <v>10</v>
      </c>
      <c r="I26" s="1" t="s">
        <v>18</v>
      </c>
      <c r="K26" t="s">
        <v>228</v>
      </c>
      <c r="L26" s="1" t="s">
        <v>247</v>
      </c>
      <c r="M26" t="s">
        <v>235</v>
      </c>
    </row>
    <row r="27" spans="1:13" customFormat="1" ht="28.8" x14ac:dyDescent="0.3">
      <c r="A27">
        <v>26</v>
      </c>
      <c r="B27" t="s">
        <v>31</v>
      </c>
      <c r="C27" t="s">
        <v>11</v>
      </c>
      <c r="D27" s="1" t="s">
        <v>44</v>
      </c>
      <c r="E27" t="s">
        <v>13</v>
      </c>
      <c r="F27">
        <v>28</v>
      </c>
      <c r="G27">
        <v>7.2</v>
      </c>
      <c r="H27" t="s">
        <v>27</v>
      </c>
      <c r="I27" s="1" t="s">
        <v>18</v>
      </c>
      <c r="K27" t="s">
        <v>228</v>
      </c>
      <c r="L27" s="1" t="s">
        <v>244</v>
      </c>
      <c r="M27" t="s">
        <v>235</v>
      </c>
    </row>
    <row r="28" spans="1:13" customFormat="1" ht="28.8" x14ac:dyDescent="0.3">
      <c r="A28">
        <v>27</v>
      </c>
      <c r="B28" t="s">
        <v>31</v>
      </c>
      <c r="C28" t="s">
        <v>11</v>
      </c>
      <c r="D28" s="1" t="s">
        <v>45</v>
      </c>
      <c r="E28" t="s">
        <v>13</v>
      </c>
      <c r="F28">
        <v>28</v>
      </c>
      <c r="G28">
        <v>7.3</v>
      </c>
      <c r="H28" t="s">
        <v>27</v>
      </c>
      <c r="I28" s="1" t="s">
        <v>18</v>
      </c>
      <c r="K28" t="s">
        <v>228</v>
      </c>
      <c r="L28" s="1" t="s">
        <v>241</v>
      </c>
      <c r="M28" t="s">
        <v>235</v>
      </c>
    </row>
    <row r="29" spans="1:13" customFormat="1" ht="28.8" x14ac:dyDescent="0.3">
      <c r="A29">
        <v>28</v>
      </c>
      <c r="B29" t="s">
        <v>31</v>
      </c>
      <c r="C29" t="s">
        <v>11</v>
      </c>
      <c r="D29" s="1" t="s">
        <v>46</v>
      </c>
      <c r="E29" t="s">
        <v>13</v>
      </c>
      <c r="F29">
        <v>29</v>
      </c>
      <c r="G29">
        <v>7.3</v>
      </c>
      <c r="H29" t="s">
        <v>27</v>
      </c>
      <c r="I29" s="1" t="s">
        <v>18</v>
      </c>
      <c r="K29" t="s">
        <v>228</v>
      </c>
      <c r="L29" s="1" t="s">
        <v>241</v>
      </c>
      <c r="M29" t="s">
        <v>235</v>
      </c>
    </row>
    <row r="30" spans="1:13" customFormat="1" ht="28.8" x14ac:dyDescent="0.3">
      <c r="A30">
        <v>29</v>
      </c>
      <c r="B30" t="s">
        <v>31</v>
      </c>
      <c r="C30" t="s">
        <v>11</v>
      </c>
      <c r="D30" s="1" t="s">
        <v>47</v>
      </c>
      <c r="E30" t="s">
        <v>13</v>
      </c>
      <c r="F30">
        <v>29</v>
      </c>
      <c r="G30">
        <v>7.4</v>
      </c>
      <c r="H30" t="s">
        <v>27</v>
      </c>
      <c r="I30" s="1" t="s">
        <v>18</v>
      </c>
      <c r="K30" t="s">
        <v>228</v>
      </c>
      <c r="L30" s="1" t="s">
        <v>248</v>
      </c>
      <c r="M30" t="s">
        <v>235</v>
      </c>
    </row>
    <row r="31" spans="1:13" customFormat="1" ht="28.8" x14ac:dyDescent="0.3">
      <c r="A31">
        <v>30</v>
      </c>
      <c r="B31" t="s">
        <v>31</v>
      </c>
      <c r="C31" t="s">
        <v>11</v>
      </c>
      <c r="D31" s="1" t="s">
        <v>48</v>
      </c>
      <c r="E31" t="s">
        <v>13</v>
      </c>
      <c r="F31">
        <v>30</v>
      </c>
      <c r="G31">
        <v>7.4</v>
      </c>
      <c r="H31" t="s">
        <v>27</v>
      </c>
      <c r="I31" s="1" t="s">
        <v>18</v>
      </c>
      <c r="K31" t="s">
        <v>228</v>
      </c>
      <c r="L31" s="1" t="s">
        <v>248</v>
      </c>
      <c r="M31" t="s">
        <v>235</v>
      </c>
    </row>
    <row r="32" spans="1:13" customFormat="1" ht="43.2" x14ac:dyDescent="0.3">
      <c r="A32">
        <v>31</v>
      </c>
      <c r="B32" t="s">
        <v>31</v>
      </c>
      <c r="C32" t="s">
        <v>11</v>
      </c>
      <c r="D32" s="1" t="s">
        <v>49</v>
      </c>
      <c r="E32" t="s">
        <v>13</v>
      </c>
      <c r="F32">
        <v>30</v>
      </c>
      <c r="G32">
        <v>7.6</v>
      </c>
      <c r="H32">
        <v>24</v>
      </c>
      <c r="I32" s="1" t="s">
        <v>18</v>
      </c>
      <c r="K32" t="s">
        <v>228</v>
      </c>
      <c r="L32" s="1" t="s">
        <v>247</v>
      </c>
      <c r="M32" t="s">
        <v>235</v>
      </c>
    </row>
    <row r="33" spans="1:13" customFormat="1" ht="28.8" x14ac:dyDescent="0.3">
      <c r="A33">
        <v>32</v>
      </c>
      <c r="B33" t="s">
        <v>31</v>
      </c>
      <c r="C33" t="s">
        <v>11</v>
      </c>
      <c r="D33" s="1" t="s">
        <v>50</v>
      </c>
      <c r="E33" t="s">
        <v>13</v>
      </c>
      <c r="F33">
        <v>31</v>
      </c>
      <c r="G33" t="s">
        <v>51</v>
      </c>
      <c r="H33">
        <v>8</v>
      </c>
      <c r="I33" s="1" t="s">
        <v>18</v>
      </c>
      <c r="K33" t="s">
        <v>228</v>
      </c>
      <c r="L33" s="1" t="s">
        <v>249</v>
      </c>
      <c r="M33" t="s">
        <v>235</v>
      </c>
    </row>
    <row r="34" spans="1:13" customFormat="1" ht="28.8" x14ac:dyDescent="0.3">
      <c r="A34">
        <v>33</v>
      </c>
      <c r="B34" t="s">
        <v>31</v>
      </c>
      <c r="C34" t="s">
        <v>11</v>
      </c>
      <c r="D34" s="1" t="s">
        <v>52</v>
      </c>
      <c r="E34" t="s">
        <v>13</v>
      </c>
      <c r="F34">
        <v>31</v>
      </c>
      <c r="G34" t="s">
        <v>53</v>
      </c>
      <c r="H34">
        <v>32</v>
      </c>
      <c r="I34" s="1" t="s">
        <v>54</v>
      </c>
      <c r="K34" t="s">
        <v>228</v>
      </c>
      <c r="L34" s="1" t="s">
        <v>250</v>
      </c>
      <c r="M34" t="s">
        <v>235</v>
      </c>
    </row>
    <row r="35" spans="1:13" customFormat="1" ht="28.8" x14ac:dyDescent="0.3">
      <c r="A35">
        <v>34</v>
      </c>
      <c r="B35" t="s">
        <v>31</v>
      </c>
      <c r="C35" t="s">
        <v>11</v>
      </c>
      <c r="D35" s="1" t="s">
        <v>55</v>
      </c>
      <c r="E35" t="s">
        <v>13</v>
      </c>
      <c r="F35">
        <v>31</v>
      </c>
      <c r="G35" t="s">
        <v>53</v>
      </c>
      <c r="H35">
        <v>34</v>
      </c>
      <c r="I35" s="1" t="s">
        <v>18</v>
      </c>
      <c r="K35" t="s">
        <v>228</v>
      </c>
      <c r="L35" s="1" t="s">
        <v>251</v>
      </c>
      <c r="M35" t="s">
        <v>235</v>
      </c>
    </row>
    <row r="36" spans="1:13" customFormat="1" ht="28.8" x14ac:dyDescent="0.3">
      <c r="A36">
        <v>35</v>
      </c>
      <c r="B36" t="s">
        <v>31</v>
      </c>
      <c r="C36" t="s">
        <v>11</v>
      </c>
      <c r="D36" s="1" t="s">
        <v>56</v>
      </c>
      <c r="E36" t="s">
        <v>13</v>
      </c>
      <c r="F36">
        <v>33</v>
      </c>
      <c r="G36" t="s">
        <v>57</v>
      </c>
      <c r="H36" t="s">
        <v>27</v>
      </c>
      <c r="I36" s="1" t="s">
        <v>18</v>
      </c>
      <c r="K36" t="s">
        <v>228</v>
      </c>
      <c r="L36" s="1" t="s">
        <v>252</v>
      </c>
      <c r="M36" t="s">
        <v>235</v>
      </c>
    </row>
    <row r="37" spans="1:13" customFormat="1" ht="28.8" x14ac:dyDescent="0.3">
      <c r="A37">
        <v>36</v>
      </c>
      <c r="B37" t="s">
        <v>31</v>
      </c>
      <c r="C37" t="s">
        <v>11</v>
      </c>
      <c r="D37" s="1" t="s">
        <v>58</v>
      </c>
      <c r="E37" t="s">
        <v>13</v>
      </c>
      <c r="F37">
        <v>33</v>
      </c>
      <c r="G37" t="s">
        <v>57</v>
      </c>
      <c r="H37">
        <v>32</v>
      </c>
      <c r="I37" s="1" t="s">
        <v>18</v>
      </c>
      <c r="K37" t="s">
        <v>228</v>
      </c>
      <c r="L37" s="1" t="s">
        <v>252</v>
      </c>
      <c r="M37" t="s">
        <v>235</v>
      </c>
    </row>
    <row r="38" spans="1:13" customFormat="1" ht="28.8" x14ac:dyDescent="0.3">
      <c r="A38">
        <v>37</v>
      </c>
      <c r="B38" t="s">
        <v>31</v>
      </c>
      <c r="C38" t="s">
        <v>11</v>
      </c>
      <c r="D38" s="1" t="s">
        <v>59</v>
      </c>
      <c r="E38" t="s">
        <v>13</v>
      </c>
      <c r="F38">
        <v>33</v>
      </c>
      <c r="G38" t="s">
        <v>57</v>
      </c>
      <c r="H38" t="s">
        <v>27</v>
      </c>
      <c r="I38" s="1" t="s">
        <v>60</v>
      </c>
      <c r="K38" t="s">
        <v>228</v>
      </c>
      <c r="L38" s="1" t="s">
        <v>284</v>
      </c>
      <c r="M38" t="s">
        <v>235</v>
      </c>
    </row>
    <row r="39" spans="1:13" customFormat="1" x14ac:dyDescent="0.3">
      <c r="A39">
        <v>38</v>
      </c>
      <c r="B39" t="s">
        <v>31</v>
      </c>
      <c r="C39" t="s">
        <v>11</v>
      </c>
      <c r="D39" s="1" t="s">
        <v>61</v>
      </c>
      <c r="E39" t="s">
        <v>13</v>
      </c>
      <c r="F39">
        <v>35</v>
      </c>
      <c r="G39" t="s">
        <v>57</v>
      </c>
      <c r="H39">
        <v>14</v>
      </c>
      <c r="I39" s="1" t="s">
        <v>60</v>
      </c>
      <c r="K39" t="s">
        <v>228</v>
      </c>
      <c r="L39" s="1" t="s">
        <v>283</v>
      </c>
      <c r="M39" t="s">
        <v>235</v>
      </c>
    </row>
    <row r="40" spans="1:13" customFormat="1" ht="43.2" x14ac:dyDescent="0.3">
      <c r="A40">
        <v>39</v>
      </c>
      <c r="B40" t="s">
        <v>31</v>
      </c>
      <c r="C40" t="s">
        <v>11</v>
      </c>
      <c r="D40" s="1" t="s">
        <v>62</v>
      </c>
      <c r="E40" t="s">
        <v>13</v>
      </c>
      <c r="F40">
        <v>36</v>
      </c>
      <c r="G40">
        <v>7.8</v>
      </c>
      <c r="H40" t="s">
        <v>27</v>
      </c>
      <c r="I40" s="1" t="s">
        <v>18</v>
      </c>
      <c r="K40" t="s">
        <v>228</v>
      </c>
      <c r="L40" s="1" t="s">
        <v>247</v>
      </c>
      <c r="M40" t="s">
        <v>235</v>
      </c>
    </row>
    <row r="41" spans="1:13" customFormat="1" ht="43.2" x14ac:dyDescent="0.3">
      <c r="A41">
        <v>40</v>
      </c>
      <c r="B41" t="s">
        <v>63</v>
      </c>
      <c r="C41" t="s">
        <v>11</v>
      </c>
      <c r="D41" s="1" t="s">
        <v>64</v>
      </c>
      <c r="E41" t="s">
        <v>13</v>
      </c>
      <c r="F41">
        <v>36</v>
      </c>
      <c r="G41">
        <v>7.8</v>
      </c>
      <c r="H41" t="s">
        <v>27</v>
      </c>
      <c r="I41" s="1" t="s">
        <v>18</v>
      </c>
      <c r="K41" t="s">
        <v>228</v>
      </c>
      <c r="L41" s="1" t="s">
        <v>247</v>
      </c>
      <c r="M41" t="s">
        <v>235</v>
      </c>
    </row>
    <row r="42" spans="1:13" customFormat="1" ht="57.6" x14ac:dyDescent="0.3">
      <c r="A42">
        <v>41</v>
      </c>
      <c r="B42" t="s">
        <v>63</v>
      </c>
      <c r="C42" t="s">
        <v>11</v>
      </c>
      <c r="D42" s="1" t="s">
        <v>65</v>
      </c>
      <c r="E42" t="s">
        <v>13</v>
      </c>
      <c r="F42">
        <v>37</v>
      </c>
      <c r="G42">
        <v>8</v>
      </c>
      <c r="H42" t="s">
        <v>27</v>
      </c>
      <c r="I42" s="1" t="s">
        <v>18</v>
      </c>
      <c r="K42" t="s">
        <v>228</v>
      </c>
      <c r="L42" s="1" t="s">
        <v>247</v>
      </c>
      <c r="M42" t="s">
        <v>235</v>
      </c>
    </row>
    <row r="43" spans="1:13" customFormat="1" ht="57.6" x14ac:dyDescent="0.3">
      <c r="A43">
        <v>42</v>
      </c>
      <c r="B43" t="s">
        <v>63</v>
      </c>
      <c r="C43" t="s">
        <v>11</v>
      </c>
      <c r="D43" s="1" t="s">
        <v>66</v>
      </c>
      <c r="E43" t="s">
        <v>13</v>
      </c>
      <c r="F43">
        <v>42</v>
      </c>
      <c r="G43">
        <v>9</v>
      </c>
      <c r="H43" t="s">
        <v>27</v>
      </c>
      <c r="I43" s="1" t="s">
        <v>18</v>
      </c>
      <c r="K43" t="s">
        <v>228</v>
      </c>
      <c r="L43" s="1" t="s">
        <v>247</v>
      </c>
      <c r="M43" t="s">
        <v>235</v>
      </c>
    </row>
    <row r="44" spans="1:13" customFormat="1" ht="28.8" x14ac:dyDescent="0.3">
      <c r="A44">
        <v>43</v>
      </c>
      <c r="B44" t="s">
        <v>63</v>
      </c>
      <c r="C44" t="s">
        <v>11</v>
      </c>
      <c r="D44" s="1" t="s">
        <v>67</v>
      </c>
      <c r="E44" t="s">
        <v>13</v>
      </c>
      <c r="F44">
        <v>47</v>
      </c>
      <c r="G44" t="s">
        <v>68</v>
      </c>
      <c r="H44">
        <v>15</v>
      </c>
      <c r="I44" s="1" t="s">
        <v>69</v>
      </c>
      <c r="K44" t="s">
        <v>228</v>
      </c>
      <c r="L44" s="1" t="s">
        <v>254</v>
      </c>
      <c r="M44" t="s">
        <v>235</v>
      </c>
    </row>
    <row r="45" spans="1:13" customFormat="1" ht="28.8" x14ac:dyDescent="0.3">
      <c r="A45">
        <v>44</v>
      </c>
      <c r="B45" t="s">
        <v>70</v>
      </c>
      <c r="C45" t="s">
        <v>71</v>
      </c>
      <c r="D45" s="1" t="s">
        <v>72</v>
      </c>
      <c r="E45" t="s">
        <v>13</v>
      </c>
      <c r="F45">
        <v>3</v>
      </c>
      <c r="G45">
        <v>3.2</v>
      </c>
      <c r="H45">
        <v>23</v>
      </c>
      <c r="I45" s="1" t="s">
        <v>73</v>
      </c>
      <c r="J45">
        <v>0</v>
      </c>
      <c r="K45" t="s">
        <v>212</v>
      </c>
      <c r="L45" s="1" t="s">
        <v>275</v>
      </c>
      <c r="M45" t="s">
        <v>235</v>
      </c>
    </row>
    <row r="46" spans="1:13" customFormat="1" ht="43.2" x14ac:dyDescent="0.3">
      <c r="A46">
        <v>45</v>
      </c>
      <c r="B46" t="s">
        <v>74</v>
      </c>
      <c r="C46" t="s">
        <v>71</v>
      </c>
      <c r="D46" s="1" t="s">
        <v>75</v>
      </c>
      <c r="E46" t="s">
        <v>13</v>
      </c>
      <c r="F46">
        <v>3</v>
      </c>
      <c r="G46">
        <v>3.2</v>
      </c>
      <c r="H46">
        <v>32</v>
      </c>
      <c r="I46" s="1" t="s">
        <v>73</v>
      </c>
      <c r="J46">
        <v>0</v>
      </c>
      <c r="K46" t="s">
        <v>212</v>
      </c>
      <c r="L46" s="1" t="s">
        <v>276</v>
      </c>
      <c r="M46" t="s">
        <v>235</v>
      </c>
    </row>
    <row r="47" spans="1:13" customFormat="1" ht="43.2" x14ac:dyDescent="0.3">
      <c r="A47">
        <v>46</v>
      </c>
      <c r="B47" t="s">
        <v>76</v>
      </c>
      <c r="C47" t="s">
        <v>71</v>
      </c>
      <c r="D47" s="1" t="s">
        <v>77</v>
      </c>
      <c r="E47" t="s">
        <v>13</v>
      </c>
      <c r="F47">
        <v>4</v>
      </c>
      <c r="G47">
        <v>3.2</v>
      </c>
      <c r="H47">
        <v>6</v>
      </c>
      <c r="I47" s="1" t="s">
        <v>73</v>
      </c>
      <c r="J47">
        <v>0</v>
      </c>
      <c r="K47" t="s">
        <v>212</v>
      </c>
      <c r="L47" s="1" t="s">
        <v>277</v>
      </c>
      <c r="M47" t="s">
        <v>235</v>
      </c>
    </row>
    <row r="48" spans="1:13" customFormat="1" x14ac:dyDescent="0.3">
      <c r="A48">
        <v>47</v>
      </c>
      <c r="B48" t="s">
        <v>78</v>
      </c>
      <c r="C48" t="s">
        <v>71</v>
      </c>
      <c r="D48" s="1" t="s">
        <v>79</v>
      </c>
      <c r="E48" t="s">
        <v>13</v>
      </c>
      <c r="F48">
        <v>5</v>
      </c>
      <c r="G48">
        <v>4.2</v>
      </c>
      <c r="H48">
        <v>6</v>
      </c>
      <c r="I48" s="1" t="s">
        <v>80</v>
      </c>
      <c r="J48">
        <v>0</v>
      </c>
      <c r="K48" t="s">
        <v>228</v>
      </c>
      <c r="L48" s="1" t="s">
        <v>256</v>
      </c>
      <c r="M48" t="s">
        <v>235</v>
      </c>
    </row>
    <row r="49" spans="1:15" ht="57.6" x14ac:dyDescent="0.3">
      <c r="A49">
        <v>48</v>
      </c>
      <c r="B49" t="s">
        <v>81</v>
      </c>
      <c r="C49" t="s">
        <v>71</v>
      </c>
      <c r="D49" s="1" t="s">
        <v>82</v>
      </c>
      <c r="E49" t="s">
        <v>83</v>
      </c>
      <c r="F49">
        <v>7</v>
      </c>
      <c r="G49">
        <v>4.3</v>
      </c>
      <c r="H49">
        <v>1</v>
      </c>
      <c r="I49" s="1" t="s">
        <v>84</v>
      </c>
      <c r="J49">
        <v>1</v>
      </c>
      <c r="K49" t="s">
        <v>212</v>
      </c>
      <c r="L49" s="1" t="s">
        <v>290</v>
      </c>
      <c r="M49" t="s">
        <v>235</v>
      </c>
    </row>
    <row r="50" spans="1:15" x14ac:dyDescent="0.3">
      <c r="A50">
        <v>49</v>
      </c>
      <c r="B50" t="s">
        <v>85</v>
      </c>
      <c r="C50" t="s">
        <v>71</v>
      </c>
      <c r="D50" s="1" t="s">
        <v>86</v>
      </c>
      <c r="E50" t="s">
        <v>13</v>
      </c>
      <c r="F50">
        <v>7</v>
      </c>
      <c r="G50">
        <v>4.4000000000000004</v>
      </c>
      <c r="H50">
        <v>31</v>
      </c>
      <c r="I50" s="1" t="s">
        <v>87</v>
      </c>
      <c r="J50">
        <v>0</v>
      </c>
      <c r="K50" t="s">
        <v>228</v>
      </c>
      <c r="L50" s="1" t="s">
        <v>257</v>
      </c>
      <c r="M50" t="s">
        <v>235</v>
      </c>
      <c r="O50"/>
    </row>
    <row r="51" spans="1:15" x14ac:dyDescent="0.3">
      <c r="A51">
        <v>50</v>
      </c>
      <c r="B51" t="s">
        <v>88</v>
      </c>
      <c r="C51" t="s">
        <v>71</v>
      </c>
      <c r="D51" s="1" t="s">
        <v>86</v>
      </c>
      <c r="E51" t="s">
        <v>13</v>
      </c>
      <c r="F51">
        <v>7</v>
      </c>
      <c r="G51">
        <v>4.4000000000000004</v>
      </c>
      <c r="H51">
        <v>41</v>
      </c>
      <c r="I51" s="1" t="s">
        <v>87</v>
      </c>
      <c r="J51">
        <v>0</v>
      </c>
      <c r="K51" t="s">
        <v>228</v>
      </c>
      <c r="L51" s="1" t="s">
        <v>257</v>
      </c>
      <c r="M51" t="s">
        <v>235</v>
      </c>
      <c r="O51"/>
    </row>
    <row r="52" spans="1:15" x14ac:dyDescent="0.3">
      <c r="A52">
        <v>51</v>
      </c>
      <c r="B52" t="s">
        <v>89</v>
      </c>
      <c r="C52" t="s">
        <v>71</v>
      </c>
      <c r="D52" s="1" t="s">
        <v>90</v>
      </c>
      <c r="E52" t="s">
        <v>13</v>
      </c>
      <c r="F52">
        <v>8</v>
      </c>
      <c r="G52">
        <v>4.4000000000000004</v>
      </c>
      <c r="H52">
        <v>1</v>
      </c>
      <c r="I52" s="1" t="s">
        <v>91</v>
      </c>
      <c r="J52">
        <v>1</v>
      </c>
      <c r="K52" t="s">
        <v>228</v>
      </c>
      <c r="L52" s="1" t="s">
        <v>258</v>
      </c>
      <c r="M52" t="s">
        <v>235</v>
      </c>
      <c r="O52"/>
    </row>
    <row r="53" spans="1:15" ht="43.2" x14ac:dyDescent="0.3">
      <c r="A53">
        <v>52</v>
      </c>
      <c r="B53" t="s">
        <v>92</v>
      </c>
      <c r="C53" t="s">
        <v>71</v>
      </c>
      <c r="D53" s="1" t="s">
        <v>93</v>
      </c>
      <c r="E53" t="s">
        <v>13</v>
      </c>
      <c r="F53">
        <v>9</v>
      </c>
      <c r="G53" t="s">
        <v>30</v>
      </c>
      <c r="H53">
        <v>33</v>
      </c>
      <c r="I53" s="1" t="s">
        <v>94</v>
      </c>
      <c r="J53">
        <v>1</v>
      </c>
      <c r="K53" t="s">
        <v>228</v>
      </c>
      <c r="L53" s="1" t="s">
        <v>274</v>
      </c>
      <c r="M53" t="s">
        <v>235</v>
      </c>
      <c r="O53"/>
    </row>
    <row r="54" spans="1:15" ht="28.8" x14ac:dyDescent="0.3">
      <c r="A54">
        <v>53</v>
      </c>
      <c r="B54" t="s">
        <v>95</v>
      </c>
      <c r="C54" t="s">
        <v>71</v>
      </c>
      <c r="D54" s="1" t="s">
        <v>96</v>
      </c>
      <c r="E54" t="s">
        <v>13</v>
      </c>
      <c r="F54">
        <v>12</v>
      </c>
      <c r="G54">
        <v>5.3</v>
      </c>
      <c r="H54">
        <v>6</v>
      </c>
      <c r="I54" s="1" t="s">
        <v>80</v>
      </c>
      <c r="J54">
        <v>0</v>
      </c>
      <c r="K54" t="s">
        <v>228</v>
      </c>
      <c r="L54" s="1" t="s">
        <v>259</v>
      </c>
      <c r="M54" t="s">
        <v>235</v>
      </c>
      <c r="O54"/>
    </row>
    <row r="55" spans="1:15" x14ac:dyDescent="0.3">
      <c r="A55">
        <v>54</v>
      </c>
      <c r="B55" t="s">
        <v>97</v>
      </c>
      <c r="C55" t="s">
        <v>71</v>
      </c>
      <c r="D55" s="1" t="s">
        <v>98</v>
      </c>
      <c r="E55" t="s">
        <v>13</v>
      </c>
      <c r="F55">
        <v>12</v>
      </c>
      <c r="G55">
        <v>5.3</v>
      </c>
      <c r="H55">
        <v>6</v>
      </c>
      <c r="I55" s="1" t="s">
        <v>80</v>
      </c>
      <c r="J55">
        <v>0</v>
      </c>
      <c r="K55" t="s">
        <v>228</v>
      </c>
      <c r="L55" s="1" t="s">
        <v>259</v>
      </c>
      <c r="M55" t="s">
        <v>235</v>
      </c>
      <c r="O55"/>
    </row>
    <row r="56" spans="1:15" x14ac:dyDescent="0.3">
      <c r="A56">
        <v>55</v>
      </c>
      <c r="B56" t="s">
        <v>99</v>
      </c>
      <c r="C56" t="s">
        <v>71</v>
      </c>
      <c r="D56" s="1" t="s">
        <v>100</v>
      </c>
      <c r="E56" t="s">
        <v>13</v>
      </c>
      <c r="F56">
        <v>12</v>
      </c>
      <c r="G56">
        <v>5.3</v>
      </c>
      <c r="H56">
        <v>10</v>
      </c>
      <c r="I56" s="1" t="s">
        <v>80</v>
      </c>
      <c r="J56">
        <v>0</v>
      </c>
      <c r="K56" t="s">
        <v>228</v>
      </c>
      <c r="L56" s="1" t="s">
        <v>259</v>
      </c>
      <c r="M56" t="s">
        <v>235</v>
      </c>
      <c r="O56"/>
    </row>
    <row r="57" spans="1:15" x14ac:dyDescent="0.3">
      <c r="A57">
        <v>56</v>
      </c>
      <c r="B57" t="s">
        <v>101</v>
      </c>
      <c r="C57" t="s">
        <v>71</v>
      </c>
      <c r="D57" s="1" t="s">
        <v>102</v>
      </c>
      <c r="E57" t="s">
        <v>13</v>
      </c>
      <c r="F57">
        <v>12</v>
      </c>
      <c r="G57">
        <v>5.3</v>
      </c>
      <c r="H57">
        <v>15</v>
      </c>
      <c r="I57" s="1" t="s">
        <v>80</v>
      </c>
      <c r="J57">
        <v>0</v>
      </c>
      <c r="K57" t="s">
        <v>228</v>
      </c>
      <c r="L57" s="1" t="s">
        <v>259</v>
      </c>
      <c r="M57" t="s">
        <v>235</v>
      </c>
      <c r="O57"/>
    </row>
    <row r="58" spans="1:15" x14ac:dyDescent="0.3">
      <c r="A58">
        <v>57</v>
      </c>
      <c r="B58" t="s">
        <v>103</v>
      </c>
      <c r="C58" t="s">
        <v>71</v>
      </c>
      <c r="D58" s="1" t="s">
        <v>104</v>
      </c>
      <c r="E58" t="s">
        <v>13</v>
      </c>
      <c r="F58">
        <v>14</v>
      </c>
      <c r="G58">
        <v>6.3</v>
      </c>
      <c r="H58">
        <v>44</v>
      </c>
      <c r="I58" s="1" t="s">
        <v>91</v>
      </c>
      <c r="J58">
        <v>1</v>
      </c>
      <c r="K58" t="s">
        <v>228</v>
      </c>
      <c r="L58" s="1" t="s">
        <v>260</v>
      </c>
      <c r="M58" t="s">
        <v>235</v>
      </c>
      <c r="O58"/>
    </row>
    <row r="59" spans="1:15" ht="43.2" x14ac:dyDescent="0.3">
      <c r="A59">
        <v>58</v>
      </c>
      <c r="B59" t="s">
        <v>105</v>
      </c>
      <c r="C59" t="s">
        <v>71</v>
      </c>
      <c r="D59" s="1" t="s">
        <v>106</v>
      </c>
      <c r="E59" t="s">
        <v>13</v>
      </c>
      <c r="F59">
        <v>15</v>
      </c>
      <c r="G59">
        <v>6.4</v>
      </c>
      <c r="H59">
        <v>7</v>
      </c>
      <c r="I59" s="1" t="s">
        <v>80</v>
      </c>
      <c r="J59">
        <v>0</v>
      </c>
      <c r="K59" t="s">
        <v>228</v>
      </c>
      <c r="L59" s="1" t="s">
        <v>261</v>
      </c>
      <c r="M59" t="s">
        <v>235</v>
      </c>
      <c r="O59"/>
    </row>
    <row r="60" spans="1:15" ht="158.4" x14ac:dyDescent="0.3">
      <c r="A60">
        <v>59</v>
      </c>
      <c r="B60" t="s">
        <v>107</v>
      </c>
      <c r="C60" t="s">
        <v>71</v>
      </c>
      <c r="D60" s="1" t="s">
        <v>108</v>
      </c>
      <c r="E60" t="s">
        <v>13</v>
      </c>
      <c r="F60">
        <v>15</v>
      </c>
      <c r="G60">
        <v>6.4</v>
      </c>
      <c r="H60">
        <v>8</v>
      </c>
      <c r="I60" s="1" t="s">
        <v>109</v>
      </c>
      <c r="J60">
        <v>1</v>
      </c>
      <c r="K60" t="s">
        <v>212</v>
      </c>
      <c r="L60" s="1" t="s">
        <v>279</v>
      </c>
      <c r="M60" t="s">
        <v>235</v>
      </c>
      <c r="O60"/>
    </row>
    <row r="61" spans="1:15" ht="57.6" x14ac:dyDescent="0.3">
      <c r="A61">
        <v>60</v>
      </c>
      <c r="B61" t="s">
        <v>110</v>
      </c>
      <c r="C61" t="s">
        <v>71</v>
      </c>
      <c r="D61" s="1" t="s">
        <v>111</v>
      </c>
      <c r="E61" t="s">
        <v>13</v>
      </c>
      <c r="F61">
        <v>15</v>
      </c>
      <c r="G61">
        <v>6.4</v>
      </c>
      <c r="H61">
        <v>13</v>
      </c>
      <c r="I61" s="1" t="s">
        <v>112</v>
      </c>
      <c r="J61">
        <v>1</v>
      </c>
      <c r="K61" t="s">
        <v>228</v>
      </c>
      <c r="L61" s="1" t="s">
        <v>280</v>
      </c>
      <c r="M61" t="s">
        <v>235</v>
      </c>
      <c r="O61"/>
    </row>
    <row r="62" spans="1:15" x14ac:dyDescent="0.3">
      <c r="A62">
        <v>61</v>
      </c>
      <c r="B62" t="s">
        <v>113</v>
      </c>
      <c r="C62" t="s">
        <v>71</v>
      </c>
      <c r="D62" s="1" t="s">
        <v>114</v>
      </c>
      <c r="E62" t="s">
        <v>13</v>
      </c>
      <c r="F62">
        <v>19</v>
      </c>
      <c r="G62">
        <v>7.4</v>
      </c>
      <c r="H62">
        <v>1</v>
      </c>
      <c r="I62" s="1" t="s">
        <v>91</v>
      </c>
      <c r="J62">
        <v>1</v>
      </c>
      <c r="K62" t="s">
        <v>228</v>
      </c>
      <c r="L62" s="1" t="s">
        <v>262</v>
      </c>
      <c r="M62" t="s">
        <v>235</v>
      </c>
      <c r="O62"/>
    </row>
    <row r="63" spans="1:15" x14ac:dyDescent="0.3">
      <c r="A63">
        <v>62</v>
      </c>
      <c r="B63" t="s">
        <v>115</v>
      </c>
      <c r="C63" t="s">
        <v>71</v>
      </c>
      <c r="D63" s="1" t="s">
        <v>116</v>
      </c>
      <c r="E63" t="s">
        <v>13</v>
      </c>
      <c r="F63">
        <v>19</v>
      </c>
      <c r="G63">
        <v>7.6</v>
      </c>
      <c r="H63">
        <v>26</v>
      </c>
      <c r="I63" s="1" t="s">
        <v>80</v>
      </c>
      <c r="J63">
        <v>0</v>
      </c>
      <c r="K63" t="s">
        <v>228</v>
      </c>
      <c r="L63" s="1" t="s">
        <v>263</v>
      </c>
      <c r="M63" t="s">
        <v>235</v>
      </c>
      <c r="O63"/>
    </row>
    <row r="64" spans="1:15" x14ac:dyDescent="0.3">
      <c r="A64">
        <v>63</v>
      </c>
      <c r="B64" t="s">
        <v>117</v>
      </c>
      <c r="C64" t="s">
        <v>71</v>
      </c>
      <c r="D64" s="1" t="s">
        <v>118</v>
      </c>
      <c r="E64" t="s">
        <v>13</v>
      </c>
      <c r="F64">
        <v>20</v>
      </c>
      <c r="G64" t="s">
        <v>53</v>
      </c>
      <c r="H64">
        <v>21</v>
      </c>
      <c r="I64" s="1" t="s">
        <v>91</v>
      </c>
      <c r="J64">
        <v>1</v>
      </c>
      <c r="K64" t="s">
        <v>228</v>
      </c>
      <c r="L64" s="1" t="s">
        <v>264</v>
      </c>
      <c r="M64" t="s">
        <v>235</v>
      </c>
      <c r="O64"/>
    </row>
    <row r="65" spans="1:15" ht="28.8" x14ac:dyDescent="0.3">
      <c r="A65">
        <v>64</v>
      </c>
      <c r="B65" t="s">
        <v>119</v>
      </c>
      <c r="C65" t="s">
        <v>71</v>
      </c>
      <c r="D65" s="1" t="s">
        <v>120</v>
      </c>
      <c r="E65" t="s">
        <v>13</v>
      </c>
      <c r="F65">
        <v>22</v>
      </c>
      <c r="G65" t="s">
        <v>57</v>
      </c>
      <c r="H65">
        <v>22</v>
      </c>
      <c r="I65" s="1" t="s">
        <v>121</v>
      </c>
      <c r="J65">
        <v>1</v>
      </c>
      <c r="K65" t="s">
        <v>228</v>
      </c>
      <c r="L65" s="1" t="s">
        <v>253</v>
      </c>
      <c r="M65" t="s">
        <v>235</v>
      </c>
      <c r="O65"/>
    </row>
    <row r="66" spans="1:15" ht="28.8" x14ac:dyDescent="0.3">
      <c r="A66">
        <v>65</v>
      </c>
      <c r="B66" t="s">
        <v>122</v>
      </c>
      <c r="C66" t="s">
        <v>71</v>
      </c>
      <c r="D66" s="1" t="s">
        <v>120</v>
      </c>
      <c r="E66" t="s">
        <v>13</v>
      </c>
      <c r="F66">
        <v>22</v>
      </c>
      <c r="G66" t="s">
        <v>57</v>
      </c>
      <c r="H66">
        <v>29</v>
      </c>
      <c r="I66" s="1" t="s">
        <v>121</v>
      </c>
      <c r="J66">
        <v>1</v>
      </c>
      <c r="K66" t="s">
        <v>228</v>
      </c>
      <c r="L66" s="1" t="s">
        <v>253</v>
      </c>
      <c r="M66" t="s">
        <v>235</v>
      </c>
      <c r="O66"/>
    </row>
    <row r="67" spans="1:15" ht="28.8" x14ac:dyDescent="0.3">
      <c r="A67">
        <v>66</v>
      </c>
      <c r="B67" t="s">
        <v>123</v>
      </c>
      <c r="C67" t="s">
        <v>71</v>
      </c>
      <c r="D67" s="1" t="s">
        <v>120</v>
      </c>
      <c r="E67" t="s">
        <v>13</v>
      </c>
      <c r="F67">
        <v>22</v>
      </c>
      <c r="G67" t="s">
        <v>57</v>
      </c>
      <c r="H67">
        <v>33</v>
      </c>
      <c r="I67" s="1" t="s">
        <v>121</v>
      </c>
      <c r="J67">
        <v>1</v>
      </c>
      <c r="K67" t="s">
        <v>228</v>
      </c>
      <c r="L67" s="1" t="s">
        <v>253</v>
      </c>
      <c r="M67" t="s">
        <v>235</v>
      </c>
      <c r="O67"/>
    </row>
    <row r="68" spans="1:15" ht="28.8" x14ac:dyDescent="0.3">
      <c r="A68">
        <v>67</v>
      </c>
      <c r="B68" t="s">
        <v>124</v>
      </c>
      <c r="C68" t="s">
        <v>71</v>
      </c>
      <c r="D68" s="1" t="s">
        <v>120</v>
      </c>
      <c r="E68" t="s">
        <v>13</v>
      </c>
      <c r="F68">
        <v>22</v>
      </c>
      <c r="G68" t="s">
        <v>57</v>
      </c>
      <c r="H68">
        <v>34</v>
      </c>
      <c r="I68" s="1" t="s">
        <v>121</v>
      </c>
      <c r="J68">
        <v>1</v>
      </c>
      <c r="K68" t="s">
        <v>228</v>
      </c>
      <c r="L68" s="1" t="s">
        <v>253</v>
      </c>
      <c r="M68" t="s">
        <v>235</v>
      </c>
      <c r="O68"/>
    </row>
    <row r="69" spans="1:15" ht="28.8" x14ac:dyDescent="0.3">
      <c r="A69">
        <v>68</v>
      </c>
      <c r="B69" t="s">
        <v>125</v>
      </c>
      <c r="C69" t="s">
        <v>71</v>
      </c>
      <c r="D69" s="1" t="s">
        <v>120</v>
      </c>
      <c r="E69" t="s">
        <v>13</v>
      </c>
      <c r="F69">
        <v>22</v>
      </c>
      <c r="G69" t="s">
        <v>57</v>
      </c>
      <c r="H69">
        <v>36</v>
      </c>
      <c r="I69" s="1" t="s">
        <v>121</v>
      </c>
      <c r="J69">
        <v>1</v>
      </c>
      <c r="K69" t="s">
        <v>228</v>
      </c>
      <c r="L69" s="1" t="s">
        <v>253</v>
      </c>
      <c r="M69" t="s">
        <v>235</v>
      </c>
      <c r="O69"/>
    </row>
    <row r="70" spans="1:15" ht="28.8" x14ac:dyDescent="0.3">
      <c r="A70">
        <v>69</v>
      </c>
      <c r="B70" t="s">
        <v>126</v>
      </c>
      <c r="C70" t="s">
        <v>71</v>
      </c>
      <c r="D70" s="1" t="s">
        <v>120</v>
      </c>
      <c r="E70" t="s">
        <v>13</v>
      </c>
      <c r="F70">
        <v>24</v>
      </c>
      <c r="G70" t="s">
        <v>57</v>
      </c>
      <c r="H70">
        <v>14</v>
      </c>
      <c r="I70" s="1" t="s">
        <v>121</v>
      </c>
      <c r="J70">
        <v>1</v>
      </c>
      <c r="K70" t="s">
        <v>228</v>
      </c>
      <c r="L70" s="1" t="s">
        <v>253</v>
      </c>
      <c r="M70" t="s">
        <v>235</v>
      </c>
      <c r="O70"/>
    </row>
    <row r="71" spans="1:15" ht="187.2" x14ac:dyDescent="0.3">
      <c r="A71">
        <v>70</v>
      </c>
      <c r="B71" t="s">
        <v>127</v>
      </c>
      <c r="C71" t="s">
        <v>71</v>
      </c>
      <c r="D71" s="1" t="s">
        <v>128</v>
      </c>
      <c r="E71" t="s">
        <v>83</v>
      </c>
      <c r="F71">
        <v>25</v>
      </c>
      <c r="G71" t="s">
        <v>129</v>
      </c>
      <c r="H71">
        <v>21</v>
      </c>
      <c r="I71" s="1" t="s">
        <v>130</v>
      </c>
      <c r="J71">
        <v>1</v>
      </c>
      <c r="K71" t="s">
        <v>212</v>
      </c>
      <c r="L71" s="1" t="s">
        <v>287</v>
      </c>
      <c r="M71" t="s">
        <v>235</v>
      </c>
    </row>
    <row r="72" spans="1:15" x14ac:dyDescent="0.3">
      <c r="A72">
        <v>71</v>
      </c>
      <c r="B72" t="s">
        <v>131</v>
      </c>
      <c r="C72" t="s">
        <v>71</v>
      </c>
      <c r="D72" s="1" t="s">
        <v>132</v>
      </c>
      <c r="E72" t="s">
        <v>13</v>
      </c>
      <c r="F72">
        <v>27</v>
      </c>
      <c r="G72">
        <v>7.1</v>
      </c>
      <c r="H72">
        <v>23</v>
      </c>
      <c r="I72" s="1" t="s">
        <v>91</v>
      </c>
      <c r="J72">
        <v>1</v>
      </c>
      <c r="K72" t="s">
        <v>228</v>
      </c>
      <c r="L72" s="1" t="s">
        <v>265</v>
      </c>
      <c r="M72" t="s">
        <v>235</v>
      </c>
      <c r="O72"/>
    </row>
    <row r="73" spans="1:15" ht="57.6" x14ac:dyDescent="0.3">
      <c r="A73">
        <v>72</v>
      </c>
      <c r="B73" t="s">
        <v>133</v>
      </c>
      <c r="C73" t="s">
        <v>71</v>
      </c>
      <c r="D73" s="1" t="s">
        <v>134</v>
      </c>
      <c r="E73" t="s">
        <v>13</v>
      </c>
      <c r="F73">
        <v>27</v>
      </c>
      <c r="G73">
        <v>7.1</v>
      </c>
      <c r="H73">
        <v>29</v>
      </c>
      <c r="I73" s="1" t="s">
        <v>135</v>
      </c>
      <c r="J73">
        <v>0</v>
      </c>
      <c r="K73" t="s">
        <v>228</v>
      </c>
      <c r="L73" s="1" t="s">
        <v>266</v>
      </c>
      <c r="M73" t="s">
        <v>235</v>
      </c>
      <c r="O73"/>
    </row>
    <row r="74" spans="1:15" x14ac:dyDescent="0.3">
      <c r="A74">
        <v>73</v>
      </c>
      <c r="B74" t="s">
        <v>136</v>
      </c>
      <c r="C74" t="s">
        <v>71</v>
      </c>
      <c r="D74" s="1" t="s">
        <v>137</v>
      </c>
      <c r="E74" t="s">
        <v>13</v>
      </c>
      <c r="F74">
        <v>28</v>
      </c>
      <c r="G74">
        <v>7.1</v>
      </c>
      <c r="H74">
        <v>4</v>
      </c>
      <c r="I74" s="1" t="s">
        <v>91</v>
      </c>
      <c r="J74">
        <v>1</v>
      </c>
      <c r="K74" t="s">
        <v>228</v>
      </c>
      <c r="L74" s="1" t="s">
        <v>267</v>
      </c>
      <c r="M74" t="s">
        <v>235</v>
      </c>
      <c r="O74"/>
    </row>
    <row r="75" spans="1:15" x14ac:dyDescent="0.3">
      <c r="A75">
        <v>74</v>
      </c>
      <c r="B75" t="s">
        <v>138</v>
      </c>
      <c r="C75" t="s">
        <v>71</v>
      </c>
      <c r="D75" s="1" t="s">
        <v>139</v>
      </c>
      <c r="E75" t="s">
        <v>13</v>
      </c>
      <c r="F75">
        <v>29</v>
      </c>
      <c r="G75">
        <v>8.1</v>
      </c>
      <c r="H75">
        <v>5</v>
      </c>
      <c r="I75" s="1" t="s">
        <v>140</v>
      </c>
      <c r="J75">
        <v>0</v>
      </c>
      <c r="K75" t="s">
        <v>228</v>
      </c>
      <c r="L75" s="1" t="s">
        <v>268</v>
      </c>
      <c r="M75" t="s">
        <v>235</v>
      </c>
      <c r="O75"/>
    </row>
    <row r="76" spans="1:15" ht="115.2" x14ac:dyDescent="0.3">
      <c r="A76">
        <v>75</v>
      </c>
      <c r="B76" t="s">
        <v>141</v>
      </c>
      <c r="C76" t="s">
        <v>71</v>
      </c>
      <c r="D76" s="1" t="s">
        <v>142</v>
      </c>
      <c r="E76" t="s">
        <v>83</v>
      </c>
      <c r="F76">
        <v>47</v>
      </c>
      <c r="G76">
        <v>9.5</v>
      </c>
      <c r="H76">
        <v>4</v>
      </c>
      <c r="I76" s="1" t="s">
        <v>143</v>
      </c>
      <c r="J76">
        <v>1</v>
      </c>
      <c r="K76" t="s">
        <v>212</v>
      </c>
      <c r="L76" s="1" t="s">
        <v>286</v>
      </c>
      <c r="M76" t="s">
        <v>235</v>
      </c>
      <c r="N76" t="s">
        <v>218</v>
      </c>
    </row>
    <row r="77" spans="1:15" ht="43.2" x14ac:dyDescent="0.3">
      <c r="A77">
        <v>76</v>
      </c>
      <c r="B77" t="s">
        <v>144</v>
      </c>
      <c r="C77" t="s">
        <v>71</v>
      </c>
      <c r="D77" s="1" t="s">
        <v>145</v>
      </c>
      <c r="E77" t="s">
        <v>83</v>
      </c>
      <c r="F77">
        <v>47</v>
      </c>
      <c r="G77">
        <v>9.6</v>
      </c>
      <c r="H77">
        <v>10</v>
      </c>
      <c r="I77" s="1" t="s">
        <v>146</v>
      </c>
      <c r="J77">
        <v>0</v>
      </c>
      <c r="K77" t="s">
        <v>212</v>
      </c>
      <c r="L77" s="1" t="s">
        <v>216</v>
      </c>
      <c r="M77" t="s">
        <v>214</v>
      </c>
      <c r="N77" t="s">
        <v>223</v>
      </c>
    </row>
    <row r="78" spans="1:15" ht="244.8" x14ac:dyDescent="0.3">
      <c r="A78">
        <v>77</v>
      </c>
      <c r="B78" t="s">
        <v>147</v>
      </c>
      <c r="C78" t="s">
        <v>71</v>
      </c>
      <c r="D78" s="1" t="s">
        <v>148</v>
      </c>
      <c r="E78" t="s">
        <v>83</v>
      </c>
      <c r="F78">
        <v>47</v>
      </c>
      <c r="G78" t="s">
        <v>149</v>
      </c>
      <c r="H78">
        <v>15</v>
      </c>
      <c r="I78" s="1" t="s">
        <v>150</v>
      </c>
      <c r="J78">
        <v>1</v>
      </c>
      <c r="K78" t="s">
        <v>212</v>
      </c>
      <c r="L78" s="1" t="s">
        <v>288</v>
      </c>
      <c r="M78" t="s">
        <v>235</v>
      </c>
      <c r="N78" t="s">
        <v>218</v>
      </c>
    </row>
    <row r="79" spans="1:15" ht="244.8" x14ac:dyDescent="0.3">
      <c r="A79">
        <v>78</v>
      </c>
      <c r="B79" t="s">
        <v>151</v>
      </c>
      <c r="C79" t="s">
        <v>71</v>
      </c>
      <c r="D79" s="1" t="s">
        <v>152</v>
      </c>
      <c r="E79" t="s">
        <v>83</v>
      </c>
      <c r="F79">
        <v>47</v>
      </c>
      <c r="G79" t="s">
        <v>149</v>
      </c>
      <c r="H79">
        <v>17</v>
      </c>
      <c r="I79" s="1" t="s">
        <v>153</v>
      </c>
      <c r="J79">
        <v>1</v>
      </c>
      <c r="K79" t="s">
        <v>212</v>
      </c>
      <c r="L79" s="1" t="s">
        <v>288</v>
      </c>
      <c r="M79" t="s">
        <v>235</v>
      </c>
      <c r="N79" t="s">
        <v>218</v>
      </c>
    </row>
    <row r="80" spans="1:15" ht="43.2" x14ac:dyDescent="0.3">
      <c r="A80">
        <v>79</v>
      </c>
      <c r="B80" t="s">
        <v>154</v>
      </c>
      <c r="C80" t="s">
        <v>71</v>
      </c>
      <c r="D80" s="1" t="s">
        <v>155</v>
      </c>
      <c r="E80" t="s">
        <v>83</v>
      </c>
      <c r="F80">
        <v>49</v>
      </c>
      <c r="G80">
        <v>9.6999999999999993</v>
      </c>
      <c r="H80">
        <v>1</v>
      </c>
      <c r="I80" s="1" t="s">
        <v>156</v>
      </c>
      <c r="J80">
        <v>0</v>
      </c>
      <c r="K80" t="s">
        <v>212</v>
      </c>
      <c r="L80" s="1" t="s">
        <v>217</v>
      </c>
      <c r="M80" t="s">
        <v>214</v>
      </c>
      <c r="N80" t="s">
        <v>223</v>
      </c>
    </row>
    <row r="81" spans="1:15" ht="374.4" x14ac:dyDescent="0.3">
      <c r="A81">
        <v>80</v>
      </c>
      <c r="B81" t="s">
        <v>157</v>
      </c>
      <c r="C81" t="s">
        <v>71</v>
      </c>
      <c r="D81" s="1" t="s">
        <v>158</v>
      </c>
      <c r="E81" t="s">
        <v>83</v>
      </c>
      <c r="F81">
        <v>49</v>
      </c>
      <c r="G81" t="s">
        <v>159</v>
      </c>
      <c r="H81">
        <v>15</v>
      </c>
      <c r="I81" s="1" t="s">
        <v>160</v>
      </c>
      <c r="J81">
        <v>1</v>
      </c>
      <c r="K81" t="s">
        <v>212</v>
      </c>
      <c r="L81" s="1" t="s">
        <v>289</v>
      </c>
      <c r="M81" t="s">
        <v>235</v>
      </c>
      <c r="N81" t="s">
        <v>218</v>
      </c>
    </row>
    <row r="82" spans="1:15" x14ac:dyDescent="0.3">
      <c r="A82">
        <v>81</v>
      </c>
      <c r="B82" t="s">
        <v>161</v>
      </c>
      <c r="C82" t="s">
        <v>71</v>
      </c>
      <c r="D82" s="1" t="s">
        <v>162</v>
      </c>
      <c r="E82" t="s">
        <v>13</v>
      </c>
      <c r="F82">
        <v>51</v>
      </c>
      <c r="G82">
        <v>9.8000000000000007</v>
      </c>
      <c r="H82">
        <v>32</v>
      </c>
      <c r="I82" s="1" t="s">
        <v>163</v>
      </c>
      <c r="J82">
        <v>1</v>
      </c>
      <c r="K82" t="s">
        <v>228</v>
      </c>
      <c r="L82" s="1" t="s">
        <v>269</v>
      </c>
      <c r="M82" t="s">
        <v>235</v>
      </c>
      <c r="O82"/>
    </row>
    <row r="83" spans="1:15" ht="28.8" x14ac:dyDescent="0.3">
      <c r="A83">
        <v>82</v>
      </c>
      <c r="B83" t="s">
        <v>164</v>
      </c>
      <c r="C83" t="s">
        <v>165</v>
      </c>
      <c r="D83" s="1" t="s">
        <v>166</v>
      </c>
      <c r="E83" t="s">
        <v>167</v>
      </c>
      <c r="F83" t="s">
        <v>168</v>
      </c>
      <c r="H83">
        <v>11</v>
      </c>
      <c r="I83" s="1" t="s">
        <v>169</v>
      </c>
      <c r="J83">
        <v>1</v>
      </c>
      <c r="K83" t="s">
        <v>228</v>
      </c>
      <c r="L83" s="1" t="s">
        <v>285</v>
      </c>
      <c r="M83" t="s">
        <v>235</v>
      </c>
    </row>
    <row r="84" spans="1:15" ht="28.8" x14ac:dyDescent="0.3">
      <c r="A84">
        <v>83</v>
      </c>
      <c r="B84" t="s">
        <v>164</v>
      </c>
      <c r="C84" t="s">
        <v>165</v>
      </c>
      <c r="D84" s="1" t="s">
        <v>170</v>
      </c>
      <c r="E84" t="s">
        <v>13</v>
      </c>
      <c r="F84">
        <v>4</v>
      </c>
      <c r="G84">
        <v>4.0999999999999996</v>
      </c>
      <c r="H84">
        <v>19</v>
      </c>
      <c r="I84" s="1" t="s">
        <v>169</v>
      </c>
      <c r="J84">
        <v>1</v>
      </c>
      <c r="K84" t="s">
        <v>228</v>
      </c>
      <c r="L84" s="1" t="s">
        <v>244</v>
      </c>
      <c r="M84" t="s">
        <v>235</v>
      </c>
      <c r="O84"/>
    </row>
    <row r="85" spans="1:15" ht="57.6" x14ac:dyDescent="0.3">
      <c r="A85">
        <v>84</v>
      </c>
      <c r="B85" t="s">
        <v>164</v>
      </c>
      <c r="C85" t="s">
        <v>165</v>
      </c>
      <c r="D85" s="1" t="s">
        <v>171</v>
      </c>
      <c r="E85" t="s">
        <v>13</v>
      </c>
      <c r="J85">
        <v>1</v>
      </c>
      <c r="K85" t="s">
        <v>228</v>
      </c>
      <c r="L85" s="1" t="s">
        <v>270</v>
      </c>
      <c r="M85" t="s">
        <v>235</v>
      </c>
      <c r="O85"/>
    </row>
    <row r="86" spans="1:15" ht="28.8" x14ac:dyDescent="0.3">
      <c r="A86">
        <v>85</v>
      </c>
      <c r="B86" t="s">
        <v>164</v>
      </c>
      <c r="C86" t="s">
        <v>165</v>
      </c>
      <c r="D86" s="1" t="s">
        <v>172</v>
      </c>
      <c r="E86" t="s">
        <v>167</v>
      </c>
      <c r="F86">
        <v>7</v>
      </c>
      <c r="G86">
        <v>4.3</v>
      </c>
      <c r="H86">
        <v>12</v>
      </c>
      <c r="I86" s="1" t="s">
        <v>173</v>
      </c>
      <c r="J86">
        <v>0</v>
      </c>
      <c r="K86" t="s">
        <v>228</v>
      </c>
      <c r="L86" s="1" t="s">
        <v>271</v>
      </c>
      <c r="M86" t="s">
        <v>235</v>
      </c>
    </row>
    <row r="87" spans="1:15" ht="100.8" x14ac:dyDescent="0.3">
      <c r="A87">
        <v>86</v>
      </c>
      <c r="B87" t="s">
        <v>164</v>
      </c>
      <c r="C87" t="s">
        <v>165</v>
      </c>
      <c r="D87" s="1" t="s">
        <v>174</v>
      </c>
      <c r="E87" t="s">
        <v>167</v>
      </c>
      <c r="F87">
        <v>31</v>
      </c>
      <c r="G87" t="s">
        <v>175</v>
      </c>
      <c r="H87">
        <v>1</v>
      </c>
      <c r="I87" s="1" t="s">
        <v>169</v>
      </c>
      <c r="J87">
        <v>1</v>
      </c>
      <c r="L87" s="1" t="s">
        <v>292</v>
      </c>
      <c r="M87" t="s">
        <v>214</v>
      </c>
      <c r="N87" t="s">
        <v>222</v>
      </c>
      <c r="O87" s="1" t="s">
        <v>221</v>
      </c>
    </row>
    <row r="88" spans="1:15" ht="28.8" x14ac:dyDescent="0.3">
      <c r="A88">
        <v>87</v>
      </c>
      <c r="B88" t="s">
        <v>164</v>
      </c>
      <c r="C88" t="s">
        <v>165</v>
      </c>
      <c r="D88" s="1" t="s">
        <v>176</v>
      </c>
      <c r="E88" t="s">
        <v>83</v>
      </c>
      <c r="F88">
        <v>19</v>
      </c>
      <c r="G88">
        <v>7.5</v>
      </c>
      <c r="H88">
        <v>27</v>
      </c>
      <c r="I88" s="1" t="s">
        <v>169</v>
      </c>
      <c r="J88">
        <v>1</v>
      </c>
      <c r="M88" t="s">
        <v>214</v>
      </c>
      <c r="N88" t="s">
        <v>219</v>
      </c>
      <c r="O88" s="1" t="s">
        <v>220</v>
      </c>
    </row>
    <row r="89" spans="1:15" ht="28.8" x14ac:dyDescent="0.3">
      <c r="A89">
        <v>88</v>
      </c>
      <c r="B89" t="s">
        <v>164</v>
      </c>
      <c r="C89" t="s">
        <v>165</v>
      </c>
      <c r="D89" s="1" t="s">
        <v>177</v>
      </c>
      <c r="E89" t="s">
        <v>83</v>
      </c>
      <c r="F89">
        <v>22</v>
      </c>
      <c r="G89" t="s">
        <v>57</v>
      </c>
      <c r="H89">
        <v>8</v>
      </c>
      <c r="I89" s="1" t="s">
        <v>169</v>
      </c>
      <c r="J89">
        <v>1</v>
      </c>
      <c r="M89" t="s">
        <v>214</v>
      </c>
      <c r="N89" t="s">
        <v>219</v>
      </c>
      <c r="O89" s="1" t="s">
        <v>220</v>
      </c>
    </row>
    <row r="90" spans="1:15" ht="28.8" x14ac:dyDescent="0.3">
      <c r="A90">
        <v>89</v>
      </c>
      <c r="B90" t="s">
        <v>178</v>
      </c>
      <c r="C90" t="s">
        <v>165</v>
      </c>
      <c r="D90" s="1" t="s">
        <v>179</v>
      </c>
      <c r="E90" t="s">
        <v>83</v>
      </c>
      <c r="F90">
        <v>23</v>
      </c>
      <c r="G90" t="s">
        <v>57</v>
      </c>
      <c r="H90">
        <v>3</v>
      </c>
      <c r="I90" s="1" t="s">
        <v>169</v>
      </c>
      <c r="J90">
        <v>1</v>
      </c>
      <c r="M90" t="s">
        <v>214</v>
      </c>
      <c r="N90" t="s">
        <v>219</v>
      </c>
      <c r="O90" s="1" t="s">
        <v>220</v>
      </c>
    </row>
    <row r="91" spans="1:15" ht="28.8" x14ac:dyDescent="0.3">
      <c r="A91">
        <v>90</v>
      </c>
      <c r="B91" t="s">
        <v>178</v>
      </c>
      <c r="C91" t="s">
        <v>165</v>
      </c>
      <c r="D91" s="1" t="s">
        <v>180</v>
      </c>
      <c r="E91" t="s">
        <v>83</v>
      </c>
      <c r="F91">
        <v>24</v>
      </c>
      <c r="G91" t="s">
        <v>57</v>
      </c>
      <c r="H91">
        <v>1</v>
      </c>
      <c r="I91" s="1" t="s">
        <v>169</v>
      </c>
      <c r="J91">
        <v>1</v>
      </c>
      <c r="M91" t="s">
        <v>214</v>
      </c>
      <c r="N91" t="s">
        <v>219</v>
      </c>
      <c r="O91" s="1" t="s">
        <v>220</v>
      </c>
    </row>
    <row r="92" spans="1:15" ht="28.8" x14ac:dyDescent="0.3">
      <c r="A92">
        <v>91</v>
      </c>
      <c r="B92" t="s">
        <v>178</v>
      </c>
      <c r="C92" t="s">
        <v>165</v>
      </c>
      <c r="D92" s="1" t="s">
        <v>181</v>
      </c>
      <c r="E92" t="s">
        <v>83</v>
      </c>
      <c r="F92">
        <v>24</v>
      </c>
      <c r="G92" t="s">
        <v>57</v>
      </c>
      <c r="H92">
        <v>9</v>
      </c>
      <c r="I92" s="1" t="s">
        <v>169</v>
      </c>
      <c r="J92">
        <v>1</v>
      </c>
      <c r="M92" t="s">
        <v>214</v>
      </c>
      <c r="N92" t="s">
        <v>219</v>
      </c>
      <c r="O92" s="1" t="s">
        <v>220</v>
      </c>
    </row>
    <row r="93" spans="1:15" ht="28.8" x14ac:dyDescent="0.3">
      <c r="A93">
        <v>92</v>
      </c>
      <c r="B93" t="s">
        <v>178</v>
      </c>
      <c r="C93" t="s">
        <v>165</v>
      </c>
      <c r="D93" s="1" t="s">
        <v>182</v>
      </c>
      <c r="E93" t="s">
        <v>83</v>
      </c>
      <c r="F93">
        <v>31</v>
      </c>
      <c r="G93" t="s">
        <v>175</v>
      </c>
      <c r="H93">
        <v>1</v>
      </c>
      <c r="I93" s="1" t="s">
        <v>169</v>
      </c>
      <c r="J93">
        <v>1</v>
      </c>
      <c r="M93" t="s">
        <v>214</v>
      </c>
      <c r="N93" t="s">
        <v>219</v>
      </c>
      <c r="O93" s="1" t="s">
        <v>220</v>
      </c>
    </row>
    <row r="94" spans="1:15" ht="28.8" x14ac:dyDescent="0.3">
      <c r="A94">
        <v>93</v>
      </c>
      <c r="B94" t="s">
        <v>178</v>
      </c>
      <c r="C94" t="s">
        <v>165</v>
      </c>
      <c r="D94" s="1" t="s">
        <v>183</v>
      </c>
      <c r="E94" t="s">
        <v>83</v>
      </c>
      <c r="F94">
        <v>31</v>
      </c>
      <c r="G94" t="s">
        <v>184</v>
      </c>
      <c r="H94">
        <v>9</v>
      </c>
      <c r="I94" s="1" t="s">
        <v>169</v>
      </c>
      <c r="J94">
        <v>1</v>
      </c>
      <c r="M94" t="s">
        <v>214</v>
      </c>
      <c r="N94" t="s">
        <v>219</v>
      </c>
      <c r="O94" s="1" t="s">
        <v>220</v>
      </c>
    </row>
    <row r="95" spans="1:15" ht="28.8" x14ac:dyDescent="0.3">
      <c r="A95">
        <v>94</v>
      </c>
      <c r="B95" t="s">
        <v>178</v>
      </c>
      <c r="C95" t="s">
        <v>165</v>
      </c>
      <c r="D95" s="1" t="s">
        <v>185</v>
      </c>
      <c r="E95" t="s">
        <v>83</v>
      </c>
      <c r="F95">
        <v>34</v>
      </c>
      <c r="G95" t="s">
        <v>186</v>
      </c>
      <c r="H95">
        <v>20</v>
      </c>
      <c r="I95" s="1" t="s">
        <v>169</v>
      </c>
      <c r="J95">
        <v>1</v>
      </c>
      <c r="M95" t="s">
        <v>214</v>
      </c>
      <c r="N95" t="s">
        <v>219</v>
      </c>
      <c r="O95" s="1" t="s">
        <v>220</v>
      </c>
    </row>
    <row r="96" spans="1:15" ht="28.8" x14ac:dyDescent="0.3">
      <c r="A96">
        <v>95</v>
      </c>
      <c r="B96" t="s">
        <v>178</v>
      </c>
      <c r="C96" t="s">
        <v>165</v>
      </c>
      <c r="D96" s="1" t="s">
        <v>187</v>
      </c>
      <c r="E96" t="s">
        <v>83</v>
      </c>
      <c r="F96">
        <v>35</v>
      </c>
      <c r="G96" t="s">
        <v>188</v>
      </c>
      <c r="H96">
        <v>3</v>
      </c>
      <c r="I96" s="1" t="s">
        <v>169</v>
      </c>
      <c r="J96">
        <v>1</v>
      </c>
      <c r="M96" t="s">
        <v>214</v>
      </c>
      <c r="N96" t="s">
        <v>219</v>
      </c>
      <c r="O96" s="1" t="s">
        <v>220</v>
      </c>
    </row>
    <row r="97" spans="1:15" ht="28.8" x14ac:dyDescent="0.3">
      <c r="A97">
        <v>96</v>
      </c>
      <c r="B97" t="s">
        <v>178</v>
      </c>
      <c r="C97" t="s">
        <v>165</v>
      </c>
      <c r="D97" s="1" t="s">
        <v>189</v>
      </c>
      <c r="E97" t="s">
        <v>83</v>
      </c>
      <c r="F97">
        <v>39</v>
      </c>
      <c r="G97" t="s">
        <v>190</v>
      </c>
      <c r="H97">
        <v>10</v>
      </c>
      <c r="I97" s="1" t="s">
        <v>169</v>
      </c>
      <c r="J97">
        <v>1</v>
      </c>
      <c r="M97" t="s">
        <v>214</v>
      </c>
      <c r="N97" t="s">
        <v>219</v>
      </c>
      <c r="O97" s="1" t="s">
        <v>220</v>
      </c>
    </row>
    <row r="98" spans="1:15" ht="28.8" x14ac:dyDescent="0.3">
      <c r="A98">
        <v>97</v>
      </c>
      <c r="B98" t="s">
        <v>178</v>
      </c>
      <c r="C98" t="s">
        <v>165</v>
      </c>
      <c r="D98" s="1" t="s">
        <v>191</v>
      </c>
      <c r="E98" t="s">
        <v>83</v>
      </c>
      <c r="F98">
        <v>33</v>
      </c>
      <c r="G98" t="s">
        <v>192</v>
      </c>
      <c r="H98">
        <v>19</v>
      </c>
      <c r="I98" s="1" t="s">
        <v>169</v>
      </c>
      <c r="J98">
        <v>1</v>
      </c>
      <c r="M98" t="s">
        <v>214</v>
      </c>
      <c r="N98" t="s">
        <v>219</v>
      </c>
      <c r="O98" s="1" t="s">
        <v>220</v>
      </c>
    </row>
    <row r="99" spans="1:15" ht="28.8" x14ac:dyDescent="0.3">
      <c r="A99">
        <v>98</v>
      </c>
      <c r="B99" t="s">
        <v>178</v>
      </c>
      <c r="C99" t="s">
        <v>165</v>
      </c>
      <c r="D99" s="1" t="s">
        <v>193</v>
      </c>
      <c r="E99" t="s">
        <v>83</v>
      </c>
      <c r="F99">
        <v>42</v>
      </c>
      <c r="G99" t="s">
        <v>194</v>
      </c>
      <c r="H99">
        <v>9</v>
      </c>
      <c r="I99" s="1" t="s">
        <v>169</v>
      </c>
      <c r="J99">
        <v>1</v>
      </c>
      <c r="M99" t="s">
        <v>214</v>
      </c>
      <c r="N99" t="s">
        <v>219</v>
      </c>
      <c r="O99" s="1" t="s">
        <v>220</v>
      </c>
    </row>
    <row r="100" spans="1:15" ht="28.8" x14ac:dyDescent="0.3">
      <c r="A100">
        <v>99</v>
      </c>
      <c r="B100" t="s">
        <v>178</v>
      </c>
      <c r="C100" t="s">
        <v>165</v>
      </c>
      <c r="D100" s="1" t="s">
        <v>195</v>
      </c>
      <c r="E100" t="s">
        <v>83</v>
      </c>
      <c r="F100">
        <v>43</v>
      </c>
      <c r="G100" t="s">
        <v>196</v>
      </c>
      <c r="H100">
        <v>4</v>
      </c>
      <c r="I100" s="1" t="s">
        <v>169</v>
      </c>
      <c r="J100">
        <v>1</v>
      </c>
      <c r="M100" t="s">
        <v>214</v>
      </c>
      <c r="N100" t="s">
        <v>219</v>
      </c>
      <c r="O100" s="1" t="s">
        <v>220</v>
      </c>
    </row>
    <row r="101" spans="1:15" ht="28.8" x14ac:dyDescent="0.3">
      <c r="A101">
        <v>100</v>
      </c>
      <c r="B101" t="s">
        <v>178</v>
      </c>
      <c r="C101" t="s">
        <v>165</v>
      </c>
      <c r="D101" s="1" t="s">
        <v>197</v>
      </c>
      <c r="E101" t="s">
        <v>83</v>
      </c>
      <c r="F101">
        <v>52</v>
      </c>
      <c r="G101">
        <v>9.1</v>
      </c>
      <c r="H101">
        <v>22</v>
      </c>
      <c r="I101" s="1" t="s">
        <v>169</v>
      </c>
      <c r="J101">
        <v>1</v>
      </c>
      <c r="M101" t="s">
        <v>214</v>
      </c>
      <c r="N101" t="s">
        <v>219</v>
      </c>
      <c r="O101" s="1" t="s">
        <v>220</v>
      </c>
    </row>
    <row r="102" spans="1:15" ht="28.8" x14ac:dyDescent="0.3">
      <c r="A102">
        <v>101</v>
      </c>
      <c r="B102" t="s">
        <v>178</v>
      </c>
      <c r="C102" t="s">
        <v>165</v>
      </c>
      <c r="D102" s="1" t="s">
        <v>198</v>
      </c>
      <c r="E102" t="s">
        <v>83</v>
      </c>
      <c r="F102">
        <v>53</v>
      </c>
      <c r="G102">
        <v>9.1</v>
      </c>
      <c r="H102">
        <v>6</v>
      </c>
      <c r="I102" s="1" t="s">
        <v>169</v>
      </c>
      <c r="J102">
        <v>1</v>
      </c>
      <c r="M102" t="s">
        <v>214</v>
      </c>
      <c r="N102" t="s">
        <v>219</v>
      </c>
      <c r="O102" s="1" t="s">
        <v>220</v>
      </c>
    </row>
    <row r="103" spans="1:15" ht="28.8" x14ac:dyDescent="0.3">
      <c r="A103">
        <v>102</v>
      </c>
      <c r="B103" t="s">
        <v>178</v>
      </c>
      <c r="C103" t="s">
        <v>165</v>
      </c>
      <c r="D103" s="1" t="s">
        <v>199</v>
      </c>
      <c r="E103" t="s">
        <v>13</v>
      </c>
      <c r="F103">
        <v>36</v>
      </c>
      <c r="G103" t="s">
        <v>68</v>
      </c>
      <c r="H103">
        <v>16</v>
      </c>
      <c r="I103" s="1" t="s">
        <v>169</v>
      </c>
      <c r="J103">
        <v>1</v>
      </c>
      <c r="K103" t="s">
        <v>228</v>
      </c>
      <c r="L103" s="1" t="s">
        <v>282</v>
      </c>
      <c r="M103" t="s">
        <v>235</v>
      </c>
      <c r="O103" t="s">
        <v>281</v>
      </c>
    </row>
    <row r="104" spans="1:15" ht="28.8" x14ac:dyDescent="0.3">
      <c r="A104">
        <v>103</v>
      </c>
      <c r="B104" t="s">
        <v>178</v>
      </c>
      <c r="C104" t="s">
        <v>165</v>
      </c>
      <c r="D104" s="1" t="s">
        <v>200</v>
      </c>
      <c r="E104" t="s">
        <v>83</v>
      </c>
      <c r="F104">
        <v>39</v>
      </c>
      <c r="G104" t="s">
        <v>190</v>
      </c>
      <c r="H104">
        <v>22</v>
      </c>
      <c r="J104">
        <v>1</v>
      </c>
      <c r="M104" t="s">
        <v>214</v>
      </c>
      <c r="N104" t="s">
        <v>219</v>
      </c>
      <c r="O104" s="1" t="s">
        <v>220</v>
      </c>
    </row>
    <row r="105" spans="1:15" ht="28.8" x14ac:dyDescent="0.3">
      <c r="A105">
        <v>104</v>
      </c>
      <c r="B105" t="s">
        <v>178</v>
      </c>
      <c r="C105" t="s">
        <v>165</v>
      </c>
      <c r="D105" s="1" t="s">
        <v>201</v>
      </c>
      <c r="E105" t="s">
        <v>83</v>
      </c>
      <c r="F105">
        <v>40</v>
      </c>
      <c r="G105" t="s">
        <v>190</v>
      </c>
      <c r="H105">
        <v>1</v>
      </c>
      <c r="J105">
        <v>1</v>
      </c>
      <c r="M105" t="s">
        <v>214</v>
      </c>
      <c r="N105" t="s">
        <v>219</v>
      </c>
      <c r="O105" s="1" t="s">
        <v>220</v>
      </c>
    </row>
    <row r="106" spans="1:15" ht="28.8" x14ac:dyDescent="0.3">
      <c r="A106">
        <v>105</v>
      </c>
      <c r="B106" t="s">
        <v>178</v>
      </c>
      <c r="C106" t="s">
        <v>165</v>
      </c>
      <c r="D106" s="1" t="s">
        <v>202</v>
      </c>
      <c r="E106" t="s">
        <v>83</v>
      </c>
      <c r="F106">
        <v>41</v>
      </c>
      <c r="G106" t="s">
        <v>192</v>
      </c>
      <c r="H106">
        <v>1</v>
      </c>
      <c r="J106">
        <v>1</v>
      </c>
      <c r="M106" t="s">
        <v>214</v>
      </c>
      <c r="N106" t="s">
        <v>219</v>
      </c>
      <c r="O106" s="1" t="s">
        <v>220</v>
      </c>
    </row>
    <row r="107" spans="1:15" ht="28.8" x14ac:dyDescent="0.3">
      <c r="A107">
        <v>106</v>
      </c>
      <c r="B107" t="s">
        <v>178</v>
      </c>
      <c r="C107" t="s">
        <v>165</v>
      </c>
      <c r="D107" s="1" t="s">
        <v>203</v>
      </c>
      <c r="E107" t="s">
        <v>83</v>
      </c>
      <c r="F107">
        <v>41</v>
      </c>
      <c r="G107" t="s">
        <v>192</v>
      </c>
      <c r="H107">
        <v>8</v>
      </c>
      <c r="J107">
        <v>1</v>
      </c>
      <c r="M107" t="s">
        <v>214</v>
      </c>
      <c r="N107" t="s">
        <v>219</v>
      </c>
      <c r="O107" s="1" t="s">
        <v>220</v>
      </c>
    </row>
    <row r="108" spans="1:15" ht="28.8" x14ac:dyDescent="0.3">
      <c r="A108">
        <v>107</v>
      </c>
      <c r="B108" t="s">
        <v>178</v>
      </c>
      <c r="C108" t="s">
        <v>165</v>
      </c>
      <c r="D108" s="1" t="s">
        <v>204</v>
      </c>
      <c r="E108" t="s">
        <v>83</v>
      </c>
      <c r="F108">
        <v>41</v>
      </c>
      <c r="G108" t="s">
        <v>192</v>
      </c>
      <c r="H108">
        <v>11</v>
      </c>
      <c r="J108">
        <v>1</v>
      </c>
      <c r="M108" t="s">
        <v>214</v>
      </c>
      <c r="N108" t="s">
        <v>219</v>
      </c>
      <c r="O108" s="1" t="s">
        <v>220</v>
      </c>
    </row>
    <row r="109" spans="1:15" ht="28.8" x14ac:dyDescent="0.3">
      <c r="A109">
        <v>108</v>
      </c>
      <c r="B109" t="s">
        <v>178</v>
      </c>
      <c r="C109" t="s">
        <v>165</v>
      </c>
      <c r="D109" s="1" t="s">
        <v>205</v>
      </c>
      <c r="E109" t="s">
        <v>83</v>
      </c>
      <c r="F109">
        <v>42</v>
      </c>
      <c r="G109" t="s">
        <v>194</v>
      </c>
      <c r="H109">
        <v>23</v>
      </c>
      <c r="J109">
        <v>1</v>
      </c>
      <c r="M109" t="s">
        <v>214</v>
      </c>
      <c r="N109" t="s">
        <v>219</v>
      </c>
      <c r="O109" s="1" t="s">
        <v>220</v>
      </c>
    </row>
    <row r="110" spans="1:15" ht="28.8" x14ac:dyDescent="0.3">
      <c r="A110">
        <v>109</v>
      </c>
      <c r="B110" t="s">
        <v>178</v>
      </c>
      <c r="C110" t="s">
        <v>165</v>
      </c>
      <c r="D110" s="1" t="s">
        <v>206</v>
      </c>
      <c r="E110" t="s">
        <v>83</v>
      </c>
      <c r="F110">
        <v>54</v>
      </c>
      <c r="G110" t="s">
        <v>207</v>
      </c>
      <c r="H110">
        <v>10</v>
      </c>
      <c r="J110">
        <v>1</v>
      </c>
      <c r="M110" t="s">
        <v>214</v>
      </c>
      <c r="N110" t="s">
        <v>219</v>
      </c>
      <c r="O110" s="1" t="s">
        <v>220</v>
      </c>
    </row>
    <row r="111" spans="1:15" x14ac:dyDescent="0.3">
      <c r="A111">
        <v>110</v>
      </c>
      <c r="B111" t="s">
        <v>178</v>
      </c>
      <c r="C111" t="s">
        <v>165</v>
      </c>
      <c r="D111" s="1" t="s">
        <v>208</v>
      </c>
      <c r="E111" t="s">
        <v>13</v>
      </c>
      <c r="F111">
        <v>22</v>
      </c>
      <c r="G111" t="s">
        <v>57</v>
      </c>
      <c r="H111">
        <v>22</v>
      </c>
      <c r="J111">
        <v>0</v>
      </c>
      <c r="K111" t="s">
        <v>228</v>
      </c>
      <c r="L111" s="1" t="s">
        <v>283</v>
      </c>
      <c r="M111" t="s">
        <v>235</v>
      </c>
      <c r="O111"/>
    </row>
    <row r="112" spans="1:15" x14ac:dyDescent="0.3">
      <c r="A112">
        <v>111</v>
      </c>
      <c r="B112" t="s">
        <v>178</v>
      </c>
      <c r="C112" t="s">
        <v>165</v>
      </c>
      <c r="D112" s="1" t="s">
        <v>208</v>
      </c>
      <c r="E112" t="s">
        <v>13</v>
      </c>
      <c r="F112">
        <v>22</v>
      </c>
      <c r="G112" t="s">
        <v>57</v>
      </c>
      <c r="H112">
        <v>23</v>
      </c>
      <c r="J112">
        <v>0</v>
      </c>
      <c r="K112" t="s">
        <v>228</v>
      </c>
      <c r="L112" s="1" t="s">
        <v>283</v>
      </c>
      <c r="M112" t="s">
        <v>235</v>
      </c>
      <c r="O112"/>
    </row>
    <row r="113" spans="1:13" customFormat="1" x14ac:dyDescent="0.3">
      <c r="A113">
        <v>112</v>
      </c>
      <c r="B113" t="s">
        <v>209</v>
      </c>
      <c r="C113" t="s">
        <v>165</v>
      </c>
      <c r="D113" s="1" t="s">
        <v>208</v>
      </c>
      <c r="E113" t="s">
        <v>13</v>
      </c>
      <c r="F113">
        <v>22</v>
      </c>
      <c r="G113" t="s">
        <v>57</v>
      </c>
      <c r="H113">
        <v>29</v>
      </c>
      <c r="I113" s="1"/>
      <c r="J113">
        <v>0</v>
      </c>
      <c r="K113" t="s">
        <v>228</v>
      </c>
      <c r="L113" s="1" t="s">
        <v>283</v>
      </c>
      <c r="M113" t="s">
        <v>235</v>
      </c>
    </row>
    <row r="114" spans="1:13" customFormat="1" x14ac:dyDescent="0.3">
      <c r="A114">
        <v>113</v>
      </c>
      <c r="B114" t="s">
        <v>209</v>
      </c>
      <c r="C114" t="s">
        <v>165</v>
      </c>
      <c r="D114" s="1" t="s">
        <v>208</v>
      </c>
      <c r="E114" t="s">
        <v>13</v>
      </c>
      <c r="F114">
        <v>22</v>
      </c>
      <c r="G114" t="s">
        <v>57</v>
      </c>
      <c r="H114">
        <v>33</v>
      </c>
      <c r="I114" s="1"/>
      <c r="J114">
        <v>0</v>
      </c>
      <c r="K114" t="s">
        <v>228</v>
      </c>
      <c r="L114" s="1" t="s">
        <v>283</v>
      </c>
      <c r="M114" t="s">
        <v>235</v>
      </c>
    </row>
    <row r="115" spans="1:13" customFormat="1" x14ac:dyDescent="0.3">
      <c r="A115">
        <v>114</v>
      </c>
      <c r="B115" t="s">
        <v>209</v>
      </c>
      <c r="C115" t="s">
        <v>165</v>
      </c>
      <c r="D115" s="1" t="s">
        <v>208</v>
      </c>
      <c r="E115" t="s">
        <v>13</v>
      </c>
      <c r="F115">
        <v>22</v>
      </c>
      <c r="G115" t="s">
        <v>57</v>
      </c>
      <c r="H115">
        <v>34</v>
      </c>
      <c r="I115" s="1"/>
      <c r="J115">
        <v>0</v>
      </c>
      <c r="K115" t="s">
        <v>228</v>
      </c>
      <c r="L115" s="1" t="s">
        <v>283</v>
      </c>
      <c r="M115" t="s">
        <v>235</v>
      </c>
    </row>
    <row r="116" spans="1:13" customFormat="1" x14ac:dyDescent="0.3">
      <c r="A116">
        <v>115</v>
      </c>
      <c r="B116" t="s">
        <v>209</v>
      </c>
      <c r="C116" t="s">
        <v>165</v>
      </c>
      <c r="D116" s="1" t="s">
        <v>208</v>
      </c>
      <c r="E116" t="s">
        <v>13</v>
      </c>
      <c r="F116">
        <v>22</v>
      </c>
      <c r="G116" t="s">
        <v>57</v>
      </c>
      <c r="H116">
        <v>36</v>
      </c>
      <c r="I116" s="1"/>
      <c r="J116">
        <v>0</v>
      </c>
      <c r="K116" t="s">
        <v>228</v>
      </c>
      <c r="L116" s="1" t="s">
        <v>283</v>
      </c>
      <c r="M116" t="s">
        <v>235</v>
      </c>
    </row>
    <row r="117" spans="1:13" customFormat="1" x14ac:dyDescent="0.3">
      <c r="A117">
        <v>116</v>
      </c>
      <c r="B117" t="s">
        <v>209</v>
      </c>
      <c r="C117" t="s">
        <v>165</v>
      </c>
      <c r="D117" s="1" t="s">
        <v>208</v>
      </c>
      <c r="E117" t="s">
        <v>13</v>
      </c>
      <c r="F117">
        <v>24</v>
      </c>
      <c r="G117" t="s">
        <v>57</v>
      </c>
      <c r="H117">
        <v>15</v>
      </c>
      <c r="I117" s="1"/>
      <c r="J117">
        <v>0</v>
      </c>
      <c r="K117" t="s">
        <v>228</v>
      </c>
      <c r="L117" s="1" t="s">
        <v>283</v>
      </c>
      <c r="M117" t="s">
        <v>235</v>
      </c>
    </row>
    <row r="120" spans="1:13" x14ac:dyDescent="0.3">
      <c r="M120">
        <f>COUNTIF(M2:M117,"Assigned")</f>
        <v>25</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workbookViewId="0">
      <selection activeCell="C18" sqref="C18"/>
    </sheetView>
  </sheetViews>
  <sheetFormatPr defaultRowHeight="14.4" x14ac:dyDescent="0.3"/>
  <cols>
    <col min="1" max="1" width="22.109375" customWidth="1"/>
  </cols>
  <sheetData>
    <row r="1" spans="1:3" x14ac:dyDescent="0.3">
      <c r="A1" t="s">
        <v>232</v>
      </c>
    </row>
    <row r="2" spans="1:3" x14ac:dyDescent="0.3">
      <c r="A2" s="1" t="s">
        <v>231</v>
      </c>
      <c r="B2">
        <f>COUNTIF('poll-comments (3)'!A2:A118,"&gt;0")</f>
        <v>116</v>
      </c>
    </row>
    <row r="3" spans="1:3" x14ac:dyDescent="0.3">
      <c r="A3" t="s">
        <v>167</v>
      </c>
      <c r="B3">
        <f>COUNTIF('poll-comments (3)'!E2:E117,"General")</f>
        <v>3</v>
      </c>
      <c r="C3" s="2">
        <f t="shared" ref="C3:C9" si="0">B3/$B$2</f>
        <v>2.5862068965517241E-2</v>
      </c>
    </row>
    <row r="4" spans="1:3" x14ac:dyDescent="0.3">
      <c r="A4" s="1" t="s">
        <v>83</v>
      </c>
      <c r="B4">
        <f>COUNTIF('poll-comments (3)'!E2:E117,"Technical")</f>
        <v>30</v>
      </c>
      <c r="C4" s="2">
        <f t="shared" si="0"/>
        <v>0.25862068965517243</v>
      </c>
    </row>
    <row r="5" spans="1:3" x14ac:dyDescent="0.3">
      <c r="A5" s="1" t="s">
        <v>13</v>
      </c>
      <c r="B5">
        <f>COUNTIF('poll-comments (3)'!E2:E117,"Editorial")</f>
        <v>83</v>
      </c>
      <c r="C5" s="2">
        <f t="shared" si="0"/>
        <v>0.71551724137931039</v>
      </c>
    </row>
    <row r="6" spans="1:3" x14ac:dyDescent="0.3">
      <c r="A6" s="1" t="s">
        <v>233</v>
      </c>
      <c r="B6">
        <f>COUNTIFS('poll-comments (3)'!J2:J117,1,'poll-comments (3)'!E2:E117,"Technical")</f>
        <v>28</v>
      </c>
      <c r="C6" s="2">
        <f t="shared" si="0"/>
        <v>0.2413793103448276</v>
      </c>
    </row>
    <row r="7" spans="1:3" x14ac:dyDescent="0.3">
      <c r="A7" s="1" t="s">
        <v>226</v>
      </c>
      <c r="B7">
        <f>COUNTIFS('poll-comments (3)'!M2:M117,"Assigned",'poll-comments (3)'!E2:E117,"Technical")</f>
        <v>24</v>
      </c>
      <c r="C7" s="2">
        <f t="shared" si="0"/>
        <v>0.20689655172413793</v>
      </c>
    </row>
    <row r="8" spans="1:3" x14ac:dyDescent="0.3">
      <c r="A8" s="1" t="s">
        <v>234</v>
      </c>
      <c r="B8">
        <f>COUNTIFS('poll-comments (3)'!M2:M117,"Ready",'poll-comments (3)'!E2:E117,"Technical")</f>
        <v>0</v>
      </c>
      <c r="C8" s="2">
        <f t="shared" si="0"/>
        <v>0</v>
      </c>
    </row>
    <row r="9" spans="1:3" x14ac:dyDescent="0.3">
      <c r="A9" s="1" t="s">
        <v>227</v>
      </c>
      <c r="B9">
        <f>COUNTIF('poll-comments (3)'!E2:E117,"Technical") - B7 - B8</f>
        <v>6</v>
      </c>
      <c r="C9" s="2">
        <f t="shared" si="0"/>
        <v>5.1724137931034482E-2</v>
      </c>
    </row>
    <row r="11" spans="1:3" x14ac:dyDescent="0.3">
      <c r="A11" s="1" t="s">
        <v>228</v>
      </c>
      <c r="B11">
        <f>COUNTIF('poll-comments (3)'!K2:K117,"Accepted")</f>
        <v>67</v>
      </c>
      <c r="C11" s="2">
        <f>B11/$B$2</f>
        <v>0.57758620689655171</v>
      </c>
    </row>
    <row r="12" spans="1:3" x14ac:dyDescent="0.3">
      <c r="A12" s="1" t="s">
        <v>212</v>
      </c>
      <c r="B12">
        <f>COUNTIF('poll-comments (3)'!K2:K117,"Revised")</f>
        <v>26</v>
      </c>
      <c r="C12" s="2">
        <f>B12/$B$2</f>
        <v>0.22413793103448276</v>
      </c>
    </row>
    <row r="13" spans="1:3" x14ac:dyDescent="0.3">
      <c r="A13" s="1" t="s">
        <v>229</v>
      </c>
      <c r="B13">
        <f>COUNTIF('poll-comments (3)'!K2:K117,"Rejected")</f>
        <v>0</v>
      </c>
      <c r="C13" s="2">
        <f>B13/$B$2</f>
        <v>0</v>
      </c>
    </row>
    <row r="14" spans="1:3" x14ac:dyDescent="0.3">
      <c r="A14" s="1" t="s">
        <v>230</v>
      </c>
      <c r="B14">
        <f>COUNTIF('poll-comments (3)'!K2:K117,"")</f>
        <v>23</v>
      </c>
    </row>
    <row r="16" spans="1:3" x14ac:dyDescent="0.3">
      <c r="A16" s="1" t="s">
        <v>214</v>
      </c>
      <c r="B16">
        <f>COUNTIF('poll-comments (3)'!M2:M117,"Assigned")</f>
        <v>25</v>
      </c>
      <c r="C16" s="2">
        <f>B16/B2</f>
        <v>0.21551724137931033</v>
      </c>
    </row>
    <row r="17" spans="1:3" x14ac:dyDescent="0.3">
      <c r="A17" s="1" t="s">
        <v>215</v>
      </c>
      <c r="B17">
        <f>COUNTIF('poll-comments (3)'!M2:M117,"Ready")</f>
        <v>0</v>
      </c>
      <c r="C17" s="2">
        <f>B17/B2</f>
        <v>0</v>
      </c>
    </row>
    <row r="18" spans="1:3" x14ac:dyDescent="0.3">
      <c r="A18" s="1" t="s">
        <v>235</v>
      </c>
      <c r="B18">
        <f>COUNTIF('poll-comments (3)'!M2:M117,"Done")</f>
        <v>91</v>
      </c>
      <c r="C18" s="2">
        <f>B18/B2</f>
        <v>0.78448275862068961</v>
      </c>
    </row>
  </sheetData>
  <conditionalFormatting sqref="B14">
    <cfRule type="cellIs" dxfId="5" priority="4" operator="equal">
      <formula>0</formula>
    </cfRule>
    <cfRule type="cellIs" dxfId="4" priority="5" operator="equal">
      <formula>0</formula>
    </cfRule>
    <cfRule type="cellIs" dxfId="3" priority="6" operator="greaterThan">
      <formula>0</formula>
    </cfRule>
  </conditionalFormatting>
  <conditionalFormatting sqref="B9">
    <cfRule type="cellIs" dxfId="2" priority="1" operator="equal">
      <formula>0</formula>
    </cfRule>
    <cfRule type="cellIs" dxfId="1" priority="2" operator="equal">
      <formula>0</formula>
    </cfRule>
    <cfRule type="cellIs" dxfId="0" priority="3" operator="greater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poll-comments (3)</vt:lpstr>
      <vt:lpstr>Stats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dcterms:created xsi:type="dcterms:W3CDTF">2020-05-13T13:35:38Z</dcterms:created>
  <dcterms:modified xsi:type="dcterms:W3CDTF">2020-05-27T15:12:21Z</dcterms:modified>
</cp:coreProperties>
</file>