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245" yWindow="1860" windowWidth="6045" windowHeight="4695" activeTab="2"/>
  </bookViews>
  <sheets>
    <sheet name="Title Page" sheetId="2" r:id="rId1"/>
    <sheet name="DF3.02 WG LB" sheetId="5" r:id="rId2"/>
    <sheet name="DF3.03 WG re-circ LB" sheetId="1" r:id="rId3"/>
    <sheet name="Status" sheetId="4" r:id="rId4"/>
  </sheets>
  <calcPr calcId="145621"/>
</workbook>
</file>

<file path=xl/calcChain.xml><?xml version="1.0" encoding="utf-8"?>
<calcChain xmlns="http://schemas.openxmlformats.org/spreadsheetml/2006/main">
  <c r="P55" i="1" l="1"/>
  <c r="P59" i="1"/>
  <c r="Q36" i="1" l="1"/>
  <c r="Q33" i="1"/>
  <c r="Q30" i="1"/>
  <c r="Q23" i="1"/>
  <c r="Q87" i="1"/>
  <c r="Q86" i="1"/>
  <c r="Q85" i="1"/>
  <c r="Q52" i="1"/>
  <c r="Q39" i="1"/>
  <c r="Q41" i="1"/>
  <c r="Q40" i="1"/>
  <c r="Q49" i="1"/>
  <c r="Q15" i="1"/>
  <c r="Q54" i="1"/>
  <c r="Q27" i="1"/>
  <c r="Q22" i="1"/>
  <c r="Q14" i="1"/>
  <c r="Q7" i="1"/>
  <c r="Q6" i="1"/>
  <c r="Q65" i="1"/>
  <c r="Q58" i="1"/>
  <c r="Q26" i="1"/>
  <c r="Q19" i="1"/>
  <c r="Q17" i="1"/>
  <c r="Q5" i="1"/>
  <c r="Q62" i="1"/>
  <c r="Q38" i="1"/>
  <c r="Q46" i="1"/>
  <c r="Q61" i="1"/>
  <c r="Q11" i="1"/>
  <c r="Q35" i="1"/>
  <c r="Q32" i="1"/>
  <c r="Q29" i="1"/>
  <c r="Q20" i="1"/>
  <c r="Q37" i="1"/>
  <c r="Q57" i="1"/>
  <c r="Q60" i="1"/>
  <c r="Q51" i="1"/>
  <c r="Q10" i="1"/>
  <c r="Q9" i="1"/>
  <c r="Q84" i="1"/>
  <c r="Q72" i="1"/>
  <c r="Q68" i="1"/>
  <c r="Q4" i="1"/>
  <c r="Q64" i="1"/>
  <c r="Q59" i="1"/>
  <c r="Q53" i="1"/>
  <c r="Q83" i="1"/>
  <c r="Q82" i="1"/>
  <c r="Q81" i="1"/>
  <c r="Q80" i="1"/>
  <c r="Q79" i="1"/>
  <c r="Q78" i="1"/>
  <c r="Q48" i="1"/>
  <c r="Q47" i="1"/>
  <c r="Q77" i="1"/>
  <c r="Q45" i="1"/>
  <c r="Q76" i="1"/>
  <c r="Q75" i="1"/>
  <c r="Q34" i="1"/>
  <c r="Q31" i="1"/>
  <c r="Q28" i="1"/>
  <c r="Q21" i="1"/>
  <c r="Q74" i="1"/>
  <c r="Q73" i="1"/>
  <c r="Q16" i="1"/>
  <c r="Q12" i="1"/>
  <c r="Q71" i="1"/>
  <c r="Q70" i="1"/>
  <c r="Q69" i="1"/>
  <c r="Q42" i="1"/>
  <c r="Q44" i="1"/>
  <c r="Q43" i="1"/>
  <c r="Q13" i="1"/>
  <c r="Q63" i="1"/>
  <c r="Q56" i="1"/>
  <c r="Q50" i="1"/>
  <c r="Q25" i="1"/>
  <c r="Q18" i="1"/>
  <c r="Q8" i="1"/>
  <c r="Q55" i="1"/>
  <c r="Q24" i="1"/>
  <c r="P36" i="1"/>
  <c r="P33" i="1"/>
  <c r="P30" i="1"/>
  <c r="P23" i="1"/>
  <c r="P87" i="1"/>
  <c r="P86" i="1"/>
  <c r="P85" i="1"/>
  <c r="P52" i="1"/>
  <c r="P39" i="1"/>
  <c r="P41" i="1"/>
  <c r="P40" i="1"/>
  <c r="P49" i="1"/>
  <c r="P15" i="1"/>
  <c r="P54" i="1"/>
  <c r="P27" i="1"/>
  <c r="P22" i="1"/>
  <c r="P14" i="1"/>
  <c r="P7" i="1"/>
  <c r="P6" i="1"/>
  <c r="P65" i="1"/>
  <c r="P58" i="1"/>
  <c r="P26" i="1"/>
  <c r="P19" i="1"/>
  <c r="P17" i="1"/>
  <c r="P5" i="1"/>
  <c r="P62" i="1"/>
  <c r="P38" i="1"/>
  <c r="P46" i="1"/>
  <c r="P61" i="1"/>
  <c r="P11" i="1"/>
  <c r="P35" i="1"/>
  <c r="P32" i="1"/>
  <c r="P29" i="1"/>
  <c r="P20" i="1"/>
  <c r="P37" i="1"/>
  <c r="P57" i="1"/>
  <c r="P60" i="1"/>
  <c r="P51" i="1"/>
  <c r="P10" i="1"/>
  <c r="P9" i="1"/>
  <c r="P84" i="1"/>
  <c r="P72" i="1"/>
  <c r="P68" i="1"/>
  <c r="P4" i="1"/>
  <c r="P64" i="1"/>
  <c r="P53" i="1"/>
  <c r="P83" i="1"/>
  <c r="P82" i="1"/>
  <c r="P81" i="1"/>
  <c r="P80" i="1"/>
  <c r="P79" i="1"/>
  <c r="P78" i="1"/>
  <c r="P48" i="1"/>
  <c r="P47" i="1"/>
  <c r="P77" i="1"/>
  <c r="P45" i="1"/>
  <c r="P76" i="1"/>
  <c r="P75" i="1"/>
  <c r="P34" i="1"/>
  <c r="P31" i="1"/>
  <c r="P28" i="1"/>
  <c r="P21" i="1"/>
  <c r="P74" i="1"/>
  <c r="P73" i="1"/>
  <c r="P16" i="1"/>
  <c r="P12" i="1"/>
  <c r="P71" i="1"/>
  <c r="P70" i="1"/>
  <c r="P69" i="1"/>
  <c r="P42" i="1"/>
  <c r="P44" i="1"/>
  <c r="P43" i="1"/>
  <c r="P13" i="1"/>
  <c r="P63" i="1"/>
  <c r="P56" i="1"/>
  <c r="P50" i="1"/>
  <c r="P25" i="1"/>
  <c r="P18" i="1"/>
  <c r="P8" i="1"/>
  <c r="P24" i="1"/>
  <c r="O36" i="1"/>
  <c r="O33" i="1"/>
  <c r="O30" i="1"/>
  <c r="O23" i="1"/>
  <c r="O87" i="1"/>
  <c r="O86" i="1"/>
  <c r="O85" i="1"/>
  <c r="O52" i="1"/>
  <c r="O39" i="1"/>
  <c r="O41" i="1"/>
  <c r="O40" i="1"/>
  <c r="O49" i="1"/>
  <c r="O15" i="1"/>
  <c r="O54" i="1"/>
  <c r="O27" i="1"/>
  <c r="O22" i="1"/>
  <c r="O14" i="1"/>
  <c r="O7" i="1"/>
  <c r="O6" i="1"/>
  <c r="O65" i="1"/>
  <c r="O58" i="1"/>
  <c r="O26" i="1"/>
  <c r="O19" i="1"/>
  <c r="O17" i="1"/>
  <c r="O5" i="1"/>
  <c r="O62" i="1"/>
  <c r="O38" i="1"/>
  <c r="O46" i="1"/>
  <c r="O61" i="1"/>
  <c r="O11" i="1"/>
  <c r="O35" i="1"/>
  <c r="O32" i="1"/>
  <c r="O29" i="1"/>
  <c r="O20" i="1"/>
  <c r="O37" i="1"/>
  <c r="O57" i="1"/>
  <c r="O60" i="1"/>
  <c r="O51" i="1"/>
  <c r="O10" i="1"/>
  <c r="O9" i="1"/>
  <c r="O84" i="1"/>
  <c r="O72" i="1"/>
  <c r="O68" i="1"/>
  <c r="O4" i="1"/>
  <c r="O64" i="1"/>
  <c r="O59" i="1"/>
  <c r="O53" i="1"/>
  <c r="O83" i="1"/>
  <c r="O82" i="1"/>
  <c r="O81" i="1"/>
  <c r="O80" i="1"/>
  <c r="O79" i="1"/>
  <c r="O78" i="1"/>
  <c r="O48" i="1"/>
  <c r="O47" i="1"/>
  <c r="O77" i="1"/>
  <c r="O45" i="1"/>
  <c r="O76" i="1"/>
  <c r="O75" i="1"/>
  <c r="O34" i="1"/>
  <c r="O31" i="1"/>
  <c r="O28" i="1"/>
  <c r="O21" i="1"/>
  <c r="O74" i="1"/>
  <c r="O73" i="1"/>
  <c r="O16" i="1"/>
  <c r="O12" i="1"/>
  <c r="O71" i="1"/>
  <c r="O70" i="1"/>
  <c r="O69" i="1"/>
  <c r="O42" i="1"/>
  <c r="O44" i="1"/>
  <c r="O43" i="1"/>
  <c r="O13" i="1"/>
  <c r="O63" i="1"/>
  <c r="O56" i="1"/>
  <c r="O50" i="1"/>
  <c r="O25" i="1"/>
  <c r="O18" i="1"/>
  <c r="O8" i="1"/>
  <c r="O24" i="1"/>
  <c r="O55" i="1"/>
  <c r="O280" i="5"/>
  <c r="Q217" i="5"/>
  <c r="P217" i="5"/>
  <c r="O217" i="5"/>
  <c r="A36" i="5"/>
  <c r="A37" i="5"/>
  <c r="A38" i="5"/>
  <c r="A39" i="5"/>
  <c r="A41" i="5"/>
  <c r="A42" i="5"/>
  <c r="A43" i="5"/>
  <c r="A44" i="5"/>
  <c r="A45" i="5"/>
  <c r="A46" i="5"/>
  <c r="A47" i="5"/>
  <c r="A48" i="5"/>
  <c r="A49" i="5"/>
  <c r="A50" i="5"/>
  <c r="A51" i="5"/>
  <c r="A52" i="5"/>
  <c r="A53" i="5"/>
  <c r="A54" i="5"/>
  <c r="A55" i="5"/>
  <c r="A56" i="5"/>
  <c r="A57" i="5"/>
  <c r="A58" i="5"/>
  <c r="A59" i="5"/>
  <c r="A60" i="5"/>
  <c r="A61" i="5"/>
  <c r="A62" i="5"/>
  <c r="A64" i="5"/>
  <c r="A65" i="5"/>
  <c r="A66" i="5"/>
  <c r="A67" i="5"/>
  <c r="A69" i="5"/>
  <c r="A70" i="5"/>
  <c r="A71" i="5"/>
  <c r="A72" i="5"/>
  <c r="A73" i="5"/>
  <c r="A74" i="5"/>
  <c r="A75" i="5"/>
  <c r="A76" i="5"/>
  <c r="A77" i="5"/>
  <c r="A78"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8" i="5"/>
  <c r="A139" i="5"/>
  <c r="A140" i="5"/>
  <c r="A141" i="5"/>
  <c r="A142" i="5"/>
  <c r="A143" i="5"/>
  <c r="A144" i="5"/>
  <c r="A145" i="5"/>
  <c r="A146" i="5"/>
  <c r="A147" i="5"/>
  <c r="A148" i="5"/>
  <c r="A149" i="5"/>
  <c r="A150" i="5"/>
  <c r="A153" i="5"/>
  <c r="A154" i="5"/>
  <c r="A155" i="5"/>
  <c r="A156" i="5"/>
  <c r="A157" i="5"/>
  <c r="A158" i="5"/>
  <c r="A159" i="5"/>
  <c r="A160" i="5"/>
  <c r="A162" i="5"/>
  <c r="A163" i="5"/>
  <c r="A164" i="5"/>
  <c r="A165" i="5"/>
  <c r="A166" i="5"/>
  <c r="A167" i="5"/>
  <c r="A168" i="5"/>
  <c r="A169" i="5"/>
  <c r="A170" i="5"/>
  <c r="A171" i="5"/>
  <c r="A172" i="5"/>
  <c r="A173" i="5"/>
  <c r="A174" i="5"/>
  <c r="A175" i="5"/>
  <c r="A176" i="5"/>
  <c r="A177" i="5"/>
  <c r="A178" i="5"/>
  <c r="A179" i="5"/>
  <c r="A180" i="5"/>
  <c r="A182" i="5"/>
  <c r="A184" i="5"/>
  <c r="A185" i="5"/>
  <c r="A187" i="5"/>
  <c r="A188" i="5"/>
  <c r="A189" i="5"/>
  <c r="A190" i="5"/>
  <c r="A191" i="5"/>
  <c r="A192" i="5"/>
  <c r="A196" i="5"/>
  <c r="A197" i="5"/>
  <c r="A198" i="5"/>
  <c r="A199" i="5"/>
  <c r="A200" i="5"/>
  <c r="A201" i="5"/>
  <c r="A202" i="5"/>
  <c r="A203" i="5"/>
  <c r="A204" i="5"/>
  <c r="A205" i="5"/>
  <c r="A206" i="5"/>
  <c r="A207" i="5"/>
  <c r="A208" i="5"/>
  <c r="A209" i="5"/>
  <c r="A210" i="5"/>
  <c r="A211" i="5"/>
  <c r="A212" i="5"/>
  <c r="A213" i="5"/>
  <c r="A214" i="5"/>
  <c r="A215" i="5"/>
  <c r="A216" i="5"/>
  <c r="A217" i="5"/>
  <c r="Q216" i="5"/>
  <c r="P216" i="5"/>
  <c r="O216" i="5"/>
  <c r="Q215" i="5"/>
  <c r="P215" i="5"/>
  <c r="O215" i="5"/>
  <c r="Q214" i="5"/>
  <c r="P214" i="5"/>
  <c r="O214" i="5"/>
  <c r="Q213" i="5"/>
  <c r="P213" i="5"/>
  <c r="O213" i="5"/>
  <c r="Q212" i="5"/>
  <c r="P212" i="5"/>
  <c r="O212" i="5"/>
  <c r="Q211" i="5"/>
  <c r="P211" i="5"/>
  <c r="O211" i="5"/>
  <c r="Q210" i="5"/>
  <c r="P210" i="5"/>
  <c r="O210" i="5"/>
  <c r="Q209" i="5"/>
  <c r="P209" i="5"/>
  <c r="O209" i="5"/>
  <c r="Q208" i="5"/>
  <c r="P208" i="5"/>
  <c r="O208" i="5"/>
  <c r="Q207" i="5"/>
  <c r="P207" i="5"/>
  <c r="O207" i="5"/>
  <c r="Q206" i="5"/>
  <c r="P206" i="5"/>
  <c r="O206" i="5"/>
  <c r="Q205" i="5"/>
  <c r="P205" i="5"/>
  <c r="O205" i="5"/>
  <c r="Q204" i="5"/>
  <c r="P204" i="5"/>
  <c r="O204" i="5"/>
  <c r="Q203" i="5"/>
  <c r="P203" i="5"/>
  <c r="O203" i="5"/>
  <c r="Q202" i="5"/>
  <c r="P202" i="5"/>
  <c r="O202" i="5"/>
  <c r="Q201" i="5"/>
  <c r="P201" i="5"/>
  <c r="O201" i="5"/>
  <c r="Q200" i="5"/>
  <c r="P200" i="5"/>
  <c r="O200" i="5"/>
  <c r="Q199" i="5"/>
  <c r="P199" i="5"/>
  <c r="O199" i="5"/>
  <c r="Q198" i="5"/>
  <c r="P198" i="5"/>
  <c r="O198" i="5"/>
  <c r="Q197" i="5"/>
  <c r="P197" i="5"/>
  <c r="O197" i="5"/>
  <c r="Q196" i="5"/>
  <c r="P196" i="5"/>
  <c r="O196" i="5"/>
  <c r="O195" i="5"/>
  <c r="O194" i="5"/>
  <c r="Q192" i="5"/>
  <c r="P192" i="5"/>
  <c r="O192" i="5"/>
  <c r="Q191" i="5"/>
  <c r="P191" i="5"/>
  <c r="O191" i="5"/>
  <c r="Q190" i="5"/>
  <c r="P190" i="5"/>
  <c r="O190" i="5"/>
  <c r="Q189" i="5"/>
  <c r="P189" i="5"/>
  <c r="O189" i="5"/>
  <c r="Q188" i="5"/>
  <c r="P188" i="5"/>
  <c r="O188" i="5"/>
  <c r="Q187" i="5"/>
  <c r="P187" i="5"/>
  <c r="O187" i="5"/>
  <c r="Q185" i="5"/>
  <c r="P185" i="5"/>
  <c r="O185" i="5"/>
  <c r="Q184" i="5"/>
  <c r="P184" i="5"/>
  <c r="O184" i="5"/>
  <c r="Q182" i="5"/>
  <c r="P182" i="5"/>
  <c r="O182" i="5"/>
  <c r="Q180" i="5"/>
  <c r="P180" i="5"/>
  <c r="O180" i="5"/>
  <c r="Q179" i="5"/>
  <c r="P179" i="5"/>
  <c r="O179" i="5"/>
  <c r="Q178" i="5"/>
  <c r="P178" i="5"/>
  <c r="O178" i="5"/>
  <c r="Q177" i="5"/>
  <c r="P177" i="5"/>
  <c r="O177" i="5"/>
  <c r="Q176" i="5"/>
  <c r="P176" i="5"/>
  <c r="O176" i="5"/>
  <c r="Q175" i="5"/>
  <c r="P175" i="5"/>
  <c r="O175" i="5"/>
  <c r="Q174" i="5"/>
  <c r="P174" i="5"/>
  <c r="O174" i="5"/>
  <c r="Q173" i="5"/>
  <c r="P173" i="5"/>
  <c r="O173" i="5"/>
  <c r="Q172" i="5"/>
  <c r="P172" i="5"/>
  <c r="O172" i="5"/>
  <c r="Q171" i="5"/>
  <c r="P171" i="5"/>
  <c r="O171" i="5"/>
  <c r="Q170" i="5"/>
  <c r="P170" i="5"/>
  <c r="O170" i="5"/>
  <c r="Q169" i="5"/>
  <c r="P169" i="5"/>
  <c r="O169" i="5"/>
  <c r="Q168" i="5"/>
  <c r="P168" i="5"/>
  <c r="O168" i="5"/>
  <c r="Q167" i="5"/>
  <c r="P167" i="5"/>
  <c r="O167" i="5"/>
  <c r="Q166" i="5"/>
  <c r="P166" i="5"/>
  <c r="O166" i="5"/>
  <c r="Q165" i="5"/>
  <c r="P165" i="5"/>
  <c r="O165" i="5"/>
  <c r="Q164" i="5"/>
  <c r="P164" i="5"/>
  <c r="O164" i="5"/>
  <c r="Q163" i="5"/>
  <c r="P163" i="5"/>
  <c r="O163" i="5"/>
  <c r="Q162" i="5"/>
  <c r="P162" i="5"/>
  <c r="O162" i="5"/>
  <c r="Q160" i="5"/>
  <c r="P160" i="5"/>
  <c r="O160" i="5"/>
  <c r="Q159" i="5"/>
  <c r="P159" i="5"/>
  <c r="O159" i="5"/>
  <c r="Q158" i="5"/>
  <c r="P158" i="5"/>
  <c r="O158" i="5"/>
  <c r="Q157" i="5"/>
  <c r="P157" i="5"/>
  <c r="O157" i="5"/>
  <c r="Q156" i="5"/>
  <c r="P156" i="5"/>
  <c r="O156" i="5"/>
  <c r="Q155" i="5"/>
  <c r="P155" i="5"/>
  <c r="O155" i="5"/>
  <c r="Q154" i="5"/>
  <c r="P154" i="5"/>
  <c r="O154" i="5"/>
  <c r="Q153" i="5"/>
  <c r="P153" i="5"/>
  <c r="O153" i="5"/>
  <c r="Q150" i="5"/>
  <c r="P150" i="5"/>
  <c r="O150" i="5"/>
  <c r="Q149" i="5"/>
  <c r="P149" i="5"/>
  <c r="O149" i="5"/>
  <c r="Q148" i="5"/>
  <c r="P148" i="5"/>
  <c r="O148" i="5"/>
  <c r="Q147" i="5"/>
  <c r="P147" i="5"/>
  <c r="O147" i="5"/>
  <c r="Q146" i="5"/>
  <c r="P146" i="5"/>
  <c r="O146" i="5"/>
  <c r="Q145" i="5"/>
  <c r="P145" i="5"/>
  <c r="O145" i="5"/>
  <c r="Q144" i="5"/>
  <c r="P144" i="5"/>
  <c r="O144" i="5"/>
  <c r="Q143" i="5"/>
  <c r="P143" i="5"/>
  <c r="O143" i="5"/>
  <c r="Q142" i="5"/>
  <c r="P142" i="5"/>
  <c r="O142" i="5"/>
  <c r="Q141" i="5"/>
  <c r="P141" i="5"/>
  <c r="O141" i="5"/>
  <c r="Q140" i="5"/>
  <c r="P140" i="5"/>
  <c r="O140" i="5"/>
  <c r="Q139" i="5"/>
  <c r="P139" i="5"/>
  <c r="O139" i="5"/>
  <c r="Q138" i="5"/>
  <c r="P138" i="5"/>
  <c r="O138" i="5"/>
  <c r="Q136" i="5"/>
  <c r="P136" i="5"/>
  <c r="O136" i="5"/>
  <c r="Q135" i="5"/>
  <c r="P135" i="5"/>
  <c r="O135" i="5"/>
  <c r="Q134" i="5"/>
  <c r="P134" i="5"/>
  <c r="O134" i="5"/>
  <c r="Q133" i="5"/>
  <c r="P133" i="5"/>
  <c r="O133" i="5"/>
  <c r="Q132" i="5"/>
  <c r="P132" i="5"/>
  <c r="O132" i="5"/>
  <c r="Q131" i="5"/>
  <c r="P131" i="5"/>
  <c r="O131" i="5"/>
  <c r="Q130" i="5"/>
  <c r="P130" i="5"/>
  <c r="O130" i="5"/>
  <c r="Q129" i="5"/>
  <c r="P129" i="5"/>
  <c r="O129" i="5"/>
  <c r="Q128" i="5"/>
  <c r="P128" i="5"/>
  <c r="O128" i="5"/>
  <c r="Q127" i="5"/>
  <c r="P127" i="5"/>
  <c r="O127" i="5"/>
  <c r="Q126" i="5"/>
  <c r="P126" i="5"/>
  <c r="O126" i="5"/>
  <c r="Q125" i="5"/>
  <c r="P125" i="5"/>
  <c r="O125" i="5"/>
  <c r="Q124" i="5"/>
  <c r="P124" i="5"/>
  <c r="O124" i="5"/>
  <c r="Q123" i="5"/>
  <c r="P123" i="5"/>
  <c r="O123" i="5"/>
  <c r="Q122" i="5"/>
  <c r="P122" i="5"/>
  <c r="O122" i="5"/>
  <c r="Q121" i="5"/>
  <c r="P121" i="5"/>
  <c r="O121" i="5"/>
  <c r="Q120" i="5"/>
  <c r="P120" i="5"/>
  <c r="O120" i="5"/>
  <c r="Q119" i="5"/>
  <c r="P119" i="5"/>
  <c r="O119" i="5"/>
  <c r="Q118" i="5"/>
  <c r="P118" i="5"/>
  <c r="O118" i="5"/>
  <c r="Q117" i="5"/>
  <c r="P117" i="5"/>
  <c r="O117" i="5"/>
  <c r="Q116" i="5"/>
  <c r="P116" i="5"/>
  <c r="O116" i="5"/>
  <c r="Q115" i="5"/>
  <c r="P115" i="5"/>
  <c r="O115" i="5"/>
  <c r="Q114" i="5"/>
  <c r="P114" i="5"/>
  <c r="O114" i="5"/>
  <c r="Q113" i="5"/>
  <c r="P113" i="5"/>
  <c r="O113" i="5"/>
  <c r="Q112" i="5"/>
  <c r="P112" i="5"/>
  <c r="O112" i="5"/>
  <c r="Q111" i="5"/>
  <c r="P111" i="5"/>
  <c r="O111" i="5"/>
  <c r="Q110" i="5"/>
  <c r="P110" i="5"/>
  <c r="O110" i="5"/>
  <c r="Q109" i="5"/>
  <c r="P109" i="5"/>
  <c r="O109" i="5"/>
  <c r="Q108" i="5"/>
  <c r="P108" i="5"/>
  <c r="O108" i="5"/>
  <c r="Q107" i="5"/>
  <c r="P107" i="5"/>
  <c r="O107" i="5"/>
  <c r="Q106" i="5"/>
  <c r="P106" i="5"/>
  <c r="O106" i="5"/>
  <c r="Q105" i="5"/>
  <c r="P105" i="5"/>
  <c r="O105" i="5"/>
  <c r="Q104" i="5"/>
  <c r="P104" i="5"/>
  <c r="O104" i="5"/>
  <c r="Q103" i="5"/>
  <c r="P103" i="5"/>
  <c r="O103" i="5"/>
  <c r="Q102" i="5"/>
  <c r="P102" i="5"/>
  <c r="O102" i="5"/>
  <c r="Q101" i="5"/>
  <c r="P101" i="5"/>
  <c r="O101" i="5"/>
  <c r="Q100" i="5"/>
  <c r="P100" i="5"/>
  <c r="O100" i="5"/>
  <c r="Q99" i="5"/>
  <c r="P99" i="5"/>
  <c r="O99" i="5"/>
  <c r="Q98" i="5"/>
  <c r="P98" i="5"/>
  <c r="O98" i="5"/>
  <c r="Q97" i="5"/>
  <c r="P97" i="5"/>
  <c r="O97" i="5"/>
  <c r="Q96" i="5"/>
  <c r="P96" i="5"/>
  <c r="O96" i="5"/>
  <c r="Q95" i="5"/>
  <c r="P95" i="5"/>
  <c r="O95" i="5"/>
  <c r="Q94" i="5"/>
  <c r="P94" i="5"/>
  <c r="O94" i="5"/>
  <c r="Q93" i="5"/>
  <c r="P93" i="5"/>
  <c r="O93" i="5"/>
  <c r="Q92" i="5"/>
  <c r="P92" i="5"/>
  <c r="O92" i="5"/>
  <c r="Q91" i="5"/>
  <c r="P91" i="5"/>
  <c r="O91" i="5"/>
  <c r="Q90" i="5"/>
  <c r="P90" i="5"/>
  <c r="O90" i="5"/>
  <c r="Q89" i="5"/>
  <c r="P89" i="5"/>
  <c r="O89" i="5"/>
  <c r="Q88" i="5"/>
  <c r="P88" i="5"/>
  <c r="O88" i="5"/>
  <c r="Q87" i="5"/>
  <c r="P87" i="5"/>
  <c r="O87" i="5"/>
  <c r="Q86" i="5"/>
  <c r="P86" i="5"/>
  <c r="O86" i="5"/>
  <c r="Q85" i="5"/>
  <c r="P85" i="5"/>
  <c r="O85" i="5"/>
  <c r="Q84" i="5"/>
  <c r="P84" i="5"/>
  <c r="O84" i="5"/>
  <c r="Q83" i="5"/>
  <c r="P83" i="5"/>
  <c r="O83" i="5"/>
  <c r="Q82" i="5"/>
  <c r="P82" i="5"/>
  <c r="O82" i="5"/>
  <c r="Q81" i="5"/>
  <c r="P81" i="5"/>
  <c r="O81" i="5"/>
  <c r="Q80" i="5"/>
  <c r="P80" i="5"/>
  <c r="O80" i="5"/>
  <c r="Q78" i="5"/>
  <c r="P78" i="5"/>
  <c r="O78" i="5"/>
  <c r="Q77" i="5"/>
  <c r="P77" i="5"/>
  <c r="O77" i="5"/>
  <c r="Q76" i="5"/>
  <c r="P76" i="5"/>
  <c r="O76" i="5"/>
  <c r="Q75" i="5"/>
  <c r="P75" i="5"/>
  <c r="O75" i="5"/>
  <c r="Q74" i="5"/>
  <c r="P74" i="5"/>
  <c r="O74" i="5"/>
  <c r="Q73" i="5"/>
  <c r="P73" i="5"/>
  <c r="O73" i="5"/>
  <c r="Q72" i="5"/>
  <c r="P72" i="5"/>
  <c r="O72" i="5"/>
  <c r="Q71" i="5"/>
  <c r="P71" i="5"/>
  <c r="O71" i="5"/>
  <c r="Q70" i="5"/>
  <c r="P70" i="5"/>
  <c r="O70" i="5"/>
  <c r="Q69" i="5"/>
  <c r="P69" i="5"/>
  <c r="O69" i="5"/>
  <c r="Q67" i="5"/>
  <c r="P67" i="5"/>
  <c r="O67" i="5"/>
  <c r="Q66" i="5"/>
  <c r="P66" i="5"/>
  <c r="O66" i="5"/>
  <c r="Q65" i="5"/>
  <c r="P65" i="5"/>
  <c r="O65" i="5"/>
  <c r="Q64" i="5"/>
  <c r="P64" i="5"/>
  <c r="O64" i="5"/>
  <c r="Q62" i="5"/>
  <c r="P62" i="5"/>
  <c r="O62" i="5"/>
  <c r="Q61" i="5"/>
  <c r="P61" i="5"/>
  <c r="O61" i="5"/>
  <c r="Q60" i="5"/>
  <c r="P60" i="5"/>
  <c r="O60" i="5"/>
  <c r="Q59" i="5"/>
  <c r="P59" i="5"/>
  <c r="O59" i="5"/>
  <c r="Q58" i="5"/>
  <c r="P58" i="5"/>
  <c r="O58" i="5"/>
  <c r="Q57" i="5"/>
  <c r="P57" i="5"/>
  <c r="O57" i="5"/>
  <c r="Q56" i="5"/>
  <c r="P56" i="5"/>
  <c r="O56" i="5"/>
  <c r="Q55" i="5"/>
  <c r="P55" i="5"/>
  <c r="O55" i="5"/>
  <c r="Q54" i="5"/>
  <c r="P54" i="5"/>
  <c r="O54" i="5"/>
  <c r="Q53" i="5"/>
  <c r="P53" i="5"/>
  <c r="O53" i="5"/>
  <c r="Q52" i="5"/>
  <c r="P52" i="5"/>
  <c r="O52" i="5"/>
  <c r="Q51" i="5"/>
  <c r="P51" i="5"/>
  <c r="O51" i="5"/>
  <c r="Q50" i="5"/>
  <c r="P50" i="5"/>
  <c r="O50" i="5"/>
  <c r="Q49" i="5"/>
  <c r="P49" i="5"/>
  <c r="O49" i="5"/>
  <c r="Q48" i="5"/>
  <c r="P48" i="5"/>
  <c r="O48" i="5"/>
  <c r="Q47" i="5"/>
  <c r="P47" i="5"/>
  <c r="O47" i="5"/>
  <c r="Q46" i="5"/>
  <c r="P46" i="5"/>
  <c r="O46" i="5"/>
  <c r="Q45" i="5"/>
  <c r="P45" i="5"/>
  <c r="O45" i="5"/>
  <c r="Q44" i="5"/>
  <c r="P44" i="5"/>
  <c r="O44" i="5"/>
  <c r="Q43" i="5"/>
  <c r="P43" i="5"/>
  <c r="O43" i="5"/>
  <c r="Q42" i="5"/>
  <c r="P42" i="5"/>
  <c r="O42" i="5"/>
  <c r="Q41" i="5"/>
  <c r="P41" i="5"/>
  <c r="O41" i="5"/>
  <c r="Q39" i="5"/>
  <c r="P39" i="5"/>
  <c r="O39" i="5"/>
  <c r="Q38" i="5"/>
  <c r="P38" i="5"/>
  <c r="O38" i="5"/>
  <c r="Q37" i="5"/>
  <c r="P37" i="5"/>
  <c r="O37" i="5"/>
  <c r="Q36" i="5"/>
  <c r="P36" i="5"/>
  <c r="O36" i="5"/>
  <c r="Q34" i="5"/>
  <c r="P34" i="5"/>
  <c r="O34" i="5"/>
  <c r="Q33" i="5"/>
  <c r="P33" i="5"/>
  <c r="O33" i="5"/>
  <c r="Q32" i="5"/>
  <c r="P32" i="5"/>
  <c r="O32" i="5"/>
  <c r="Q31" i="5"/>
  <c r="P31" i="5"/>
  <c r="O31" i="5"/>
  <c r="Q30" i="5"/>
  <c r="P30" i="5"/>
  <c r="O30" i="5"/>
  <c r="Q29" i="5"/>
  <c r="P29" i="5"/>
  <c r="O29" i="5"/>
  <c r="Q28" i="5"/>
  <c r="P28" i="5"/>
  <c r="O28" i="5"/>
  <c r="Q27" i="5"/>
  <c r="P27" i="5"/>
  <c r="O27" i="5"/>
  <c r="Q26" i="5"/>
  <c r="P26" i="5"/>
  <c r="O26" i="5"/>
  <c r="Q25" i="5"/>
  <c r="P25" i="5"/>
  <c r="O25" i="5"/>
  <c r="Q24" i="5"/>
  <c r="P24" i="5"/>
  <c r="O24" i="5"/>
  <c r="Q23" i="5"/>
  <c r="P23" i="5"/>
  <c r="O23" i="5"/>
  <c r="Q22" i="5"/>
  <c r="P22" i="5"/>
  <c r="O22" i="5"/>
  <c r="Q21" i="5"/>
  <c r="P21" i="5"/>
  <c r="O21" i="5"/>
  <c r="Q20" i="5"/>
  <c r="P20" i="5"/>
  <c r="O20" i="5"/>
  <c r="Q19" i="5"/>
  <c r="P19" i="5"/>
  <c r="O19" i="5"/>
  <c r="Q18" i="5"/>
  <c r="P18" i="5"/>
  <c r="O18" i="5"/>
  <c r="Q17" i="5"/>
  <c r="P17" i="5"/>
  <c r="O17" i="5"/>
  <c r="Q16" i="5"/>
  <c r="P16" i="5"/>
  <c r="O16" i="5"/>
  <c r="Q15" i="5"/>
  <c r="P15" i="5"/>
  <c r="O15" i="5"/>
  <c r="Q14" i="5"/>
  <c r="P14" i="5"/>
  <c r="O14" i="5"/>
  <c r="Q13" i="5"/>
  <c r="P13" i="5"/>
  <c r="O13" i="5"/>
  <c r="Q12" i="5"/>
  <c r="P12" i="5"/>
  <c r="O12" i="5"/>
  <c r="Q11" i="5"/>
  <c r="P11" i="5"/>
  <c r="O11" i="5"/>
  <c r="Q10" i="5"/>
  <c r="P10" i="5"/>
  <c r="O10" i="5"/>
  <c r="Q9" i="5"/>
  <c r="P9" i="5"/>
  <c r="O9" i="5"/>
  <c r="Q8" i="5"/>
  <c r="P8" i="5"/>
  <c r="O8" i="5"/>
  <c r="Q7" i="5"/>
  <c r="P7" i="5"/>
  <c r="O7" i="5"/>
  <c r="Q6" i="5"/>
  <c r="P6" i="5"/>
  <c r="O6" i="5"/>
  <c r="O259" i="1"/>
  <c r="C23" i="4"/>
  <c r="C24" i="4"/>
  <c r="C22" i="4"/>
  <c r="C4" i="4" l="1"/>
  <c r="C5" i="4"/>
  <c r="C3" i="4"/>
  <c r="C10" i="4"/>
  <c r="C9" i="4"/>
  <c r="C11" i="4"/>
  <c r="C16" i="4"/>
  <c r="C17" i="4"/>
  <c r="C15" i="4"/>
  <c r="C25" i="4"/>
  <c r="D24" i="4" s="1"/>
  <c r="C12" i="4" l="1"/>
  <c r="D10" i="4" s="1"/>
  <c r="C18" i="4"/>
  <c r="D15" i="4" s="1"/>
  <c r="D22" i="4"/>
  <c r="C6" i="4"/>
  <c r="D3" i="4" s="1"/>
  <c r="D23" i="4"/>
  <c r="D11" i="4" l="1"/>
  <c r="D9" i="4"/>
  <c r="D16" i="4"/>
  <c r="D17" i="4"/>
  <c r="D5" i="4"/>
  <c r="D4" i="4"/>
</calcChain>
</file>

<file path=xl/sharedStrings.xml><?xml version="1.0" encoding="utf-8"?>
<sst xmlns="http://schemas.openxmlformats.org/spreadsheetml/2006/main" count="2466" uniqueCount="791">
  <si>
    <t>SA PIN</t>
  </si>
  <si>
    <t>Name</t>
  </si>
  <si>
    <t>Comment</t>
  </si>
  <si>
    <t>Category</t>
  </si>
  <si>
    <t>Page Number</t>
  </si>
  <si>
    <t>Subclause</t>
  </si>
  <si>
    <t>Line Number</t>
  </si>
  <si>
    <t>Proposed Change</t>
  </si>
  <si>
    <t>Must Be Satisfied</t>
  </si>
  <si>
    <t>Technical</t>
  </si>
  <si>
    <t>Ryo Sawai</t>
  </si>
  <si>
    <t>Stanislav Filin</t>
  </si>
  <si>
    <t>5.2.1.3</t>
  </si>
  <si>
    <t>Editorial</t>
  </si>
  <si>
    <t>Mika Kasslin</t>
  </si>
  <si>
    <t>Specify which features and protocols are mandatory and which are optional</t>
  </si>
  <si>
    <t>General</t>
  </si>
  <si>
    <t>Jari Junell</t>
  </si>
  <si>
    <t>Annex B</t>
  </si>
  <si>
    <t>Abstract</t>
  </si>
  <si>
    <t>Hyunduk Kang</t>
  </si>
  <si>
    <t>Donghun Lee</t>
  </si>
  <si>
    <t>Replace it with WSO</t>
  </si>
  <si>
    <t>The word of TVBD is wrong</t>
  </si>
  <si>
    <t>The blank is needed between the Figure 6 and shows</t>
  </si>
  <si>
    <t>Revise it as commented</t>
  </si>
  <si>
    <t>More use cases is needed to explain how each procedures is interconnected each other based on various use cases.</t>
  </si>
  <si>
    <t>A</t>
  </si>
  <si>
    <t>Add more use cases.</t>
  </si>
  <si>
    <t>E</t>
  </si>
  <si>
    <t>T</t>
  </si>
  <si>
    <t>Fix the Figure.</t>
  </si>
  <si>
    <t>What is the meaning of "TVWS devices accociated to the WSO". Based on the definition of WSO which is described in sub-clause 2.1, the WSO is an entity that represents a television white space device or a network of TVWS devices.</t>
  </si>
  <si>
    <t>Clarfiy the meaning of "TVWS devices accociated to the WSO", and if necessary revise the corresponding sentence.</t>
  </si>
  <si>
    <t>What is the definition of peak node number and how it is evaluated?</t>
  </si>
  <si>
    <t>What is the definition of channel utility value and how it is evaluated?</t>
  </si>
  <si>
    <t>What is the definition of mapped node number and how it is evaluated?</t>
  </si>
  <si>
    <t>What is the definition of mapped channel utility value and how it is evaluated?</t>
  </si>
  <si>
    <t>What is the definition of planned resource allocation and how it is determined?</t>
  </si>
  <si>
    <t>G</t>
  </si>
  <si>
    <t>Replace the channelLoad with desiredOccupancy</t>
  </si>
  <si>
    <t>Need correction</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</si>
  <si>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</si>
  <si>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</si>
  <si>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</si>
  <si>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</si>
  <si>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</si>
  <si>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</si>
  <si>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</si>
  <si>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Clarify how T1 and T2 are determined</t>
  </si>
  <si>
    <t>Clarify the benefit of average over two time periods</t>
  </si>
  <si>
    <t>Clarify how the values are determined</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</si>
  <si>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</si>
  <si>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</si>
  <si>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</si>
  <si>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</si>
  <si>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</si>
  <si>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</si>
  <si>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</si>
  <si>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</si>
  <si>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</si>
  <si>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</si>
  <si>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</si>
  <si>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</si>
  <si>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</si>
  <si>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</si>
  <si>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 xml:space="preserve">Voice: </t>
  </si>
  <si>
    <t>Fax: [ ]</t>
  </si>
  <si>
    <t>Purpose</t>
  </si>
  <si>
    <t>Notice</t>
  </si>
  <si>
    <t>Editorial comments</t>
  </si>
  <si>
    <t>Percent complete</t>
  </si>
  <si>
    <t>Open</t>
  </si>
  <si>
    <t>O</t>
  </si>
  <si>
    <t>Assigned</t>
  </si>
  <si>
    <t>Closed</t>
  </si>
  <si>
    <t>C</t>
  </si>
  <si>
    <t>Total</t>
  </si>
  <si>
    <t>Technicalcomments</t>
  </si>
  <si>
    <t>General comments</t>
  </si>
  <si>
    <t>Total # comments</t>
  </si>
  <si>
    <t>Response</t>
  </si>
  <si>
    <t>Status</t>
  </si>
  <si>
    <t>AssignedTo</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</si>
  <si>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</si>
  <si>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</si>
  <si>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</si>
  <si>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</si>
  <si>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Editorial Notes</t>
  </si>
  <si>
    <t>Vote (Y/N/A)</t>
  </si>
  <si>
    <t>N</t>
  </si>
  <si>
    <t>Y</t>
  </si>
  <si>
    <t>Nokia</t>
  </si>
  <si>
    <t>E-mail: mika.kasslin@nokia.com</t>
  </si>
  <si>
    <t>Revision 0</t>
  </si>
  <si>
    <t>Tsuyoshi Shimomura</t>
  </si>
  <si>
    <t>Replace "9.2" to "10.2"</t>
  </si>
  <si>
    <t>revise it as commented</t>
  </si>
  <si>
    <t>Transport SAP does not have mechanisms to detect disconnection
Also, transport SAP should handle TCP/IP fragmentation and concatenation</t>
  </si>
  <si>
    <t>Update Transport SAP. Update to some other parts may be needed</t>
  </si>
  <si>
    <t>In some cases several WSOs can be managed by some entity outside of 802.19.1. Example is RLSS. To extand the market for 802.19.1, the coexistence protocol should support such scenario.</t>
  </si>
  <si>
    <t>Updates to several clauses are needed. For example, authentication and subscription should support one procedure for multiple WSOs in case one external entity subscribes to coexistence services on behalf of several WSOs. Then registration could be done by each WSO.</t>
  </si>
  <si>
    <t>The proposed algorithm is not scalable.</t>
  </si>
  <si>
    <t>Needs to be updated to enable scalability and stable operation with large number of CEs. Also, corresponding updates to protocol may be needed.</t>
  </si>
  <si>
    <t>The proposed algorithm is overprotaktive. It generates too many neighbors.</t>
  </si>
  <si>
    <t>Eventually, coexistence discovery algorithm is incide 10.5. This is very misleading. First, 10.5 starts from introductory text about CM. But coexistence discovery is run inside CDIS. Second, there are 2 key algorithms in 802.19.1: coexistence discovery and coexistence decision making. They shall have subsections of the second level.</t>
  </si>
  <si>
    <t>Restructure section 10 to make clear that there are 2 key algorithms: discovery and decision making. For example, 10.1 Introduction, 10.2 Discovery, 10.3 Decision making, 10.4 Other.</t>
  </si>
  <si>
    <t>Currently, in section 10 many disconnected topics are mixed. This makes impossible to understand how to implement what is written in Section 10. For example, why measurements are inside Section 10?</t>
  </si>
  <si>
    <t>Section 10 shall be restructured. Measurements shall be separate. The best place is Informative Annex.</t>
  </si>
  <si>
    <t>Based on the discussion in the WG, all algorithms are optional and given as examples. But when they are inside normative section 10, this is not so clear.</t>
  </si>
  <si>
    <t>Move algorithms to Informative Annex.</t>
  </si>
  <si>
    <t>Section 10 contains many introductory text similar to what mentioned in section 4.</t>
  </si>
  <si>
    <t>Move introductory text from 10 to 3 with merging. Then, all technical part shall go to annexes and section 10 is not needed.</t>
  </si>
  <si>
    <t>Primitives are defined using tables and messages are defined using ASN.1. Need to be consistent to improve the understanding of the draft.</t>
  </si>
  <si>
    <t>Define primitives using ASN.1.</t>
  </si>
  <si>
    <t>Data type definition for SAP and data type definition for messages are largerly overlapped. But they are in two different sections which creates inconsistency.</t>
  </si>
  <si>
    <t>Merge data type definitions and put into normative annex.</t>
  </si>
  <si>
    <t>There will be multiple CDISs. How to ensure that they provide consistent answers to CMs?</t>
  </si>
  <si>
    <t>CDIS-CDIS interface needs to be defined including corresponding procedures, messages, data types, and state diagrams.</t>
  </si>
  <si>
    <t>In some radio regulatory regimes, there could be several types of secondary users with different priorities. Current draft does not support such scenario.</t>
  </si>
  <si>
    <t>To increase accaptance of the 802.19.1 in different countries, it is better to update draft to support secondary users with multiple priorities.</t>
  </si>
  <si>
    <t>PAWS interface is evolving. Current message definition in the draft maybe not up to date.</t>
  </si>
  <si>
    <t>Check and update if needed.</t>
  </si>
  <si>
    <t>It may be beneficial to have CM MIB example.</t>
  </si>
  <si>
    <t>Add informative annex with CM MIB example in ASN.1.</t>
  </si>
  <si>
    <t>It may be beneficial to have CDIS MIB example.</t>
  </si>
  <si>
    <t>Add informative annex with CDIS MIB example in ASN.1.</t>
  </si>
  <si>
    <t>CE state diagrams are outdated and too complicated.</t>
  </si>
  <si>
    <t>Update CE state diagrams.</t>
  </si>
  <si>
    <t>CM state diagrams are outdated and too complicated.</t>
  </si>
  <si>
    <t>Update CM state diagrams.</t>
  </si>
  <si>
    <t>CDIS state diagrams are outdated and too complicated.</t>
  </si>
  <si>
    <t>Update CDIS state diagrams.</t>
  </si>
  <si>
    <t>Primitives, messages, data types, procedures, have many options for different solutions. For the reader it is unclear wich options work with each other.</t>
  </si>
  <si>
    <t>There is a need to show one or several profiles to explain some simple solutions which can be used by the implementers of the standard. It is not nesessary to stick to PICS format for defining profiles. Other option could be state diagrams, which will help to simplify them a lot.</t>
  </si>
  <si>
    <t>The bullet "Recalculation of local specific power for each WSO with the in-block/out-of-block interference effects from the other WSO(s), which could be calculated based on the results PTX(fjj, kk) of step 1 for each WSO, in the following form:  ..." is unnecessary in explaning its mechanism, so this must be a typo in edditting this section.</t>
  </si>
  <si>
    <t>10.4.6.4.2</t>
  </si>
  <si>
    <t>Remove all sentences and the equation in its bullet of ll.2-5, p.207.</t>
  </si>
  <si>
    <t>4.6.2.2</t>
  </si>
  <si>
    <t>The payload of Status in Deauthentication.confirm primitive is wrong</t>
  </si>
  <si>
    <t>5.2.2.1.4</t>
  </si>
  <si>
    <t>Revise it with status</t>
  </si>
  <si>
    <t>Remove a full stop at the end of description sentence in Table 14</t>
  </si>
  <si>
    <t>5.2.2.2.6</t>
  </si>
  <si>
    <t>The payload of transportPref and its data type in CP_PACKET_RECEIVE.indication needs consistency with other primitives</t>
  </si>
  <si>
    <t>Replace transportPref and TransportPref with transportPreference and TransportType, respectively</t>
  </si>
  <si>
    <t>Since TV channel mode needs the current occupancy and current Tx power, these data types should be added at datatype of listOfOperatingChNumber in GetRegInfo.response</t>
  </si>
  <si>
    <t>5.2.2.3.2</t>
  </si>
  <si>
    <t>Since TV channel mode needs the current occupancy and current Tx power, these data types should be added at datatype of listOfOperatingChNumber in NewRegInfo.indication</t>
  </si>
  <si>
    <t>5.2.2.3.4</t>
  </si>
  <si>
    <t>The data type of listOfNetworkID is wrong</t>
  </si>
  <si>
    <t>5.2.2.4.7</t>
  </si>
  <si>
    <t>Replace it with SEQUENCE OF OCTET STRING</t>
  </si>
  <si>
    <t>The datatype of MeasurementResult is not defined</t>
  </si>
  <si>
    <t>5.2.2.5.2</t>
  </si>
  <si>
    <t>Add the datatype of MeasurementResult</t>
  </si>
  <si>
    <t>Since the datatype of ConstOfChUses is defined as sequence, SEQUENCE OF ConstOfChUses is wrong</t>
  </si>
  <si>
    <t>Repliace listOfconstOfChUses and SEQUENCE OF ConstOfChUses with constOfChUses and ConstOfChUses, respectively</t>
  </si>
  <si>
    <t>The description of 6.3.2.3 CM subscription procedure is different from the contribution (19-12/175r1). The description should be the same as in the contribution (19-12/175r1)</t>
  </si>
  <si>
    <t>6.3.2.3</t>
  </si>
  <si>
    <t>The description of 6.3.2.4 CM subscription update procedure is different from the contribution (19-12/176r1). The description should be the same as in the contribution (19-12/176r1)</t>
  </si>
  <si>
    <t>6.3.2.4</t>
  </si>
  <si>
    <t>The description of 6.3.2.5 WSO subscription change procedure is different from the contribution (19-12/177r1). The description should be the same as in the contribution (19-12/177r1)</t>
  </si>
  <si>
    <t>6.3.2.5</t>
  </si>
  <si>
    <t>The description of 6.3.4.1 Obtaining coexistence set information is different from the contribution (19-12/178r1). The description should be the same as in the contribution (19-12/178r1)</t>
  </si>
  <si>
    <t>6.3.4.1</t>
  </si>
  <si>
    <t>The description of 6.3.4.2 Obtaining coexistence report is different from the contribution (19-12/179r1). The description should be the same as in the contribution (19-12/179r1)</t>
  </si>
  <si>
    <t>6.3.4.2</t>
  </si>
  <si>
    <t>Subection of 6.3.5.1 Annnouncing available channel list change by WSO procedure and 6.3.5.2 Obtaining available channel list from TVWS database procedure needs additional description</t>
  </si>
  <si>
    <t>Add the additional description</t>
  </si>
  <si>
    <t>The description of 6.3.5.3 Obtaining available channel list from TVWS database procedure is different from the contribution (19-12/167r1). The description should be the same as in the contribution (19-12/167r1)</t>
  </si>
  <si>
    <t>6.3.5.3</t>
  </si>
  <si>
    <t>The description of 6.3.5.4 Announcing available channel list change by TVWS database procedure is different from the contribution (19-12/168r1). The description should be the same as in the contribution (19-12/168r1)</t>
  </si>
  <si>
    <t>6.3.5.4</t>
  </si>
  <si>
    <t>The description of 6.3.6.1 Obtaining channel classification information by CM procedure is different from the contribution (19-12/181r1). The description should be the same as in the contribution (19-12/181r1)</t>
  </si>
  <si>
    <t>6.3.6.1</t>
  </si>
  <si>
    <t>The description of 6.3.6.2 Obtaining channel classification information by CE procedure is different from the contribution (19-12/182r1). The description should be the same as in the contribution (19-12/182r1)</t>
  </si>
  <si>
    <t>6.3.6.2</t>
  </si>
  <si>
    <t>The description of 6.3.6.4 Announcing channel classification information update to CE procedure is different from the contribution (19-12/184r1). The description should be the same as in the contribution (19-12/184r1)</t>
  </si>
  <si>
    <t>6.3.6.4</t>
  </si>
  <si>
    <t>The description of 6.3.7.1 Obtaining information from WSO procedure is different from the contribution (19-12/169r1). The description should be the same as in the contribution (19-12/169r1)</t>
  </si>
  <si>
    <t>6.3.7.1</t>
  </si>
  <si>
    <t>The description of 6.3.7.2 Obtaining information from another CM procedure is different from the contribution (19-12/170r1). The description should be the same as in the contribution (19-12/170r1)</t>
  </si>
  <si>
    <t>6.3.7.2</t>
  </si>
  <si>
    <t>Subection of 6.3.8 requesting and obtaining measurements procedure needs additional description</t>
  </si>
  <si>
    <t>The description of 6.3.9.1 Negotiation between CMs without announcement is different from the contribution (19-12/171r1). The description should be the same as in the contribution (19-12/171r1)</t>
  </si>
  <si>
    <t>6.3.9.1</t>
  </si>
  <si>
    <t>The description of 6.3.12.1 Sending  event indication from CE to CM is different from the contribution (19-12/173r1). The description should be the same as in the contribution (19-12/173r1)</t>
  </si>
  <si>
    <t>6.3.12.1</t>
  </si>
  <si>
    <t>The datatype of ListOfOperatingChNumber should be added at IMPORTS in 6.4 Messages</t>
  </si>
  <si>
    <t>Since the datatype of ConstOfChUses is defined as sequence, SEQUENCE OF ConstOfChUses is wrong in AvailableChannelResponse</t>
  </si>
  <si>
    <t>Since the datatype of ConstOfChUses is defined as sequence, SEQUENCE OF ConstOfChUses is wrong in AvailableChannelAnnouncement</t>
  </si>
  <si>
    <t>As discussed in IEEE 802.19-12/0018r5, the payload of expectedlLoad is changed into desiredOccupancy.</t>
  </si>
  <si>
    <t>There are no consistency between section of 6 and 7. Additional description is necessary in section 7 for improving consistency</t>
  </si>
  <si>
    <t>Add additional description for improving consistency</t>
  </si>
  <si>
    <t>There are no consistency between section of 6 and 8. Additional description is necessary in section 8 for improving consistency</t>
  </si>
  <si>
    <t>There are no consistency between section of 6 and 9. Additional description is necessary in section 9 for improving consistency</t>
  </si>
  <si>
    <t>Some Arrows of flow chart in Fig 179 are opposite direction</t>
  </si>
  <si>
    <t>10.4.1.1</t>
  </si>
  <si>
    <t>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t>
  </si>
  <si>
    <t>10.4.1.2</t>
  </si>
  <si>
    <t>Why does step 5 go to the step 5 again if no frequency band can be cleared for subject network?</t>
  </si>
  <si>
    <t>Clarity why step 5 go back to step 5 again</t>
  </si>
  <si>
    <t>As indicated in draft, F1 and F2 are average values over two time periods, T1 (short time period) and T2 (long term historic part). There are no descirptions how T1 and T2 are determined</t>
  </si>
  <si>
    <t>10.4.7.3</t>
  </si>
  <si>
    <t>As indicated in draft, F1 and F2 are average values over two time periods, T1 (short time period and T2 long term historic part). I wonder the benefit of average over two time periods.</t>
  </si>
  <si>
    <t>The weighting factors (a, b,d,e) set 1 in the coexistence value formulation. Is it possible to set other values less than 1? If Yes, how are the values determined?</t>
  </si>
  <si>
    <t>The node number and channel utility value are not linearly mapped. More explanation is necessary about it</t>
  </si>
  <si>
    <t>10.4.7.4</t>
  </si>
  <si>
    <t>I didn't clearly understand when the conflict handling happens. Why does two or multiple CMs make decision for a same WSO?</t>
  </si>
  <si>
    <t>10.4.7.5</t>
  </si>
  <si>
    <t>Clarify when the conflit handling happens</t>
  </si>
  <si>
    <t>When a CM receives a ConflictInquiryRequest message from another CM, How does the CM decide whether its response is yes or no? There is no description about it</t>
  </si>
  <si>
    <t>Clarify how a CM makes decision of ConflictInquiryResponse</t>
  </si>
  <si>
    <t>When receiving a conflict check request from each other conflict handling CM with their proposal, how the CM perform proposal ranking?</t>
  </si>
  <si>
    <t>Clarify how the CM perform proposal ranking</t>
  </si>
  <si>
    <t>The definitions of number of neighbor CM and amount of bandwidth allocated to a m CM is inverted</t>
  </si>
  <si>
    <t>10.4.8.1</t>
  </si>
  <si>
    <t>The definition should be corrected</t>
  </si>
  <si>
    <t>10.5.6.2.2</t>
  </si>
  <si>
    <t>The SINR value is scaled in step of 0.5 dB and covers the range from -10dB(value=0) to +117dB(value=254). Is there any reason to specify the measurement parameters?</t>
  </si>
  <si>
    <t>Clarify the reason to specify the measurement parameters</t>
  </si>
  <si>
    <t>The FER value is scaled with 255. Is there any reason to specify the measurement parameter?</t>
  </si>
  <si>
    <t>Clarify the reason to specify the measurement parameter</t>
  </si>
  <si>
    <t>The interference plus noise floor measurement value is scaled in step of 0.5 dBm and covers the range from -134dBm(value=0) to -7dBm(value=254). Is there any reason to specify the measurement parameters?</t>
  </si>
  <si>
    <t>The signal distribution measurement value is scaled with 255. Is there any reason to specify the measurement parameter?</t>
  </si>
  <si>
    <t>The spectrum measurement value is scaled in step of 0.5 dBm and covers the range from -134dBm(value=0) to -7dBm(value=254). Is there any reason to specify the measurement parameters?</t>
  </si>
  <si>
    <t>The own network channel occupancy measurement value is scaled with 255. Is there any reason to specify the measurement parameter?</t>
  </si>
  <si>
    <t>10.6.6.1</t>
  </si>
  <si>
    <t>What does mean the first coexistence set or second coecistence set?</t>
  </si>
  <si>
    <t>Clarify the meaning of the first and second coexistence sets</t>
  </si>
  <si>
    <t>The subsection of 6.2 Inter-entity communication with 6.2.1 Keep alive mechanism is newly added based on the 19-23/84r0. However, the discussion about its normative text is not enough</t>
  </si>
  <si>
    <t>More discussion is necessary for the normative text in subsection of 6.2 Inter-entity communication with 6.2.1 Keep alive mechanism</t>
  </si>
  <si>
    <t>The subsection of 6.3.14 Keep alive procedure is newly added based on the 19-23/84r0. However, the discussion about its normative text is not enough</t>
  </si>
  <si>
    <t>More discussion is necessary for the normative text in subsection of 6.3.14 Keep alive procedure</t>
  </si>
  <si>
    <t>Message definitions are very unclear and hard to read. There are also some amount of errors and missing messages. The order of messages needs som changes.</t>
  </si>
  <si>
    <t>Modify the message definitions as proposed in 19-12/0199r0</t>
  </si>
  <si>
    <t>Data type definitions are very unclear and hard to read. The order of data types do es not follow the order of messages. Some data types are missing, some do not belong to certain messages.</t>
  </si>
  <si>
    <t>Modify the data type definitions as proposed in 19-12/0199r0</t>
  </si>
  <si>
    <t>Procedure description of a method of handling at least 2 concurrent resource allocations by different CMs to the same WSO missing</t>
  </si>
  <si>
    <t>See document 19-12/0196r0</t>
  </si>
  <si>
    <t>PICS incomplete</t>
  </si>
  <si>
    <t>Shift section 6.3.7.3 to section 6.3.4 as a subsection. There is missing in that section a CM to CM communication to inform relevant information of coexistence elements, their capabilities etc and also the environment view of reported CE.</t>
  </si>
  <si>
    <t>6.3.7.3</t>
  </si>
  <si>
    <t>Shift section 6.3.7.3 as a subsection of 6.3.4</t>
  </si>
  <si>
    <t>Organise section 6.3.4 to be consistent</t>
  </si>
  <si>
    <t>Change section 6.3.4.3 as section 6.3.4.2, make a new section 6.3.4.3 Obtaining coexistence set element information (request/response between CMs), shift section 6.3.7.3 as 6.3.4.4 Providing coexistence set element information, shift section 6.3.4.2 as section 6.3.4.5 and shift section 6.3.4.4 as section 6.3.4.6.</t>
  </si>
  <si>
    <t>CM-CM procedure in 6.3.4 missing</t>
  </si>
  <si>
    <t>See document 19-12/0197r0</t>
  </si>
  <si>
    <t>Spelling: informaiton</t>
  </si>
  <si>
    <t>information</t>
  </si>
  <si>
    <t>Spelling: coexitence</t>
  </si>
  <si>
    <t>coexistence</t>
  </si>
  <si>
    <t>Spelling: genereate</t>
  </si>
  <si>
    <t>generate</t>
  </si>
  <si>
    <t>Spelling: ï“ï€¨Ri /CVi )</t>
  </si>
  <si>
    <t>sum(Ri /CVi )</t>
  </si>
  <si>
    <t>Spelling: ResourceReconfigurationRequest</t>
  </si>
  <si>
    <t>ReconfigurationRequest</t>
  </si>
  <si>
    <t>p.226 row 35 and p.227 row 20: temporaryResourceReleaseAllowed does not match with section 6.5 tempReleaseAllowed. Change them according to section 6.5</t>
  </si>
  <si>
    <t>35 and 20</t>
  </si>
  <si>
    <t>tempReleaseAllowed</t>
  </si>
  <si>
    <t>1 and 3</t>
  </si>
  <si>
    <t>If section 6.3.7.3 is shifted to section 6.3.4.3 then change that section number in section 10.5.5</t>
  </si>
  <si>
    <t>7 and 32</t>
  </si>
  <si>
    <t>6.3.4.3</t>
  </si>
  <si>
    <t>Section 7 is broken.</t>
  </si>
  <si>
    <t>Update section to match with the content of other sections.</t>
  </si>
  <si>
    <t>Section 8 is broken.</t>
  </si>
  <si>
    <t>Section 9 is broken.</t>
  </si>
  <si>
    <t>Coexistence discovery is broken</t>
  </si>
  <si>
    <t>See document 19-12/0200r0</t>
  </si>
  <si>
    <t>Ivan Reede</t>
  </si>
  <si>
    <t>To change my vote from Disapprove to Approve, include a behavioural model of the coexistence conflict resolution process in the form of algorithms or procdeures or flow charts or state diagrams or other with accompnaying text and provide demonstration via simulation that a standards compliant coexistence system converges toward a stable resolution who's outcome (although it may not be perfect and always converge) demonstrates that coexistence of transceivers/networks implementing such is significantly improved and that such networks do not abdict to other devices not implementing the coexistence standard... i.e. the reason for which one would want to comply rather than not comply.</t>
  </si>
  <si>
    <t>iv</t>
  </si>
  <si>
    <t>The difference between the AmeriSys proposal and the current draft makes that I cannot envision a converging solution at this time with the defined protocols and algorithms. Therefore, I expect that when a converging proposal is made, many protocoland algorithm alterations may be required to make a coexistence system that demonstrably improves the coexistnce situation of devices implementing the standard in comparison to devices not implementing the standard. I therefore leave the resolution of this comment and the required changes open to the proponents of the proposed protocols in the task group for lack of technical expertise in the use of what is propsed in the draft.</t>
  </si>
  <si>
    <t>There is inconsistency in the entity names shown in the Figure 1. Some entities are shown with their full descriptive names while WSO only as acronym.</t>
  </si>
  <si>
    <t>revise Figure 1: i) Add acronyms for all entities ii) include WSO full name</t>
  </si>
  <si>
    <t>The minimum scaling step for the supported frequncies  should be specified.</t>
  </si>
  <si>
    <t>Revise the definition of "ListOfSupportedFrequencies" as follows,
 ListOfSupportedFrequencies ::= SEQUENCE OF SEQUENCE {
frequencyRange FrequencyRange,
scalingStep  REAL, --kHz
}</t>
  </si>
  <si>
    <t>Revise the definition of "ListOfSupportedFrequencies" as follows,
ListOfSupportedFrequencies ::= SEQUENCE OF SEQUENCE {
startFreq REAL,
stopFreq REAL,
scalingStep REAL,   --kHZ
}</t>
  </si>
  <si>
    <t>"ListOfGeolocation"  is listed as a message. It is not a messgae.</t>
  </si>
  <si>
    <t>Remove it from the list.</t>
  </si>
  <si>
    <t>"ListOfGeolocation" is listed as a data type but it is not defined anywhere.</t>
  </si>
  <si>
    <t>Define it.</t>
  </si>
  <si>
    <t>The expression of this sentence is not approriate as it imposes a requirement on the TVWS database.</t>
  </si>
  <si>
    <t>Change "performs" to "may perform".</t>
  </si>
  <si>
    <t>List of operating frequencies should be supported  for WSO resource reconfiguration request from CE to CM.</t>
  </si>
  <si>
    <t>26-29</t>
  </si>
  <si>
    <t>Replace
FrequencyRange --&gt; ListOfOperatingFrequencies in the ResourceReconfigurationRequest message</t>
  </si>
  <si>
    <t>List of operating frequencies should be supported  in resource reconfiguration response from CM to CE.</t>
  </si>
  <si>
    <t>45-48</t>
  </si>
  <si>
    <t>Replace
FrequencyRange --&gt; ListOfOperatingFrequencies in the ResourceReconfigurationResponse message</t>
  </si>
  <si>
    <t>List of operating frequencies should be supported  for WSO resource reconfiguration request to CE.</t>
  </si>
  <si>
    <t>5.2.2.6.3</t>
  </si>
  <si>
    <t>Replace
FrequencyRange --&gt; ListOfOperatingFrequencies in newOperatingResource datatype in Table 32</t>
  </si>
  <si>
    <t>List of operating frequencies should be supported  in resource reconfiguration response to from CE to WSO .</t>
  </si>
  <si>
    <t>5.2.6.4</t>
  </si>
  <si>
    <t>Replace
FrequencyRange --&gt; ListOfOperatingFrequencies in the newOperatingResource datatype in Table 33.</t>
  </si>
  <si>
    <t>The parameter "currentTxPower" is missing here. See Page 38 Line 16</t>
  </si>
  <si>
    <t>Add parameter "currentTxPower" in "ListOfOperatingFrequencies" data type.</t>
  </si>
  <si>
    <t>WSO shall be able to inform its mobility status to the CE during registration.</t>
  </si>
  <si>
    <t>Include WSO mobility information parameter  in "GetRegInfo.response" primitive</t>
  </si>
  <si>
    <t>Define mobility information parameter in Table 15</t>
  </si>
  <si>
    <t>WSO mobility information should be specified during the CE registartion.</t>
  </si>
  <si>
    <t>Include WSO mobility information parameter in "CERegistrationRequest"</t>
  </si>
  <si>
    <t>WSO mobility information should be specified during the CM registartion.</t>
  </si>
  <si>
    <t>Include WSO mobility information parameter in "CMRegistrationRequest"</t>
  </si>
  <si>
    <t>WSO mobility information should be specified during  update registartion.</t>
  </si>
  <si>
    <t>Include WSO mobility information parameter in "NewRegInfo.indication" primtive</t>
  </si>
  <si>
    <t>WSO mobility information should be specified during update registartion.</t>
  </si>
  <si>
    <t>Define mobility information parameter in Table 17</t>
  </si>
  <si>
    <t>WSO shall be able to inform its mobility status to the CE for resource reconfiguration.  According to some regulations (e.g. FCC), WSO may also provide a region defined by multiple locations.</t>
  </si>
  <si>
    <t>Include the  choice of WSO mobility information parameter and list of geolocations in "ResourceReconfiguration.request" primitive</t>
  </si>
  <si>
    <t>CE shall be able to send its WSOmobility status to the CM for resource reconfiguration. According to some regulations (e.g. FCC), WSO may also provide a region defined by multiple locations.</t>
  </si>
  <si>
    <t>Include WSO mobility information parameter and list of geolocatios  in "ResourceReconfigurationRequest"</t>
  </si>
  <si>
    <t>WSO shall be able to inform its mobility status to the CE for resource reconfiguration .</t>
  </si>
  <si>
    <t>Define mobility information parameter in Table 32</t>
  </si>
  <si>
    <t>CE shall be able to request WSO mobility information</t>
  </si>
  <si>
    <t>Include WSO mobility information in "reqInfoDescrElement"</t>
  </si>
  <si>
    <t>WSO shall be able to prviode its mobility information upon CE request</t>
  </si>
  <si>
    <t>Include WSO mobility information in "reqInfoValueType"</t>
  </si>
  <si>
    <t>Include WSO mobility information in "reqInfoValue"</t>
  </si>
  <si>
    <t>WSO mobility measurement should be supported.</t>
  </si>
  <si>
    <t>Include "mobility" in "MeasurementCapability"</t>
  </si>
  <si>
    <t>Include "mobility" in "MeasurementType"</t>
  </si>
  <si>
    <t>WSO mobility measurement report should be supported.</t>
  </si>
  <si>
    <t>Include "mobilityReport" in "MeasurementReport"</t>
  </si>
  <si>
    <t>WSO mobility report should be defined.</t>
  </si>
  <si>
    <t>Define it</t>
  </si>
  <si>
    <t>GetRegInfo.response should be GetInfo.response</t>
  </si>
  <si>
    <t>Correct it</t>
  </si>
  <si>
    <t>GetAvailableChannelList.response should be GetMeasurement.response</t>
  </si>
  <si>
    <t>Include "listofGeolocation" in DiscoveryInformation data type</t>
  </si>
  <si>
    <t>include the following:
listOfGelolocation  ListOFGeolocation</t>
  </si>
  <si>
    <t>Each CM shall support both management service and management service, not CE</t>
  </si>
  <si>
    <t>Replace "Each CE shall support both~" with "Each CM shall support both~"</t>
  </si>
  <si>
    <t>A term"exposed interface" is newly added.</t>
  </si>
  <si>
    <t>Clarify it</t>
  </si>
  <si>
    <t>Why 5 consecutive KeepAliveRequest messages is proposed? Why the specific number,"5" is considered?</t>
  </si>
  <si>
    <t>The group is needed to discuss to determine the number if it is required to be specified</t>
  </si>
  <si>
    <t>Normative text is not the same as the original contribution (19-12/0167r1).</t>
  </si>
  <si>
    <t>Replace it with the original contribution.</t>
  </si>
  <si>
    <t>Normative text is not the same as the original contribution (19-12/0168r1).</t>
  </si>
  <si>
    <t>Normative text is not the same as the original contribution (19-12/0169r1).</t>
  </si>
  <si>
    <t>Normative text is not the same as the original contribution (19-12/0170r1).</t>
  </si>
  <si>
    <t>Normative text is not the same as the original contribution (19-12/0171r1).</t>
  </si>
  <si>
    <t>Normative text is not the same as the original contribution (19-12/0172r1).</t>
  </si>
  <si>
    <t>6.3.11.2</t>
  </si>
  <si>
    <t>Normative text is not the same as the original contribution (19-12/0173r1).</t>
  </si>
  <si>
    <t>Normative text is not the same as the original contribution (19-12/0174r1).</t>
  </si>
  <si>
    <t>6.3.12.2</t>
  </si>
  <si>
    <t>Normative text is not the same as the original contribution (19-12/0175r1).</t>
  </si>
  <si>
    <t>Normative text is not the same as the original contribution (19-12/0176r1).</t>
  </si>
  <si>
    <t>Normative text is not the same as the original contribution (19-12/0177r1).</t>
  </si>
  <si>
    <t>Normative text is not the same as the original contribution (19-12/0178r1).</t>
  </si>
  <si>
    <t>Normative text is not the same as the original contribution (19-12/0179r1).</t>
  </si>
  <si>
    <t>Normative text is not the same as the original contribution (19-12/0181r1).</t>
  </si>
  <si>
    <t>Normative text is not the same as the original contribution (19-12/0182r1).</t>
  </si>
  <si>
    <t>Normative text is not the same as the original contribution (19-12/0184r1).</t>
  </si>
  <si>
    <t>More explanation is needed for "obtaining available channel list from WSO procedure"</t>
  </si>
  <si>
    <t>6.3.5.1</t>
  </si>
  <si>
    <t>Revise normative text</t>
  </si>
  <si>
    <t>More explanation is needed for "announcing available channel list change by WSO procedure"</t>
  </si>
  <si>
    <t>6.3.5.2</t>
  </si>
  <si>
    <t>More explanation is needed for "requesting measurements procedure"</t>
  </si>
  <si>
    <t>6.3.8.1</t>
  </si>
  <si>
    <t>More explanation is needed for "obtaining one-time measurement procedure"</t>
  </si>
  <si>
    <t>6.3.8.2</t>
  </si>
  <si>
    <t>More explanation is needed for "obtaining scheduled measurements procedure"</t>
  </si>
  <si>
    <t>6.3.8.3</t>
  </si>
  <si>
    <t>More explanation is needed for " master CM selection by CDIS procedure"</t>
  </si>
  <si>
    <t>6.3.10.1</t>
  </si>
  <si>
    <t>More explanation is needed for " msater CM selection by CMs procedure"</t>
  </si>
  <si>
    <t>6.3.10.2</t>
  </si>
  <si>
    <t>More explanation is needed for " master/slave CM configuration by CDIS procedure"</t>
  </si>
  <si>
    <t>6.3.10.3</t>
  </si>
  <si>
    <t>More explanation is needed for " master/slave CM configuration by CMs procedure"</t>
  </si>
  <si>
    <t>6.3.10.4</t>
  </si>
  <si>
    <t>More explanation is needed for " sending resource reconfiguration request forom CE to CM procedure"</t>
  </si>
  <si>
    <t>6.3.11.3</t>
  </si>
  <si>
    <t>Keep alive procedure is originally proposed as in 19-12/0084r1. New normative text which is not in 19-12/0084r1 is added and it is needed to be clarifed.</t>
  </si>
  <si>
    <t>Clarify the newly added normative text and have a group discussion if it is appropriate</t>
  </si>
  <si>
    <t>CE entity operation should be revised to be in consistency with clause 6</t>
  </si>
  <si>
    <t>Revise clause 7</t>
  </si>
  <si>
    <t>CM entity operation should be revised to be in consistency with clause 6</t>
  </si>
  <si>
    <t>Revise clause 8</t>
  </si>
  <si>
    <t>CDIS entity operation should be revised to be in consistency with clause 6</t>
  </si>
  <si>
    <t>Revise clause 9</t>
  </si>
  <si>
    <t>Add the defintion of peak node number and describe how it is evaluated.</t>
  </si>
  <si>
    <t>Add the defintion of channel utility value and describe how it is evaluated.</t>
  </si>
  <si>
    <t>Add the defintion of mapped node number and describe how it is evaluated.</t>
  </si>
  <si>
    <t>Add the defintion of mapped channel utility value and describe how it is evaluated.</t>
  </si>
  <si>
    <t>The equation for variance, sigma, is wrong. It should be square of sigma not the sigma</t>
  </si>
  <si>
    <t>Fix the equation</t>
  </si>
  <si>
    <t>Add the defintion of planned resource allocation and describe how it is determined.</t>
  </si>
  <si>
    <t>The equation for normalization value, nv, is broken</t>
  </si>
  <si>
    <t>The direction of arrows in Figure 179 looks like wrong. It seems that the direction of arrow betwwen steps are reversed.</t>
  </si>
  <si>
    <t>Subclause 9.5.4 is not an algorithm but explanation of two types of coexistence discovery, i.e., intra-CM and inte-CM coexistence discovery, that are already described on sub-clause 4.5.3.</t>
  </si>
  <si>
    <t>Delete sub-clause 10.5.6</t>
  </si>
  <si>
    <t>Sub-clause 9.5.5 is not an algorithm but explanation of coexistence discovery service that is already described on sub-clause 4.5.3</t>
  </si>
  <si>
    <t>10.5.6.1</t>
  </si>
  <si>
    <t>Delete sub-clause 10.5.6.1</t>
  </si>
  <si>
    <t>Annex A</t>
  </si>
  <si>
    <t>PICS proforma is needed to be discussed if it is appropriate or not for the draft.</t>
  </si>
  <si>
    <t>Discuss it</t>
  </si>
  <si>
    <t>The draft needs to have normative texts on profiling</t>
  </si>
  <si>
    <t>Add proper normative texts</t>
  </si>
  <si>
    <t>The draft needs to have normative texts on interaction between CDISs</t>
  </si>
  <si>
    <t>The definitions section is missing definitions of terms which are used extensively in the section 10.</t>
  </si>
  <si>
    <t>Add definitions of terms used in section 10.</t>
  </si>
  <si>
    <t>Interfaces A and C are between an IEEE 802.19.1 specified and an external element like WSO and TVBD DB. A specific implementation of those interfaces can not be mandated by the IEEE 802.19.1.</t>
  </si>
  <si>
    <t>Make it clear in the specification that the interfaces A and C are logical and the IEEE 802.19.1 specification doesn't mandate a specific implementation. Consider deleting all the procedures and message definitions related to the interface C and specify the interface with primitives similarly with the interface A.</t>
  </si>
  <si>
    <t>Authentication and deauthentication procedures and related messages as well as data types are useless since the specification mandates use of SSH and TLS.</t>
  </si>
  <si>
    <t>Delete all the procedures dealing with authentication and deauthentication and update rest of the draft accordingly.</t>
  </si>
  <si>
    <t>The procedure description is incomplete.</t>
  </si>
  <si>
    <t>Update the description as proposed in 19-12/0191r0.</t>
  </si>
  <si>
    <t>Procedure description is incomplete.</t>
  </si>
  <si>
    <t>Update the description as proposed in 19-12/0192r0.</t>
  </si>
  <si>
    <t>Update the description as proposed in 19-12/0193r0.</t>
  </si>
  <si>
    <t>Update the description as proposed in 19-12/0194r0.</t>
  </si>
  <si>
    <t>Update the description as proposed in 19-12/0195r0.</t>
  </si>
  <si>
    <t>Language in the section is not normative text.</t>
  </si>
  <si>
    <t>Update the section as proposed in 19-12/0198r0.</t>
  </si>
  <si>
    <t>PICS is incomplete.</t>
  </si>
  <si>
    <t>B</t>
  </si>
  <si>
    <t>Update the PICS as proposed in 19-12/0201r0.</t>
  </si>
  <si>
    <t>MIB would be really useful addition to the draft as it would make it more clear what information each entity needs to maintain.</t>
  </si>
  <si>
    <t>Add MIB as proposed in 19-12/0202r0.</t>
  </si>
  <si>
    <t>In some countries and areas it is illegal for a service provider to release location of a customer and thus the current operating model in which a CM registers WSO location to CDIS for coexistence discovery is illegal in some countries.</t>
  </si>
  <si>
    <t>Modify the system so that a CM doesn't have to release location of a WSO to CDIS. Redesign the coexistence discovery so that the CDIS doesn't need to know actual location but it can still support the CM in coexistence discovery.</t>
  </si>
  <si>
    <t>Language and style in section 10.4 doesn't meet requirements of an industry standard. There is way too much text which belongs to documents like implementation guidelines and implementation specification.</t>
  </si>
  <si>
    <t>Rewrite the whole section.</t>
  </si>
  <si>
    <t>5.2.1</t>
  </si>
  <si>
    <t>10.4.1</t>
  </si>
  <si>
    <t>10.5.6.2</t>
  </si>
  <si>
    <t>6.2.1</t>
  </si>
  <si>
    <t>6.3.1</t>
  </si>
  <si>
    <t>6.3.4</t>
  </si>
  <si>
    <t>6.3.5</t>
  </si>
  <si>
    <t>6.3.14</t>
  </si>
  <si>
    <t>6.5</t>
  </si>
  <si>
    <t>5.3.2</t>
  </si>
  <si>
    <t>1) TECHNICAL COMMENTS</t>
  </si>
  <si>
    <t>2) EDITORIAL COMMENTS</t>
  </si>
  <si>
    <t>4.3.3</t>
  </si>
  <si>
    <t>4.4.2</t>
  </si>
  <si>
    <t>6.3.8</t>
  </si>
  <si>
    <t>CID</t>
  </si>
  <si>
    <t>10.5.6</t>
  </si>
  <si>
    <t>10.6.1</t>
  </si>
  <si>
    <t>10.6.2</t>
  </si>
  <si>
    <t>10.6.3</t>
  </si>
  <si>
    <t>10.6.4</t>
  </si>
  <si>
    <t>10.6.5</t>
  </si>
  <si>
    <t>1.1) Draft structure and style</t>
  </si>
  <si>
    <t>1.2) CDIS design</t>
  </si>
  <si>
    <t>10.4.7</t>
  </si>
  <si>
    <t>10.5.5.1</t>
  </si>
  <si>
    <t>1.3) New features</t>
  </si>
  <si>
    <t>1.4) Misc</t>
  </si>
  <si>
    <t>1.5) SAPs and related data types</t>
  </si>
  <si>
    <t>1.6) Procedure descriptions</t>
  </si>
  <si>
    <t>1.7) Messages and related data types</t>
  </si>
  <si>
    <t>1.8) Coexistence mechanisms and algorithms</t>
  </si>
  <si>
    <t>1.8.1) Coexistence decision algorithm in section 10.4.1</t>
  </si>
  <si>
    <t>1.8.2) Coexistence decision algorithm in section 10.4.7</t>
  </si>
  <si>
    <t>1.8.3) Coexistence decision algorithm in section 10.4.8</t>
  </si>
  <si>
    <t>1.8.4) Coexistence discovery algorithm in section 10.5.6.2</t>
  </si>
  <si>
    <t>1.8.5) Measurements</t>
  </si>
  <si>
    <t>Accept</t>
  </si>
  <si>
    <t>Accepted</t>
  </si>
  <si>
    <t>Accepted
See resolution to CID85</t>
  </si>
  <si>
    <t>Accepted
See resolution to CID87</t>
  </si>
  <si>
    <t>Accepted
See resolutions to CID85 and CID87</t>
  </si>
  <si>
    <t>Accept in principle
See motion on interface C on November 14, 2012</t>
  </si>
  <si>
    <t>Accepted
See resolution to CID108</t>
  </si>
  <si>
    <t>Accepted
See 19-12/0195r1</t>
  </si>
  <si>
    <t>Accepted
See resolution to CID110</t>
  </si>
  <si>
    <t>Accepted
See resolutions to CID108 and CID110</t>
  </si>
  <si>
    <t>Accept
Editorial update: Extend the Const in the data type definition to Constraint</t>
  </si>
  <si>
    <t>Accept in principle
The message shall be modified to allow indication of multiple channel numbers or frequency ranges. The channels or the frequency ranges do not need to be adjacent.</t>
  </si>
  <si>
    <t>Accepted
See 19-12/0220r0</t>
  </si>
  <si>
    <t>Accept in principle
See 19-12/0221r0</t>
  </si>
  <si>
    <t>Accepted
See resolution of CID141</t>
  </si>
  <si>
    <t>Counter
Step 3 and 4 consider CE/WSO served by the CM itself. Steps 5 and 6 involve CE/WSO servied by other CMs.</t>
  </si>
  <si>
    <t>Counter
Steps 4 and 6 consider sharing a frequency band by WSOs of same type. Then time sharing is not considered. Step 7 considers sharing a frequency band by WSO of different types with scheduling.
The figure needs to be updated to clarify the differences between the steps.</t>
  </si>
  <si>
    <t>Stanislav Filin to update the figure.</t>
  </si>
  <si>
    <t>Stanislav Filin to provide text describing how scheduling is done</t>
  </si>
  <si>
    <t>Accepted in principle
On steps 4 and 6, see the response to CID144. Scheduling with step 7 needs to be clarified more in details in the draft.</t>
  </si>
  <si>
    <t>Accept in principle
Change step 5 to step 6.</t>
  </si>
  <si>
    <t>Accept in principle
Change step 5 to step 7.</t>
  </si>
  <si>
    <t>TG editor</t>
  </si>
  <si>
    <t>Accept
Peak node number is the highest node count detected by the WSO and including itself during the time period of Ts (e.g. 30s)
Definition will be added.</t>
  </si>
  <si>
    <t>Accept
The peak channel utility value is the highest channel occupancy level during the basic frame of that particular radio standard (e.g. beacon period in .11) divided by the allocated occupancy within Ts period. 
Definition will be added.</t>
  </si>
  <si>
    <t>Counter
Default values for T1 and T2 are 1 min and 1 hour respectively.
The description will be updated to clarify the intent.</t>
  </si>
  <si>
    <t>Counter
The main purpose of this algorithm is to find channel locations for each WSO in such a way that within each channel the sum of CVs or resources of WSOs is balanced. The actual operation within each channel is done according to RAT specification. The purpose is not to make allocations to each individual link setup.</t>
  </si>
  <si>
    <t>Accept in principle
As a clarification remove weighting factors (set them as 1)
The description will be update to improve clarity.</t>
  </si>
  <si>
    <t>Accept in principle
For bigger networks it is easier to use resources continuously (smaller variation in general). Therefore there is reduction in their mapping. The mapping of the channel utility "punishes" WSO less than having direct linear mapping. Its purpose is to decrease CV in some extent if all the allocated resources are not used.
Description will be added.</t>
  </si>
  <si>
    <t>Accept in principle
F1 is calculated as follows: Calculate the average c1 of 2 latest peak node numbers and the average c2 of 120 previous peak node numbers. Take the average of c1 and c2, round it to the next bigger integer and map that according to following mapping:  mapped node number = 0.2 (if number of nodes is 1), N-1 (if number of nodes N is 2,3,…,11) and 10 (if number of nodes N is &gt;11).
The clause will be updated to include description.</t>
  </si>
  <si>
    <t>Accept in principle
F2 is calculated as follows: calculate the average g1 of 2 latest peak utility values and the average g2 of 120 previous peak utility values. Take the average of g1 and g2 and map that according to the following mapping: mapped channel utility value = 0.4 (between channel utility value of 0-0.3), 1 (between channel utility value of 0.8-1), linearly changing between 0.4 to 1 (between channel utility value of 0.3-0.8). Transmission buffer full is always full channel utility.
The clause will be updated to include description.</t>
  </si>
  <si>
    <t>Accept
The description will be clarified e.g. as follows:
 is variance of normalized quality factor values and ...</t>
  </si>
  <si>
    <t>Accept in principle
See typo correction in CID 172</t>
  </si>
  <si>
    <t>Accept in principle
Planned resource allocation is an allocation, which CM has calculated to the WSO in the resource allocation analysis.
The clause description will be updated and definition will be provided.</t>
  </si>
  <si>
    <t xml:space="preserve">Accept in principle
Quality factor describes how much resources are planned to be allocated to a WSOwith respect to its coexistence value. In the optimal balanced sharing case all WSOs involved have the same value (except if a WSO does not need so much resources it is entitled to). Normalization is done so that condition epsilon for balanced sharing solution is not dependent on number of WSOs.
Description will be added to the clause. </t>
  </si>
  <si>
    <t>Accept
nv = sum(Ri /CVi )</t>
  </si>
  <si>
    <t>Accept in principle
The CM responds "yes" if it is calculating resources to the WSO under request. Otherwise it responds "no".
The clause will be updated accordingly.</t>
  </si>
  <si>
    <t>Accept in principle
Any WSO can belong to many coexistence sets. Different WSOs can be served by different CMs. When CM is doing resource allocation calculations, it is doing this calculation to the target WSO and its coexistence set (or to those to which it is allowed to). When taking these 3 rules, there is a possibility that at least two CMs are calculating resources to the same WSO.
The clause will be updated to clarify this.</t>
  </si>
  <si>
    <t>Accept in principle
The CM is calculating allocations to the WSO1 and its coexistence set (=first). When looking the coexistence set of an element of first coexistence set, there most probably are differences. So coexistence set of WSO1 is the first. Coexistence set of an element of the first coexistence set is the second.
The clause will be updated to clarify the meaning of two sets.</t>
  </si>
  <si>
    <t>Accept in principle
If there are more than one CM making simultaneously allocation to the same WSO and these CMs perform proposal ranking, that ranking algorithm is left for implementer.
The clause will be updated to provide clarification to the issue.</t>
  </si>
  <si>
    <t>Accept in principle
See 19-12/0193r1</t>
  </si>
  <si>
    <t>See CID106</t>
  </si>
  <si>
    <t>Accept
See 19-12/0216r0</t>
  </si>
  <si>
    <t>Accept in principle
See 19-12/0197r1</t>
  </si>
  <si>
    <t>Accepted in principle
See a motion on algorithm descriptions on November 15, 2012</t>
  </si>
  <si>
    <r>
      <t xml:space="preserve">Accept in principle
The WSO is an entity that </t>
    </r>
    <r>
      <rPr>
        <b/>
        <sz val="11"/>
        <color theme="1"/>
        <rFont val="맑은 고딕"/>
        <family val="2"/>
        <scheme val="minor"/>
      </rPr>
      <t>represents</t>
    </r>
    <r>
      <rPr>
        <sz val="11"/>
        <color theme="1"/>
        <rFont val="맑은 고딕"/>
        <family val="2"/>
        <charset val="128"/>
        <scheme val="minor"/>
      </rPr>
      <t xml:space="preserve"> a TVWS white space device or a network of TVWS devices. 
The language will be clarified.</t>
    </r>
  </si>
  <si>
    <t>Accepted in principle
The 802.19.1 system architecture is modified to allow a CE to represent multiple WSOs. 
Message and data type definitions and primitive descriptions to be updated accordingly as proposed in 19-13/0008r0, 19-13/0007r0 and 19-13/0005r0, respectively.</t>
  </si>
  <si>
    <t>Accept in principle
See 19-12/0226r5
Have the figures in the proposal included in a new informative annex that contains explanatory notes.</t>
  </si>
  <si>
    <t>Accept in principle
See 19-13/0001r3.</t>
  </si>
  <si>
    <t>Withdrawn</t>
  </si>
  <si>
    <t>Accepted in prinicple
Update  TR SAP general description as specified in 19-13/0004r2.
Update TR SAP primitive definition as specified in 19-13/0005r0.
Update CxMessage and CxHeader definitions as specified in 19-13/0007r0.
Creat subsections Common Entity Operations, Transport SAP Operation and Processing CxMessage Header  as specified in 19-13/0009r1.</t>
  </si>
  <si>
    <t>Accept in principle
Modify the draft as described in 19-13/0046r1, 19-13/0024r2 and 19-13/0042r0</t>
  </si>
  <si>
    <t>Accept in principle
Instruct the editor to remove introduction text from section 10 that belongs to overview section 4. As an example, remove introduction in section 10 that is already in section 4. Take into account the motion on re-ordering the sections describing algorithms.</t>
  </si>
  <si>
    <t>Accept in principle
Modify the draft as described in 19-13/0047r1 and 19-13/0043r0. Add text from contribution 19-13/0044r0 to section 10.</t>
  </si>
  <si>
    <t>Accept in principle
Updated entity operations describe profiles.</t>
  </si>
  <si>
    <t>Accept in principle
Remove annex B on PICS</t>
  </si>
  <si>
    <t>Accept in principle
Adopt text in contribution 19-13/0029r1 as informative annex.</t>
  </si>
  <si>
    <t>Accept in principle
See contribution 19-13/0044r0</t>
  </si>
  <si>
    <t>Accept in principle
See contributions 19-13/0044r0, 19-13/0043r0 and 19-13/0047r1.</t>
  </si>
  <si>
    <t>Accept in principle
See contributions from 19-13/0039 through 19-13/0044.</t>
  </si>
  <si>
    <t>Accept in principle
IETF PAWS is used in the interface C. See corresponding straw polls and motions.</t>
  </si>
  <si>
    <t>Agreed in principle
IETF PAWS will be referenced in the specification with respect to the interface C. See corresponding motion.</t>
  </si>
  <si>
    <t>Accept
Item removed</t>
  </si>
  <si>
    <t>Accept in principle
The data type is not present.</t>
  </si>
  <si>
    <t>Accept in principle
See contributions 19-13/0039, 19-13/0040 and 19-13/0041.</t>
  </si>
  <si>
    <t>Accept in principle
See contributions on message definitions 19-13/0048r0 and 19-13/0041r0.</t>
  </si>
  <si>
    <t>Accept in principle
See contributions on data type definitions 19-13/0050r0 and 19-13/0039r0.</t>
  </si>
  <si>
    <t>Accept in principle
Profile N and O don't use authentication procedure. Profile E will be revised accordingly.</t>
  </si>
  <si>
    <t>Accept
Measurement description sub-section in section 10 will be replaced by an informative annex as described in 19-13/0035r0</t>
  </si>
  <si>
    <t xml:space="preserve">Accept in principle
The mechanism is modified so that the expiry time in the request determines also time during which the responding entity needs to respond to a request in order to keep itself available. The rule on 5 consecutive requests without response is deleted. </t>
  </si>
  <si>
    <t xml:space="preserve">Accept in principle
The specification needs to define when the keep alive mechanism shall be initiated and whether profiles can determine whether to use it. </t>
  </si>
  <si>
    <t xml:space="preserve">Accept in principle
Create a normative annex "Primitive Definition" for ASN.1 definitions of the primitives using contribution 19-13/0040r0 and 19-13/0049r0. Primitive descriptions in section 5 reference model to be deleted once the normative annex is in place. </t>
  </si>
  <si>
    <t>Accept in principle
Create normative annex Data Type Definitions for ASN.1 defintions of merged datat types used in primitives and messages 
Remove data type description from section 5 reference model subsection 5.3 datat type definitions once the new annex is in place. Use contributions 19-13/0039r0 and 19-13/0050r0 for data type definitions.
Remove datat type description from section 6, subsection 6.3 once the new annex is in place.
Create a normative annex Message Definitions for ASN.1 definition of the messages using contributions 19-13/0041r0 and 19-13/0048r0.
Remove message description from section 6, subsection 64 once the new annex is in place.</t>
  </si>
  <si>
    <t>Accept in principle
See contribution 19-13/0035r0 that defines a new informative annex for measurement reporting.</t>
  </si>
  <si>
    <t>Accept in principle
This has to be resolved.</t>
  </si>
  <si>
    <t>Accepted in priniciple
More text is needed to the procedure description.</t>
  </si>
  <si>
    <t>Accept in principle
More work is needed</t>
  </si>
  <si>
    <t xml:space="preserve">Accept in principle
A new section 7 will have descriptions on each entity. CM description is, however, missing and needs more work. </t>
  </si>
  <si>
    <t>IEEE 802.19 Re-circulation Letter Ballot on DF3.03</t>
  </si>
  <si>
    <t>This document contains comments received in WG re-circulation LB on DF3.03 and resolutions to the comments. Additionally, the document contains comments and related resolutions from WG LB on DF3.02 upon which the re-circulation builds.</t>
  </si>
  <si>
    <t>All the comments categorized and prepared for resolutions in the Waikoloa meeting</t>
  </si>
  <si>
    <t>William Carney</t>
  </si>
  <si>
    <t>Filin</t>
  </si>
  <si>
    <t>Naotaka Sato</t>
  </si>
  <si>
    <t>Chen Sun</t>
  </si>
  <si>
    <t>from p.305</t>
  </si>
  <si>
    <t>from 305</t>
  </si>
  <si>
    <t>A.3</t>
  </si>
  <si>
    <t>6.3.1.1</t>
  </si>
  <si>
    <t>6.3.2.1</t>
  </si>
  <si>
    <t>7.2.2.3</t>
  </si>
  <si>
    <t>7.2.2.4</t>
  </si>
  <si>
    <t>7.4.3.1</t>
  </si>
  <si>
    <t>8.4.1.2</t>
  </si>
  <si>
    <t>8.4.2.5</t>
  </si>
  <si>
    <t>8.4.2.5.5</t>
  </si>
  <si>
    <t>8.4.4.2</t>
  </si>
  <si>
    <t>8.4.4.2.1</t>
  </si>
  <si>
    <t>8.4.4.2.3</t>
  </si>
  <si>
    <t>B.3</t>
  </si>
  <si>
    <t>C.3</t>
  </si>
  <si>
    <t>Annex E</t>
  </si>
  <si>
    <t>Annex A.1</t>
  </si>
  <si>
    <t>Annex C.1</t>
  </si>
  <si>
    <t>Annex B.1</t>
  </si>
  <si>
    <t>Annex D</t>
  </si>
  <si>
    <t>8.4.2.2</t>
  </si>
  <si>
    <t>Annex D.1</t>
  </si>
  <si>
    <t>7.4.3.3</t>
  </si>
  <si>
    <t>7.4.3.4</t>
  </si>
  <si>
    <t>7.4.3.2.3</t>
  </si>
  <si>
    <t xml:space="preserve">A.2_x000D_
B.3 </t>
  </si>
  <si>
    <t>E.2</t>
  </si>
  <si>
    <t>42_x000D_
51</t>
  </si>
  <si>
    <t>Please fill the text in this section.</t>
  </si>
  <si>
    <t>Move to Annex B.</t>
  </si>
  <si>
    <t>Implement as accepted.</t>
  </si>
  <si>
    <t>Describe CM operation.</t>
  </si>
  <si>
    <t>Merge data types.</t>
  </si>
  <si>
    <t>Merge primitives.</t>
  </si>
  <si>
    <t>Merge messages.</t>
  </si>
  <si>
    <t>Put these principles at the beginning of clause 7.</t>
  </si>
  <si>
    <t>Add algorithm.</t>
  </si>
  <si>
    <t>Consider whether some of them may be moved to annex.</t>
  </si>
  <si>
    <t>In general there are in many places clause TBD: define the correct sub-clause numbers</t>
  </si>
  <si>
    <t>Add figure</t>
  </si>
  <si>
    <t>add text</t>
  </si>
  <si>
    <t>add reference</t>
  </si>
  <si>
    <t>Add CDIS operation for profile O</t>
  </si>
  <si>
    <t>Add CM operation for profile E</t>
  </si>
  <si>
    <t>Add CM operation for profile N</t>
  </si>
  <si>
    <t>Add coexistence discovery algorithm for profile O</t>
  </si>
  <si>
    <t>New name as agreed earlier: Algorithm based on balanced sharing</t>
  </si>
  <si>
    <t>See responses in previous letter ballot</t>
  </si>
  <si>
    <t>Conflict handling with algorithm based on balanced sharing</t>
  </si>
  <si>
    <t>Change to 8.4.4.2.1</t>
  </si>
  <si>
    <t>Change to 8.4.4.2.2</t>
  </si>
  <si>
    <t>Change to 8.4.4.2.3</t>
  </si>
  <si>
    <t>Change to 6.3.3.4</t>
  </si>
  <si>
    <t>Define data types to profile O</t>
  </si>
  <si>
    <t>Remove the whole clause B.3</t>
  </si>
  <si>
    <t>Update messages of profile O (document ...)</t>
  </si>
  <si>
    <t>Apply all missing comment resolutions in comment resolutions doc. 19-12/0204r9.</t>
  </si>
  <si>
    <t>Fix the broken number of reference clauses and figures.</t>
  </si>
  <si>
    <t>Locate Annex E in subclause of Annex D</t>
  </si>
  <si>
    <t>Combine claue 4 and clause 5</t>
  </si>
  <si>
    <t>Revise required procedure to support entity operation properly</t>
  </si>
  <si>
    <t>Revise normative text to support entity operation</t>
  </si>
  <si>
    <t xml:space="preserve">Revise normative text </t>
  </si>
  <si>
    <t>Add proper normative text for CM entity operation for profile E</t>
  </si>
  <si>
    <t>Add proper normative text for CM entity operation for profile N</t>
  </si>
  <si>
    <t>Add proper normative text for CM entity operation for profile O</t>
  </si>
  <si>
    <t>Add new procedure to support entity operation properly</t>
  </si>
  <si>
    <t>Apply what is determined in 19-12/0204r9</t>
  </si>
  <si>
    <t>Specify TBDs</t>
  </si>
  <si>
    <t>Revise clause 4</t>
  </si>
  <si>
    <t>Add description of common entity operations approved earlier by the TG.</t>
  </si>
  <si>
    <t xml:space="preserve">Provide one CDIS description that is mandatory for all the CDIS implementations. </t>
  </si>
  <si>
    <t>Provide CM descriptions.</t>
  </si>
  <si>
    <t>Move the content of the sub-section to A.3.</t>
  </si>
  <si>
    <t>Update the message definitions</t>
  </si>
  <si>
    <t xml:space="preserve">Make it clear that the interface C is not specified in the 802.19.1 but the PAWS is used. </t>
  </si>
  <si>
    <t>Update the section.</t>
  </si>
  <si>
    <t>Section 7 shall move to informative annex because different profiles are defined without showing its interoperability when adapting different profiles in each 802.19.1 entities.</t>
  </si>
  <si>
    <t>Create the section and fill the text in this section for profile O.</t>
  </si>
  <si>
    <t>Fill the text in this section for profile O.</t>
  </si>
  <si>
    <t>Add the section and fill out the text for profile O in this subsection.</t>
  </si>
  <si>
    <t>Move Annex F.1 to the subsection of Section 8.4.3.</t>
  </si>
  <si>
    <t xml:space="preserve">complete the table </t>
  </si>
  <si>
    <t xml:space="preserve">modify table A. 9 according to document 19-12/226r5 </t>
  </si>
  <si>
    <t xml:space="preserve">modify the data type definition according to document 19-12/226r5 </t>
  </si>
  <si>
    <t>modify according to the Annex number (e.g. Figure E.1)</t>
  </si>
  <si>
    <t>modify according to the Annex number (e.g. Figure E.2)</t>
  </si>
  <si>
    <t xml:space="preserve">modify according  to the update subclause numbers (e.g. 8.4.1 and 8.4.2) </t>
  </si>
  <si>
    <t>Please add the section and fill the text for profile O in this section.</t>
  </si>
  <si>
    <t>Section 7.3 is empty.</t>
  </si>
  <si>
    <t>Section A.3 is empty.</t>
  </si>
  <si>
    <t>Primitives are defined in Annex B. Remove primitive definition from clause 5.</t>
  </si>
  <si>
    <t>Contribution 19-13/0009r1 was accepted but not implemented.</t>
  </si>
  <si>
    <t>CM operation is missing.</t>
  </si>
  <si>
    <t>Different profiles have repetitions in data types.</t>
  </si>
  <si>
    <t>Different profiles have repetitions in primitives.</t>
  </si>
  <si>
    <t>Different profiles have repetitions in messages.</t>
  </si>
  <si>
    <t>The WG has agreed on principles of interoperability of different entities.</t>
  </si>
  <si>
    <t>Profile N of the CDIS operation needs corresponding algorithm.</t>
  </si>
  <si>
    <t>New CM operation may need new algorithm.</t>
  </si>
  <si>
    <t>There are too many algorithms in the main part of the draft.</t>
  </si>
  <si>
    <t>Correct sub-clause numbers</t>
  </si>
  <si>
    <t>Add sub-clause numbers</t>
  </si>
  <si>
    <t>Figure 13 missing?</t>
  </si>
  <si>
    <t>Text missing in this sub-clause</t>
  </si>
  <si>
    <t>Reference missing</t>
  </si>
  <si>
    <t>CDIS operation for profile O missing</t>
  </si>
  <si>
    <t>CM operation for profile E missing</t>
  </si>
  <si>
    <t>CM operation for profile N missing</t>
  </si>
  <si>
    <t>CM operation for profile O missing</t>
  </si>
  <si>
    <t>Several referencies missing in sub-clauses of 7.4.2</t>
  </si>
  <si>
    <t>Correct in 3 locations "Error! Reference source not found."</t>
  </si>
  <si>
    <t>Change the name of Algorithm H (clause 8.4.2.5)</t>
  </si>
  <si>
    <t>In algorithm in 8.4.2.5 make modifications according to responses in previous letter ballot</t>
  </si>
  <si>
    <t>Improve explanations (especially in Introduction) of clause 8.4.2.5</t>
  </si>
  <si>
    <t>Change the name "Conflict handling with algorithm H"</t>
  </si>
  <si>
    <t>Correct the clause 1.1.1.1</t>
  </si>
  <si>
    <t>Add data type definitions to profile O.</t>
  </si>
  <si>
    <t>Remove "primitives" of profile O: actually they are data types</t>
  </si>
  <si>
    <t>Update messages in Annex C.3 for profile O</t>
  </si>
  <si>
    <t>The draft DF3.03 do not include all comment resolutions from comment resolutions doc. 19-12/0204r9. For example, use case for management serivce on contribution 19-12/0216r0 which is accepted for comment resolution CID 59 of LB2 is not applied.</t>
  </si>
  <si>
    <t>Proper subclause number for many references in procedures are missing</t>
  </si>
  <si>
    <t>Many reference subclause number and figure number are broken, they need to be fixed.</t>
  </si>
  <si>
    <t>Since Annex E is a part of use cases, Annex E could be subclause of Annex D</t>
  </si>
  <si>
    <t>Reference model is too short to form one clause</t>
  </si>
  <si>
    <t xml:space="preserve">Procedures should be modified to be in consistency with entity operation for profile E. </t>
  </si>
  <si>
    <t>Data types should be modified to be in consistency with entity operation for profile E</t>
  </si>
  <si>
    <t>Messages should be modified to be in consistency with entity operation for profile E</t>
  </si>
  <si>
    <t>Primitives should be modified to be in consistency with entity operation for profile E</t>
  </si>
  <si>
    <t>CE Entity operation for profile E is needed to revised considering inter-entity operation</t>
  </si>
  <si>
    <t>CDIS Entity operation for profile E is needed to revised considering inter-entity operation</t>
  </si>
  <si>
    <t>CM Entity operation for profile E should be added.</t>
  </si>
  <si>
    <t>CM Entity operation for profile N should be added.</t>
  </si>
  <si>
    <t>CM Entity operation for profile O should be added.</t>
  </si>
  <si>
    <t>New procedures should be added to be in consistency with entity operation for profile E.</t>
  </si>
  <si>
    <t>Use case for management serivce on contribution 19-12/0216r0 which is accepted for comment resolution CID 59 of LB2 is not applied</t>
  </si>
  <si>
    <t>Algorithm based on operating channel selection, and algorithm for channel classification and channel set transition are combined improperly</t>
  </si>
  <si>
    <t>TBDs in profile O for CE operation are needed to be specified</t>
  </si>
  <si>
    <t>Use case for WSO registration to CM should be modified because authentication procedure is not vaild for each entity</t>
  </si>
  <si>
    <t>System description should be revised to be in consistency with other clauses of the draft</t>
  </si>
  <si>
    <t>Description of common entity operations is missing.</t>
  </si>
  <si>
    <t>CDIS and coexistence discovery should be the common basis for all the 802.19.1 implementations and there should be no profile dependency in its implementation. Otherwise there will be several independent profile dependent coexistence systems and that should not be allowed to happen.</t>
  </si>
  <si>
    <t>CM descriptions are missing.</t>
  </si>
  <si>
    <t xml:space="preserve">This description is not a primitive description but a data type description. </t>
  </si>
  <si>
    <t>Message definitions are not up to date.</t>
  </si>
  <si>
    <t xml:space="preserve">The TVWS DB interface is not specified by the 802.19.1 but the IETF PAWS is used. </t>
  </si>
  <si>
    <t>This introduction section on algorithms is not up to date after the changes to the algorithm descriptions.</t>
  </si>
  <si>
    <t>Different profiles are defined without showing its interoperability when adapting different profiles in each 802.19.1.</t>
  </si>
  <si>
    <t>Section 7.2.3 is missing for profile O.</t>
  </si>
  <si>
    <t>In Section 7.2 and 7.3, text for profile O is empty</t>
  </si>
  <si>
    <t>Annex F.1 shall be in the same category as Section 8.4.3.1 which is in Section 8.4.3 "Decision topology management algorithm".</t>
  </si>
  <si>
    <t xml:space="preserve">complete Table A. 13 </t>
  </si>
  <si>
    <t xml:space="preserve">complete Table A. 20 </t>
  </si>
  <si>
    <t>Include the modifications agreed for ListofSuppFrequencies</t>
  </si>
  <si>
    <t>Include the modifications agreed for ListofSupportedFrequencies</t>
  </si>
  <si>
    <t xml:space="preserve">Update the annex number for Figure X.1 </t>
  </si>
  <si>
    <t xml:space="preserve">Update the annex number for Figure X.2 </t>
  </si>
  <si>
    <t xml:space="preserve">Update  the algorithm subcaluase  numbers 10.4.1 and 10.4.2 based on the the update draft </t>
  </si>
  <si>
    <t>Section 7.3.1 is empty.</t>
  </si>
  <si>
    <t>Section 7.3.2 is empty.</t>
  </si>
  <si>
    <t>Section 7.3.3 is empty.</t>
  </si>
  <si>
    <t>Yes</t>
  </si>
  <si>
    <t>Check the correct sub-clause numbers</t>
  </si>
  <si>
    <t>7.2.3</t>
  </si>
  <si>
    <t>7.3.1</t>
  </si>
  <si>
    <t>7.3.2</t>
  </si>
  <si>
    <t>7.3.3</t>
  </si>
  <si>
    <t>7.4.1</t>
  </si>
  <si>
    <t>7.2.1</t>
  </si>
  <si>
    <t>7.4.3</t>
  </si>
  <si>
    <t>8.4.3</t>
  </si>
  <si>
    <t>7.4.2</t>
  </si>
  <si>
    <t>add references</t>
  </si>
  <si>
    <t>8, 9 and 13</t>
  </si>
  <si>
    <t>TECHNICAL COMMENTS</t>
  </si>
  <si>
    <t>EDITORIAL COMMENTS</t>
  </si>
  <si>
    <t>DF3.02 WG LB Vote (Y/N/A)</t>
  </si>
  <si>
    <t>DF3.03 WG Recirc LB Vote (Y/N/A)</t>
  </si>
  <si>
    <t>TG1 editor</t>
    <phoneticPr fontId="37" type="noConversion"/>
  </si>
  <si>
    <t>C</t>
    <phoneticPr fontId="37" type="noConversion"/>
  </si>
  <si>
    <t>This is editorial. Accepted as is.</t>
    <phoneticPr fontId="37" type="noConversion"/>
  </si>
  <si>
    <t>Accepted in principle. TG editor will check what are missing to implement. Check all the missings and report to the TG.</t>
    <phoneticPr fontId="37" type="noConversion"/>
  </si>
  <si>
    <t>S.Filin</t>
    <phoneticPr fontId="37" type="noConversion"/>
  </si>
  <si>
    <t>Accepted in principle. Refer response in CID 2.</t>
    <phoneticPr fontId="37" type="noConversion"/>
  </si>
  <si>
    <t>Accepted in principle. Remove the primitive definition from clause 5. In Annex B make transport sap primitives in profile N as common to all profiles.</t>
    <phoneticPr fontId="37" type="noConversion"/>
  </si>
  <si>
    <t>Accepted</t>
    <phoneticPr fontId="37" type="noConversion"/>
  </si>
  <si>
    <t>Accepted in principle. Put contribution 19-13/0009r1 as clause 7.1</t>
    <phoneticPr fontId="37" type="noConversion"/>
  </si>
  <si>
    <t>Accepted in principle. Refer response in CID 15.</t>
    <phoneticPr fontId="37" type="noConversion"/>
  </si>
  <si>
    <t>Same as CID 18</t>
    <phoneticPr fontId="37" type="noConversion"/>
  </si>
  <si>
    <t>Accept in principle
Modify the draft as described in 19-13/0047r1 and 19-13/0043r0. Add text from contribution 19-13/0044r0 to section 10.</t>
    <phoneticPr fontId="37" type="noConversion"/>
  </si>
  <si>
    <t>Opposed. 8.4.3 provides general description of different decision making topology and Annex F.1 provides example of specific algorithms</t>
    <phoneticPr fontId="37" type="noConversion"/>
  </si>
  <si>
    <t>IEEE P802.19.1-13/0057r1</t>
    <phoneticPr fontId="37" type="noConversion"/>
  </si>
  <si>
    <t>Revision 1</t>
    <phoneticPr fontId="37" type="noConversion"/>
  </si>
  <si>
    <t>Comment resolution status after Monday meetings in Waikoloa, May 2013</t>
    <phoneticPr fontId="37" type="noConversion"/>
  </si>
  <si>
    <t>Revision</t>
    <phoneticPr fontId="37" type="noConversion"/>
  </si>
  <si>
    <t>Hyunduk Kang</t>
    <phoneticPr fontId="37" type="noConversion"/>
  </si>
  <si>
    <t>ETRI</t>
    <phoneticPr fontId="37" type="noConversion"/>
  </si>
  <si>
    <t>E-mail:                     henry@etri.re.kr</t>
    <phoneticPr fontId="37" type="noConversion"/>
  </si>
  <si>
    <t xml:space="preserve">Accepted </t>
    <phoneticPr fontId="37" type="noConversion"/>
  </si>
  <si>
    <t>C</t>
    <phoneticPr fontId="37" type="noConversion"/>
  </si>
  <si>
    <t>Refer CID 50</t>
    <phoneticPr fontId="37" type="noConversion"/>
  </si>
  <si>
    <t>Refer CID 61</t>
    <phoneticPr fontId="37" type="noConversion"/>
  </si>
  <si>
    <t xml:space="preserve">Accepted in principle. Modify the draft as shown in the contribution 19-13/0061r0. </t>
    <phoneticPr fontId="37" type="noConversion"/>
  </si>
  <si>
    <t xml:space="preserve">Accepted in principle. Modify the draft as shown in the contribution 19-13/0062r0. </t>
    <phoneticPr fontId="37" type="noConversion"/>
  </si>
  <si>
    <t>C</t>
    <phoneticPr fontId="37" type="noConversion"/>
  </si>
  <si>
    <t>Revision 2</t>
    <phoneticPr fontId="37" type="noConversion"/>
  </si>
  <si>
    <t>Comment resolution status after Tuesday meetings in Waikoloa, May 2013</t>
    <phoneticPr fontId="37" type="noConversion"/>
  </si>
  <si>
    <t>C</t>
    <phoneticPr fontId="37" type="noConversion"/>
  </si>
  <si>
    <t>Revision 3</t>
    <phoneticPr fontId="37" type="noConversion"/>
  </si>
  <si>
    <t>Comment resolution status after Wednesday meetings in Waikoloa, May 2013</t>
    <phoneticPr fontId="37" type="noConversion"/>
  </si>
  <si>
    <t>C</t>
    <phoneticPr fontId="37" type="noConversion"/>
  </si>
  <si>
    <t>Accept in principle Add text from contribution 19-13/0044r0 to section 10.</t>
    <phoneticPr fontId="37" type="noConversion"/>
  </si>
  <si>
    <t>Accepted in principle. Update the draft based on  contribution 19-13/0072r1</t>
    <phoneticPr fontId="37" type="noConversion"/>
  </si>
  <si>
    <t>C</t>
    <phoneticPr fontId="37" type="noConversion"/>
  </si>
  <si>
    <t>Accepted in principle. Update the draft as shown in the contribution the 19-13/0067r0</t>
    <phoneticPr fontId="37" type="noConversion"/>
  </si>
  <si>
    <t>Accepted in principle. Update the draft as shown in the  contribution 19-13/0066r0</t>
    <phoneticPr fontId="37" type="noConversion"/>
  </si>
  <si>
    <t>Accepted in principle. Update the draft as shown in the  contribution 19-13/0064r0</t>
    <phoneticPr fontId="37" type="noConversion"/>
  </si>
  <si>
    <t>Accepted in principle. Update the draft as shown in the  contribution 19-13/0065r0</t>
    <phoneticPr fontId="37" type="noConversion"/>
  </si>
  <si>
    <t>Accepted in principle. Update the draft as shown in the  contribution 19-13/0063r0</t>
    <phoneticPr fontId="37" type="noConversion"/>
  </si>
  <si>
    <t>Accepted in principle. Update the draft as shown in the  contribution 19-13/0069r0</t>
    <phoneticPr fontId="37" type="noConversion"/>
  </si>
  <si>
    <t>Accepted in principle. Update the draft as shown in the  contribution 19-13/0068r0</t>
    <phoneticPr fontId="37" type="noConversion"/>
  </si>
  <si>
    <t>Accepted in principle. Update the draft as shown in the  contribution 19-13/0070r0</t>
    <phoneticPr fontId="37" type="noConversion"/>
  </si>
  <si>
    <t>C</t>
    <phoneticPr fontId="37" type="noConversion"/>
  </si>
  <si>
    <t>Accepted</t>
    <phoneticPr fontId="37" type="noConversion"/>
  </si>
  <si>
    <t>Accepted in principle. Update the draft as shown in 19-13/0071r2</t>
    <phoneticPr fontId="37" type="noConversion"/>
  </si>
  <si>
    <t>C</t>
    <phoneticPr fontId="37" type="noConversion"/>
  </si>
  <si>
    <t>O</t>
    <phoneticPr fontId="37" type="noConversion"/>
  </si>
  <si>
    <t>See CID 26</t>
    <phoneticPr fontId="37" type="noConversion"/>
  </si>
  <si>
    <t>See CID 22</t>
    <phoneticPr fontId="37" type="noConversion"/>
  </si>
  <si>
    <t>Accepted in principle. Update the draft as shown in the  contribution 19-13/0073r1</t>
    <phoneticPr fontId="37" type="noConversion"/>
  </si>
  <si>
    <t>Accepted in principle. Update the draft as shown in the  contribution 19-13/0074r2</t>
    <phoneticPr fontId="37" type="noConversion"/>
  </si>
  <si>
    <t>Accepted in principle. Update the draft as shown in the  contribution 19-13/0024r3</t>
    <phoneticPr fontId="37" type="noConversion"/>
  </si>
  <si>
    <t>C</t>
    <phoneticPr fontId="37" type="noConversion"/>
  </si>
  <si>
    <t>O</t>
    <phoneticPr fontId="37" type="noConversion"/>
  </si>
  <si>
    <t>T</t>
    <phoneticPr fontId="3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</si>
</sst>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맑은 고딕"/>
      <family val="2"/>
      <charset val="128"/>
      <scheme val="minor"/>
    </font>
    <font>
      <sz val="11"/>
      <color theme="1"/>
      <name val="맑은 고딕"/>
      <family val="2"/>
      <scheme val="minor"/>
    </font>
    <font>
      <sz val="11"/>
      <color theme="1"/>
      <name val="맑은 고딕"/>
      <family val="2"/>
      <charset val="128"/>
      <scheme val="minor"/>
    </font>
    <font>
      <b/>
      <sz val="18"/>
      <color theme="3"/>
      <name val="맑은 고딕"/>
      <family val="2"/>
      <charset val="128"/>
      <scheme val="major"/>
    </font>
    <font>
      <b/>
      <sz val="15"/>
      <color theme="3"/>
      <name val="맑은 고딕"/>
      <family val="2"/>
      <charset val="128"/>
      <scheme val="minor"/>
    </font>
    <font>
      <b/>
      <sz val="13"/>
      <color theme="3"/>
      <name val="맑은 고딕"/>
      <family val="2"/>
      <charset val="128"/>
      <scheme val="minor"/>
    </font>
    <font>
      <b/>
      <sz val="11"/>
      <color theme="3"/>
      <name val="맑은 고딕"/>
      <family val="2"/>
      <charset val="128"/>
      <scheme val="minor"/>
    </font>
    <font>
      <sz val="11"/>
      <color rgb="FF006100"/>
      <name val="맑은 고딕"/>
      <family val="2"/>
      <charset val="128"/>
      <scheme val="minor"/>
    </font>
    <font>
      <sz val="11"/>
      <color rgb="FF9C0006"/>
      <name val="맑은 고딕"/>
      <family val="2"/>
      <charset val="128"/>
      <scheme val="minor"/>
    </font>
    <font>
      <sz val="11"/>
      <color rgb="FF9C6500"/>
      <name val="맑은 고딕"/>
      <family val="2"/>
      <charset val="128"/>
      <scheme val="minor"/>
    </font>
    <font>
      <sz val="11"/>
      <color rgb="FF3F3F76"/>
      <name val="맑은 고딕"/>
      <family val="2"/>
      <charset val="128"/>
      <scheme val="minor"/>
    </font>
    <font>
      <b/>
      <sz val="11"/>
      <color rgb="FF3F3F3F"/>
      <name val="맑은 고딕"/>
      <family val="2"/>
      <charset val="128"/>
      <scheme val="minor"/>
    </font>
    <font>
      <b/>
      <sz val="11"/>
      <color rgb="FFFA7D00"/>
      <name val="맑은 고딕"/>
      <family val="2"/>
      <charset val="128"/>
      <scheme val="minor"/>
    </font>
    <font>
      <sz val="11"/>
      <color rgb="FFFA7D00"/>
      <name val="맑은 고딕"/>
      <family val="2"/>
      <charset val="128"/>
      <scheme val="minor"/>
    </font>
    <font>
      <b/>
      <sz val="11"/>
      <color theme="0"/>
      <name val="맑은 고딕"/>
      <family val="2"/>
      <charset val="128"/>
      <scheme val="minor"/>
    </font>
    <font>
      <sz val="11"/>
      <color rgb="FFFF0000"/>
      <name val="맑은 고딕"/>
      <family val="2"/>
      <charset val="128"/>
      <scheme val="minor"/>
    </font>
    <font>
      <i/>
      <sz val="11"/>
      <color rgb="FF7F7F7F"/>
      <name val="맑은 고딕"/>
      <family val="2"/>
      <charset val="128"/>
      <scheme val="minor"/>
    </font>
    <font>
      <b/>
      <sz val="11"/>
      <color theme="1"/>
      <name val="맑은 고딕"/>
      <family val="2"/>
      <charset val="128"/>
      <scheme val="minor"/>
    </font>
    <font>
      <sz val="11"/>
      <color theme="0"/>
      <name val="맑은 고딕"/>
      <family val="2"/>
      <charset val="128"/>
      <scheme val="minor"/>
    </font>
    <font>
      <sz val="10"/>
      <color theme="1"/>
      <name val="맑은 고딕"/>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1"/>
      <color theme="1"/>
      <name val="Times New Roman"/>
      <family val="1"/>
    </font>
    <font>
      <sz val="12"/>
      <color theme="1"/>
      <name val="Times New Roman"/>
      <family val="1"/>
    </font>
    <font>
      <b/>
      <sz val="11"/>
      <color theme="1"/>
      <name val="맑은 고딕"/>
      <family val="2"/>
      <scheme val="minor"/>
    </font>
    <font>
      <b/>
      <u/>
      <sz val="11"/>
      <color theme="1"/>
      <name val="맑은 고딕"/>
      <family val="2"/>
      <scheme val="minor"/>
    </font>
    <font>
      <sz val="10"/>
      <name val="Arial"/>
      <family val="2"/>
    </font>
    <font>
      <u/>
      <sz val="11"/>
      <color theme="10"/>
      <name val="맑은 고딕"/>
      <family val="2"/>
      <charset val="128"/>
      <scheme val="minor"/>
    </font>
    <font>
      <u/>
      <sz val="11"/>
      <color theme="11"/>
      <name val="맑은 고딕"/>
      <family val="2"/>
      <charset val="128"/>
      <scheme val="minor"/>
    </font>
    <font>
      <b/>
      <u/>
      <sz val="12"/>
      <color theme="1"/>
      <name val="맑은 고딕"/>
      <family val="2"/>
      <scheme val="minor"/>
    </font>
    <font>
      <b/>
      <u/>
      <sz val="14"/>
      <color theme="1"/>
      <name val="맑은 고딕"/>
      <family val="2"/>
      <scheme val="minor"/>
    </font>
    <font>
      <sz val="14"/>
      <color theme="1"/>
      <name val="맑은 고딕"/>
      <family val="2"/>
      <scheme val="minor"/>
    </font>
    <font>
      <sz val="11"/>
      <color theme="1"/>
      <name val="Calibri"/>
      <family val="2"/>
    </font>
    <font>
      <b/>
      <sz val="18"/>
      <color theme="1"/>
      <name val="맑은 고딕"/>
      <family val="2"/>
      <scheme val="minor"/>
    </font>
    <font>
      <sz val="12"/>
      <color theme="1"/>
      <name val="맑은 고딕"/>
      <family val="2"/>
      <scheme val="minor"/>
    </font>
    <font>
      <sz val="8"/>
      <name val="맑은 고딕"/>
      <family val="3"/>
      <charset val="129"/>
      <scheme val="minor"/>
    </font>
    <font>
      <sz val="11"/>
      <color theme="1"/>
      <name val="맑은 고딕"/>
      <family val="3"/>
      <charset val="129"/>
      <scheme val="minor"/>
    </font>
    <font>
      <sz val="11"/>
      <name val="맑은 고딕"/>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169">
    <xf numFmtId="0" fontId="0" fillId="0" borderId="0" xfId="0"/>
    <xf numFmtId="0" fontId="0" fillId="0" borderId="0" xfId="0" applyAlignment="1">
      <alignment wrapText="1"/>
    </xf>
    <xf numFmtId="0" fontId="0" fillId="0" borderId="0" xfId="0" applyNumberFormat="1"/>
    <xf numFmtId="17" fontId="20" fillId="0" borderId="0" xfId="0" applyNumberFormat="1" applyFont="1" applyAlignment="1">
      <alignment horizontal="left"/>
    </xf>
    <xf numFmtId="0" fontId="21" fillId="0" borderId="0" xfId="0" applyFont="1"/>
    <xf numFmtId="0" fontId="20" fillId="0" borderId="0" xfId="0" applyFont="1" applyAlignment="1">
      <alignment horizontal="right"/>
    </xf>
    <xf numFmtId="0" fontId="22" fillId="0" borderId="0" xfId="0" applyFont="1"/>
    <xf numFmtId="0" fontId="23" fillId="0" borderId="0" xfId="0" applyFont="1"/>
    <xf numFmtId="0" fontId="23" fillId="0" borderId="0" xfId="0" applyFont="1" applyAlignment="1">
      <alignment horizontal="center"/>
    </xf>
    <xf numFmtId="49" fontId="23" fillId="0" borderId="0" xfId="0" quotePrefix="1" applyNumberFormat="1" applyFont="1"/>
    <xf numFmtId="0" fontId="22" fillId="0" borderId="10" xfId="0" applyFont="1" applyBorder="1" applyAlignment="1">
      <alignment vertical="top" wrapText="1"/>
    </xf>
    <xf numFmtId="0" fontId="22" fillId="0" borderId="12" xfId="0" applyFont="1" applyBorder="1"/>
    <xf numFmtId="0" fontId="22" fillId="0" borderId="0" xfId="0" applyFont="1" applyBorder="1"/>
    <xf numFmtId="49" fontId="22" fillId="0" borderId="0" xfId="0" applyNumberFormat="1" applyFont="1"/>
    <xf numFmtId="0" fontId="22" fillId="0" borderId="0" xfId="0" applyFont="1" applyAlignment="1">
      <alignment vertical="top" wrapText="1"/>
    </xf>
    <xf numFmtId="0" fontId="22" fillId="0" borderId="13" xfId="0" applyFont="1" applyBorder="1" applyAlignment="1">
      <alignment vertical="top" wrapText="1"/>
    </xf>
    <xf numFmtId="0" fontId="22" fillId="0" borderId="11" xfId="0" applyFont="1" applyBorder="1" applyAlignment="1">
      <alignment vertical="top" wrapText="1"/>
    </xf>
    <xf numFmtId="0" fontId="22" fillId="0" borderId="0" xfId="0" applyFont="1" applyFill="1" applyBorder="1" applyAlignment="1">
      <alignment vertical="top" wrapText="1"/>
    </xf>
    <xf numFmtId="9" fontId="0" fillId="0" borderId="0" xfId="0" applyNumberFormat="1"/>
    <xf numFmtId="0" fontId="24" fillId="0" borderId="0" xfId="0" applyFont="1"/>
    <xf numFmtId="0" fontId="24" fillId="0" borderId="13" xfId="0" applyFont="1" applyBorder="1" applyAlignment="1">
      <alignment vertical="top"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6" fillId="0" borderId="14" xfId="0" applyFont="1" applyBorder="1" applyAlignment="1">
      <alignment wrapText="1"/>
    </xf>
    <xf numFmtId="0" fontId="26" fillId="0" borderId="14" xfId="0" applyFont="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Font="1" applyAlignment="1">
      <alignment wrapText="1"/>
    </xf>
    <xf numFmtId="0" fontId="26" fillId="0" borderId="0" xfId="0" applyFont="1" applyAlignment="1">
      <alignment horizontal="right" wrapText="1"/>
    </xf>
    <xf numFmtId="0" fontId="26" fillId="0" borderId="0" xfId="0" applyFont="1" applyAlignment="1">
      <alignment horizontal="right"/>
    </xf>
    <xf numFmtId="0" fontId="0" fillId="0" borderId="0" xfId="0" applyAlignment="1">
      <alignment horizontal="right" wrapText="1"/>
    </xf>
    <xf numFmtId="0" fontId="24" fillId="0" borderId="0" xfId="0" applyFont="1" applyAlignment="1">
      <alignment vertical="top"/>
    </xf>
    <xf numFmtId="0" fontId="0" fillId="0" borderId="0" xfId="0" applyFill="1" applyAlignment="1">
      <alignment wrapText="1"/>
    </xf>
    <xf numFmtId="0" fontId="0" fillId="0" borderId="0" xfId="0" applyFont="1" applyFill="1" applyAlignment="1">
      <alignment wrapText="1"/>
    </xf>
    <xf numFmtId="0" fontId="0" fillId="0" borderId="0" xfId="0" applyFill="1" applyAlignment="1">
      <alignment horizontal="right" wrapText="1"/>
    </xf>
    <xf numFmtId="0" fontId="0" fillId="0" borderId="0" xfId="0" applyNumberFormat="1" applyFill="1" applyAlignment="1">
      <alignment wrapText="1"/>
    </xf>
    <xf numFmtId="0" fontId="19" fillId="0" borderId="0" xfId="0" applyFont="1" applyFill="1" applyAlignment="1">
      <alignment wrapText="1"/>
    </xf>
    <xf numFmtId="0" fontId="0" fillId="0" borderId="0" xfId="0" applyFill="1" applyAlignment="1">
      <alignment vertical="top" wrapText="1"/>
    </xf>
    <xf numFmtId="0" fontId="0" fillId="0" borderId="0" xfId="0" applyFill="1" applyBorder="1" applyAlignment="1">
      <alignment vertical="top" wrapText="1"/>
    </xf>
    <xf numFmtId="49" fontId="0" fillId="0" borderId="0" xfId="0" applyNumberFormat="1" applyFill="1" applyAlignment="1">
      <alignment horizontal="right" vertical="top" wrapText="1"/>
    </xf>
    <xf numFmtId="0" fontId="0" fillId="0" borderId="0" xfId="0" applyNumberFormat="1" applyFill="1" applyAlignment="1">
      <alignment horizontal="right" vertical="top" wrapText="1"/>
    </xf>
    <xf numFmtId="49" fontId="0" fillId="0" borderId="0"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28" fillId="0" borderId="0" xfId="0" applyFont="1" applyFill="1" applyAlignment="1">
      <alignment wrapText="1"/>
    </xf>
    <xf numFmtId="0" fontId="28" fillId="0" borderId="0" xfId="0" applyFont="1" applyFill="1"/>
    <xf numFmtId="0" fontId="0" fillId="0" borderId="0" xfId="0" applyFill="1" applyAlignment="1">
      <alignment horizontal="right"/>
    </xf>
    <xf numFmtId="0" fontId="28" fillId="0" borderId="0" xfId="0" applyFont="1" applyFill="1" applyBorder="1" applyAlignment="1">
      <alignment vertical="top" wrapText="1"/>
    </xf>
    <xf numFmtId="49" fontId="26" fillId="0" borderId="0" xfId="0" applyNumberFormat="1" applyFont="1" applyAlignment="1">
      <alignment wrapText="1"/>
    </xf>
    <xf numFmtId="49" fontId="26" fillId="0" borderId="0" xfId="0" applyNumberFormat="1" applyFont="1" applyAlignment="1">
      <alignment horizontal="right" wrapText="1"/>
    </xf>
    <xf numFmtId="49" fontId="26" fillId="0" borderId="0" xfId="0" applyNumberFormat="1" applyFont="1" applyAlignment="1">
      <alignment horizontal="right"/>
    </xf>
    <xf numFmtId="49" fontId="0" fillId="0" borderId="0" xfId="0" applyNumberFormat="1"/>
    <xf numFmtId="49" fontId="0" fillId="0" borderId="0" xfId="0" applyNumberFormat="1" applyFill="1" applyAlignment="1">
      <alignment horizontal="right" wrapText="1"/>
    </xf>
    <xf numFmtId="49" fontId="0" fillId="0" borderId="0" xfId="0" applyNumberFormat="1" applyAlignment="1">
      <alignment horizontal="right" wrapText="1"/>
    </xf>
    <xf numFmtId="49" fontId="28" fillId="0" borderId="0" xfId="0" applyNumberFormat="1" applyFont="1" applyFill="1" applyAlignment="1">
      <alignment horizontal="right"/>
    </xf>
    <xf numFmtId="49" fontId="0" fillId="0" borderId="0" xfId="0" applyNumberFormat="1" applyAlignment="1">
      <alignment wrapText="1"/>
    </xf>
    <xf numFmtId="0" fontId="31" fillId="0" borderId="0" xfId="0" applyFont="1" applyAlignment="1"/>
    <xf numFmtId="0" fontId="32" fillId="0" borderId="0" xfId="0" applyFont="1" applyAlignment="1"/>
    <xf numFmtId="0" fontId="33" fillId="0" borderId="0" xfId="0" applyFont="1" applyAlignment="1"/>
    <xf numFmtId="0" fontId="33" fillId="0" borderId="0" xfId="0" applyFont="1" applyAlignment="1">
      <alignment wrapText="1"/>
    </xf>
    <xf numFmtId="0" fontId="33" fillId="0" borderId="0" xfId="0" applyFont="1" applyAlignment="1">
      <alignment horizontal="right"/>
    </xf>
    <xf numFmtId="49" fontId="33" fillId="0" borderId="0" xfId="0" applyNumberFormat="1" applyFont="1" applyAlignment="1">
      <alignment horizontal="right"/>
    </xf>
    <xf numFmtId="0" fontId="0" fillId="33" borderId="0" xfId="0" applyFill="1" applyAlignment="1">
      <alignment wrapText="1"/>
    </xf>
    <xf numFmtId="0" fontId="0" fillId="33" borderId="0" xfId="0" applyFill="1"/>
    <xf numFmtId="49" fontId="0" fillId="33" borderId="0" xfId="0" applyNumberFormat="1" applyFill="1"/>
    <xf numFmtId="0" fontId="34" fillId="33" borderId="0" xfId="0" applyFont="1" applyFill="1" applyAlignment="1">
      <alignment horizontal="justify" vertical="center" wrapText="1"/>
    </xf>
    <xf numFmtId="0" fontId="34" fillId="33" borderId="0" xfId="0" applyFont="1" applyFill="1" applyAlignment="1">
      <alignment wrapText="1"/>
    </xf>
    <xf numFmtId="0" fontId="25" fillId="33" borderId="0" xfId="0" applyFont="1" applyFill="1" applyAlignment="1">
      <alignment wrapText="1"/>
    </xf>
    <xf numFmtId="0" fontId="0" fillId="34" borderId="0" xfId="0" applyFill="1" applyAlignment="1">
      <alignment wrapText="1"/>
    </xf>
    <xf numFmtId="0" fontId="0" fillId="34" borderId="0" xfId="0" applyFill="1"/>
    <xf numFmtId="49" fontId="0" fillId="34" borderId="0" xfId="0" applyNumberFormat="1" applyFill="1"/>
    <xf numFmtId="0" fontId="0" fillId="35" borderId="0" xfId="0" applyFill="1" applyAlignment="1">
      <alignment wrapText="1"/>
    </xf>
    <xf numFmtId="0" fontId="0" fillId="35" borderId="0" xfId="0" applyFill="1"/>
    <xf numFmtId="49" fontId="0" fillId="35" borderId="0" xfId="0" applyNumberFormat="1" applyFill="1"/>
    <xf numFmtId="0" fontId="26" fillId="36" borderId="0" xfId="0" applyFont="1" applyFill="1" applyAlignment="1">
      <alignment wrapText="1"/>
    </xf>
    <xf numFmtId="0" fontId="32" fillId="36" borderId="0" xfId="0" applyFont="1" applyFill="1" applyAlignment="1"/>
    <xf numFmtId="0" fontId="26" fillId="36" borderId="0" xfId="0" applyFont="1" applyFill="1" applyAlignment="1"/>
    <xf numFmtId="0" fontId="26" fillId="36" borderId="0" xfId="0" applyFont="1" applyFill="1" applyAlignment="1">
      <alignment horizontal="right"/>
    </xf>
    <xf numFmtId="49" fontId="26" fillId="36" borderId="0" xfId="0" applyNumberFormat="1" applyFont="1" applyFill="1" applyAlignment="1">
      <alignment horizontal="right"/>
    </xf>
    <xf numFmtId="0" fontId="26" fillId="36" borderId="0" xfId="0" applyFont="1" applyFill="1" applyBorder="1" applyAlignment="1"/>
    <xf numFmtId="0" fontId="31" fillId="36" borderId="0" xfId="0" applyFont="1" applyFill="1" applyAlignment="1"/>
    <xf numFmtId="0" fontId="0" fillId="36" borderId="0" xfId="0" applyFill="1" applyAlignment="1">
      <alignment wrapText="1"/>
    </xf>
    <xf numFmtId="0" fontId="27" fillId="36" borderId="0" xfId="0" applyFont="1" applyFill="1" applyAlignment="1"/>
    <xf numFmtId="0" fontId="33" fillId="36" borderId="0" xfId="0" applyFont="1" applyFill="1" applyAlignment="1"/>
    <xf numFmtId="0" fontId="33" fillId="36" borderId="0" xfId="0" applyFont="1" applyFill="1" applyAlignment="1">
      <alignment wrapText="1"/>
    </xf>
    <xf numFmtId="0" fontId="33" fillId="36" borderId="0" xfId="0" applyFont="1" applyFill="1" applyAlignment="1">
      <alignment horizontal="right"/>
    </xf>
    <xf numFmtId="49" fontId="33" fillId="36" borderId="0" xfId="0" applyNumberFormat="1" applyFont="1" applyFill="1" applyAlignment="1">
      <alignment horizontal="right"/>
    </xf>
    <xf numFmtId="0" fontId="28" fillId="36" borderId="0" xfId="0" applyFont="1" applyFill="1" applyAlignment="1">
      <alignment wrapText="1"/>
    </xf>
    <xf numFmtId="0" fontId="0" fillId="36" borderId="0" xfId="0" applyFill="1" applyAlignment="1">
      <alignment horizontal="right"/>
    </xf>
    <xf numFmtId="49" fontId="28" fillId="36" borderId="0" xfId="0" applyNumberFormat="1" applyFont="1" applyFill="1" applyAlignment="1">
      <alignment horizontal="right"/>
    </xf>
    <xf numFmtId="0" fontId="0" fillId="36" borderId="0" xfId="0" applyFill="1" applyAlignment="1">
      <alignment vertical="top" wrapText="1"/>
    </xf>
    <xf numFmtId="0" fontId="0" fillId="36" borderId="0" xfId="0" applyFill="1" applyBorder="1" applyAlignment="1">
      <alignment vertical="top" wrapText="1"/>
    </xf>
    <xf numFmtId="0" fontId="0" fillId="36" borderId="0" xfId="0" applyNumberFormat="1" applyFill="1" applyAlignment="1">
      <alignment wrapText="1"/>
    </xf>
    <xf numFmtId="0" fontId="26" fillId="36" borderId="16" xfId="0" applyFont="1" applyFill="1" applyBorder="1" applyAlignment="1">
      <alignment wrapText="1"/>
    </xf>
    <xf numFmtId="0" fontId="26" fillId="36" borderId="16" xfId="0" applyFont="1" applyFill="1" applyBorder="1" applyAlignment="1"/>
    <xf numFmtId="0" fontId="0" fillId="36" borderId="16" xfId="0" applyFill="1" applyBorder="1" applyAlignment="1">
      <alignment wrapText="1"/>
    </xf>
    <xf numFmtId="0" fontId="0" fillId="0" borderId="16" xfId="0" applyBorder="1" applyAlignment="1"/>
    <xf numFmtId="0" fontId="0" fillId="36" borderId="16" xfId="0" applyFill="1" applyBorder="1" applyAlignment="1"/>
    <xf numFmtId="0" fontId="0" fillId="36" borderId="0" xfId="0" applyFill="1" applyAlignment="1"/>
    <xf numFmtId="49" fontId="0" fillId="36" borderId="0" xfId="0" applyNumberFormat="1" applyFill="1" applyAlignment="1"/>
    <xf numFmtId="0" fontId="34" fillId="36" borderId="0" xfId="0" applyFont="1" applyFill="1" applyAlignment="1">
      <alignment horizontal="justify" vertical="center"/>
    </xf>
    <xf numFmtId="0" fontId="34" fillId="36" borderId="0" xfId="0" applyFont="1" applyFill="1" applyAlignment="1"/>
    <xf numFmtId="0" fontId="25" fillId="36" borderId="0" xfId="0" applyFont="1" applyFill="1" applyAlignment="1"/>
    <xf numFmtId="0" fontId="0" fillId="36" borderId="0" xfId="0" applyFont="1" applyFill="1" applyAlignment="1"/>
    <xf numFmtId="49" fontId="0" fillId="36" borderId="0" xfId="0" applyNumberFormat="1" applyFill="1" applyAlignment="1">
      <alignment horizontal="right"/>
    </xf>
    <xf numFmtId="0" fontId="28" fillId="36" borderId="0" xfId="0" applyFont="1" applyFill="1" applyAlignment="1"/>
    <xf numFmtId="0" fontId="0" fillId="36" borderId="0" xfId="0" applyFill="1" applyAlignment="1">
      <alignment vertical="top"/>
    </xf>
    <xf numFmtId="0" fontId="28" fillId="36" borderId="0" xfId="0" applyFont="1" applyFill="1" applyBorder="1" applyAlignment="1">
      <alignment vertical="top"/>
    </xf>
    <xf numFmtId="49" fontId="0" fillId="36" borderId="0" xfId="0" applyNumberFormat="1" applyFill="1" applyAlignment="1">
      <alignment horizontal="right" vertical="top"/>
    </xf>
    <xf numFmtId="0" fontId="0" fillId="36" borderId="0" xfId="0" applyNumberFormat="1" applyFill="1" applyAlignment="1">
      <alignment horizontal="right" vertical="top"/>
    </xf>
    <xf numFmtId="0" fontId="0" fillId="36" borderId="0" xfId="0" applyFill="1" applyBorder="1" applyAlignment="1">
      <alignment vertical="top"/>
    </xf>
    <xf numFmtId="0" fontId="19" fillId="36" borderId="0" xfId="0" applyFont="1" applyFill="1" applyAlignment="1"/>
    <xf numFmtId="49" fontId="0" fillId="36" borderId="0" xfId="0" applyNumberFormat="1" applyFill="1" applyBorder="1" applyAlignment="1">
      <alignment horizontal="right" vertical="top"/>
    </xf>
    <xf numFmtId="0" fontId="0" fillId="36" borderId="0" xfId="0" applyNumberFormat="1" applyFill="1" applyBorder="1" applyAlignment="1">
      <alignment horizontal="right" vertical="top"/>
    </xf>
    <xf numFmtId="0" fontId="0" fillId="0" borderId="16" xfId="0" applyBorder="1" applyAlignment="1">
      <alignment wrapText="1"/>
    </xf>
    <xf numFmtId="0" fontId="0" fillId="0" borderId="16" xfId="0" applyBorder="1" applyAlignment="1">
      <alignment horizontal="left" vertical="top" wrapText="1"/>
    </xf>
    <xf numFmtId="49" fontId="26" fillId="36" borderId="16" xfId="0" applyNumberFormat="1" applyFont="1" applyFill="1" applyBorder="1" applyAlignment="1">
      <alignment wrapText="1"/>
    </xf>
    <xf numFmtId="0" fontId="1" fillId="36" borderId="16" xfId="0" applyFont="1" applyFill="1" applyBorder="1" applyAlignment="1"/>
    <xf numFmtId="0" fontId="26" fillId="36" borderId="17" xfId="0" applyFont="1" applyFill="1" applyBorder="1" applyAlignment="1">
      <alignment wrapText="1"/>
    </xf>
    <xf numFmtId="0" fontId="0" fillId="36" borderId="17" xfId="0" applyFill="1" applyBorder="1" applyAlignment="1"/>
    <xf numFmtId="0" fontId="26" fillId="36" borderId="18" xfId="0" applyFont="1" applyFill="1" applyBorder="1" applyAlignment="1">
      <alignment wrapText="1"/>
    </xf>
    <xf numFmtId="0" fontId="0" fillId="36" borderId="18" xfId="0" applyFill="1" applyBorder="1" applyAlignment="1"/>
    <xf numFmtId="0" fontId="33" fillId="36" borderId="16" xfId="0" applyFont="1" applyFill="1" applyBorder="1" applyAlignment="1"/>
    <xf numFmtId="49" fontId="0" fillId="0" borderId="16" xfId="0" applyNumberFormat="1" applyBorder="1" applyAlignment="1">
      <alignment horizontal="left" vertical="top"/>
    </xf>
    <xf numFmtId="0" fontId="35" fillId="36" borderId="0" xfId="0" applyFont="1" applyFill="1" applyAlignment="1"/>
    <xf numFmtId="0" fontId="0" fillId="36" borderId="0" xfId="0" applyFill="1" applyBorder="1" applyAlignment="1"/>
    <xf numFmtId="0" fontId="0" fillId="0" borderId="0" xfId="0" applyBorder="1" applyAlignment="1"/>
    <xf numFmtId="0" fontId="0" fillId="0" borderId="0" xfId="0" applyBorder="1" applyAlignment="1">
      <alignment wrapText="1"/>
    </xf>
    <xf numFmtId="49" fontId="0" fillId="0" borderId="0" xfId="0" applyNumberFormat="1" applyBorder="1" applyAlignment="1">
      <alignment horizontal="left" vertical="top"/>
    </xf>
    <xf numFmtId="0" fontId="0" fillId="0" borderId="0" xfId="0" applyBorder="1" applyAlignment="1">
      <alignment horizontal="left" vertical="top" wrapText="1"/>
    </xf>
    <xf numFmtId="0" fontId="1" fillId="36" borderId="0" xfId="0" applyFont="1" applyFill="1" applyBorder="1" applyAlignment="1"/>
    <xf numFmtId="0" fontId="0" fillId="36" borderId="0" xfId="0" applyFill="1" applyBorder="1" applyAlignment="1">
      <alignment wrapText="1"/>
    </xf>
    <xf numFmtId="0" fontId="1" fillId="37" borderId="16" xfId="0" applyFont="1" applyFill="1" applyBorder="1" applyAlignment="1"/>
    <xf numFmtId="0" fontId="0" fillId="37" borderId="16" xfId="0" applyFill="1" applyBorder="1" applyAlignment="1"/>
    <xf numFmtId="0" fontId="0" fillId="37" borderId="16" xfId="0" applyFill="1" applyBorder="1" applyAlignment="1">
      <alignment wrapText="1"/>
    </xf>
    <xf numFmtId="49" fontId="0" fillId="37" borderId="16" xfId="0" applyNumberFormat="1" applyFill="1" applyBorder="1" applyAlignment="1">
      <alignment horizontal="left" vertical="top"/>
    </xf>
    <xf numFmtId="0" fontId="0" fillId="37" borderId="16" xfId="0" applyFill="1" applyBorder="1" applyAlignment="1">
      <alignment horizontal="left" vertical="top" wrapText="1"/>
    </xf>
    <xf numFmtId="0" fontId="26" fillId="37" borderId="17" xfId="0" applyFont="1" applyFill="1" applyBorder="1" applyAlignment="1"/>
    <xf numFmtId="0" fontId="26" fillId="37" borderId="18" xfId="0" applyFont="1" applyFill="1" applyBorder="1" applyAlignment="1"/>
    <xf numFmtId="0" fontId="0" fillId="37" borderId="17" xfId="0" applyFill="1" applyBorder="1" applyAlignment="1"/>
    <xf numFmtId="0" fontId="0" fillId="37" borderId="18" xfId="0" applyFill="1" applyBorder="1" applyAlignment="1"/>
    <xf numFmtId="0" fontId="38" fillId="37" borderId="17" xfId="0" applyFont="1" applyFill="1" applyBorder="1" applyAlignment="1"/>
    <xf numFmtId="0" fontId="26" fillId="37" borderId="16" xfId="0" applyFont="1" applyFill="1" applyBorder="1" applyAlignment="1"/>
    <xf numFmtId="0" fontId="0" fillId="37" borderId="0" xfId="0" applyFill="1" applyAlignment="1">
      <alignment wrapText="1"/>
    </xf>
    <xf numFmtId="0" fontId="22" fillId="0" borderId="10" xfId="0" applyFont="1" applyBorder="1" applyAlignment="1">
      <alignment vertical="top" wrapText="1"/>
    </xf>
    <xf numFmtId="0" fontId="38" fillId="37" borderId="16" xfId="0" applyFont="1" applyFill="1" applyBorder="1" applyAlignment="1"/>
    <xf numFmtId="0" fontId="26" fillId="37" borderId="16" xfId="0" applyFont="1" applyFill="1" applyBorder="1" applyAlignment="1">
      <alignment wrapText="1"/>
    </xf>
    <xf numFmtId="0" fontId="39" fillId="37" borderId="16" xfId="0" applyFont="1" applyFill="1" applyBorder="1" applyAlignment="1">
      <alignment wrapText="1"/>
    </xf>
    <xf numFmtId="0" fontId="36" fillId="37" borderId="16" xfId="0" applyFont="1" applyFill="1" applyBorder="1" applyAlignment="1"/>
    <xf numFmtId="0" fontId="0" fillId="0" borderId="16" xfId="0" applyFill="1" applyBorder="1" applyAlignment="1"/>
    <xf numFmtId="0" fontId="0" fillId="0" borderId="16" xfId="0" applyFill="1" applyBorder="1" applyAlignment="1">
      <alignment wrapText="1"/>
    </xf>
    <xf numFmtId="49" fontId="0" fillId="0" borderId="16" xfId="0" applyNumberFormat="1" applyFill="1" applyBorder="1" applyAlignment="1">
      <alignment horizontal="left" vertical="top"/>
    </xf>
    <xf numFmtId="0" fontId="0" fillId="0" borderId="16" xfId="0" applyFill="1" applyBorder="1" applyAlignment="1">
      <alignment horizontal="left" vertical="top" wrapText="1"/>
    </xf>
    <xf numFmtId="0" fontId="1" fillId="0" borderId="16" xfId="0" applyFont="1" applyFill="1" applyBorder="1" applyAlignment="1"/>
    <xf numFmtId="0" fontId="0" fillId="0" borderId="17" xfId="0" applyFill="1" applyBorder="1" applyAlignment="1"/>
    <xf numFmtId="0" fontId="0" fillId="0" borderId="18" xfId="0" applyFill="1" applyBorder="1" applyAlignment="1"/>
    <xf numFmtId="0" fontId="26" fillId="0" borderId="17" xfId="0" applyFont="1" applyFill="1" applyBorder="1" applyAlignment="1"/>
    <xf numFmtId="0" fontId="26" fillId="0" borderId="18" xfId="0" applyFont="1" applyFill="1" applyBorder="1" applyAlignment="1"/>
    <xf numFmtId="0" fontId="26" fillId="0" borderId="16" xfId="0" applyFont="1" applyFill="1" applyBorder="1" applyAlignment="1"/>
    <xf numFmtId="14" fontId="0" fillId="37" borderId="16" xfId="0" applyNumberFormat="1" applyFill="1" applyBorder="1" applyAlignment="1"/>
    <xf numFmtId="0" fontId="22" fillId="0" borderId="11" xfId="0" applyFont="1" applyBorder="1" applyAlignment="1">
      <alignment vertical="top" wrapText="1"/>
    </xf>
    <xf numFmtId="0" fontId="23" fillId="0" borderId="11" xfId="0" applyFont="1" applyBorder="1" applyAlignment="1">
      <alignment vertical="top" wrapText="1"/>
    </xf>
  </cellXfs>
  <cellStyles count="46">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보통" xfId="8" builtinId="28" customBuiltin="1"/>
    <cellStyle name="설명 텍스트" xfId="16" builtinId="53" customBuiltin="1"/>
    <cellStyle name="셀 확인" xfId="13" builtinId="23" customBuiltin="1"/>
    <cellStyle name="연결된 셀" xfId="12" builtinId="24" customBuiltin="1"/>
    <cellStyle name="열어 본 하이퍼링크" xfId="43" builtinId="9" hidden="1"/>
    <cellStyle name="열어 본 하이퍼링크" xfId="45" builtinId="9" hidde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hidden="1"/>
    <cellStyle name="하이퍼링크" xfId="44" builtinId="8"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A16" workbookViewId="0">
      <selection activeCell="E29" sqref="E29"/>
    </sheetView>
  </sheetViews>
  <sheetFormatPr defaultColWidth="8.75" defaultRowHeight="15" x14ac:dyDescent="0.25"/>
  <cols>
    <col min="1" max="1" width="13.75" style="19" bestFit="1" customWidth="1"/>
    <col min="2" max="2" width="48.125" style="19" bestFit="1" customWidth="1"/>
    <col min="3" max="3" width="24.75" style="19" bestFit="1" customWidth="1"/>
    <col min="4" max="256" width="8.75" style="19"/>
    <col min="257" max="257" width="13.75" style="19" bestFit="1" customWidth="1"/>
    <col min="258" max="258" width="48.125" style="19" bestFit="1" customWidth="1"/>
    <col min="259" max="259" width="24.75" style="19" bestFit="1" customWidth="1"/>
    <col min="260" max="512" width="8.75" style="19"/>
    <col min="513" max="513" width="13.75" style="19" bestFit="1" customWidth="1"/>
    <col min="514" max="514" width="48.125" style="19" bestFit="1" customWidth="1"/>
    <col min="515" max="515" width="24.75" style="19" bestFit="1" customWidth="1"/>
    <col min="516" max="768" width="8.75" style="19"/>
    <col min="769" max="769" width="13.75" style="19" bestFit="1" customWidth="1"/>
    <col min="770" max="770" width="48.125" style="19" bestFit="1" customWidth="1"/>
    <col min="771" max="771" width="24.75" style="19" bestFit="1" customWidth="1"/>
    <col min="772" max="1024" width="8.75" style="19"/>
    <col min="1025" max="1025" width="13.75" style="19" bestFit="1" customWidth="1"/>
    <col min="1026" max="1026" width="48.125" style="19" bestFit="1" customWidth="1"/>
    <col min="1027" max="1027" width="24.75" style="19" bestFit="1" customWidth="1"/>
    <col min="1028" max="1280" width="8.75" style="19"/>
    <col min="1281" max="1281" width="13.75" style="19" bestFit="1" customWidth="1"/>
    <col min="1282" max="1282" width="48.125" style="19" bestFit="1" customWidth="1"/>
    <col min="1283" max="1283" width="24.75" style="19" bestFit="1" customWidth="1"/>
    <col min="1284" max="1536" width="8.75" style="19"/>
    <col min="1537" max="1537" width="13.75" style="19" bestFit="1" customWidth="1"/>
    <col min="1538" max="1538" width="48.125" style="19" bestFit="1" customWidth="1"/>
    <col min="1539" max="1539" width="24.75" style="19" bestFit="1" customWidth="1"/>
    <col min="1540" max="1792" width="8.75" style="19"/>
    <col min="1793" max="1793" width="13.75" style="19" bestFit="1" customWidth="1"/>
    <col min="1794" max="1794" width="48.125" style="19" bestFit="1" customWidth="1"/>
    <col min="1795" max="1795" width="24.75" style="19" bestFit="1" customWidth="1"/>
    <col min="1796" max="2048" width="8.75" style="19"/>
    <col min="2049" max="2049" width="13.75" style="19" bestFit="1" customWidth="1"/>
    <col min="2050" max="2050" width="48.125" style="19" bestFit="1" customWidth="1"/>
    <col min="2051" max="2051" width="24.75" style="19" bestFit="1" customWidth="1"/>
    <col min="2052" max="2304" width="8.75" style="19"/>
    <col min="2305" max="2305" width="13.75" style="19" bestFit="1" customWidth="1"/>
    <col min="2306" max="2306" width="48.125" style="19" bestFit="1" customWidth="1"/>
    <col min="2307" max="2307" width="24.75" style="19" bestFit="1" customWidth="1"/>
    <col min="2308" max="2560" width="8.75" style="19"/>
    <col min="2561" max="2561" width="13.75" style="19" bestFit="1" customWidth="1"/>
    <col min="2562" max="2562" width="48.125" style="19" bestFit="1" customWidth="1"/>
    <col min="2563" max="2563" width="24.75" style="19" bestFit="1" customWidth="1"/>
    <col min="2564" max="2816" width="8.75" style="19"/>
    <col min="2817" max="2817" width="13.75" style="19" bestFit="1" customWidth="1"/>
    <col min="2818" max="2818" width="48.125" style="19" bestFit="1" customWidth="1"/>
    <col min="2819" max="2819" width="24.75" style="19" bestFit="1" customWidth="1"/>
    <col min="2820" max="3072" width="8.75" style="19"/>
    <col min="3073" max="3073" width="13.75" style="19" bestFit="1" customWidth="1"/>
    <col min="3074" max="3074" width="48.125" style="19" bestFit="1" customWidth="1"/>
    <col min="3075" max="3075" width="24.75" style="19" bestFit="1" customWidth="1"/>
    <col min="3076" max="3328" width="8.75" style="19"/>
    <col min="3329" max="3329" width="13.75" style="19" bestFit="1" customWidth="1"/>
    <col min="3330" max="3330" width="48.125" style="19" bestFit="1" customWidth="1"/>
    <col min="3331" max="3331" width="24.75" style="19" bestFit="1" customWidth="1"/>
    <col min="3332" max="3584" width="8.75" style="19"/>
    <col min="3585" max="3585" width="13.75" style="19" bestFit="1" customWidth="1"/>
    <col min="3586" max="3586" width="48.125" style="19" bestFit="1" customWidth="1"/>
    <col min="3587" max="3587" width="24.75" style="19" bestFit="1" customWidth="1"/>
    <col min="3588" max="3840" width="8.75" style="19"/>
    <col min="3841" max="3841" width="13.75" style="19" bestFit="1" customWidth="1"/>
    <col min="3842" max="3842" width="48.125" style="19" bestFit="1" customWidth="1"/>
    <col min="3843" max="3843" width="24.75" style="19" bestFit="1" customWidth="1"/>
    <col min="3844" max="4096" width="8.75" style="19"/>
    <col min="4097" max="4097" width="13.75" style="19" bestFit="1" customWidth="1"/>
    <col min="4098" max="4098" width="48.125" style="19" bestFit="1" customWidth="1"/>
    <col min="4099" max="4099" width="24.75" style="19" bestFit="1" customWidth="1"/>
    <col min="4100" max="4352" width="8.75" style="19"/>
    <col min="4353" max="4353" width="13.75" style="19" bestFit="1" customWidth="1"/>
    <col min="4354" max="4354" width="48.125" style="19" bestFit="1" customWidth="1"/>
    <col min="4355" max="4355" width="24.75" style="19" bestFit="1" customWidth="1"/>
    <col min="4356" max="4608" width="8.75" style="19"/>
    <col min="4609" max="4609" width="13.75" style="19" bestFit="1" customWidth="1"/>
    <col min="4610" max="4610" width="48.125" style="19" bestFit="1" customWidth="1"/>
    <col min="4611" max="4611" width="24.75" style="19" bestFit="1" customWidth="1"/>
    <col min="4612" max="4864" width="8.75" style="19"/>
    <col min="4865" max="4865" width="13.75" style="19" bestFit="1" customWidth="1"/>
    <col min="4866" max="4866" width="48.125" style="19" bestFit="1" customWidth="1"/>
    <col min="4867" max="4867" width="24.75" style="19" bestFit="1" customWidth="1"/>
    <col min="4868" max="5120" width="8.75" style="19"/>
    <col min="5121" max="5121" width="13.75" style="19" bestFit="1" customWidth="1"/>
    <col min="5122" max="5122" width="48.125" style="19" bestFit="1" customWidth="1"/>
    <col min="5123" max="5123" width="24.75" style="19" bestFit="1" customWidth="1"/>
    <col min="5124" max="5376" width="8.75" style="19"/>
    <col min="5377" max="5377" width="13.75" style="19" bestFit="1" customWidth="1"/>
    <col min="5378" max="5378" width="48.125" style="19" bestFit="1" customWidth="1"/>
    <col min="5379" max="5379" width="24.75" style="19" bestFit="1" customWidth="1"/>
    <col min="5380" max="5632" width="8.75" style="19"/>
    <col min="5633" max="5633" width="13.75" style="19" bestFit="1" customWidth="1"/>
    <col min="5634" max="5634" width="48.125" style="19" bestFit="1" customWidth="1"/>
    <col min="5635" max="5635" width="24.75" style="19" bestFit="1" customWidth="1"/>
    <col min="5636" max="5888" width="8.75" style="19"/>
    <col min="5889" max="5889" width="13.75" style="19" bestFit="1" customWidth="1"/>
    <col min="5890" max="5890" width="48.125" style="19" bestFit="1" customWidth="1"/>
    <col min="5891" max="5891" width="24.75" style="19" bestFit="1" customWidth="1"/>
    <col min="5892" max="6144" width="8.75" style="19"/>
    <col min="6145" max="6145" width="13.75" style="19" bestFit="1" customWidth="1"/>
    <col min="6146" max="6146" width="48.125" style="19" bestFit="1" customWidth="1"/>
    <col min="6147" max="6147" width="24.75" style="19" bestFit="1" customWidth="1"/>
    <col min="6148" max="6400" width="8.75" style="19"/>
    <col min="6401" max="6401" width="13.75" style="19" bestFit="1" customWidth="1"/>
    <col min="6402" max="6402" width="48.125" style="19" bestFit="1" customWidth="1"/>
    <col min="6403" max="6403" width="24.75" style="19" bestFit="1" customWidth="1"/>
    <col min="6404" max="6656" width="8.75" style="19"/>
    <col min="6657" max="6657" width="13.75" style="19" bestFit="1" customWidth="1"/>
    <col min="6658" max="6658" width="48.125" style="19" bestFit="1" customWidth="1"/>
    <col min="6659" max="6659" width="24.75" style="19" bestFit="1" customWidth="1"/>
    <col min="6660" max="6912" width="8.75" style="19"/>
    <col min="6913" max="6913" width="13.75" style="19" bestFit="1" customWidth="1"/>
    <col min="6914" max="6914" width="48.125" style="19" bestFit="1" customWidth="1"/>
    <col min="6915" max="6915" width="24.75" style="19" bestFit="1" customWidth="1"/>
    <col min="6916" max="7168" width="8.75" style="19"/>
    <col min="7169" max="7169" width="13.75" style="19" bestFit="1" customWidth="1"/>
    <col min="7170" max="7170" width="48.125" style="19" bestFit="1" customWidth="1"/>
    <col min="7171" max="7171" width="24.75" style="19" bestFit="1" customWidth="1"/>
    <col min="7172" max="7424" width="8.75" style="19"/>
    <col min="7425" max="7425" width="13.75" style="19" bestFit="1" customWidth="1"/>
    <col min="7426" max="7426" width="48.125" style="19" bestFit="1" customWidth="1"/>
    <col min="7427" max="7427" width="24.75" style="19" bestFit="1" customWidth="1"/>
    <col min="7428" max="7680" width="8.75" style="19"/>
    <col min="7681" max="7681" width="13.75" style="19" bestFit="1" customWidth="1"/>
    <col min="7682" max="7682" width="48.125" style="19" bestFit="1" customWidth="1"/>
    <col min="7683" max="7683" width="24.75" style="19" bestFit="1" customWidth="1"/>
    <col min="7684" max="7936" width="8.75" style="19"/>
    <col min="7937" max="7937" width="13.75" style="19" bestFit="1" customWidth="1"/>
    <col min="7938" max="7938" width="48.125" style="19" bestFit="1" customWidth="1"/>
    <col min="7939" max="7939" width="24.75" style="19" bestFit="1" customWidth="1"/>
    <col min="7940" max="8192" width="8.75" style="19"/>
    <col min="8193" max="8193" width="13.75" style="19" bestFit="1" customWidth="1"/>
    <col min="8194" max="8194" width="48.125" style="19" bestFit="1" customWidth="1"/>
    <col min="8195" max="8195" width="24.75" style="19" bestFit="1" customWidth="1"/>
    <col min="8196" max="8448" width="8.75" style="19"/>
    <col min="8449" max="8449" width="13.75" style="19" bestFit="1" customWidth="1"/>
    <col min="8450" max="8450" width="48.125" style="19" bestFit="1" customWidth="1"/>
    <col min="8451" max="8451" width="24.75" style="19" bestFit="1" customWidth="1"/>
    <col min="8452" max="8704" width="8.75" style="19"/>
    <col min="8705" max="8705" width="13.75" style="19" bestFit="1" customWidth="1"/>
    <col min="8706" max="8706" width="48.125" style="19" bestFit="1" customWidth="1"/>
    <col min="8707" max="8707" width="24.75" style="19" bestFit="1" customWidth="1"/>
    <col min="8708" max="8960" width="8.75" style="19"/>
    <col min="8961" max="8961" width="13.75" style="19" bestFit="1" customWidth="1"/>
    <col min="8962" max="8962" width="48.125" style="19" bestFit="1" customWidth="1"/>
    <col min="8963" max="8963" width="24.75" style="19" bestFit="1" customWidth="1"/>
    <col min="8964" max="9216" width="8.75" style="19"/>
    <col min="9217" max="9217" width="13.75" style="19" bestFit="1" customWidth="1"/>
    <col min="9218" max="9218" width="48.125" style="19" bestFit="1" customWidth="1"/>
    <col min="9219" max="9219" width="24.75" style="19" bestFit="1" customWidth="1"/>
    <col min="9220" max="9472" width="8.75" style="19"/>
    <col min="9473" max="9473" width="13.75" style="19" bestFit="1" customWidth="1"/>
    <col min="9474" max="9474" width="48.125" style="19" bestFit="1" customWidth="1"/>
    <col min="9475" max="9475" width="24.75" style="19" bestFit="1" customWidth="1"/>
    <col min="9476" max="9728" width="8.75" style="19"/>
    <col min="9729" max="9729" width="13.75" style="19" bestFit="1" customWidth="1"/>
    <col min="9730" max="9730" width="48.125" style="19" bestFit="1" customWidth="1"/>
    <col min="9731" max="9731" width="24.75" style="19" bestFit="1" customWidth="1"/>
    <col min="9732" max="9984" width="8.75" style="19"/>
    <col min="9985" max="9985" width="13.75" style="19" bestFit="1" customWidth="1"/>
    <col min="9986" max="9986" width="48.125" style="19" bestFit="1" customWidth="1"/>
    <col min="9987" max="9987" width="24.75" style="19" bestFit="1" customWidth="1"/>
    <col min="9988" max="10240" width="8.75" style="19"/>
    <col min="10241" max="10241" width="13.75" style="19" bestFit="1" customWidth="1"/>
    <col min="10242" max="10242" width="48.125" style="19" bestFit="1" customWidth="1"/>
    <col min="10243" max="10243" width="24.75" style="19" bestFit="1" customWidth="1"/>
    <col min="10244" max="10496" width="8.75" style="19"/>
    <col min="10497" max="10497" width="13.75" style="19" bestFit="1" customWidth="1"/>
    <col min="10498" max="10498" width="48.125" style="19" bestFit="1" customWidth="1"/>
    <col min="10499" max="10499" width="24.75" style="19" bestFit="1" customWidth="1"/>
    <col min="10500" max="10752" width="8.75" style="19"/>
    <col min="10753" max="10753" width="13.75" style="19" bestFit="1" customWidth="1"/>
    <col min="10754" max="10754" width="48.125" style="19" bestFit="1" customWidth="1"/>
    <col min="10755" max="10755" width="24.75" style="19" bestFit="1" customWidth="1"/>
    <col min="10756" max="11008" width="8.75" style="19"/>
    <col min="11009" max="11009" width="13.75" style="19" bestFit="1" customWidth="1"/>
    <col min="11010" max="11010" width="48.125" style="19" bestFit="1" customWidth="1"/>
    <col min="11011" max="11011" width="24.75" style="19" bestFit="1" customWidth="1"/>
    <col min="11012" max="11264" width="8.75" style="19"/>
    <col min="11265" max="11265" width="13.75" style="19" bestFit="1" customWidth="1"/>
    <col min="11266" max="11266" width="48.125" style="19" bestFit="1" customWidth="1"/>
    <col min="11267" max="11267" width="24.75" style="19" bestFit="1" customWidth="1"/>
    <col min="11268" max="11520" width="8.75" style="19"/>
    <col min="11521" max="11521" width="13.75" style="19" bestFit="1" customWidth="1"/>
    <col min="11522" max="11522" width="48.125" style="19" bestFit="1" customWidth="1"/>
    <col min="11523" max="11523" width="24.75" style="19" bestFit="1" customWidth="1"/>
    <col min="11524" max="11776" width="8.75" style="19"/>
    <col min="11777" max="11777" width="13.75" style="19" bestFit="1" customWidth="1"/>
    <col min="11778" max="11778" width="48.125" style="19" bestFit="1" customWidth="1"/>
    <col min="11779" max="11779" width="24.75" style="19" bestFit="1" customWidth="1"/>
    <col min="11780" max="12032" width="8.75" style="19"/>
    <col min="12033" max="12033" width="13.75" style="19" bestFit="1" customWidth="1"/>
    <col min="12034" max="12034" width="48.125" style="19" bestFit="1" customWidth="1"/>
    <col min="12035" max="12035" width="24.75" style="19" bestFit="1" customWidth="1"/>
    <col min="12036" max="12288" width="8.75" style="19"/>
    <col min="12289" max="12289" width="13.75" style="19" bestFit="1" customWidth="1"/>
    <col min="12290" max="12290" width="48.125" style="19" bestFit="1" customWidth="1"/>
    <col min="12291" max="12291" width="24.75" style="19" bestFit="1" customWidth="1"/>
    <col min="12292" max="12544" width="8.75" style="19"/>
    <col min="12545" max="12545" width="13.75" style="19" bestFit="1" customWidth="1"/>
    <col min="12546" max="12546" width="48.125" style="19" bestFit="1" customWidth="1"/>
    <col min="12547" max="12547" width="24.75" style="19" bestFit="1" customWidth="1"/>
    <col min="12548" max="12800" width="8.75" style="19"/>
    <col min="12801" max="12801" width="13.75" style="19" bestFit="1" customWidth="1"/>
    <col min="12802" max="12802" width="48.125" style="19" bestFit="1" customWidth="1"/>
    <col min="12803" max="12803" width="24.75" style="19" bestFit="1" customWidth="1"/>
    <col min="12804" max="13056" width="8.75" style="19"/>
    <col min="13057" max="13057" width="13.75" style="19" bestFit="1" customWidth="1"/>
    <col min="13058" max="13058" width="48.125" style="19" bestFit="1" customWidth="1"/>
    <col min="13059" max="13059" width="24.75" style="19" bestFit="1" customWidth="1"/>
    <col min="13060" max="13312" width="8.75" style="19"/>
    <col min="13313" max="13313" width="13.75" style="19" bestFit="1" customWidth="1"/>
    <col min="13314" max="13314" width="48.125" style="19" bestFit="1" customWidth="1"/>
    <col min="13315" max="13315" width="24.75" style="19" bestFit="1" customWidth="1"/>
    <col min="13316" max="13568" width="8.75" style="19"/>
    <col min="13569" max="13569" width="13.75" style="19" bestFit="1" customWidth="1"/>
    <col min="13570" max="13570" width="48.125" style="19" bestFit="1" customWidth="1"/>
    <col min="13571" max="13571" width="24.75" style="19" bestFit="1" customWidth="1"/>
    <col min="13572" max="13824" width="8.75" style="19"/>
    <col min="13825" max="13825" width="13.75" style="19" bestFit="1" customWidth="1"/>
    <col min="13826" max="13826" width="48.125" style="19" bestFit="1" customWidth="1"/>
    <col min="13827" max="13827" width="24.75" style="19" bestFit="1" customWidth="1"/>
    <col min="13828" max="14080" width="8.75" style="19"/>
    <col min="14081" max="14081" width="13.75" style="19" bestFit="1" customWidth="1"/>
    <col min="14082" max="14082" width="48.125" style="19" bestFit="1" customWidth="1"/>
    <col min="14083" max="14083" width="24.75" style="19" bestFit="1" customWidth="1"/>
    <col min="14084" max="14336" width="8.75" style="19"/>
    <col min="14337" max="14337" width="13.75" style="19" bestFit="1" customWidth="1"/>
    <col min="14338" max="14338" width="48.125" style="19" bestFit="1" customWidth="1"/>
    <col min="14339" max="14339" width="24.75" style="19" bestFit="1" customWidth="1"/>
    <col min="14340" max="14592" width="8.75" style="19"/>
    <col min="14593" max="14593" width="13.75" style="19" bestFit="1" customWidth="1"/>
    <col min="14594" max="14594" width="48.125" style="19" bestFit="1" customWidth="1"/>
    <col min="14595" max="14595" width="24.75" style="19" bestFit="1" customWidth="1"/>
    <col min="14596" max="14848" width="8.75" style="19"/>
    <col min="14849" max="14849" width="13.75" style="19" bestFit="1" customWidth="1"/>
    <col min="14850" max="14850" width="48.125" style="19" bestFit="1" customWidth="1"/>
    <col min="14851" max="14851" width="24.75" style="19" bestFit="1" customWidth="1"/>
    <col min="14852" max="15104" width="8.75" style="19"/>
    <col min="15105" max="15105" width="13.75" style="19" bestFit="1" customWidth="1"/>
    <col min="15106" max="15106" width="48.125" style="19" bestFit="1" customWidth="1"/>
    <col min="15107" max="15107" width="24.75" style="19" bestFit="1" customWidth="1"/>
    <col min="15108" max="15360" width="8.75" style="19"/>
    <col min="15361" max="15361" width="13.75" style="19" bestFit="1" customWidth="1"/>
    <col min="15362" max="15362" width="48.125" style="19" bestFit="1" customWidth="1"/>
    <col min="15363" max="15363" width="24.75" style="19" bestFit="1" customWidth="1"/>
    <col min="15364" max="15616" width="8.75" style="19"/>
    <col min="15617" max="15617" width="13.75" style="19" bestFit="1" customWidth="1"/>
    <col min="15618" max="15618" width="48.125" style="19" bestFit="1" customWidth="1"/>
    <col min="15619" max="15619" width="24.75" style="19" bestFit="1" customWidth="1"/>
    <col min="15620" max="15872" width="8.75" style="19"/>
    <col min="15873" max="15873" width="13.75" style="19" bestFit="1" customWidth="1"/>
    <col min="15874" max="15874" width="48.125" style="19" bestFit="1" customWidth="1"/>
    <col min="15875" max="15875" width="24.75" style="19" bestFit="1" customWidth="1"/>
    <col min="15876" max="16128" width="8.75" style="19"/>
    <col min="16129" max="16129" width="13.75" style="19" bestFit="1" customWidth="1"/>
    <col min="16130" max="16130" width="48.125" style="19" bestFit="1" customWidth="1"/>
    <col min="16131" max="16131" width="24.75" style="19" bestFit="1" customWidth="1"/>
    <col min="16132" max="16384" width="8.75" style="19"/>
  </cols>
  <sheetData>
    <row r="1" spans="1:12" ht="26.25" x14ac:dyDescent="0.4">
      <c r="A1" s="3">
        <v>41407</v>
      </c>
      <c r="B1" s="4"/>
      <c r="C1" s="5" t="s">
        <v>747</v>
      </c>
      <c r="D1" s="6"/>
      <c r="E1" s="6"/>
      <c r="F1" s="7"/>
      <c r="G1" s="6"/>
      <c r="H1" s="6"/>
      <c r="I1" s="6"/>
      <c r="J1" s="6"/>
      <c r="K1" s="6"/>
      <c r="L1" s="6"/>
    </row>
    <row r="2" spans="1:12" ht="15.75" x14ac:dyDescent="0.25">
      <c r="D2" s="6"/>
      <c r="E2" s="6"/>
      <c r="F2" s="6"/>
      <c r="G2" s="6"/>
      <c r="H2" s="6"/>
      <c r="I2" s="6"/>
      <c r="J2" s="6"/>
      <c r="K2" s="6"/>
      <c r="L2" s="6"/>
    </row>
    <row r="3" spans="1:12" ht="18.75" x14ac:dyDescent="0.3">
      <c r="B3" s="8" t="s">
        <v>61</v>
      </c>
      <c r="D3" s="6"/>
      <c r="E3" s="6"/>
      <c r="F3" s="6"/>
      <c r="G3" s="6"/>
      <c r="H3" s="6"/>
      <c r="I3" s="6"/>
      <c r="J3" s="6"/>
      <c r="K3" s="6"/>
      <c r="L3" s="6"/>
    </row>
    <row r="4" spans="1:12" ht="18.75" x14ac:dyDescent="0.3">
      <c r="B4" s="8"/>
      <c r="D4" s="6"/>
      <c r="E4" s="6"/>
      <c r="F4" s="9"/>
      <c r="G4" s="6"/>
      <c r="H4" s="6"/>
      <c r="I4" s="6"/>
      <c r="J4" s="6"/>
      <c r="K4" s="6"/>
      <c r="L4" s="6"/>
    </row>
    <row r="5" spans="1:12" ht="18.75" x14ac:dyDescent="0.3">
      <c r="A5" s="8"/>
      <c r="D5" s="6"/>
      <c r="E5" s="6"/>
      <c r="F5" s="6"/>
      <c r="G5" s="6"/>
      <c r="H5" s="6"/>
      <c r="I5" s="6"/>
      <c r="J5" s="6"/>
      <c r="K5" s="6"/>
      <c r="L5" s="6"/>
    </row>
    <row r="6" spans="1:12" ht="16.5" thickBot="1" x14ac:dyDescent="0.3">
      <c r="A6" s="10" t="s">
        <v>62</v>
      </c>
      <c r="B6" s="167" t="s">
        <v>61</v>
      </c>
      <c r="C6" s="167"/>
      <c r="D6" s="11"/>
      <c r="E6" s="11"/>
      <c r="F6" s="11"/>
      <c r="G6" s="11"/>
      <c r="H6" s="11"/>
      <c r="I6" s="11"/>
      <c r="J6" s="11"/>
      <c r="K6" s="11"/>
      <c r="L6" s="11"/>
    </row>
    <row r="7" spans="1:12" ht="18.75" x14ac:dyDescent="0.25">
      <c r="A7" s="10" t="s">
        <v>63</v>
      </c>
      <c r="B7" s="168" t="s">
        <v>548</v>
      </c>
      <c r="C7" s="168"/>
      <c r="D7" s="12"/>
      <c r="E7" s="12"/>
      <c r="F7" s="12"/>
      <c r="G7" s="12"/>
      <c r="H7" s="12"/>
      <c r="I7" s="12"/>
      <c r="J7" s="12"/>
      <c r="K7" s="12"/>
      <c r="L7" s="12"/>
    </row>
    <row r="8" spans="1:12" ht="15.75" x14ac:dyDescent="0.25">
      <c r="A8" s="10" t="s">
        <v>64</v>
      </c>
      <c r="B8" s="167">
        <v>2013</v>
      </c>
      <c r="C8" s="167"/>
      <c r="D8" s="6"/>
      <c r="E8" s="6"/>
      <c r="F8" s="6"/>
      <c r="G8" s="15"/>
      <c r="H8" s="6"/>
      <c r="I8" s="6"/>
      <c r="J8" s="6"/>
      <c r="K8" s="6"/>
      <c r="L8" s="6"/>
    </row>
    <row r="9" spans="1:12" ht="15.75" x14ac:dyDescent="0.25">
      <c r="A9" s="167" t="s">
        <v>65</v>
      </c>
      <c r="B9" s="10" t="s">
        <v>14</v>
      </c>
      <c r="C9" s="10" t="s">
        <v>66</v>
      </c>
      <c r="D9" s="13"/>
      <c r="E9" s="13"/>
      <c r="F9" s="13"/>
      <c r="G9" s="13"/>
      <c r="H9" s="13"/>
      <c r="I9" s="13"/>
      <c r="J9" s="6"/>
      <c r="K9" s="6"/>
      <c r="L9" s="6"/>
    </row>
    <row r="10" spans="1:12" ht="15.75" x14ac:dyDescent="0.25">
      <c r="A10" s="167"/>
      <c r="B10" s="14" t="s">
        <v>92</v>
      </c>
      <c r="C10" s="14" t="s">
        <v>67</v>
      </c>
      <c r="D10" s="13"/>
      <c r="E10" s="13"/>
      <c r="F10" s="13"/>
      <c r="G10" s="13"/>
      <c r="H10" s="13"/>
      <c r="I10" s="13"/>
      <c r="J10" s="6"/>
      <c r="K10" s="6"/>
      <c r="L10" s="6"/>
    </row>
    <row r="11" spans="1:12" ht="31.5" x14ac:dyDescent="0.25">
      <c r="A11" s="167"/>
      <c r="B11" s="14"/>
      <c r="C11" s="14" t="s">
        <v>93</v>
      </c>
      <c r="D11" s="13"/>
      <c r="E11" s="13"/>
      <c r="F11" s="13"/>
      <c r="G11" s="13"/>
      <c r="H11" s="13"/>
      <c r="I11" s="13"/>
      <c r="J11" s="6"/>
      <c r="K11" s="6"/>
      <c r="L11" s="6"/>
    </row>
    <row r="12" spans="1:12" ht="15.75" x14ac:dyDescent="0.25">
      <c r="A12" s="167"/>
      <c r="C12" s="20"/>
      <c r="D12" s="13"/>
      <c r="E12" s="13"/>
      <c r="F12" s="13"/>
      <c r="G12" s="13"/>
      <c r="H12" s="13"/>
      <c r="I12" s="13"/>
      <c r="J12" s="6"/>
      <c r="K12" s="6"/>
      <c r="L12" s="6"/>
    </row>
    <row r="13" spans="1:12" ht="15.75" x14ac:dyDescent="0.25">
      <c r="A13" s="167" t="s">
        <v>750</v>
      </c>
      <c r="B13" s="151" t="s">
        <v>751</v>
      </c>
      <c r="C13" s="151" t="s">
        <v>66</v>
      </c>
      <c r="D13" s="13"/>
      <c r="E13" s="13"/>
      <c r="F13" s="13"/>
      <c r="G13" s="13"/>
      <c r="H13" s="13"/>
      <c r="I13" s="13"/>
      <c r="J13" s="6"/>
      <c r="K13" s="6"/>
      <c r="L13" s="6"/>
    </row>
    <row r="14" spans="1:12" ht="15.75" x14ac:dyDescent="0.25">
      <c r="A14" s="167"/>
      <c r="B14" s="14" t="s">
        <v>752</v>
      </c>
      <c r="C14" s="14" t="s">
        <v>67</v>
      </c>
      <c r="D14" s="13"/>
      <c r="E14" s="13"/>
      <c r="F14" s="13"/>
      <c r="G14" s="13"/>
      <c r="H14" s="13"/>
      <c r="I14" s="13"/>
      <c r="J14" s="6"/>
      <c r="K14" s="6"/>
      <c r="L14" s="6"/>
    </row>
    <row r="15" spans="1:12" ht="31.5" x14ac:dyDescent="0.25">
      <c r="A15" s="167"/>
      <c r="B15" s="14"/>
      <c r="C15" s="14" t="s">
        <v>753</v>
      </c>
      <c r="D15" s="13"/>
      <c r="E15" s="13"/>
      <c r="F15" s="13"/>
      <c r="G15" s="13"/>
      <c r="H15" s="13"/>
      <c r="I15" s="13"/>
      <c r="J15" s="6"/>
      <c r="K15" s="6"/>
      <c r="L15" s="6"/>
    </row>
    <row r="16" spans="1:12" ht="15.75" x14ac:dyDescent="0.25">
      <c r="A16" s="167"/>
      <c r="B16" s="14"/>
      <c r="C16" s="14"/>
      <c r="D16" s="6"/>
      <c r="E16" s="6"/>
      <c r="F16" s="6"/>
      <c r="G16" s="6"/>
      <c r="H16" s="6"/>
      <c r="I16" s="6"/>
      <c r="J16" s="6"/>
      <c r="K16" s="6"/>
      <c r="L16" s="6"/>
    </row>
    <row r="17" spans="1:12" ht="15.75" x14ac:dyDescent="0.25">
      <c r="A17" s="10" t="s">
        <v>19</v>
      </c>
      <c r="B17" s="167"/>
      <c r="C17" s="167"/>
      <c r="D17" s="6"/>
      <c r="E17" s="6"/>
      <c r="F17" s="6"/>
      <c r="G17" s="6"/>
      <c r="H17" s="6"/>
      <c r="I17" s="6"/>
      <c r="J17" s="6"/>
      <c r="K17" s="6"/>
      <c r="L17" s="6"/>
    </row>
    <row r="18" spans="1:12" s="22" customFormat="1" ht="66.75" customHeight="1" x14ac:dyDescent="0.25">
      <c r="A18" s="10" t="s">
        <v>68</v>
      </c>
      <c r="B18" s="167" t="s">
        <v>549</v>
      </c>
      <c r="C18" s="167"/>
      <c r="D18" s="21"/>
      <c r="E18" s="21"/>
      <c r="F18" s="21"/>
      <c r="G18" s="21"/>
      <c r="H18" s="21"/>
      <c r="I18" s="21"/>
      <c r="J18" s="21"/>
      <c r="K18" s="21"/>
      <c r="L18" s="21"/>
    </row>
    <row r="19" spans="1:12" s="22" customFormat="1" ht="90.6" customHeight="1" x14ac:dyDescent="0.25">
      <c r="A19" s="16" t="s">
        <v>69</v>
      </c>
      <c r="B19" s="167" t="s">
        <v>87</v>
      </c>
      <c r="C19" s="167"/>
    </row>
    <row r="20" spans="1:12" s="22" customFormat="1" ht="15.75" x14ac:dyDescent="0.25">
      <c r="A20" s="15"/>
      <c r="B20" s="167"/>
      <c r="C20" s="167"/>
    </row>
    <row r="21" spans="1:12" s="22" customFormat="1" ht="31.5" x14ac:dyDescent="0.25">
      <c r="A21" s="17" t="s">
        <v>94</v>
      </c>
      <c r="B21" s="23" t="s">
        <v>550</v>
      </c>
    </row>
    <row r="22" spans="1:12" ht="30" x14ac:dyDescent="0.25">
      <c r="A22" s="17" t="s">
        <v>748</v>
      </c>
      <c r="B22" s="22" t="s">
        <v>749</v>
      </c>
    </row>
    <row r="23" spans="1:12" ht="30" x14ac:dyDescent="0.25">
      <c r="A23" s="17" t="s">
        <v>761</v>
      </c>
      <c r="B23" s="22" t="s">
        <v>762</v>
      </c>
    </row>
    <row r="24" spans="1:12" ht="30" x14ac:dyDescent="0.25">
      <c r="A24" s="17" t="s">
        <v>764</v>
      </c>
      <c r="B24" s="22" t="s">
        <v>765</v>
      </c>
    </row>
    <row r="25" spans="1:12" ht="15.75" x14ac:dyDescent="0.25">
      <c r="A25" s="17"/>
      <c r="B25" s="22"/>
    </row>
    <row r="26" spans="1:12" ht="15.75" x14ac:dyDescent="0.25">
      <c r="A26" s="17"/>
      <c r="B26" s="22"/>
    </row>
    <row r="27" spans="1:12" x14ac:dyDescent="0.25">
      <c r="B27" s="22"/>
    </row>
    <row r="28" spans="1:12" x14ac:dyDescent="0.25">
      <c r="B28" s="22"/>
    </row>
    <row r="29" spans="1:12" x14ac:dyDescent="0.25">
      <c r="B29" s="22"/>
    </row>
    <row r="30" spans="1:12" x14ac:dyDescent="0.25">
      <c r="B30" s="22"/>
    </row>
    <row r="31" spans="1:12" x14ac:dyDescent="0.25">
      <c r="A31" s="39"/>
      <c r="B31" s="22"/>
    </row>
  </sheetData>
  <mergeCells count="9">
    <mergeCell ref="B20:C20"/>
    <mergeCell ref="B6:C6"/>
    <mergeCell ref="B7:C7"/>
    <mergeCell ref="B8:C8"/>
    <mergeCell ref="A9:A12"/>
    <mergeCell ref="A13:A16"/>
    <mergeCell ref="B17:C17"/>
    <mergeCell ref="B18:C18"/>
    <mergeCell ref="B19:C19"/>
  </mergeCells>
  <phoneticPr fontId="3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0"/>
  <sheetViews>
    <sheetView zoomScale="85" zoomScaleNormal="85" workbookViewId="0">
      <pane ySplit="1" topLeftCell="A81" activePane="bottomLeft" state="frozen"/>
      <selection pane="bottomLeft" activeCell="E86" sqref="E86"/>
    </sheetView>
  </sheetViews>
  <sheetFormatPr defaultColWidth="8.875" defaultRowHeight="16.5" x14ac:dyDescent="0.3"/>
  <cols>
    <col min="1" max="1" width="6.375" style="1" customWidth="1"/>
    <col min="2" max="2" width="8.875" style="1"/>
    <col min="3" max="3" width="18.875" style="1" customWidth="1"/>
    <col min="4" max="4" width="10.25" style="1" customWidth="1"/>
    <col min="5" max="5" width="45" style="1" customWidth="1"/>
    <col min="6" max="6" width="10.375" style="1" customWidth="1"/>
    <col min="7" max="7" width="8.875" style="1"/>
    <col min="8" max="8" width="12" style="62" customWidth="1"/>
    <col min="9" max="9" width="8.875" style="1"/>
    <col min="10" max="10" width="38.125" style="1" customWidth="1"/>
    <col min="11" max="11" width="9.375" style="1" customWidth="1"/>
    <col min="12" max="12" width="50.125" style="1" customWidth="1"/>
    <col min="13" max="13" width="6.75" style="1" customWidth="1"/>
    <col min="14" max="14" width="11.375" style="1" customWidth="1"/>
    <col min="15" max="17" width="8.875" style="1"/>
    <col min="18" max="18" width="31.25" style="1" customWidth="1"/>
    <col min="19" max="16384" width="8.875" style="1"/>
  </cols>
  <sheetData>
    <row r="1" spans="1:18" s="24" customFormat="1" ht="33" x14ac:dyDescent="0.3">
      <c r="A1" s="24" t="s">
        <v>448</v>
      </c>
      <c r="B1" s="24" t="s">
        <v>0</v>
      </c>
      <c r="C1" s="24" t="s">
        <v>1</v>
      </c>
      <c r="D1" s="24" t="s">
        <v>89</v>
      </c>
      <c r="E1" s="24" t="s">
        <v>2</v>
      </c>
      <c r="F1" s="24" t="s">
        <v>3</v>
      </c>
      <c r="G1" s="24" t="s">
        <v>4</v>
      </c>
      <c r="H1" s="55" t="s">
        <v>5</v>
      </c>
      <c r="I1" s="24" t="s">
        <v>6</v>
      </c>
      <c r="J1" s="24" t="s">
        <v>7</v>
      </c>
      <c r="K1" s="24" t="s">
        <v>8</v>
      </c>
      <c r="L1" s="25" t="s">
        <v>81</v>
      </c>
      <c r="M1" s="26" t="s">
        <v>82</v>
      </c>
      <c r="N1" s="26" t="s">
        <v>83</v>
      </c>
      <c r="O1" s="27" t="s">
        <v>84</v>
      </c>
      <c r="P1" s="27" t="s">
        <v>85</v>
      </c>
      <c r="Q1" s="27" t="s">
        <v>86</v>
      </c>
      <c r="R1" s="24" t="s">
        <v>88</v>
      </c>
    </row>
    <row r="2" spans="1:18" s="24" customFormat="1" x14ac:dyDescent="0.3">
      <c r="G2" s="36"/>
      <c r="H2" s="56"/>
      <c r="I2" s="36"/>
      <c r="L2" s="28"/>
      <c r="M2" s="29"/>
      <c r="N2" s="29"/>
      <c r="O2" s="30"/>
      <c r="P2" s="30"/>
      <c r="Q2" s="30"/>
    </row>
    <row r="3" spans="1:18" s="24" customFormat="1" x14ac:dyDescent="0.3">
      <c r="G3" s="36"/>
      <c r="H3" s="56"/>
      <c r="I3" s="36"/>
      <c r="L3" s="28"/>
      <c r="M3" s="29"/>
      <c r="N3" s="29"/>
      <c r="O3" s="30"/>
      <c r="P3" s="30"/>
      <c r="Q3" s="30"/>
    </row>
    <row r="4" spans="1:18" s="31" customFormat="1" ht="20.25" x14ac:dyDescent="0.35">
      <c r="A4" s="64" t="s">
        <v>443</v>
      </c>
      <c r="E4" s="24"/>
      <c r="G4" s="37"/>
      <c r="H4" s="57"/>
      <c r="I4" s="37"/>
      <c r="J4" s="24"/>
      <c r="L4" s="32"/>
      <c r="M4" s="32"/>
      <c r="N4" s="32"/>
      <c r="O4" s="33"/>
      <c r="P4" s="33"/>
      <c r="Q4" s="33"/>
    </row>
    <row r="5" spans="1:18" s="31" customFormat="1" ht="21.75" customHeight="1" x14ac:dyDescent="0.3">
      <c r="A5" s="63" t="s">
        <v>455</v>
      </c>
      <c r="E5" s="24"/>
      <c r="G5" s="37"/>
      <c r="H5" s="57"/>
      <c r="I5" s="37"/>
      <c r="J5" s="24"/>
      <c r="L5" s="32"/>
      <c r="M5" s="32"/>
      <c r="N5" s="32"/>
      <c r="O5" s="33"/>
      <c r="P5" s="33"/>
      <c r="Q5" s="33"/>
    </row>
    <row r="6" spans="1:18" s="75" customFormat="1" ht="99" x14ac:dyDescent="0.3">
      <c r="A6" s="75">
        <v>1</v>
      </c>
      <c r="B6" s="76">
        <v>14928</v>
      </c>
      <c r="C6" s="76" t="s">
        <v>11</v>
      </c>
      <c r="D6" s="75" t="s">
        <v>91</v>
      </c>
      <c r="E6" s="75" t="s">
        <v>113</v>
      </c>
      <c r="F6" s="76" t="s">
        <v>9</v>
      </c>
      <c r="G6" s="76"/>
      <c r="H6" s="77">
        <v>5.2</v>
      </c>
      <c r="I6" s="76"/>
      <c r="J6" s="75" t="s">
        <v>114</v>
      </c>
      <c r="K6" s="76"/>
      <c r="L6" s="75" t="s">
        <v>541</v>
      </c>
      <c r="M6" s="75" t="s">
        <v>76</v>
      </c>
      <c r="O6" s="75" t="str">
        <f>IF(F6="Editorial",M6,"")</f>
        <v/>
      </c>
      <c r="P6" s="75" t="str">
        <f>IF(F6="Technical",M6,"")</f>
        <v>C</v>
      </c>
      <c r="Q6" s="75" t="str">
        <f>IF(F6="General",M6,"")</f>
        <v/>
      </c>
    </row>
    <row r="7" spans="1:18" s="69" customFormat="1" ht="66" x14ac:dyDescent="0.3">
      <c r="A7" s="69">
        <v>2</v>
      </c>
      <c r="B7" s="70">
        <v>14928</v>
      </c>
      <c r="C7" s="70" t="s">
        <v>11</v>
      </c>
      <c r="D7" s="69" t="s">
        <v>91</v>
      </c>
      <c r="E7" s="69" t="s">
        <v>115</v>
      </c>
      <c r="F7" s="70" t="s">
        <v>9</v>
      </c>
      <c r="G7" s="70"/>
      <c r="H7" s="71">
        <v>5.3</v>
      </c>
      <c r="I7" s="70"/>
      <c r="J7" s="69" t="s">
        <v>116</v>
      </c>
      <c r="K7" s="70"/>
      <c r="L7" s="69" t="s">
        <v>470</v>
      </c>
      <c r="M7" s="69" t="s">
        <v>76</v>
      </c>
      <c r="O7" s="69" t="str">
        <f t="shared" ref="O7:O34" si="0">IF(F7="Editorial",M7,"")</f>
        <v/>
      </c>
      <c r="P7" s="69" t="str">
        <f t="shared" ref="P7:P34" si="1">IF(F7="Technical",M7,"")</f>
        <v>C</v>
      </c>
      <c r="Q7" s="69" t="str">
        <f t="shared" ref="Q7:Q34" si="2">IF(F7="General",M7,"")</f>
        <v/>
      </c>
    </row>
    <row r="8" spans="1:18" s="75" customFormat="1" ht="247.5" x14ac:dyDescent="0.3">
      <c r="A8" s="75">
        <v>3</v>
      </c>
      <c r="B8" s="76">
        <v>14928</v>
      </c>
      <c r="C8" s="76" t="s">
        <v>11</v>
      </c>
      <c r="D8" s="75" t="s">
        <v>91</v>
      </c>
      <c r="E8" s="75" t="s">
        <v>115</v>
      </c>
      <c r="F8" s="76" t="s">
        <v>9</v>
      </c>
      <c r="G8" s="76"/>
      <c r="H8" s="77">
        <v>6.5</v>
      </c>
      <c r="I8" s="76"/>
      <c r="J8" s="75" t="s">
        <v>116</v>
      </c>
      <c r="K8" s="76"/>
      <c r="L8" s="75" t="s">
        <v>542</v>
      </c>
      <c r="M8" s="75" t="s">
        <v>76</v>
      </c>
      <c r="O8" s="75" t="str">
        <f t="shared" si="0"/>
        <v/>
      </c>
      <c r="P8" s="75" t="str">
        <f t="shared" si="1"/>
        <v>C</v>
      </c>
      <c r="Q8" s="75" t="str">
        <f t="shared" si="2"/>
        <v/>
      </c>
    </row>
    <row r="9" spans="1:18" s="78" customFormat="1" ht="49.5" x14ac:dyDescent="0.3">
      <c r="A9" s="78">
        <v>4</v>
      </c>
      <c r="B9" s="79">
        <v>60941</v>
      </c>
      <c r="C9" s="79" t="s">
        <v>21</v>
      </c>
      <c r="D9" s="78" t="s">
        <v>91</v>
      </c>
      <c r="E9" s="78" t="s">
        <v>193</v>
      </c>
      <c r="F9" s="79" t="s">
        <v>9</v>
      </c>
      <c r="G9" s="79">
        <v>100</v>
      </c>
      <c r="H9" s="80">
        <v>7</v>
      </c>
      <c r="I9" s="79">
        <v>30</v>
      </c>
      <c r="J9" s="78" t="s">
        <v>194</v>
      </c>
      <c r="K9" s="79"/>
      <c r="L9" s="78" t="s">
        <v>521</v>
      </c>
      <c r="M9" s="78" t="s">
        <v>76</v>
      </c>
      <c r="O9" s="78" t="str">
        <f t="shared" si="0"/>
        <v/>
      </c>
      <c r="P9" s="78" t="str">
        <f t="shared" si="1"/>
        <v>C</v>
      </c>
      <c r="Q9" s="78" t="str">
        <f t="shared" si="2"/>
        <v/>
      </c>
    </row>
    <row r="10" spans="1:18" s="78" customFormat="1" ht="49.5" x14ac:dyDescent="0.3">
      <c r="A10" s="78">
        <v>5</v>
      </c>
      <c r="B10" s="79">
        <v>24144</v>
      </c>
      <c r="C10" s="79" t="s">
        <v>20</v>
      </c>
      <c r="D10" s="78" t="s">
        <v>91</v>
      </c>
      <c r="E10" s="78" t="s">
        <v>383</v>
      </c>
      <c r="F10" s="79" t="s">
        <v>9</v>
      </c>
      <c r="G10" s="79">
        <v>100</v>
      </c>
      <c r="H10" s="80">
        <v>7</v>
      </c>
      <c r="I10" s="79">
        <v>30</v>
      </c>
      <c r="J10" s="78" t="s">
        <v>384</v>
      </c>
      <c r="K10" s="79"/>
      <c r="L10" s="78" t="s">
        <v>521</v>
      </c>
      <c r="M10" s="78" t="s">
        <v>76</v>
      </c>
      <c r="O10" s="78" t="str">
        <f t="shared" si="0"/>
        <v/>
      </c>
      <c r="P10" s="78" t="str">
        <f t="shared" si="1"/>
        <v>C</v>
      </c>
      <c r="Q10" s="78" t="str">
        <f t="shared" si="2"/>
        <v/>
      </c>
    </row>
    <row r="11" spans="1:18" s="78" customFormat="1" ht="49.5" x14ac:dyDescent="0.3">
      <c r="A11" s="78">
        <v>6</v>
      </c>
      <c r="B11" s="79">
        <v>62099</v>
      </c>
      <c r="C11" s="79" t="s">
        <v>17</v>
      </c>
      <c r="D11" s="78" t="s">
        <v>90</v>
      </c>
      <c r="E11" s="78" t="s">
        <v>266</v>
      </c>
      <c r="F11" s="79" t="s">
        <v>9</v>
      </c>
      <c r="G11" s="79"/>
      <c r="H11" s="80"/>
      <c r="I11" s="79"/>
      <c r="J11" s="78" t="s">
        <v>267</v>
      </c>
      <c r="K11" s="79">
        <v>1</v>
      </c>
      <c r="L11" s="78" t="s">
        <v>521</v>
      </c>
      <c r="M11" s="78" t="s">
        <v>76</v>
      </c>
      <c r="O11" s="78" t="str">
        <f t="shared" si="0"/>
        <v/>
      </c>
      <c r="P11" s="78" t="str">
        <f t="shared" si="1"/>
        <v>C</v>
      </c>
      <c r="Q11" s="78" t="str">
        <f t="shared" si="2"/>
        <v/>
      </c>
    </row>
    <row r="12" spans="1:18" s="78" customFormat="1" ht="49.5" x14ac:dyDescent="0.3">
      <c r="A12" s="78">
        <v>7</v>
      </c>
      <c r="B12" s="79">
        <v>14928</v>
      </c>
      <c r="C12" s="79" t="s">
        <v>11</v>
      </c>
      <c r="D12" s="78" t="s">
        <v>91</v>
      </c>
      <c r="E12" s="78" t="s">
        <v>127</v>
      </c>
      <c r="F12" s="79" t="s">
        <v>9</v>
      </c>
      <c r="G12" s="79"/>
      <c r="H12" s="80">
        <v>7</v>
      </c>
      <c r="I12" s="79"/>
      <c r="J12" s="78" t="s">
        <v>128</v>
      </c>
      <c r="K12" s="79"/>
      <c r="L12" s="78" t="s">
        <v>521</v>
      </c>
      <c r="M12" s="78" t="s">
        <v>76</v>
      </c>
      <c r="O12" s="78" t="str">
        <f t="shared" si="0"/>
        <v/>
      </c>
      <c r="P12" s="78" t="str">
        <f t="shared" si="1"/>
        <v>C</v>
      </c>
      <c r="Q12" s="78" t="str">
        <f t="shared" si="2"/>
        <v/>
      </c>
    </row>
    <row r="13" spans="1:18" s="78" customFormat="1" ht="66" x14ac:dyDescent="0.3">
      <c r="A13" s="78">
        <v>8</v>
      </c>
      <c r="B13" s="79">
        <v>60941</v>
      </c>
      <c r="C13" s="79" t="s">
        <v>21</v>
      </c>
      <c r="D13" s="78" t="s">
        <v>91</v>
      </c>
      <c r="E13" s="78" t="s">
        <v>195</v>
      </c>
      <c r="F13" s="79" t="s">
        <v>9</v>
      </c>
      <c r="G13" s="79">
        <v>124</v>
      </c>
      <c r="H13" s="80">
        <v>8</v>
      </c>
      <c r="I13" s="79">
        <v>9</v>
      </c>
      <c r="J13" s="78" t="s">
        <v>194</v>
      </c>
      <c r="K13" s="79"/>
      <c r="L13" s="78" t="s">
        <v>547</v>
      </c>
      <c r="M13" s="78" t="s">
        <v>76</v>
      </c>
      <c r="O13" s="78" t="str">
        <f t="shared" si="0"/>
        <v/>
      </c>
      <c r="P13" s="78" t="str">
        <f t="shared" si="1"/>
        <v>C</v>
      </c>
      <c r="Q13" s="78" t="str">
        <f t="shared" si="2"/>
        <v/>
      </c>
    </row>
    <row r="14" spans="1:18" s="78" customFormat="1" ht="66" x14ac:dyDescent="0.3">
      <c r="A14" s="78">
        <v>9</v>
      </c>
      <c r="B14" s="79">
        <v>24144</v>
      </c>
      <c r="C14" s="79" t="s">
        <v>20</v>
      </c>
      <c r="D14" s="78" t="s">
        <v>91</v>
      </c>
      <c r="E14" s="78" t="s">
        <v>385</v>
      </c>
      <c r="F14" s="79" t="s">
        <v>9</v>
      </c>
      <c r="G14" s="79">
        <v>124</v>
      </c>
      <c r="H14" s="80">
        <v>8</v>
      </c>
      <c r="I14" s="79">
        <v>9</v>
      </c>
      <c r="J14" s="78" t="s">
        <v>386</v>
      </c>
      <c r="K14" s="79"/>
      <c r="L14" s="78" t="s">
        <v>547</v>
      </c>
      <c r="M14" s="78" t="s">
        <v>76</v>
      </c>
      <c r="O14" s="78" t="str">
        <f t="shared" si="0"/>
        <v/>
      </c>
      <c r="P14" s="78" t="str">
        <f t="shared" si="1"/>
        <v>C</v>
      </c>
      <c r="Q14" s="78" t="str">
        <f t="shared" si="2"/>
        <v/>
      </c>
    </row>
    <row r="15" spans="1:18" s="78" customFormat="1" ht="66" x14ac:dyDescent="0.3">
      <c r="A15" s="78">
        <v>10</v>
      </c>
      <c r="B15" s="79">
        <v>62099</v>
      </c>
      <c r="C15" s="79" t="s">
        <v>17</v>
      </c>
      <c r="D15" s="78" t="s">
        <v>90</v>
      </c>
      <c r="E15" s="78" t="s">
        <v>268</v>
      </c>
      <c r="F15" s="79" t="s">
        <v>9</v>
      </c>
      <c r="G15" s="79"/>
      <c r="H15" s="80"/>
      <c r="I15" s="79"/>
      <c r="J15" s="78" t="s">
        <v>267</v>
      </c>
      <c r="K15" s="79">
        <v>1</v>
      </c>
      <c r="L15" s="78" t="s">
        <v>547</v>
      </c>
      <c r="M15" s="78" t="s">
        <v>76</v>
      </c>
      <c r="O15" s="78" t="str">
        <f t="shared" si="0"/>
        <v/>
      </c>
      <c r="P15" s="78" t="str">
        <f t="shared" si="1"/>
        <v>C</v>
      </c>
      <c r="Q15" s="78" t="str">
        <f t="shared" si="2"/>
        <v/>
      </c>
    </row>
    <row r="16" spans="1:18" s="78" customFormat="1" ht="66" x14ac:dyDescent="0.3">
      <c r="A16" s="78">
        <v>11</v>
      </c>
      <c r="B16" s="79">
        <v>14928</v>
      </c>
      <c r="C16" s="79" t="s">
        <v>11</v>
      </c>
      <c r="D16" s="78" t="s">
        <v>91</v>
      </c>
      <c r="E16" s="78" t="s">
        <v>129</v>
      </c>
      <c r="F16" s="79" t="s">
        <v>9</v>
      </c>
      <c r="G16" s="79"/>
      <c r="H16" s="80">
        <v>8</v>
      </c>
      <c r="I16" s="79"/>
      <c r="J16" s="78" t="s">
        <v>130</v>
      </c>
      <c r="K16" s="79"/>
      <c r="L16" s="78" t="s">
        <v>547</v>
      </c>
      <c r="M16" s="78" t="s">
        <v>76</v>
      </c>
      <c r="O16" s="78" t="str">
        <f t="shared" si="0"/>
        <v/>
      </c>
      <c r="P16" s="78" t="str">
        <f t="shared" si="1"/>
        <v>C</v>
      </c>
      <c r="Q16" s="78" t="str">
        <f t="shared" si="2"/>
        <v/>
      </c>
    </row>
    <row r="17" spans="1:17" s="78" customFormat="1" ht="66" x14ac:dyDescent="0.3">
      <c r="A17" s="78">
        <v>12</v>
      </c>
      <c r="B17" s="79">
        <v>60941</v>
      </c>
      <c r="C17" s="79" t="s">
        <v>21</v>
      </c>
      <c r="D17" s="78" t="s">
        <v>91</v>
      </c>
      <c r="E17" s="78" t="s">
        <v>196</v>
      </c>
      <c r="F17" s="79" t="s">
        <v>9</v>
      </c>
      <c r="G17" s="79">
        <v>166</v>
      </c>
      <c r="H17" s="80">
        <v>9</v>
      </c>
      <c r="I17" s="79">
        <v>3</v>
      </c>
      <c r="J17" s="78" t="s">
        <v>194</v>
      </c>
      <c r="K17" s="79"/>
      <c r="L17" s="78" t="s">
        <v>745</v>
      </c>
      <c r="M17" s="78" t="s">
        <v>76</v>
      </c>
      <c r="O17" s="78" t="str">
        <f t="shared" si="0"/>
        <v/>
      </c>
      <c r="P17" s="78" t="str">
        <f t="shared" si="1"/>
        <v>C</v>
      </c>
      <c r="Q17" s="78" t="str">
        <f t="shared" si="2"/>
        <v/>
      </c>
    </row>
    <row r="18" spans="1:17" s="78" customFormat="1" ht="66" x14ac:dyDescent="0.3">
      <c r="A18" s="78">
        <v>13</v>
      </c>
      <c r="B18" s="79">
        <v>24144</v>
      </c>
      <c r="C18" s="79" t="s">
        <v>20</v>
      </c>
      <c r="D18" s="78" t="s">
        <v>91</v>
      </c>
      <c r="E18" s="78" t="s">
        <v>387</v>
      </c>
      <c r="F18" s="79" t="s">
        <v>9</v>
      </c>
      <c r="G18" s="79">
        <v>166</v>
      </c>
      <c r="H18" s="80">
        <v>9</v>
      </c>
      <c r="I18" s="79">
        <v>3</v>
      </c>
      <c r="J18" s="78" t="s">
        <v>388</v>
      </c>
      <c r="K18" s="79"/>
      <c r="L18" s="78" t="s">
        <v>523</v>
      </c>
      <c r="M18" s="78" t="s">
        <v>76</v>
      </c>
      <c r="O18" s="78" t="str">
        <f t="shared" si="0"/>
        <v/>
      </c>
      <c r="P18" s="78" t="str">
        <f t="shared" si="1"/>
        <v>C</v>
      </c>
      <c r="Q18" s="78" t="str">
        <f t="shared" si="2"/>
        <v/>
      </c>
    </row>
    <row r="19" spans="1:17" s="78" customFormat="1" ht="66" x14ac:dyDescent="0.3">
      <c r="A19" s="78">
        <v>14</v>
      </c>
      <c r="B19" s="79">
        <v>62099</v>
      </c>
      <c r="C19" s="79" t="s">
        <v>17</v>
      </c>
      <c r="D19" s="78" t="s">
        <v>90</v>
      </c>
      <c r="E19" s="78" t="s">
        <v>269</v>
      </c>
      <c r="F19" s="79" t="s">
        <v>9</v>
      </c>
      <c r="G19" s="79"/>
      <c r="H19" s="80"/>
      <c r="I19" s="79"/>
      <c r="J19" s="78" t="s">
        <v>267</v>
      </c>
      <c r="K19" s="79">
        <v>1</v>
      </c>
      <c r="L19" s="78" t="s">
        <v>523</v>
      </c>
      <c r="M19" s="78" t="s">
        <v>76</v>
      </c>
      <c r="O19" s="78" t="str">
        <f t="shared" si="0"/>
        <v/>
      </c>
      <c r="P19" s="78" t="str">
        <f t="shared" si="1"/>
        <v>C</v>
      </c>
      <c r="Q19" s="78" t="str">
        <f t="shared" si="2"/>
        <v/>
      </c>
    </row>
    <row r="20" spans="1:17" s="78" customFormat="1" ht="66" x14ac:dyDescent="0.3">
      <c r="A20" s="78">
        <v>15</v>
      </c>
      <c r="B20" s="79">
        <v>14928</v>
      </c>
      <c r="C20" s="79" t="s">
        <v>11</v>
      </c>
      <c r="D20" s="78" t="s">
        <v>91</v>
      </c>
      <c r="E20" s="78" t="s">
        <v>131</v>
      </c>
      <c r="F20" s="79" t="s">
        <v>9</v>
      </c>
      <c r="G20" s="79"/>
      <c r="H20" s="80">
        <v>9</v>
      </c>
      <c r="I20" s="79"/>
      <c r="J20" s="78" t="s">
        <v>132</v>
      </c>
      <c r="K20" s="79"/>
      <c r="L20" s="78" t="s">
        <v>523</v>
      </c>
      <c r="M20" s="78" t="s">
        <v>76</v>
      </c>
      <c r="O20" s="78" t="str">
        <f t="shared" si="0"/>
        <v/>
      </c>
      <c r="P20" s="78" t="str">
        <f t="shared" si="1"/>
        <v>C</v>
      </c>
      <c r="Q20" s="78" t="str">
        <f t="shared" si="2"/>
        <v/>
      </c>
    </row>
    <row r="21" spans="1:17" s="78" customFormat="1" ht="66" x14ac:dyDescent="0.3">
      <c r="A21" s="78">
        <v>16</v>
      </c>
      <c r="B21" s="79">
        <v>14928</v>
      </c>
      <c r="C21" s="79" t="s">
        <v>11</v>
      </c>
      <c r="D21" s="78" t="s">
        <v>91</v>
      </c>
      <c r="E21" s="78" t="s">
        <v>107</v>
      </c>
      <c r="F21" s="79" t="s">
        <v>9</v>
      </c>
      <c r="G21" s="79"/>
      <c r="H21" s="80">
        <v>10</v>
      </c>
      <c r="I21" s="79"/>
      <c r="J21" s="78" t="s">
        <v>108</v>
      </c>
      <c r="K21" s="79"/>
      <c r="L21" s="78" t="s">
        <v>538</v>
      </c>
      <c r="M21" s="78" t="s">
        <v>76</v>
      </c>
      <c r="O21" s="78" t="str">
        <f t="shared" si="0"/>
        <v/>
      </c>
      <c r="P21" s="78" t="str">
        <f t="shared" si="1"/>
        <v>C</v>
      </c>
      <c r="Q21" s="78" t="str">
        <f t="shared" si="2"/>
        <v/>
      </c>
    </row>
    <row r="22" spans="1:17" s="69" customFormat="1" ht="49.5" x14ac:dyDescent="0.3">
      <c r="A22" s="69">
        <v>17</v>
      </c>
      <c r="B22" s="70">
        <v>14928</v>
      </c>
      <c r="C22" s="70" t="s">
        <v>11</v>
      </c>
      <c r="D22" s="69" t="s">
        <v>91</v>
      </c>
      <c r="E22" s="69" t="s">
        <v>109</v>
      </c>
      <c r="F22" s="70" t="s">
        <v>9</v>
      </c>
      <c r="G22" s="70"/>
      <c r="H22" s="71">
        <v>10</v>
      </c>
      <c r="I22" s="70"/>
      <c r="J22" s="69" t="s">
        <v>110</v>
      </c>
      <c r="K22" s="70"/>
      <c r="L22" s="69" t="s">
        <v>514</v>
      </c>
      <c r="M22" s="69" t="s">
        <v>76</v>
      </c>
      <c r="O22" s="69" t="str">
        <f t="shared" si="0"/>
        <v/>
      </c>
      <c r="P22" s="69" t="str">
        <f t="shared" si="1"/>
        <v>C</v>
      </c>
      <c r="Q22" s="69" t="str">
        <f t="shared" si="2"/>
        <v/>
      </c>
    </row>
    <row r="23" spans="1:17" s="78" customFormat="1" ht="99" x14ac:dyDescent="0.3">
      <c r="A23" s="78">
        <v>18</v>
      </c>
      <c r="B23" s="79">
        <v>14928</v>
      </c>
      <c r="C23" s="79" t="s">
        <v>11</v>
      </c>
      <c r="D23" s="78" t="s">
        <v>91</v>
      </c>
      <c r="E23" s="78" t="s">
        <v>111</v>
      </c>
      <c r="F23" s="79" t="s">
        <v>9</v>
      </c>
      <c r="G23" s="79"/>
      <c r="H23" s="80">
        <v>10</v>
      </c>
      <c r="I23" s="79"/>
      <c r="J23" s="78" t="s">
        <v>112</v>
      </c>
      <c r="K23" s="79"/>
      <c r="L23" s="78" t="s">
        <v>522</v>
      </c>
      <c r="M23" s="78" t="s">
        <v>76</v>
      </c>
      <c r="N23" s="78" t="s">
        <v>492</v>
      </c>
      <c r="O23" s="78" t="str">
        <f t="shared" si="0"/>
        <v/>
      </c>
      <c r="P23" s="78" t="str">
        <f t="shared" si="1"/>
        <v>C</v>
      </c>
      <c r="Q23" s="78" t="str">
        <f t="shared" si="2"/>
        <v/>
      </c>
    </row>
    <row r="24" spans="1:17" s="78" customFormat="1" ht="99" x14ac:dyDescent="0.3">
      <c r="A24" s="78">
        <v>19</v>
      </c>
      <c r="B24" s="79">
        <v>24144</v>
      </c>
      <c r="C24" s="79" t="s">
        <v>20</v>
      </c>
      <c r="D24" s="78" t="s">
        <v>91</v>
      </c>
      <c r="E24" s="78" t="s">
        <v>398</v>
      </c>
      <c r="F24" s="79" t="s">
        <v>9</v>
      </c>
      <c r="G24" s="79">
        <v>228</v>
      </c>
      <c r="H24" s="80" t="s">
        <v>449</v>
      </c>
      <c r="I24" s="79">
        <v>1</v>
      </c>
      <c r="J24" s="78" t="s">
        <v>399</v>
      </c>
      <c r="K24" s="79"/>
      <c r="L24" s="78" t="s">
        <v>522</v>
      </c>
      <c r="M24" s="78" t="s">
        <v>76</v>
      </c>
      <c r="O24" s="78" t="str">
        <f t="shared" si="0"/>
        <v/>
      </c>
      <c r="P24" s="78" t="str">
        <f t="shared" si="1"/>
        <v>C</v>
      </c>
      <c r="Q24" s="78" t="str">
        <f t="shared" si="2"/>
        <v/>
      </c>
    </row>
    <row r="25" spans="1:17" s="78" customFormat="1" ht="99" x14ac:dyDescent="0.3">
      <c r="A25" s="78">
        <v>20</v>
      </c>
      <c r="B25" s="79">
        <v>24144</v>
      </c>
      <c r="C25" s="79" t="s">
        <v>20</v>
      </c>
      <c r="D25" s="78" t="s">
        <v>91</v>
      </c>
      <c r="E25" s="78" t="s">
        <v>400</v>
      </c>
      <c r="F25" s="79" t="s">
        <v>9</v>
      </c>
      <c r="G25" s="79">
        <v>228</v>
      </c>
      <c r="H25" s="80" t="s">
        <v>401</v>
      </c>
      <c r="I25" s="79">
        <v>16</v>
      </c>
      <c r="J25" s="78" t="s">
        <v>402</v>
      </c>
      <c r="K25" s="79"/>
      <c r="L25" s="78" t="s">
        <v>522</v>
      </c>
      <c r="M25" s="78" t="s">
        <v>76</v>
      </c>
      <c r="O25" s="78" t="str">
        <f t="shared" si="0"/>
        <v/>
      </c>
      <c r="P25" s="78" t="str">
        <f t="shared" si="1"/>
        <v>C</v>
      </c>
      <c r="Q25" s="78" t="str">
        <f t="shared" si="2"/>
        <v/>
      </c>
    </row>
    <row r="26" spans="1:17" s="78" customFormat="1" ht="99" x14ac:dyDescent="0.3">
      <c r="A26" s="78">
        <v>21</v>
      </c>
      <c r="B26" s="79">
        <v>6111</v>
      </c>
      <c r="C26" s="79" t="s">
        <v>14</v>
      </c>
      <c r="D26" s="78" t="s">
        <v>91</v>
      </c>
      <c r="E26" s="78" t="s">
        <v>431</v>
      </c>
      <c r="F26" s="79" t="s">
        <v>16</v>
      </c>
      <c r="G26" s="79">
        <v>175</v>
      </c>
      <c r="H26" s="80">
        <v>10.4</v>
      </c>
      <c r="I26" s="79">
        <v>9</v>
      </c>
      <c r="J26" s="78" t="s">
        <v>432</v>
      </c>
      <c r="K26" s="79">
        <v>0</v>
      </c>
      <c r="L26" s="78" t="s">
        <v>522</v>
      </c>
      <c r="M26" s="78" t="s">
        <v>76</v>
      </c>
      <c r="O26" s="78" t="str">
        <f t="shared" si="0"/>
        <v/>
      </c>
      <c r="P26" s="78" t="str">
        <f t="shared" si="1"/>
        <v/>
      </c>
      <c r="Q26" s="78" t="str">
        <f t="shared" si="2"/>
        <v>C</v>
      </c>
    </row>
    <row r="27" spans="1:17" s="78" customFormat="1" ht="33" x14ac:dyDescent="0.3">
      <c r="A27" s="78">
        <v>22</v>
      </c>
      <c r="B27" s="79">
        <v>24144</v>
      </c>
      <c r="C27" s="79" t="s">
        <v>20</v>
      </c>
      <c r="D27" s="78" t="s">
        <v>91</v>
      </c>
      <c r="E27" s="78" t="s">
        <v>404</v>
      </c>
      <c r="F27" s="79" t="s">
        <v>9</v>
      </c>
      <c r="G27" s="79">
        <v>240</v>
      </c>
      <c r="H27" s="80" t="s">
        <v>18</v>
      </c>
      <c r="I27" s="79">
        <v>1</v>
      </c>
      <c r="J27" s="78" t="s">
        <v>405</v>
      </c>
      <c r="K27" s="79"/>
      <c r="L27" s="78" t="s">
        <v>525</v>
      </c>
      <c r="M27" s="78" t="s">
        <v>76</v>
      </c>
      <c r="O27" s="78" t="str">
        <f t="shared" si="0"/>
        <v/>
      </c>
      <c r="P27" s="78" t="str">
        <f t="shared" si="1"/>
        <v>C</v>
      </c>
      <c r="Q27" s="78" t="str">
        <f t="shared" si="2"/>
        <v/>
      </c>
    </row>
    <row r="28" spans="1:17" s="78" customFormat="1" ht="33" x14ac:dyDescent="0.3">
      <c r="A28" s="78">
        <v>23</v>
      </c>
      <c r="B28" s="79">
        <v>6111</v>
      </c>
      <c r="C28" s="79" t="s">
        <v>14</v>
      </c>
      <c r="D28" s="78" t="s">
        <v>91</v>
      </c>
      <c r="E28" s="78" t="s">
        <v>424</v>
      </c>
      <c r="F28" s="79" t="s">
        <v>9</v>
      </c>
      <c r="G28" s="79">
        <v>240</v>
      </c>
      <c r="H28" s="80" t="s">
        <v>425</v>
      </c>
      <c r="I28" s="79">
        <v>1</v>
      </c>
      <c r="J28" s="78" t="s">
        <v>426</v>
      </c>
      <c r="K28" s="79">
        <v>0</v>
      </c>
      <c r="L28" s="78" t="s">
        <v>525</v>
      </c>
      <c r="M28" s="78" t="s">
        <v>76</v>
      </c>
      <c r="O28" s="78" t="str">
        <f t="shared" si="0"/>
        <v/>
      </c>
      <c r="P28" s="78" t="str">
        <f t="shared" si="1"/>
        <v>C</v>
      </c>
      <c r="Q28" s="78" t="str">
        <f t="shared" si="2"/>
        <v/>
      </c>
    </row>
    <row r="29" spans="1:17" s="78" customFormat="1" ht="33" x14ac:dyDescent="0.3">
      <c r="A29" s="78">
        <v>24</v>
      </c>
      <c r="B29" s="79">
        <v>62099</v>
      </c>
      <c r="C29" s="79" t="s">
        <v>17</v>
      </c>
      <c r="D29" s="78" t="s">
        <v>90</v>
      </c>
      <c r="E29" s="78" t="s">
        <v>241</v>
      </c>
      <c r="F29" s="79" t="s">
        <v>9</v>
      </c>
      <c r="G29" s="79">
        <v>241</v>
      </c>
      <c r="H29" s="80" t="s">
        <v>18</v>
      </c>
      <c r="I29" s="79"/>
      <c r="J29" s="78" t="s">
        <v>15</v>
      </c>
      <c r="K29" s="79">
        <v>1</v>
      </c>
      <c r="L29" s="78" t="s">
        <v>525</v>
      </c>
      <c r="M29" s="78" t="s">
        <v>76</v>
      </c>
      <c r="O29" s="78" t="str">
        <f t="shared" si="0"/>
        <v/>
      </c>
      <c r="P29" s="78" t="str">
        <f t="shared" si="1"/>
        <v>C</v>
      </c>
      <c r="Q29" s="78" t="str">
        <f t="shared" si="2"/>
        <v/>
      </c>
    </row>
    <row r="30" spans="1:17" s="78" customFormat="1" ht="115.5" x14ac:dyDescent="0.3">
      <c r="A30" s="78">
        <v>25</v>
      </c>
      <c r="B30" s="79">
        <v>14928</v>
      </c>
      <c r="C30" s="79" t="s">
        <v>11</v>
      </c>
      <c r="D30" s="78" t="s">
        <v>91</v>
      </c>
      <c r="E30" s="78" t="s">
        <v>133</v>
      </c>
      <c r="F30" s="79" t="s">
        <v>16</v>
      </c>
      <c r="G30" s="79"/>
      <c r="H30" s="80"/>
      <c r="I30" s="79"/>
      <c r="J30" s="78" t="s">
        <v>134</v>
      </c>
      <c r="K30" s="79"/>
      <c r="L30" s="78" t="s">
        <v>524</v>
      </c>
      <c r="M30" s="78" t="s">
        <v>76</v>
      </c>
      <c r="O30" s="78" t="str">
        <f t="shared" si="0"/>
        <v/>
      </c>
      <c r="P30" s="78" t="str">
        <f t="shared" si="1"/>
        <v/>
      </c>
      <c r="Q30" s="78" t="str">
        <f t="shared" si="2"/>
        <v>C</v>
      </c>
    </row>
    <row r="31" spans="1:17" s="78" customFormat="1" ht="33" x14ac:dyDescent="0.3">
      <c r="A31" s="78">
        <v>26</v>
      </c>
      <c r="B31" s="79">
        <v>24144</v>
      </c>
      <c r="C31" s="79" t="s">
        <v>20</v>
      </c>
      <c r="D31" s="78" t="s">
        <v>91</v>
      </c>
      <c r="E31" s="78" t="s">
        <v>406</v>
      </c>
      <c r="F31" s="79" t="s">
        <v>9</v>
      </c>
      <c r="G31" s="79"/>
      <c r="H31" s="80"/>
      <c r="I31" s="79"/>
      <c r="J31" s="78" t="s">
        <v>407</v>
      </c>
      <c r="K31" s="79"/>
      <c r="L31" s="78" t="s">
        <v>524</v>
      </c>
      <c r="M31" s="78" t="s">
        <v>76</v>
      </c>
      <c r="O31" s="78" t="str">
        <f t="shared" si="0"/>
        <v/>
      </c>
      <c r="P31" s="78" t="str">
        <f t="shared" si="1"/>
        <v>C</v>
      </c>
      <c r="Q31" s="78" t="str">
        <f t="shared" si="2"/>
        <v/>
      </c>
    </row>
    <row r="32" spans="1:17" s="78" customFormat="1" ht="49.5" x14ac:dyDescent="0.3">
      <c r="A32" s="78">
        <v>27</v>
      </c>
      <c r="B32" s="79">
        <v>6111</v>
      </c>
      <c r="C32" s="79" t="s">
        <v>14</v>
      </c>
      <c r="D32" s="78" t="s">
        <v>91</v>
      </c>
      <c r="E32" s="78" t="s">
        <v>427</v>
      </c>
      <c r="F32" s="79" t="s">
        <v>9</v>
      </c>
      <c r="G32" s="79">
        <v>241</v>
      </c>
      <c r="H32" s="80" t="s">
        <v>76</v>
      </c>
      <c r="I32" s="79">
        <v>8</v>
      </c>
      <c r="J32" s="78" t="s">
        <v>428</v>
      </c>
      <c r="K32" s="79">
        <v>0</v>
      </c>
      <c r="L32" s="78" t="s">
        <v>526</v>
      </c>
      <c r="M32" s="78" t="s">
        <v>76</v>
      </c>
      <c r="O32" s="78" t="str">
        <f t="shared" si="0"/>
        <v/>
      </c>
      <c r="P32" s="78" t="str">
        <f t="shared" si="1"/>
        <v>C</v>
      </c>
      <c r="Q32" s="78" t="str">
        <f t="shared" si="2"/>
        <v/>
      </c>
    </row>
    <row r="33" spans="1:17" s="78" customFormat="1" ht="49.5" x14ac:dyDescent="0.3">
      <c r="A33" s="78">
        <v>28</v>
      </c>
      <c r="B33" s="79">
        <v>14928</v>
      </c>
      <c r="C33" s="79" t="s">
        <v>11</v>
      </c>
      <c r="D33" s="78" t="s">
        <v>91</v>
      </c>
      <c r="E33" s="78" t="s">
        <v>123</v>
      </c>
      <c r="F33" s="79" t="s">
        <v>16</v>
      </c>
      <c r="G33" s="79"/>
      <c r="H33" s="80"/>
      <c r="I33" s="79"/>
      <c r="J33" s="78" t="s">
        <v>124</v>
      </c>
      <c r="K33" s="79"/>
      <c r="L33" s="78" t="s">
        <v>526</v>
      </c>
      <c r="M33" s="78" t="s">
        <v>76</v>
      </c>
      <c r="O33" s="78" t="str">
        <f t="shared" si="0"/>
        <v/>
      </c>
      <c r="P33" s="78" t="str">
        <f t="shared" si="1"/>
        <v/>
      </c>
      <c r="Q33" s="78" t="str">
        <f t="shared" si="2"/>
        <v>C</v>
      </c>
    </row>
    <row r="34" spans="1:17" s="78" customFormat="1" ht="49.5" x14ac:dyDescent="0.3">
      <c r="A34" s="78">
        <v>29</v>
      </c>
      <c r="B34" s="79">
        <v>14928</v>
      </c>
      <c r="C34" s="79" t="s">
        <v>11</v>
      </c>
      <c r="D34" s="78" t="s">
        <v>91</v>
      </c>
      <c r="E34" s="78" t="s">
        <v>125</v>
      </c>
      <c r="F34" s="79" t="s">
        <v>16</v>
      </c>
      <c r="G34" s="79"/>
      <c r="H34" s="80"/>
      <c r="I34" s="79"/>
      <c r="J34" s="78" t="s">
        <v>126</v>
      </c>
      <c r="K34" s="79"/>
      <c r="L34" s="78" t="s">
        <v>526</v>
      </c>
      <c r="M34" s="78" t="s">
        <v>76</v>
      </c>
      <c r="O34" s="78" t="str">
        <f t="shared" si="0"/>
        <v/>
      </c>
      <c r="P34" s="78" t="str">
        <f t="shared" si="1"/>
        <v/>
      </c>
      <c r="Q34" s="78" t="str">
        <f t="shared" si="2"/>
        <v>C</v>
      </c>
    </row>
    <row r="35" spans="1:17" s="31" customFormat="1" ht="25.5" customHeight="1" x14ac:dyDescent="0.3">
      <c r="A35" s="63" t="s">
        <v>456</v>
      </c>
      <c r="E35" s="24"/>
      <c r="G35" s="37"/>
      <c r="H35" s="57"/>
      <c r="I35" s="37"/>
      <c r="J35" s="24"/>
      <c r="L35" s="32"/>
      <c r="M35" s="32"/>
      <c r="N35" s="32"/>
      <c r="O35" s="33"/>
      <c r="P35" s="33"/>
      <c r="Q35" s="33"/>
    </row>
    <row r="36" spans="1:17" s="78" customFormat="1" ht="99" x14ac:dyDescent="0.3">
      <c r="A36" s="78">
        <f>SUM(A34,1)</f>
        <v>30</v>
      </c>
      <c r="B36" s="79">
        <v>6111</v>
      </c>
      <c r="C36" s="79" t="s">
        <v>14</v>
      </c>
      <c r="D36" s="78" t="s">
        <v>91</v>
      </c>
      <c r="E36" s="78" t="s">
        <v>429</v>
      </c>
      <c r="F36" s="79" t="s">
        <v>16</v>
      </c>
      <c r="G36" s="79">
        <v>5</v>
      </c>
      <c r="H36" s="80" t="s">
        <v>445</v>
      </c>
      <c r="I36" s="79">
        <v>26</v>
      </c>
      <c r="J36" s="78" t="s">
        <v>430</v>
      </c>
      <c r="K36" s="79">
        <v>0</v>
      </c>
      <c r="L36" s="78" t="s">
        <v>519</v>
      </c>
      <c r="M36" s="78" t="s">
        <v>76</v>
      </c>
      <c r="O36" s="78" t="str">
        <f t="shared" ref="O36:O39" si="3">IF(F36="Editorial",M36,"")</f>
        <v/>
      </c>
      <c r="P36" s="78" t="str">
        <f t="shared" ref="P36:P39" si="4">IF(F36="Technical",M36,"")</f>
        <v/>
      </c>
      <c r="Q36" s="78" t="str">
        <f t="shared" ref="Q36:Q39" si="5">IF(F36="General",M36,"")</f>
        <v>C</v>
      </c>
    </row>
    <row r="37" spans="1:17" s="78" customFormat="1" ht="49.5" x14ac:dyDescent="0.3">
      <c r="A37" s="78">
        <f>SUM(A36,1)</f>
        <v>31</v>
      </c>
      <c r="B37" s="79">
        <v>62099</v>
      </c>
      <c r="C37" s="79" t="s">
        <v>17</v>
      </c>
      <c r="D37" s="78" t="s">
        <v>90</v>
      </c>
      <c r="E37" s="78" t="s">
        <v>270</v>
      </c>
      <c r="F37" s="79" t="s">
        <v>9</v>
      </c>
      <c r="G37" s="79">
        <v>228</v>
      </c>
      <c r="H37" s="80" t="s">
        <v>449</v>
      </c>
      <c r="I37" s="79"/>
      <c r="J37" s="78" t="s">
        <v>271</v>
      </c>
      <c r="K37" s="79">
        <v>1</v>
      </c>
      <c r="L37" s="78" t="s">
        <v>528</v>
      </c>
      <c r="M37" s="78" t="s">
        <v>76</v>
      </c>
      <c r="O37" s="78" t="str">
        <f t="shared" si="3"/>
        <v/>
      </c>
      <c r="P37" s="78" t="str">
        <f t="shared" si="4"/>
        <v>C</v>
      </c>
      <c r="Q37" s="78" t="str">
        <f t="shared" si="5"/>
        <v/>
      </c>
    </row>
    <row r="38" spans="1:17" s="78" customFormat="1" ht="49.5" x14ac:dyDescent="0.3">
      <c r="A38" s="78">
        <f t="shared" ref="A38:A39" si="6">SUM(A37,1)</f>
        <v>32</v>
      </c>
      <c r="B38" s="79">
        <v>14928</v>
      </c>
      <c r="C38" s="79" t="s">
        <v>11</v>
      </c>
      <c r="D38" s="78" t="s">
        <v>91</v>
      </c>
      <c r="E38" s="78" t="s">
        <v>117</v>
      </c>
      <c r="F38" s="79" t="s">
        <v>9</v>
      </c>
      <c r="G38" s="79"/>
      <c r="H38" s="80">
        <v>4.2</v>
      </c>
      <c r="I38" s="79"/>
      <c r="J38" s="78" t="s">
        <v>118</v>
      </c>
      <c r="K38" s="79"/>
      <c r="L38" s="78" t="s">
        <v>519</v>
      </c>
      <c r="M38" s="78" t="s">
        <v>76</v>
      </c>
      <c r="N38" s="78" t="s">
        <v>11</v>
      </c>
      <c r="O38" s="78" t="str">
        <f t="shared" si="3"/>
        <v/>
      </c>
      <c r="P38" s="78" t="str">
        <f t="shared" si="4"/>
        <v>C</v>
      </c>
      <c r="Q38" s="78" t="str">
        <f t="shared" si="5"/>
        <v/>
      </c>
    </row>
    <row r="39" spans="1:17" s="78" customFormat="1" ht="33" x14ac:dyDescent="0.3">
      <c r="A39" s="78">
        <f t="shared" si="6"/>
        <v>33</v>
      </c>
      <c r="B39" s="79">
        <v>24144</v>
      </c>
      <c r="C39" s="79" t="s">
        <v>20</v>
      </c>
      <c r="D39" s="78" t="s">
        <v>91</v>
      </c>
      <c r="E39" s="78" t="s">
        <v>408</v>
      </c>
      <c r="F39" s="79" t="s">
        <v>9</v>
      </c>
      <c r="G39" s="79"/>
      <c r="H39" s="80"/>
      <c r="I39" s="79"/>
      <c r="J39" s="78" t="s">
        <v>407</v>
      </c>
      <c r="K39" s="79"/>
      <c r="L39" s="78" t="s">
        <v>519</v>
      </c>
      <c r="M39" s="78" t="s">
        <v>76</v>
      </c>
      <c r="O39" s="78" t="str">
        <f t="shared" si="3"/>
        <v/>
      </c>
      <c r="P39" s="78" t="str">
        <f t="shared" si="4"/>
        <v>C</v>
      </c>
      <c r="Q39" s="78" t="str">
        <f t="shared" si="5"/>
        <v/>
      </c>
    </row>
    <row r="40" spans="1:17" s="31" customFormat="1" ht="33.75" customHeight="1" x14ac:dyDescent="0.3">
      <c r="A40" s="63" t="s">
        <v>459</v>
      </c>
      <c r="E40" s="24"/>
      <c r="G40" s="37"/>
      <c r="H40" s="57"/>
      <c r="I40" s="37"/>
      <c r="J40" s="24"/>
      <c r="L40" s="32"/>
      <c r="M40" s="32"/>
      <c r="N40" s="32"/>
      <c r="O40" s="33"/>
      <c r="P40" s="33"/>
      <c r="Q40" s="33"/>
    </row>
    <row r="41" spans="1:17" s="78" customFormat="1" ht="66" x14ac:dyDescent="0.3">
      <c r="A41" s="78">
        <f>SUM(A39,1)</f>
        <v>34</v>
      </c>
      <c r="B41" s="79">
        <v>14928</v>
      </c>
      <c r="C41" s="79" t="s">
        <v>11</v>
      </c>
      <c r="D41" s="78" t="s">
        <v>91</v>
      </c>
      <c r="E41" s="78" t="s">
        <v>119</v>
      </c>
      <c r="F41" s="79" t="s">
        <v>16</v>
      </c>
      <c r="G41" s="79"/>
      <c r="H41" s="80"/>
      <c r="I41" s="79"/>
      <c r="J41" s="78" t="s">
        <v>120</v>
      </c>
      <c r="K41" s="79"/>
      <c r="L41" s="78" t="s">
        <v>529</v>
      </c>
      <c r="M41" s="78" t="s">
        <v>76</v>
      </c>
      <c r="N41" s="78" t="s">
        <v>11</v>
      </c>
      <c r="O41" s="78" t="str">
        <f t="shared" ref="O41:O62" si="7">IF(F41="Editorial",M41,"")</f>
        <v/>
      </c>
      <c r="P41" s="78" t="str">
        <f t="shared" ref="P41:P62" si="8">IF(F41="Technical",M41,"")</f>
        <v/>
      </c>
      <c r="Q41" s="78" t="str">
        <f t="shared" ref="Q41:Q62" si="9">IF(F41="General",M41,"")</f>
        <v>C</v>
      </c>
    </row>
    <row r="42" spans="1:17" s="75" customFormat="1" ht="115.5" x14ac:dyDescent="0.3">
      <c r="A42" s="75">
        <f t="shared" ref="A42:A62" si="10">SUM(A41,1)</f>
        <v>35</v>
      </c>
      <c r="B42" s="76">
        <v>14928</v>
      </c>
      <c r="C42" s="76" t="s">
        <v>11</v>
      </c>
      <c r="D42" s="75" t="s">
        <v>91</v>
      </c>
      <c r="E42" s="75" t="s">
        <v>100</v>
      </c>
      <c r="F42" s="76" t="s">
        <v>9</v>
      </c>
      <c r="G42" s="76"/>
      <c r="H42" s="77">
        <v>6.4</v>
      </c>
      <c r="I42" s="76"/>
      <c r="J42" s="75" t="s">
        <v>101</v>
      </c>
      <c r="K42" s="76"/>
      <c r="L42" s="75" t="s">
        <v>516</v>
      </c>
      <c r="M42" s="75" t="s">
        <v>76</v>
      </c>
      <c r="O42" s="75" t="str">
        <f t="shared" si="7"/>
        <v/>
      </c>
      <c r="P42" s="75" t="str">
        <f t="shared" si="8"/>
        <v>C</v>
      </c>
      <c r="Q42" s="75" t="str">
        <f t="shared" si="9"/>
        <v/>
      </c>
    </row>
    <row r="43" spans="1:17" s="75" customFormat="1" ht="49.5" x14ac:dyDescent="0.3">
      <c r="A43" s="75">
        <f t="shared" si="10"/>
        <v>36</v>
      </c>
      <c r="B43" s="76">
        <v>65892</v>
      </c>
      <c r="C43" s="76" t="s">
        <v>95</v>
      </c>
      <c r="D43" s="75" t="s">
        <v>90</v>
      </c>
      <c r="E43" s="75" t="s">
        <v>301</v>
      </c>
      <c r="F43" s="76" t="s">
        <v>9</v>
      </c>
      <c r="G43" s="76">
        <v>23</v>
      </c>
      <c r="H43" s="77" t="s">
        <v>147</v>
      </c>
      <c r="I43" s="76">
        <v>14</v>
      </c>
      <c r="J43" s="75" t="s">
        <v>302</v>
      </c>
      <c r="K43" s="76">
        <v>1</v>
      </c>
      <c r="L43" s="75" t="s">
        <v>518</v>
      </c>
      <c r="M43" s="75" t="s">
        <v>76</v>
      </c>
      <c r="O43" s="75" t="str">
        <f t="shared" si="7"/>
        <v/>
      </c>
      <c r="P43" s="75" t="str">
        <f t="shared" si="8"/>
        <v>C</v>
      </c>
      <c r="Q43" s="75" t="str">
        <f t="shared" si="9"/>
        <v/>
      </c>
    </row>
    <row r="44" spans="1:17" s="75" customFormat="1" ht="33" x14ac:dyDescent="0.3">
      <c r="A44" s="75">
        <f t="shared" si="10"/>
        <v>37</v>
      </c>
      <c r="B44" s="76">
        <v>65892</v>
      </c>
      <c r="C44" s="76" t="s">
        <v>95</v>
      </c>
      <c r="D44" s="75" t="s">
        <v>90</v>
      </c>
      <c r="E44" s="75" t="s">
        <v>301</v>
      </c>
      <c r="F44" s="76" t="s">
        <v>9</v>
      </c>
      <c r="G44" s="76">
        <v>24</v>
      </c>
      <c r="H44" s="77" t="s">
        <v>147</v>
      </c>
      <c r="I44" s="76">
        <v>1</v>
      </c>
      <c r="J44" s="75" t="s">
        <v>303</v>
      </c>
      <c r="K44" s="76">
        <v>1</v>
      </c>
      <c r="L44" s="75" t="s">
        <v>518</v>
      </c>
      <c r="M44" s="75" t="s">
        <v>76</v>
      </c>
      <c r="O44" s="75" t="str">
        <f t="shared" si="7"/>
        <v/>
      </c>
      <c r="P44" s="75" t="str">
        <f t="shared" si="8"/>
        <v>C</v>
      </c>
      <c r="Q44" s="75" t="str">
        <f t="shared" si="9"/>
        <v/>
      </c>
    </row>
    <row r="45" spans="1:17" s="75" customFormat="1" ht="49.5" x14ac:dyDescent="0.3">
      <c r="A45" s="75">
        <f t="shared" si="10"/>
        <v>38</v>
      </c>
      <c r="B45" s="76">
        <v>65892</v>
      </c>
      <c r="C45" s="76" t="s">
        <v>95</v>
      </c>
      <c r="D45" s="75" t="s">
        <v>90</v>
      </c>
      <c r="E45" s="75" t="s">
        <v>308</v>
      </c>
      <c r="F45" s="76" t="s">
        <v>9</v>
      </c>
      <c r="G45" s="76">
        <v>25</v>
      </c>
      <c r="H45" s="77" t="s">
        <v>149</v>
      </c>
      <c r="I45" s="76">
        <v>16</v>
      </c>
      <c r="J45" s="75" t="s">
        <v>309</v>
      </c>
      <c r="K45" s="76">
        <v>1</v>
      </c>
      <c r="L45" s="75" t="s">
        <v>518</v>
      </c>
      <c r="M45" s="75" t="s">
        <v>76</v>
      </c>
      <c r="O45" s="75" t="str">
        <f t="shared" si="7"/>
        <v/>
      </c>
      <c r="P45" s="75" t="str">
        <f t="shared" si="8"/>
        <v>C</v>
      </c>
      <c r="Q45" s="75" t="str">
        <f t="shared" si="9"/>
        <v/>
      </c>
    </row>
    <row r="46" spans="1:17" s="75" customFormat="1" ht="33" x14ac:dyDescent="0.3">
      <c r="A46" s="75">
        <f t="shared" si="10"/>
        <v>39</v>
      </c>
      <c r="B46" s="76">
        <v>65892</v>
      </c>
      <c r="C46" s="76" t="s">
        <v>95</v>
      </c>
      <c r="D46" s="75" t="s">
        <v>90</v>
      </c>
      <c r="E46" s="75" t="s">
        <v>310</v>
      </c>
      <c r="F46" s="76" t="s">
        <v>9</v>
      </c>
      <c r="G46" s="76">
        <v>26</v>
      </c>
      <c r="H46" s="77" t="s">
        <v>149</v>
      </c>
      <c r="I46" s="76">
        <v>1</v>
      </c>
      <c r="J46" s="75" t="s">
        <v>311</v>
      </c>
      <c r="K46" s="76">
        <v>1</v>
      </c>
      <c r="L46" s="75" t="s">
        <v>518</v>
      </c>
      <c r="M46" s="75" t="s">
        <v>76</v>
      </c>
      <c r="O46" s="75" t="str">
        <f t="shared" si="7"/>
        <v/>
      </c>
      <c r="P46" s="75" t="str">
        <f t="shared" si="8"/>
        <v>C</v>
      </c>
      <c r="Q46" s="75" t="str">
        <f t="shared" si="9"/>
        <v/>
      </c>
    </row>
    <row r="47" spans="1:17" s="75" customFormat="1" ht="82.5" x14ac:dyDescent="0.3">
      <c r="A47" s="75">
        <f t="shared" si="10"/>
        <v>40</v>
      </c>
      <c r="B47" s="76">
        <v>65892</v>
      </c>
      <c r="C47" s="76" t="s">
        <v>95</v>
      </c>
      <c r="D47" s="75" t="s">
        <v>90</v>
      </c>
      <c r="E47" s="75" t="s">
        <v>312</v>
      </c>
      <c r="F47" s="76" t="s">
        <v>9</v>
      </c>
      <c r="G47" s="76">
        <v>33</v>
      </c>
      <c r="H47" s="77" t="s">
        <v>294</v>
      </c>
      <c r="I47" s="76">
        <v>17</v>
      </c>
      <c r="J47" s="75" t="s">
        <v>313</v>
      </c>
      <c r="K47" s="76">
        <v>1</v>
      </c>
      <c r="L47" s="75" t="s">
        <v>518</v>
      </c>
      <c r="M47" s="75" t="s">
        <v>76</v>
      </c>
      <c r="O47" s="75" t="str">
        <f t="shared" si="7"/>
        <v/>
      </c>
      <c r="P47" s="75" t="str">
        <f t="shared" si="8"/>
        <v>C</v>
      </c>
      <c r="Q47" s="75" t="str">
        <f t="shared" si="9"/>
        <v/>
      </c>
    </row>
    <row r="48" spans="1:17" s="75" customFormat="1" ht="33" x14ac:dyDescent="0.3">
      <c r="A48" s="75">
        <f t="shared" si="10"/>
        <v>41</v>
      </c>
      <c r="B48" s="76">
        <v>65892</v>
      </c>
      <c r="C48" s="76" t="s">
        <v>95</v>
      </c>
      <c r="D48" s="75" t="s">
        <v>90</v>
      </c>
      <c r="E48" s="75" t="s">
        <v>316</v>
      </c>
      <c r="F48" s="76" t="s">
        <v>9</v>
      </c>
      <c r="G48" s="76">
        <v>33</v>
      </c>
      <c r="H48" s="77" t="s">
        <v>294</v>
      </c>
      <c r="I48" s="76">
        <v>26</v>
      </c>
      <c r="J48" s="75" t="s">
        <v>317</v>
      </c>
      <c r="K48" s="76">
        <v>1</v>
      </c>
      <c r="L48" s="75" t="s">
        <v>518</v>
      </c>
      <c r="M48" s="75" t="s">
        <v>76</v>
      </c>
      <c r="O48" s="75" t="str">
        <f t="shared" si="7"/>
        <v/>
      </c>
      <c r="P48" s="75" t="str">
        <f t="shared" si="8"/>
        <v>C</v>
      </c>
      <c r="Q48" s="75" t="str">
        <f t="shared" si="9"/>
        <v/>
      </c>
    </row>
    <row r="49" spans="1:17" s="75" customFormat="1" ht="33" x14ac:dyDescent="0.3">
      <c r="A49" s="75">
        <f t="shared" si="10"/>
        <v>42</v>
      </c>
      <c r="B49" s="76">
        <v>65892</v>
      </c>
      <c r="C49" s="76" t="s">
        <v>95</v>
      </c>
      <c r="D49" s="75" t="s">
        <v>90</v>
      </c>
      <c r="E49" s="75" t="s">
        <v>318</v>
      </c>
      <c r="F49" s="76" t="s">
        <v>9</v>
      </c>
      <c r="G49" s="76">
        <v>42</v>
      </c>
      <c r="H49" s="77" t="s">
        <v>442</v>
      </c>
      <c r="I49" s="76">
        <v>14</v>
      </c>
      <c r="J49" s="75" t="s">
        <v>319</v>
      </c>
      <c r="K49" s="76">
        <v>1</v>
      </c>
      <c r="L49" s="75" t="s">
        <v>518</v>
      </c>
      <c r="M49" s="75" t="s">
        <v>76</v>
      </c>
      <c r="O49" s="75" t="str">
        <f t="shared" si="7"/>
        <v/>
      </c>
      <c r="P49" s="75" t="str">
        <f t="shared" si="8"/>
        <v>C</v>
      </c>
      <c r="Q49" s="75" t="str">
        <f t="shared" si="9"/>
        <v/>
      </c>
    </row>
    <row r="50" spans="1:17" s="75" customFormat="1" ht="33" x14ac:dyDescent="0.3">
      <c r="A50" s="75">
        <f t="shared" si="10"/>
        <v>43</v>
      </c>
      <c r="B50" s="76">
        <v>65892</v>
      </c>
      <c r="C50" s="76" t="s">
        <v>95</v>
      </c>
      <c r="D50" s="75" t="s">
        <v>90</v>
      </c>
      <c r="E50" s="75" t="s">
        <v>320</v>
      </c>
      <c r="F50" s="76" t="s">
        <v>9</v>
      </c>
      <c r="G50" s="76">
        <v>42</v>
      </c>
      <c r="H50" s="77" t="s">
        <v>442</v>
      </c>
      <c r="I50" s="76">
        <v>27</v>
      </c>
      <c r="J50" s="75" t="s">
        <v>321</v>
      </c>
      <c r="K50" s="76">
        <v>1</v>
      </c>
      <c r="L50" s="75" t="s">
        <v>518</v>
      </c>
      <c r="M50" s="75" t="s">
        <v>76</v>
      </c>
      <c r="O50" s="75" t="str">
        <f t="shared" si="7"/>
        <v/>
      </c>
      <c r="P50" s="75" t="str">
        <f t="shared" si="8"/>
        <v>C</v>
      </c>
      <c r="Q50" s="75" t="str">
        <f t="shared" si="9"/>
        <v/>
      </c>
    </row>
    <row r="51" spans="1:17" s="75" customFormat="1" ht="33" x14ac:dyDescent="0.3">
      <c r="A51" s="75">
        <f t="shared" si="10"/>
        <v>44</v>
      </c>
      <c r="B51" s="76">
        <v>65892</v>
      </c>
      <c r="C51" s="76" t="s">
        <v>95</v>
      </c>
      <c r="D51" s="75" t="s">
        <v>90</v>
      </c>
      <c r="E51" s="75" t="s">
        <v>323</v>
      </c>
      <c r="F51" s="76" t="s">
        <v>9</v>
      </c>
      <c r="G51" s="76">
        <v>42</v>
      </c>
      <c r="H51" s="77" t="s">
        <v>442</v>
      </c>
      <c r="I51" s="76">
        <v>45</v>
      </c>
      <c r="J51" s="75" t="s">
        <v>324</v>
      </c>
      <c r="K51" s="76">
        <v>1</v>
      </c>
      <c r="L51" s="75" t="s">
        <v>519</v>
      </c>
      <c r="M51" s="75" t="s">
        <v>76</v>
      </c>
      <c r="O51" s="75" t="str">
        <f t="shared" si="7"/>
        <v/>
      </c>
      <c r="P51" s="75" t="str">
        <f t="shared" si="8"/>
        <v>C</v>
      </c>
      <c r="Q51" s="75" t="str">
        <f t="shared" si="9"/>
        <v/>
      </c>
    </row>
    <row r="52" spans="1:17" s="75" customFormat="1" x14ac:dyDescent="0.3">
      <c r="A52" s="75">
        <f t="shared" si="10"/>
        <v>45</v>
      </c>
      <c r="B52" s="76">
        <v>65892</v>
      </c>
      <c r="C52" s="76" t="s">
        <v>95</v>
      </c>
      <c r="D52" s="75" t="s">
        <v>90</v>
      </c>
      <c r="E52" s="75" t="s">
        <v>323</v>
      </c>
      <c r="F52" s="76" t="s">
        <v>9</v>
      </c>
      <c r="G52" s="76">
        <v>43</v>
      </c>
      <c r="H52" s="77" t="s">
        <v>442</v>
      </c>
      <c r="I52" s="76">
        <v>19</v>
      </c>
      <c r="J52" s="75" t="s">
        <v>325</v>
      </c>
      <c r="K52" s="76">
        <v>1</v>
      </c>
      <c r="L52" s="75" t="s">
        <v>519</v>
      </c>
      <c r="M52" s="75" t="s">
        <v>76</v>
      </c>
      <c r="O52" s="75" t="str">
        <f t="shared" si="7"/>
        <v/>
      </c>
      <c r="P52" s="75" t="str">
        <f t="shared" si="8"/>
        <v>C</v>
      </c>
      <c r="Q52" s="75" t="str">
        <f t="shared" si="9"/>
        <v/>
      </c>
    </row>
    <row r="53" spans="1:17" s="75" customFormat="1" x14ac:dyDescent="0.3">
      <c r="A53" s="75">
        <f t="shared" si="10"/>
        <v>46</v>
      </c>
      <c r="B53" s="76">
        <v>65892</v>
      </c>
      <c r="C53" s="76" t="s">
        <v>95</v>
      </c>
      <c r="D53" s="75" t="s">
        <v>90</v>
      </c>
      <c r="E53" s="75" t="s">
        <v>328</v>
      </c>
      <c r="F53" s="76" t="s">
        <v>9</v>
      </c>
      <c r="G53" s="76">
        <v>44</v>
      </c>
      <c r="H53" s="77" t="s">
        <v>442</v>
      </c>
      <c r="I53" s="76">
        <v>16</v>
      </c>
      <c r="J53" s="75" t="s">
        <v>329</v>
      </c>
      <c r="K53" s="76">
        <v>1</v>
      </c>
      <c r="L53" s="75" t="s">
        <v>519</v>
      </c>
      <c r="M53" s="75" t="s">
        <v>76</v>
      </c>
      <c r="O53" s="75" t="str">
        <f t="shared" si="7"/>
        <v/>
      </c>
      <c r="P53" s="75" t="str">
        <f t="shared" si="8"/>
        <v>C</v>
      </c>
      <c r="Q53" s="75" t="str">
        <f t="shared" si="9"/>
        <v/>
      </c>
    </row>
    <row r="54" spans="1:17" s="75" customFormat="1" ht="33" x14ac:dyDescent="0.3">
      <c r="A54" s="75">
        <f t="shared" si="10"/>
        <v>47</v>
      </c>
      <c r="B54" s="76">
        <v>65892</v>
      </c>
      <c r="C54" s="76" t="s">
        <v>95</v>
      </c>
      <c r="D54" s="75" t="s">
        <v>90</v>
      </c>
      <c r="E54" s="75" t="s">
        <v>326</v>
      </c>
      <c r="F54" s="76" t="s">
        <v>9</v>
      </c>
      <c r="G54" s="76">
        <v>44</v>
      </c>
      <c r="H54" s="77" t="s">
        <v>442</v>
      </c>
      <c r="I54" s="76">
        <v>17</v>
      </c>
      <c r="J54" s="75" t="s">
        <v>327</v>
      </c>
      <c r="K54" s="76">
        <v>1</v>
      </c>
      <c r="L54" s="75" t="s">
        <v>519</v>
      </c>
      <c r="M54" s="75" t="s">
        <v>76</v>
      </c>
      <c r="O54" s="75" t="str">
        <f t="shared" si="7"/>
        <v/>
      </c>
      <c r="P54" s="75" t="str">
        <f t="shared" si="8"/>
        <v>C</v>
      </c>
      <c r="Q54" s="75" t="str">
        <f t="shared" si="9"/>
        <v/>
      </c>
    </row>
    <row r="55" spans="1:17" s="75" customFormat="1" ht="33" x14ac:dyDescent="0.3">
      <c r="A55" s="75">
        <f t="shared" si="10"/>
        <v>48</v>
      </c>
      <c r="B55" s="76">
        <v>65892</v>
      </c>
      <c r="C55" s="76" t="s">
        <v>95</v>
      </c>
      <c r="D55" s="75" t="s">
        <v>90</v>
      </c>
      <c r="E55" s="75" t="s">
        <v>306</v>
      </c>
      <c r="F55" s="76" t="s">
        <v>9</v>
      </c>
      <c r="G55" s="76">
        <v>80</v>
      </c>
      <c r="H55" s="77">
        <v>6.4</v>
      </c>
      <c r="I55" s="76">
        <v>51</v>
      </c>
      <c r="J55" s="75" t="s">
        <v>307</v>
      </c>
      <c r="K55" s="76">
        <v>1</v>
      </c>
      <c r="L55" s="75" t="s">
        <v>518</v>
      </c>
      <c r="M55" s="75" t="s">
        <v>76</v>
      </c>
      <c r="O55" s="75" t="str">
        <f t="shared" si="7"/>
        <v/>
      </c>
      <c r="P55" s="75" t="str">
        <f t="shared" si="8"/>
        <v>C</v>
      </c>
      <c r="Q55" s="75" t="str">
        <f t="shared" si="9"/>
        <v/>
      </c>
    </row>
    <row r="56" spans="1:17" s="75" customFormat="1" ht="33" x14ac:dyDescent="0.3">
      <c r="A56" s="75">
        <f t="shared" si="10"/>
        <v>49</v>
      </c>
      <c r="B56" s="76">
        <v>65892</v>
      </c>
      <c r="C56" s="76" t="s">
        <v>95</v>
      </c>
      <c r="D56" s="75" t="s">
        <v>90</v>
      </c>
      <c r="E56" s="75" t="s">
        <v>304</v>
      </c>
      <c r="F56" s="76" t="s">
        <v>9</v>
      </c>
      <c r="G56" s="76">
        <v>79</v>
      </c>
      <c r="H56" s="77">
        <v>6.4</v>
      </c>
      <c r="I56" s="76">
        <v>52</v>
      </c>
      <c r="J56" s="75" t="s">
        <v>305</v>
      </c>
      <c r="K56" s="76">
        <v>1</v>
      </c>
      <c r="L56" s="75" t="s">
        <v>518</v>
      </c>
      <c r="M56" s="75" t="s">
        <v>76</v>
      </c>
      <c r="O56" s="75" t="str">
        <f t="shared" si="7"/>
        <v/>
      </c>
      <c r="P56" s="75" t="str">
        <f t="shared" si="8"/>
        <v>C</v>
      </c>
      <c r="Q56" s="75" t="str">
        <f t="shared" si="9"/>
        <v/>
      </c>
    </row>
    <row r="57" spans="1:17" s="75" customFormat="1" ht="66" x14ac:dyDescent="0.3">
      <c r="A57" s="75">
        <f t="shared" si="10"/>
        <v>50</v>
      </c>
      <c r="B57" s="76">
        <v>65892</v>
      </c>
      <c r="C57" s="76" t="s">
        <v>95</v>
      </c>
      <c r="D57" s="75" t="s">
        <v>90</v>
      </c>
      <c r="E57" s="75" t="s">
        <v>314</v>
      </c>
      <c r="F57" s="76" t="s">
        <v>9</v>
      </c>
      <c r="G57" s="76">
        <v>90</v>
      </c>
      <c r="H57" s="77">
        <v>6.4</v>
      </c>
      <c r="I57" s="76">
        <v>16</v>
      </c>
      <c r="J57" s="75" t="s">
        <v>315</v>
      </c>
      <c r="K57" s="76">
        <v>1</v>
      </c>
      <c r="L57" s="75" t="s">
        <v>518</v>
      </c>
      <c r="M57" s="75" t="s">
        <v>76</v>
      </c>
      <c r="O57" s="75" t="str">
        <f t="shared" si="7"/>
        <v/>
      </c>
      <c r="P57" s="75" t="str">
        <f t="shared" si="8"/>
        <v>C</v>
      </c>
      <c r="Q57" s="75" t="str">
        <f t="shared" si="9"/>
        <v/>
      </c>
    </row>
    <row r="58" spans="1:17" s="75" customFormat="1" ht="33" x14ac:dyDescent="0.3">
      <c r="A58" s="75">
        <f t="shared" si="10"/>
        <v>51</v>
      </c>
      <c r="B58" s="76">
        <v>65892</v>
      </c>
      <c r="C58" s="76" t="s">
        <v>95</v>
      </c>
      <c r="D58" s="75" t="s">
        <v>90</v>
      </c>
      <c r="E58" s="75" t="s">
        <v>318</v>
      </c>
      <c r="F58" s="76" t="s">
        <v>9</v>
      </c>
      <c r="G58" s="76">
        <v>95</v>
      </c>
      <c r="H58" s="77">
        <v>6.5</v>
      </c>
      <c r="I58" s="76">
        <v>54</v>
      </c>
      <c r="J58" s="75" t="s">
        <v>319</v>
      </c>
      <c r="K58" s="76">
        <v>1</v>
      </c>
      <c r="L58" s="75" t="s">
        <v>518</v>
      </c>
      <c r="M58" s="75" t="s">
        <v>76</v>
      </c>
      <c r="O58" s="75" t="str">
        <f t="shared" si="7"/>
        <v/>
      </c>
      <c r="P58" s="75" t="str">
        <f t="shared" si="8"/>
        <v>C</v>
      </c>
      <c r="Q58" s="75" t="str">
        <f t="shared" si="9"/>
        <v/>
      </c>
    </row>
    <row r="59" spans="1:17" s="75" customFormat="1" ht="33" x14ac:dyDescent="0.3">
      <c r="A59" s="75">
        <f t="shared" si="10"/>
        <v>52</v>
      </c>
      <c r="B59" s="76">
        <v>65892</v>
      </c>
      <c r="C59" s="76" t="s">
        <v>95</v>
      </c>
      <c r="D59" s="75" t="s">
        <v>90</v>
      </c>
      <c r="E59" s="75" t="s">
        <v>320</v>
      </c>
      <c r="F59" s="76" t="s">
        <v>9</v>
      </c>
      <c r="G59" s="76">
        <v>96</v>
      </c>
      <c r="H59" s="77">
        <v>6.5</v>
      </c>
      <c r="I59" s="76">
        <v>11</v>
      </c>
      <c r="J59" s="75" t="s">
        <v>322</v>
      </c>
      <c r="K59" s="76">
        <v>1</v>
      </c>
      <c r="L59" s="75" t="s">
        <v>518</v>
      </c>
      <c r="M59" s="75" t="s">
        <v>76</v>
      </c>
      <c r="O59" s="75" t="str">
        <f t="shared" si="7"/>
        <v/>
      </c>
      <c r="P59" s="75" t="str">
        <f t="shared" si="8"/>
        <v>C</v>
      </c>
      <c r="Q59" s="75" t="str">
        <f t="shared" si="9"/>
        <v/>
      </c>
    </row>
    <row r="60" spans="1:17" s="75" customFormat="1" x14ac:dyDescent="0.3">
      <c r="A60" s="75">
        <f t="shared" si="10"/>
        <v>53</v>
      </c>
      <c r="B60" s="76">
        <v>65892</v>
      </c>
      <c r="C60" s="76" t="s">
        <v>95</v>
      </c>
      <c r="D60" s="75" t="s">
        <v>90</v>
      </c>
      <c r="E60" s="75" t="s">
        <v>323</v>
      </c>
      <c r="F60" s="76" t="s">
        <v>9</v>
      </c>
      <c r="G60" s="76">
        <v>96</v>
      </c>
      <c r="H60" s="77">
        <v>6.5</v>
      </c>
      <c r="I60" s="76">
        <v>45</v>
      </c>
      <c r="J60" s="75" t="s">
        <v>325</v>
      </c>
      <c r="K60" s="76">
        <v>1</v>
      </c>
      <c r="L60" s="75" t="s">
        <v>519</v>
      </c>
      <c r="M60" s="75" t="s">
        <v>76</v>
      </c>
      <c r="O60" s="75" t="str">
        <f t="shared" si="7"/>
        <v/>
      </c>
      <c r="P60" s="75" t="str">
        <f t="shared" si="8"/>
        <v>C</v>
      </c>
      <c r="Q60" s="75" t="str">
        <f t="shared" si="9"/>
        <v/>
      </c>
    </row>
    <row r="61" spans="1:17" s="75" customFormat="1" x14ac:dyDescent="0.3">
      <c r="A61" s="75">
        <f t="shared" si="10"/>
        <v>54</v>
      </c>
      <c r="B61" s="76">
        <v>65892</v>
      </c>
      <c r="C61" s="76" t="s">
        <v>95</v>
      </c>
      <c r="D61" s="75" t="s">
        <v>90</v>
      </c>
      <c r="E61" s="75" t="s">
        <v>328</v>
      </c>
      <c r="F61" s="76" t="s">
        <v>9</v>
      </c>
      <c r="G61" s="76">
        <v>97</v>
      </c>
      <c r="H61" s="77">
        <v>6.5</v>
      </c>
      <c r="I61" s="76">
        <v>42</v>
      </c>
      <c r="J61" s="75" t="s">
        <v>329</v>
      </c>
      <c r="K61" s="76">
        <v>1</v>
      </c>
      <c r="L61" s="75" t="s">
        <v>519</v>
      </c>
      <c r="M61" s="75" t="s">
        <v>76</v>
      </c>
      <c r="O61" s="75" t="str">
        <f t="shared" si="7"/>
        <v/>
      </c>
      <c r="P61" s="75" t="str">
        <f t="shared" si="8"/>
        <v>C</v>
      </c>
      <c r="Q61" s="75" t="str">
        <f t="shared" si="9"/>
        <v/>
      </c>
    </row>
    <row r="62" spans="1:17" s="75" customFormat="1" ht="33" x14ac:dyDescent="0.3">
      <c r="A62" s="75">
        <f t="shared" si="10"/>
        <v>55</v>
      </c>
      <c r="B62" s="76">
        <v>65892</v>
      </c>
      <c r="C62" s="76" t="s">
        <v>95</v>
      </c>
      <c r="D62" s="75" t="s">
        <v>90</v>
      </c>
      <c r="E62" s="75" t="s">
        <v>326</v>
      </c>
      <c r="F62" s="76" t="s">
        <v>9</v>
      </c>
      <c r="G62" s="76">
        <v>97</v>
      </c>
      <c r="H62" s="77">
        <v>6.5</v>
      </c>
      <c r="I62" s="76">
        <v>43</v>
      </c>
      <c r="J62" s="75" t="s">
        <v>327</v>
      </c>
      <c r="K62" s="76">
        <v>1</v>
      </c>
      <c r="L62" s="75" t="s">
        <v>519</v>
      </c>
      <c r="M62" s="75" t="s">
        <v>76</v>
      </c>
      <c r="O62" s="75" t="str">
        <f t="shared" si="7"/>
        <v/>
      </c>
      <c r="P62" s="75" t="str">
        <f t="shared" si="8"/>
        <v>C</v>
      </c>
      <c r="Q62" s="75" t="str">
        <f t="shared" si="9"/>
        <v/>
      </c>
    </row>
    <row r="63" spans="1:17" s="31" customFormat="1" ht="33.75" customHeight="1" x14ac:dyDescent="0.3">
      <c r="A63" s="63" t="s">
        <v>460</v>
      </c>
      <c r="E63" s="24"/>
      <c r="G63" s="37"/>
      <c r="H63" s="57"/>
      <c r="I63" s="37"/>
      <c r="J63" s="24"/>
      <c r="L63" s="32"/>
      <c r="M63" s="32"/>
      <c r="N63" s="32"/>
      <c r="O63" s="33"/>
      <c r="P63" s="33"/>
      <c r="Q63" s="33"/>
    </row>
    <row r="64" spans="1:17" s="78" customFormat="1" ht="297" x14ac:dyDescent="0.3">
      <c r="A64" s="78">
        <f>SUM(A62,1)</f>
        <v>56</v>
      </c>
      <c r="B64" s="79">
        <v>23144</v>
      </c>
      <c r="C64" s="79" t="s">
        <v>272</v>
      </c>
      <c r="D64" s="78" t="s">
        <v>90</v>
      </c>
      <c r="E64" s="78" t="s">
        <v>273</v>
      </c>
      <c r="F64" s="79" t="s">
        <v>9</v>
      </c>
      <c r="G64" s="79" t="s">
        <v>274</v>
      </c>
      <c r="H64" s="80">
        <v>1</v>
      </c>
      <c r="I64" s="79">
        <v>1</v>
      </c>
      <c r="J64" s="78" t="s">
        <v>275</v>
      </c>
      <c r="K64" s="79">
        <v>1</v>
      </c>
      <c r="L64" s="78" t="s">
        <v>546</v>
      </c>
      <c r="M64" s="78" t="s">
        <v>76</v>
      </c>
      <c r="O64" s="78" t="str">
        <f t="shared" ref="O64:O67" si="11">IF(F64="Editorial",M64,"")</f>
        <v/>
      </c>
      <c r="P64" s="78" t="str">
        <f t="shared" ref="P64:P67" si="12">IF(F64="Technical",M64,"")</f>
        <v>C</v>
      </c>
      <c r="Q64" s="78" t="str">
        <f t="shared" ref="Q64:Q67" si="13">IF(F64="General",M64,"")</f>
        <v/>
      </c>
    </row>
    <row r="65" spans="1:17" s="78" customFormat="1" ht="132" x14ac:dyDescent="0.3">
      <c r="A65" s="78">
        <f>SUM(A64,1)</f>
        <v>57</v>
      </c>
      <c r="B65" s="79">
        <v>6111</v>
      </c>
      <c r="C65" s="79" t="s">
        <v>14</v>
      </c>
      <c r="D65" s="78" t="s">
        <v>91</v>
      </c>
      <c r="E65" s="78" t="s">
        <v>411</v>
      </c>
      <c r="F65" s="79" t="s">
        <v>9</v>
      </c>
      <c r="G65" s="79">
        <v>6</v>
      </c>
      <c r="H65" s="80">
        <v>4.4000000000000004</v>
      </c>
      <c r="I65" s="79">
        <v>1</v>
      </c>
      <c r="J65" s="78" t="s">
        <v>412</v>
      </c>
      <c r="K65" s="79">
        <v>0</v>
      </c>
      <c r="L65" s="78" t="s">
        <v>530</v>
      </c>
      <c r="M65" s="78" t="s">
        <v>76</v>
      </c>
      <c r="O65" s="78" t="str">
        <f t="shared" si="11"/>
        <v/>
      </c>
      <c r="P65" s="78" t="str">
        <f t="shared" si="12"/>
        <v>C</v>
      </c>
      <c r="Q65" s="78" t="str">
        <f t="shared" si="13"/>
        <v/>
      </c>
    </row>
    <row r="66" spans="1:17" s="78" customFormat="1" x14ac:dyDescent="0.3">
      <c r="A66" s="78">
        <f t="shared" ref="A66:A67" si="14">SUM(A65,1)</f>
        <v>58</v>
      </c>
      <c r="B66" s="79">
        <v>24144</v>
      </c>
      <c r="C66" s="79" t="s">
        <v>20</v>
      </c>
      <c r="D66" s="78" t="s">
        <v>91</v>
      </c>
      <c r="E66" s="78" t="s">
        <v>337</v>
      </c>
      <c r="F66" s="79" t="s">
        <v>9</v>
      </c>
      <c r="G66" s="79">
        <v>6</v>
      </c>
      <c r="H66" s="80" t="s">
        <v>446</v>
      </c>
      <c r="I66" s="79">
        <v>19</v>
      </c>
      <c r="J66" s="78" t="s">
        <v>338</v>
      </c>
      <c r="K66" s="79"/>
      <c r="L66" s="78" t="s">
        <v>519</v>
      </c>
      <c r="M66" s="78" t="s">
        <v>76</v>
      </c>
      <c r="O66" s="78" t="str">
        <f t="shared" si="11"/>
        <v/>
      </c>
      <c r="P66" s="78" t="str">
        <f t="shared" si="12"/>
        <v>C</v>
      </c>
      <c r="Q66" s="78" t="str">
        <f t="shared" si="13"/>
        <v/>
      </c>
    </row>
    <row r="67" spans="1:17" s="69" customFormat="1" ht="49.5" x14ac:dyDescent="0.3">
      <c r="A67" s="69">
        <f t="shared" si="14"/>
        <v>59</v>
      </c>
      <c r="B67" s="70">
        <v>24144</v>
      </c>
      <c r="C67" s="70" t="s">
        <v>20</v>
      </c>
      <c r="D67" s="69" t="s">
        <v>91</v>
      </c>
      <c r="E67" s="69" t="s">
        <v>26</v>
      </c>
      <c r="F67" s="70" t="s">
        <v>9</v>
      </c>
      <c r="G67" s="70">
        <v>237</v>
      </c>
      <c r="H67" s="71" t="s">
        <v>403</v>
      </c>
      <c r="I67" s="70">
        <v>1</v>
      </c>
      <c r="J67" s="69" t="s">
        <v>28</v>
      </c>
      <c r="K67" s="70"/>
      <c r="L67" s="69" t="s">
        <v>512</v>
      </c>
      <c r="M67" s="69" t="s">
        <v>76</v>
      </c>
      <c r="O67" s="69" t="str">
        <f t="shared" si="11"/>
        <v/>
      </c>
      <c r="P67" s="69" t="str">
        <f t="shared" si="12"/>
        <v>C</v>
      </c>
      <c r="Q67" s="69" t="str">
        <f t="shared" si="13"/>
        <v/>
      </c>
    </row>
    <row r="68" spans="1:17" s="31" customFormat="1" ht="33.75" customHeight="1" x14ac:dyDescent="0.3">
      <c r="A68" s="63" t="s">
        <v>461</v>
      </c>
      <c r="E68" s="24"/>
      <c r="G68" s="37"/>
      <c r="H68" s="57"/>
      <c r="I68" s="37"/>
      <c r="J68" s="24"/>
      <c r="L68" s="32"/>
      <c r="M68" s="32"/>
      <c r="N68" s="32"/>
      <c r="O68" s="33"/>
      <c r="P68" s="33"/>
      <c r="Q68" s="33"/>
    </row>
    <row r="69" spans="1:17" s="75" customFormat="1" ht="165" x14ac:dyDescent="0.3">
      <c r="A69" s="75">
        <f>SUM(A67,1)</f>
        <v>60</v>
      </c>
      <c r="B69" s="76">
        <v>14928</v>
      </c>
      <c r="C69" s="76" t="s">
        <v>11</v>
      </c>
      <c r="D69" s="75" t="s">
        <v>91</v>
      </c>
      <c r="E69" s="75" t="s">
        <v>98</v>
      </c>
      <c r="F69" s="76" t="s">
        <v>9</v>
      </c>
      <c r="G69" s="76"/>
      <c r="H69" s="77" t="s">
        <v>433</v>
      </c>
      <c r="I69" s="76"/>
      <c r="J69" s="75" t="s">
        <v>99</v>
      </c>
      <c r="K69" s="76"/>
      <c r="L69" s="75" t="s">
        <v>520</v>
      </c>
      <c r="M69" s="75" t="s">
        <v>76</v>
      </c>
      <c r="O69" s="75" t="str">
        <f t="shared" ref="O69:O78" si="15">IF(F69="Editorial",M69,"")</f>
        <v/>
      </c>
      <c r="P69" s="75" t="str">
        <f t="shared" ref="P69:P78" si="16">IF(F69="Technical",M69,"")</f>
        <v>C</v>
      </c>
      <c r="Q69" s="75" t="str">
        <f t="shared" ref="Q69:Q78" si="17">IF(F69="General",M69,"")</f>
        <v/>
      </c>
    </row>
    <row r="70" spans="1:17" s="69" customFormat="1" ht="49.5" x14ac:dyDescent="0.3">
      <c r="A70" s="69">
        <f t="shared" ref="A70:A78" si="18">SUM(A69,1)</f>
        <v>61</v>
      </c>
      <c r="B70" s="70">
        <v>60941</v>
      </c>
      <c r="C70" s="70" t="s">
        <v>21</v>
      </c>
      <c r="D70" s="69" t="s">
        <v>91</v>
      </c>
      <c r="E70" s="69" t="s">
        <v>144</v>
      </c>
      <c r="F70" s="70" t="s">
        <v>9</v>
      </c>
      <c r="G70" s="70">
        <v>17</v>
      </c>
      <c r="H70" s="71" t="s">
        <v>12</v>
      </c>
      <c r="I70" s="70">
        <v>11</v>
      </c>
      <c r="J70" s="69" t="s">
        <v>145</v>
      </c>
      <c r="K70" s="70"/>
      <c r="L70" s="69" t="s">
        <v>471</v>
      </c>
      <c r="M70" s="69" t="s">
        <v>76</v>
      </c>
      <c r="O70" s="69" t="str">
        <f t="shared" si="15"/>
        <v/>
      </c>
      <c r="P70" s="69" t="str">
        <f t="shared" si="16"/>
        <v>C</v>
      </c>
      <c r="Q70" s="69" t="str">
        <f t="shared" si="17"/>
        <v/>
      </c>
    </row>
    <row r="71" spans="1:17" s="69" customFormat="1" ht="66" x14ac:dyDescent="0.3">
      <c r="A71" s="69">
        <f t="shared" si="18"/>
        <v>62</v>
      </c>
      <c r="B71" s="70">
        <v>60941</v>
      </c>
      <c r="C71" s="70" t="s">
        <v>21</v>
      </c>
      <c r="D71" s="69" t="s">
        <v>91</v>
      </c>
      <c r="E71" s="69" t="s">
        <v>146</v>
      </c>
      <c r="F71" s="70" t="s">
        <v>9</v>
      </c>
      <c r="G71" s="70">
        <v>24</v>
      </c>
      <c r="H71" s="71" t="s">
        <v>147</v>
      </c>
      <c r="I71" s="70">
        <v>1</v>
      </c>
      <c r="J71" s="69" t="s">
        <v>25</v>
      </c>
      <c r="K71" s="70"/>
      <c r="L71" s="69" t="s">
        <v>482</v>
      </c>
      <c r="M71" s="69" t="s">
        <v>76</v>
      </c>
      <c r="O71" s="69" t="str">
        <f t="shared" si="15"/>
        <v/>
      </c>
      <c r="P71" s="69" t="str">
        <f t="shared" si="16"/>
        <v>C</v>
      </c>
      <c r="Q71" s="69" t="str">
        <f t="shared" si="17"/>
        <v/>
      </c>
    </row>
    <row r="72" spans="1:17" s="69" customFormat="1" ht="82.5" x14ac:dyDescent="0.3">
      <c r="A72" s="69">
        <f t="shared" si="18"/>
        <v>63</v>
      </c>
      <c r="B72" s="70">
        <v>60941</v>
      </c>
      <c r="C72" s="70" t="s">
        <v>21</v>
      </c>
      <c r="D72" s="69" t="s">
        <v>91</v>
      </c>
      <c r="E72" s="69" t="s">
        <v>148</v>
      </c>
      <c r="F72" s="70" t="s">
        <v>9</v>
      </c>
      <c r="G72" s="70">
        <v>26</v>
      </c>
      <c r="H72" s="71" t="s">
        <v>149</v>
      </c>
      <c r="I72" s="70">
        <v>1</v>
      </c>
      <c r="J72" s="69" t="s">
        <v>25</v>
      </c>
      <c r="K72" s="70"/>
      <c r="L72" s="69" t="s">
        <v>482</v>
      </c>
      <c r="M72" s="69" t="s">
        <v>76</v>
      </c>
      <c r="O72" s="69" t="str">
        <f t="shared" si="15"/>
        <v/>
      </c>
      <c r="P72" s="69" t="str">
        <f t="shared" si="16"/>
        <v>C</v>
      </c>
      <c r="Q72" s="69" t="str">
        <f t="shared" si="17"/>
        <v/>
      </c>
    </row>
    <row r="73" spans="1:17" s="69" customFormat="1" ht="33" x14ac:dyDescent="0.3">
      <c r="A73" s="69">
        <f t="shared" si="18"/>
        <v>64</v>
      </c>
      <c r="B73" s="70">
        <v>60941</v>
      </c>
      <c r="C73" s="70" t="s">
        <v>21</v>
      </c>
      <c r="D73" s="69" t="s">
        <v>91</v>
      </c>
      <c r="E73" s="69" t="s">
        <v>150</v>
      </c>
      <c r="F73" s="70" t="s">
        <v>9</v>
      </c>
      <c r="G73" s="70">
        <v>30</v>
      </c>
      <c r="H73" s="71" t="s">
        <v>151</v>
      </c>
      <c r="I73" s="70">
        <v>1</v>
      </c>
      <c r="J73" s="69" t="s">
        <v>152</v>
      </c>
      <c r="K73" s="70"/>
      <c r="L73" s="69" t="s">
        <v>482</v>
      </c>
      <c r="M73" s="69" t="s">
        <v>76</v>
      </c>
      <c r="O73" s="69" t="str">
        <f t="shared" si="15"/>
        <v/>
      </c>
      <c r="P73" s="69" t="str">
        <f t="shared" si="16"/>
        <v>C</v>
      </c>
      <c r="Q73" s="69" t="str">
        <f t="shared" si="17"/>
        <v/>
      </c>
    </row>
    <row r="74" spans="1:17" s="69" customFormat="1" ht="33" x14ac:dyDescent="0.3">
      <c r="A74" s="69">
        <f t="shared" si="18"/>
        <v>65</v>
      </c>
      <c r="B74" s="70">
        <v>60941</v>
      </c>
      <c r="C74" s="70" t="s">
        <v>21</v>
      </c>
      <c r="D74" s="69" t="s">
        <v>91</v>
      </c>
      <c r="E74" s="69" t="s">
        <v>153</v>
      </c>
      <c r="F74" s="70" t="s">
        <v>9</v>
      </c>
      <c r="G74" s="70">
        <v>32</v>
      </c>
      <c r="H74" s="71" t="s">
        <v>154</v>
      </c>
      <c r="I74" s="70">
        <v>12</v>
      </c>
      <c r="J74" s="69" t="s">
        <v>155</v>
      </c>
      <c r="K74" s="70"/>
      <c r="L74" s="69" t="s">
        <v>482</v>
      </c>
      <c r="M74" s="69" t="s">
        <v>76</v>
      </c>
      <c r="O74" s="69" t="str">
        <f t="shared" si="15"/>
        <v/>
      </c>
      <c r="P74" s="69" t="str">
        <f t="shared" si="16"/>
        <v>C</v>
      </c>
      <c r="Q74" s="69" t="str">
        <f t="shared" si="17"/>
        <v/>
      </c>
    </row>
    <row r="75" spans="1:17" s="78" customFormat="1" ht="82.5" x14ac:dyDescent="0.3">
      <c r="A75" s="78">
        <f t="shared" si="18"/>
        <v>66</v>
      </c>
      <c r="B75" s="79">
        <v>65892</v>
      </c>
      <c r="C75" s="79" t="s">
        <v>95</v>
      </c>
      <c r="D75" s="78" t="s">
        <v>90</v>
      </c>
      <c r="E75" s="78" t="s">
        <v>293</v>
      </c>
      <c r="F75" s="79" t="s">
        <v>9</v>
      </c>
      <c r="G75" s="79">
        <v>33</v>
      </c>
      <c r="H75" s="80" t="s">
        <v>294</v>
      </c>
      <c r="I75" s="79">
        <v>26</v>
      </c>
      <c r="J75" s="78" t="s">
        <v>295</v>
      </c>
      <c r="K75" s="79">
        <v>1</v>
      </c>
      <c r="L75" s="78" t="s">
        <v>519</v>
      </c>
      <c r="M75" s="78" t="s">
        <v>76</v>
      </c>
      <c r="O75" s="78" t="str">
        <f t="shared" si="15"/>
        <v/>
      </c>
      <c r="P75" s="78" t="str">
        <f t="shared" si="16"/>
        <v>C</v>
      </c>
      <c r="Q75" s="78" t="str">
        <f t="shared" si="17"/>
        <v/>
      </c>
    </row>
    <row r="76" spans="1:17" s="69" customFormat="1" ht="82.5" x14ac:dyDescent="0.3">
      <c r="A76" s="69">
        <f t="shared" si="18"/>
        <v>67</v>
      </c>
      <c r="B76" s="70">
        <v>65892</v>
      </c>
      <c r="C76" s="70" t="s">
        <v>95</v>
      </c>
      <c r="D76" s="69" t="s">
        <v>90</v>
      </c>
      <c r="E76" s="69" t="s">
        <v>296</v>
      </c>
      <c r="F76" s="70" t="s">
        <v>9</v>
      </c>
      <c r="G76" s="70">
        <v>34</v>
      </c>
      <c r="H76" s="71" t="s">
        <v>297</v>
      </c>
      <c r="I76" s="70">
        <v>11</v>
      </c>
      <c r="J76" s="69" t="s">
        <v>298</v>
      </c>
      <c r="K76" s="70">
        <v>1</v>
      </c>
      <c r="L76" s="69" t="s">
        <v>483</v>
      </c>
      <c r="M76" s="69" t="s">
        <v>76</v>
      </c>
      <c r="O76" s="69" t="str">
        <f t="shared" si="15"/>
        <v/>
      </c>
      <c r="P76" s="69" t="str">
        <f t="shared" si="16"/>
        <v>C</v>
      </c>
      <c r="Q76" s="69" t="str">
        <f t="shared" si="17"/>
        <v/>
      </c>
    </row>
    <row r="77" spans="1:17" s="75" customFormat="1" ht="115.5" x14ac:dyDescent="0.3">
      <c r="A77" s="75">
        <f t="shared" si="18"/>
        <v>68</v>
      </c>
      <c r="B77" s="76">
        <v>65892</v>
      </c>
      <c r="C77" s="76" t="s">
        <v>95</v>
      </c>
      <c r="D77" s="75" t="s">
        <v>90</v>
      </c>
      <c r="E77" s="75" t="s">
        <v>278</v>
      </c>
      <c r="F77" s="76" t="s">
        <v>9</v>
      </c>
      <c r="G77" s="76">
        <v>38</v>
      </c>
      <c r="H77" s="77" t="s">
        <v>442</v>
      </c>
      <c r="I77" s="76">
        <v>10</v>
      </c>
      <c r="J77" s="75" t="s">
        <v>279</v>
      </c>
      <c r="K77" s="76">
        <v>1</v>
      </c>
      <c r="L77" s="75" t="s">
        <v>517</v>
      </c>
      <c r="M77" s="75" t="s">
        <v>76</v>
      </c>
      <c r="O77" s="75" t="str">
        <f t="shared" si="15"/>
        <v/>
      </c>
      <c r="P77" s="75" t="str">
        <f t="shared" si="16"/>
        <v>C</v>
      </c>
      <c r="Q77" s="75" t="str">
        <f t="shared" si="17"/>
        <v/>
      </c>
    </row>
    <row r="78" spans="1:17" s="69" customFormat="1" ht="66" x14ac:dyDescent="0.3">
      <c r="A78" s="69">
        <f t="shared" si="18"/>
        <v>69</v>
      </c>
      <c r="B78" s="70">
        <v>60941</v>
      </c>
      <c r="C78" s="70" t="s">
        <v>21</v>
      </c>
      <c r="D78" s="69" t="s">
        <v>91</v>
      </c>
      <c r="E78" s="69" t="s">
        <v>156</v>
      </c>
      <c r="F78" s="70" t="s">
        <v>9</v>
      </c>
      <c r="G78" s="70">
        <v>41</v>
      </c>
      <c r="H78" s="71" t="s">
        <v>442</v>
      </c>
      <c r="I78" s="70">
        <v>37</v>
      </c>
      <c r="J78" s="69" t="s">
        <v>157</v>
      </c>
      <c r="K78" s="70"/>
      <c r="L78" s="69" t="s">
        <v>482</v>
      </c>
      <c r="M78" s="69" t="s">
        <v>76</v>
      </c>
      <c r="O78" s="69" t="str">
        <f t="shared" si="15"/>
        <v/>
      </c>
      <c r="P78" s="69" t="str">
        <f t="shared" si="16"/>
        <v>C</v>
      </c>
      <c r="Q78" s="69" t="str">
        <f t="shared" si="17"/>
        <v/>
      </c>
    </row>
    <row r="79" spans="1:17" s="31" customFormat="1" ht="33.75" customHeight="1" x14ac:dyDescent="0.3">
      <c r="A79" s="63" t="s">
        <v>462</v>
      </c>
      <c r="E79" s="24"/>
      <c r="G79" s="37"/>
      <c r="H79" s="57"/>
      <c r="I79" s="37"/>
      <c r="J79" s="24"/>
      <c r="L79" s="32"/>
      <c r="M79" s="32"/>
      <c r="N79" s="32"/>
      <c r="O79" s="33"/>
      <c r="P79" s="33"/>
      <c r="Q79" s="33"/>
    </row>
    <row r="80" spans="1:17" s="78" customFormat="1" ht="66" x14ac:dyDescent="0.3">
      <c r="A80" s="78">
        <f>SUM(A78,1)</f>
        <v>70</v>
      </c>
      <c r="B80" s="79">
        <v>60941</v>
      </c>
      <c r="C80" s="79" t="s">
        <v>21</v>
      </c>
      <c r="D80" s="78" t="s">
        <v>91</v>
      </c>
      <c r="E80" s="78" t="s">
        <v>231</v>
      </c>
      <c r="F80" s="79" t="s">
        <v>9</v>
      </c>
      <c r="G80" s="79">
        <v>46</v>
      </c>
      <c r="H80" s="80">
        <v>6.2</v>
      </c>
      <c r="I80" s="79">
        <v>9</v>
      </c>
      <c r="J80" s="78" t="s">
        <v>232</v>
      </c>
      <c r="K80" s="79"/>
      <c r="L80" s="78" t="s">
        <v>540</v>
      </c>
      <c r="M80" s="78" t="s">
        <v>76</v>
      </c>
      <c r="O80" s="78" t="str">
        <f t="shared" ref="O80:O136" si="19">IF(F80="Editorial",M80,"")</f>
        <v/>
      </c>
      <c r="P80" s="78" t="str">
        <f t="shared" ref="P80:P136" si="20">IF(F80="Technical",M80,"")</f>
        <v>C</v>
      </c>
      <c r="Q80" s="78" t="str">
        <f t="shared" ref="Q80:Q136" si="21">IF(F80="General",M80,"")</f>
        <v/>
      </c>
    </row>
    <row r="81" spans="1:17" s="78" customFormat="1" ht="99" x14ac:dyDescent="0.3">
      <c r="A81" s="78">
        <f t="shared" ref="A81:A136" si="22">SUM(A80,1)</f>
        <v>71</v>
      </c>
      <c r="B81" s="79">
        <v>24144</v>
      </c>
      <c r="C81" s="79" t="s">
        <v>20</v>
      </c>
      <c r="D81" s="78" t="s">
        <v>91</v>
      </c>
      <c r="E81" s="78" t="s">
        <v>339</v>
      </c>
      <c r="F81" s="79" t="s">
        <v>9</v>
      </c>
      <c r="G81" s="79">
        <v>46</v>
      </c>
      <c r="H81" s="80" t="s">
        <v>436</v>
      </c>
      <c r="I81" s="79">
        <v>32</v>
      </c>
      <c r="J81" s="78" t="s">
        <v>340</v>
      </c>
      <c r="K81" s="79"/>
      <c r="L81" s="78" t="s">
        <v>539</v>
      </c>
      <c r="M81" s="78" t="s">
        <v>76</v>
      </c>
      <c r="O81" s="78" t="str">
        <f t="shared" si="19"/>
        <v/>
      </c>
      <c r="P81" s="78" t="str">
        <f t="shared" si="20"/>
        <v>C</v>
      </c>
      <c r="Q81" s="78" t="str">
        <f t="shared" si="21"/>
        <v/>
      </c>
    </row>
    <row r="82" spans="1:17" s="78" customFormat="1" ht="66" x14ac:dyDescent="0.3">
      <c r="A82" s="78">
        <f t="shared" si="22"/>
        <v>72</v>
      </c>
      <c r="B82" s="79">
        <v>6111</v>
      </c>
      <c r="C82" s="79" t="s">
        <v>14</v>
      </c>
      <c r="D82" s="78" t="s">
        <v>91</v>
      </c>
      <c r="E82" s="78" t="s">
        <v>413</v>
      </c>
      <c r="F82" s="79" t="s">
        <v>9</v>
      </c>
      <c r="G82" s="79">
        <v>47</v>
      </c>
      <c r="H82" s="80" t="s">
        <v>437</v>
      </c>
      <c r="I82" s="79">
        <v>2</v>
      </c>
      <c r="J82" s="78" t="s">
        <v>414</v>
      </c>
      <c r="K82" s="79">
        <v>0</v>
      </c>
      <c r="L82" s="78" t="s">
        <v>537</v>
      </c>
      <c r="M82" s="78" t="s">
        <v>76</v>
      </c>
      <c r="O82" s="78" t="str">
        <f t="shared" si="19"/>
        <v/>
      </c>
      <c r="P82" s="78" t="str">
        <f t="shared" si="20"/>
        <v>C</v>
      </c>
      <c r="Q82" s="78" t="str">
        <f t="shared" si="21"/>
        <v/>
      </c>
    </row>
    <row r="83" spans="1:17" s="75" customFormat="1" ht="66" x14ac:dyDescent="0.3">
      <c r="A83" s="75">
        <f t="shared" si="22"/>
        <v>73</v>
      </c>
      <c r="B83" s="76">
        <v>60941</v>
      </c>
      <c r="C83" s="76" t="s">
        <v>21</v>
      </c>
      <c r="D83" s="75" t="s">
        <v>91</v>
      </c>
      <c r="E83" s="75" t="s">
        <v>158</v>
      </c>
      <c r="F83" s="76" t="s">
        <v>9</v>
      </c>
      <c r="G83" s="76">
        <v>51</v>
      </c>
      <c r="H83" s="77" t="s">
        <v>159</v>
      </c>
      <c r="I83" s="76">
        <v>18</v>
      </c>
      <c r="J83" s="75" t="s">
        <v>25</v>
      </c>
      <c r="K83" s="76"/>
      <c r="L83" s="75" t="s">
        <v>471</v>
      </c>
      <c r="M83" s="75" t="s">
        <v>76</v>
      </c>
      <c r="O83" s="75" t="str">
        <f t="shared" si="19"/>
        <v/>
      </c>
      <c r="P83" s="75" t="str">
        <f t="shared" si="20"/>
        <v>C</v>
      </c>
      <c r="Q83" s="75" t="str">
        <f t="shared" si="21"/>
        <v/>
      </c>
    </row>
    <row r="84" spans="1:17" s="75" customFormat="1" ht="33" x14ac:dyDescent="0.3">
      <c r="A84" s="75">
        <f t="shared" si="22"/>
        <v>74</v>
      </c>
      <c r="B84" s="76">
        <v>24144</v>
      </c>
      <c r="C84" s="76" t="s">
        <v>20</v>
      </c>
      <c r="D84" s="75" t="s">
        <v>91</v>
      </c>
      <c r="E84" s="75" t="s">
        <v>352</v>
      </c>
      <c r="F84" s="76" t="s">
        <v>9</v>
      </c>
      <c r="G84" s="76">
        <v>51</v>
      </c>
      <c r="H84" s="77" t="s">
        <v>159</v>
      </c>
      <c r="I84" s="76">
        <v>18</v>
      </c>
      <c r="J84" s="75" t="s">
        <v>342</v>
      </c>
      <c r="K84" s="76"/>
      <c r="L84" s="75" t="s">
        <v>471</v>
      </c>
      <c r="M84" s="75" t="s">
        <v>76</v>
      </c>
      <c r="O84" s="75" t="str">
        <f t="shared" si="19"/>
        <v/>
      </c>
      <c r="P84" s="75" t="str">
        <f t="shared" si="20"/>
        <v>C</v>
      </c>
      <c r="Q84" s="75" t="str">
        <f t="shared" si="21"/>
        <v/>
      </c>
    </row>
    <row r="85" spans="1:17" s="75" customFormat="1" ht="66" x14ac:dyDescent="0.3">
      <c r="A85" s="75">
        <f t="shared" si="22"/>
        <v>75</v>
      </c>
      <c r="B85" s="76">
        <v>60941</v>
      </c>
      <c r="C85" s="76" t="s">
        <v>21</v>
      </c>
      <c r="D85" s="75" t="s">
        <v>91</v>
      </c>
      <c r="E85" s="75" t="s">
        <v>160</v>
      </c>
      <c r="F85" s="76" t="s">
        <v>9</v>
      </c>
      <c r="G85" s="76">
        <v>52</v>
      </c>
      <c r="H85" s="77" t="s">
        <v>161</v>
      </c>
      <c r="I85" s="76">
        <v>11</v>
      </c>
      <c r="J85" s="75" t="s">
        <v>25</v>
      </c>
      <c r="K85" s="76"/>
      <c r="L85" s="75" t="s">
        <v>471</v>
      </c>
      <c r="M85" s="75" t="s">
        <v>76</v>
      </c>
      <c r="O85" s="75" t="str">
        <f t="shared" si="19"/>
        <v/>
      </c>
      <c r="P85" s="75" t="str">
        <f t="shared" si="20"/>
        <v>C</v>
      </c>
      <c r="Q85" s="75" t="str">
        <f t="shared" si="21"/>
        <v/>
      </c>
    </row>
    <row r="86" spans="1:17" s="75" customFormat="1" ht="33" x14ac:dyDescent="0.3">
      <c r="A86" s="75">
        <f t="shared" si="22"/>
        <v>76</v>
      </c>
      <c r="B86" s="76">
        <v>24144</v>
      </c>
      <c r="C86" s="76" t="s">
        <v>20</v>
      </c>
      <c r="D86" s="75" t="s">
        <v>91</v>
      </c>
      <c r="E86" s="75" t="s">
        <v>353</v>
      </c>
      <c r="F86" s="76" t="s">
        <v>9</v>
      </c>
      <c r="G86" s="76">
        <v>52</v>
      </c>
      <c r="H86" s="77" t="s">
        <v>161</v>
      </c>
      <c r="I86" s="76">
        <v>11</v>
      </c>
      <c r="J86" s="75" t="s">
        <v>342</v>
      </c>
      <c r="K86" s="76"/>
      <c r="L86" s="75" t="s">
        <v>471</v>
      </c>
      <c r="M86" s="75" t="s">
        <v>76</v>
      </c>
      <c r="O86" s="75" t="str">
        <f t="shared" si="19"/>
        <v/>
      </c>
      <c r="P86" s="75" t="str">
        <f t="shared" si="20"/>
        <v>C</v>
      </c>
      <c r="Q86" s="75" t="str">
        <f t="shared" si="21"/>
        <v/>
      </c>
    </row>
    <row r="87" spans="1:17" s="75" customFormat="1" ht="66" x14ac:dyDescent="0.3">
      <c r="A87" s="75">
        <f t="shared" si="22"/>
        <v>77</v>
      </c>
      <c r="B87" s="76">
        <v>60941</v>
      </c>
      <c r="C87" s="76" t="s">
        <v>21</v>
      </c>
      <c r="D87" s="75" t="s">
        <v>91</v>
      </c>
      <c r="E87" s="75" t="s">
        <v>162</v>
      </c>
      <c r="F87" s="76" t="s">
        <v>9</v>
      </c>
      <c r="G87" s="76">
        <v>52</v>
      </c>
      <c r="H87" s="77" t="s">
        <v>163</v>
      </c>
      <c r="I87" s="76">
        <v>27</v>
      </c>
      <c r="J87" s="75" t="s">
        <v>25</v>
      </c>
      <c r="K87" s="76"/>
      <c r="L87" s="75" t="s">
        <v>471</v>
      </c>
      <c r="M87" s="75" t="s">
        <v>76</v>
      </c>
      <c r="O87" s="75" t="str">
        <f t="shared" si="19"/>
        <v/>
      </c>
      <c r="P87" s="75" t="str">
        <f t="shared" si="20"/>
        <v>C</v>
      </c>
      <c r="Q87" s="75" t="str">
        <f t="shared" si="21"/>
        <v/>
      </c>
    </row>
    <row r="88" spans="1:17" s="75" customFormat="1" ht="33" x14ac:dyDescent="0.3">
      <c r="A88" s="75">
        <f t="shared" si="22"/>
        <v>78</v>
      </c>
      <c r="B88" s="76">
        <v>24144</v>
      </c>
      <c r="C88" s="76" t="s">
        <v>20</v>
      </c>
      <c r="D88" s="75" t="s">
        <v>91</v>
      </c>
      <c r="E88" s="75" t="s">
        <v>354</v>
      </c>
      <c r="F88" s="76" t="s">
        <v>9</v>
      </c>
      <c r="G88" s="76">
        <v>52</v>
      </c>
      <c r="H88" s="77" t="s">
        <v>163</v>
      </c>
      <c r="I88" s="76">
        <v>27</v>
      </c>
      <c r="J88" s="75" t="s">
        <v>342</v>
      </c>
      <c r="K88" s="76"/>
      <c r="L88" s="75" t="s">
        <v>471</v>
      </c>
      <c r="M88" s="75" t="s">
        <v>76</v>
      </c>
      <c r="O88" s="75" t="str">
        <f t="shared" si="19"/>
        <v/>
      </c>
      <c r="P88" s="75" t="str">
        <f t="shared" si="20"/>
        <v>C</v>
      </c>
      <c r="Q88" s="75" t="str">
        <f t="shared" si="21"/>
        <v/>
      </c>
    </row>
    <row r="89" spans="1:17" s="75" customFormat="1" ht="66" x14ac:dyDescent="0.3">
      <c r="A89" s="75">
        <f t="shared" si="22"/>
        <v>79</v>
      </c>
      <c r="B89" s="76">
        <v>60941</v>
      </c>
      <c r="C89" s="76" t="s">
        <v>21</v>
      </c>
      <c r="D89" s="75" t="s">
        <v>91</v>
      </c>
      <c r="E89" s="75" t="s">
        <v>164</v>
      </c>
      <c r="F89" s="76" t="s">
        <v>9</v>
      </c>
      <c r="G89" s="76">
        <v>55</v>
      </c>
      <c r="H89" s="77" t="s">
        <v>165</v>
      </c>
      <c r="I89" s="76">
        <v>20</v>
      </c>
      <c r="J89" s="75" t="s">
        <v>25</v>
      </c>
      <c r="K89" s="76"/>
      <c r="L89" s="75" t="s">
        <v>471</v>
      </c>
      <c r="M89" s="75" t="s">
        <v>76</v>
      </c>
      <c r="O89" s="75" t="str">
        <f t="shared" si="19"/>
        <v/>
      </c>
      <c r="P89" s="75" t="str">
        <f t="shared" si="20"/>
        <v>C</v>
      </c>
      <c r="Q89" s="75" t="str">
        <f t="shared" si="21"/>
        <v/>
      </c>
    </row>
    <row r="90" spans="1:17" s="75" customFormat="1" ht="33" x14ac:dyDescent="0.3">
      <c r="A90" s="75">
        <f t="shared" si="22"/>
        <v>80</v>
      </c>
      <c r="B90" s="76">
        <v>24144</v>
      </c>
      <c r="C90" s="76" t="s">
        <v>20</v>
      </c>
      <c r="D90" s="75" t="s">
        <v>91</v>
      </c>
      <c r="E90" s="75" t="s">
        <v>355</v>
      </c>
      <c r="F90" s="76" t="s">
        <v>9</v>
      </c>
      <c r="G90" s="76">
        <v>55</v>
      </c>
      <c r="H90" s="77" t="s">
        <v>165</v>
      </c>
      <c r="I90" s="76">
        <v>20</v>
      </c>
      <c r="J90" s="75" t="s">
        <v>342</v>
      </c>
      <c r="K90" s="76"/>
      <c r="L90" s="75" t="s">
        <v>471</v>
      </c>
      <c r="M90" s="75" t="s">
        <v>76</v>
      </c>
      <c r="O90" s="75" t="str">
        <f t="shared" si="19"/>
        <v/>
      </c>
      <c r="P90" s="75" t="str">
        <f t="shared" si="20"/>
        <v>C</v>
      </c>
      <c r="Q90" s="75" t="str">
        <f t="shared" si="21"/>
        <v/>
      </c>
    </row>
    <row r="91" spans="1:17" s="75" customFormat="1" ht="66" x14ac:dyDescent="0.3">
      <c r="A91" s="75">
        <f t="shared" si="22"/>
        <v>81</v>
      </c>
      <c r="B91" s="76">
        <v>60941</v>
      </c>
      <c r="C91" s="76" t="s">
        <v>21</v>
      </c>
      <c r="D91" s="75" t="s">
        <v>91</v>
      </c>
      <c r="E91" s="75" t="s">
        <v>166</v>
      </c>
      <c r="F91" s="76" t="s">
        <v>9</v>
      </c>
      <c r="G91" s="76">
        <v>56</v>
      </c>
      <c r="H91" s="77" t="s">
        <v>167</v>
      </c>
      <c r="I91" s="76">
        <v>6</v>
      </c>
      <c r="J91" s="75" t="s">
        <v>25</v>
      </c>
      <c r="K91" s="76"/>
      <c r="L91" s="75" t="s">
        <v>471</v>
      </c>
      <c r="M91" s="75" t="s">
        <v>76</v>
      </c>
      <c r="O91" s="75" t="str">
        <f t="shared" si="19"/>
        <v/>
      </c>
      <c r="P91" s="75" t="str">
        <f t="shared" si="20"/>
        <v>C</v>
      </c>
      <c r="Q91" s="75" t="str">
        <f t="shared" si="21"/>
        <v/>
      </c>
    </row>
    <row r="92" spans="1:17" s="75" customFormat="1" ht="33" x14ac:dyDescent="0.3">
      <c r="A92" s="75">
        <f t="shared" si="22"/>
        <v>82</v>
      </c>
      <c r="B92" s="76">
        <v>24144</v>
      </c>
      <c r="C92" s="76" t="s">
        <v>20</v>
      </c>
      <c r="D92" s="75" t="s">
        <v>91</v>
      </c>
      <c r="E92" s="75" t="s">
        <v>356</v>
      </c>
      <c r="F92" s="76" t="s">
        <v>9</v>
      </c>
      <c r="G92" s="76">
        <v>56</v>
      </c>
      <c r="H92" s="77" t="s">
        <v>167</v>
      </c>
      <c r="I92" s="76">
        <v>6</v>
      </c>
      <c r="J92" s="75" t="s">
        <v>342</v>
      </c>
      <c r="K92" s="76"/>
      <c r="L92" s="75" t="s">
        <v>471</v>
      </c>
      <c r="M92" s="75" t="s">
        <v>76</v>
      </c>
      <c r="O92" s="75" t="str">
        <f t="shared" si="19"/>
        <v/>
      </c>
      <c r="P92" s="75" t="str">
        <f t="shared" si="20"/>
        <v>C</v>
      </c>
      <c r="Q92" s="75" t="str">
        <f t="shared" si="21"/>
        <v/>
      </c>
    </row>
    <row r="93" spans="1:17" s="69" customFormat="1" ht="132" x14ac:dyDescent="0.3">
      <c r="A93" s="69">
        <f t="shared" si="22"/>
        <v>83</v>
      </c>
      <c r="B93" s="70">
        <v>62099</v>
      </c>
      <c r="C93" s="70" t="s">
        <v>17</v>
      </c>
      <c r="D93" s="69" t="s">
        <v>90</v>
      </c>
      <c r="E93" s="69" t="s">
        <v>245</v>
      </c>
      <c r="F93" s="70" t="s">
        <v>9</v>
      </c>
      <c r="G93" s="70">
        <v>55</v>
      </c>
      <c r="H93" s="71" t="s">
        <v>438</v>
      </c>
      <c r="I93" s="70"/>
      <c r="J93" s="69" t="s">
        <v>246</v>
      </c>
      <c r="K93" s="70">
        <v>1</v>
      </c>
      <c r="L93" s="69" t="s">
        <v>513</v>
      </c>
      <c r="M93" s="69" t="s">
        <v>76</v>
      </c>
      <c r="O93" s="69" t="str">
        <f t="shared" si="19"/>
        <v/>
      </c>
      <c r="P93" s="69" t="str">
        <f t="shared" si="20"/>
        <v>C</v>
      </c>
      <c r="Q93" s="69" t="str">
        <f t="shared" si="21"/>
        <v/>
      </c>
    </row>
    <row r="94" spans="1:17" s="69" customFormat="1" ht="33" x14ac:dyDescent="0.3">
      <c r="A94" s="69">
        <f t="shared" si="22"/>
        <v>84</v>
      </c>
      <c r="B94" s="70">
        <v>62099</v>
      </c>
      <c r="C94" s="70" t="s">
        <v>17</v>
      </c>
      <c r="D94" s="69" t="s">
        <v>90</v>
      </c>
      <c r="E94" s="69" t="s">
        <v>247</v>
      </c>
      <c r="F94" s="70" t="s">
        <v>9</v>
      </c>
      <c r="G94" s="70">
        <v>55</v>
      </c>
      <c r="H94" s="71" t="s">
        <v>438</v>
      </c>
      <c r="I94" s="70"/>
      <c r="J94" s="69" t="s">
        <v>248</v>
      </c>
      <c r="K94" s="70">
        <v>1</v>
      </c>
      <c r="L94" s="69" t="s">
        <v>513</v>
      </c>
      <c r="M94" s="69" t="s">
        <v>76</v>
      </c>
      <c r="O94" s="69" t="str">
        <f t="shared" si="19"/>
        <v/>
      </c>
      <c r="P94" s="69" t="str">
        <f t="shared" si="20"/>
        <v>C</v>
      </c>
      <c r="Q94" s="69" t="str">
        <f t="shared" si="21"/>
        <v/>
      </c>
    </row>
    <row r="95" spans="1:17" s="69" customFormat="1" ht="33" x14ac:dyDescent="0.3">
      <c r="A95" s="69">
        <f t="shared" si="22"/>
        <v>85</v>
      </c>
      <c r="B95" s="70">
        <v>6111</v>
      </c>
      <c r="C95" s="70" t="s">
        <v>14</v>
      </c>
      <c r="D95" s="69" t="s">
        <v>91</v>
      </c>
      <c r="E95" s="69" t="s">
        <v>415</v>
      </c>
      <c r="F95" s="70" t="s">
        <v>9</v>
      </c>
      <c r="G95" s="70">
        <v>58</v>
      </c>
      <c r="H95" s="71" t="s">
        <v>361</v>
      </c>
      <c r="I95" s="70">
        <v>2</v>
      </c>
      <c r="J95" s="69" t="s">
        <v>416</v>
      </c>
      <c r="K95" s="70">
        <v>0</v>
      </c>
      <c r="L95" s="69" t="s">
        <v>471</v>
      </c>
      <c r="M95" s="69" t="s">
        <v>76</v>
      </c>
      <c r="O95" s="69" t="str">
        <f t="shared" si="19"/>
        <v/>
      </c>
      <c r="P95" s="69" t="str">
        <f t="shared" si="20"/>
        <v>C</v>
      </c>
      <c r="Q95" s="69" t="str">
        <f t="shared" si="21"/>
        <v/>
      </c>
    </row>
    <row r="96" spans="1:17" s="69" customFormat="1" ht="33" x14ac:dyDescent="0.3">
      <c r="A96" s="69">
        <f t="shared" si="22"/>
        <v>86</v>
      </c>
      <c r="B96" s="70">
        <v>24144</v>
      </c>
      <c r="C96" s="70" t="s">
        <v>20</v>
      </c>
      <c r="D96" s="69" t="s">
        <v>91</v>
      </c>
      <c r="E96" s="69" t="s">
        <v>360</v>
      </c>
      <c r="F96" s="70" t="s">
        <v>9</v>
      </c>
      <c r="G96" s="70">
        <v>58</v>
      </c>
      <c r="H96" s="71" t="s">
        <v>361</v>
      </c>
      <c r="I96" s="70">
        <v>2</v>
      </c>
      <c r="J96" s="69" t="s">
        <v>362</v>
      </c>
      <c r="K96" s="70"/>
      <c r="L96" s="69" t="s">
        <v>472</v>
      </c>
      <c r="M96" s="69" t="s">
        <v>76</v>
      </c>
      <c r="O96" s="69" t="str">
        <f t="shared" si="19"/>
        <v/>
      </c>
      <c r="P96" s="69" t="str">
        <f t="shared" si="20"/>
        <v>C</v>
      </c>
      <c r="Q96" s="69" t="str">
        <f t="shared" si="21"/>
        <v/>
      </c>
    </row>
    <row r="97" spans="1:17" s="69" customFormat="1" ht="33" x14ac:dyDescent="0.3">
      <c r="A97" s="69">
        <f t="shared" si="22"/>
        <v>87</v>
      </c>
      <c r="B97" s="70">
        <v>6111</v>
      </c>
      <c r="C97" s="70" t="s">
        <v>14</v>
      </c>
      <c r="D97" s="69" t="s">
        <v>91</v>
      </c>
      <c r="E97" s="69" t="s">
        <v>417</v>
      </c>
      <c r="F97" s="70" t="s">
        <v>9</v>
      </c>
      <c r="G97" s="70">
        <v>58</v>
      </c>
      <c r="H97" s="71" t="s">
        <v>364</v>
      </c>
      <c r="I97" s="70">
        <v>7</v>
      </c>
      <c r="J97" s="69" t="s">
        <v>418</v>
      </c>
      <c r="K97" s="70">
        <v>0</v>
      </c>
      <c r="L97" s="69" t="s">
        <v>471</v>
      </c>
      <c r="M97" s="69" t="s">
        <v>76</v>
      </c>
      <c r="O97" s="69" t="str">
        <f t="shared" si="19"/>
        <v/>
      </c>
      <c r="P97" s="69" t="str">
        <f t="shared" si="20"/>
        <v>C</v>
      </c>
      <c r="Q97" s="69" t="str">
        <f t="shared" si="21"/>
        <v/>
      </c>
    </row>
    <row r="98" spans="1:17" s="69" customFormat="1" ht="33" x14ac:dyDescent="0.3">
      <c r="A98" s="69">
        <f t="shared" si="22"/>
        <v>88</v>
      </c>
      <c r="B98" s="70">
        <v>24144</v>
      </c>
      <c r="C98" s="70" t="s">
        <v>20</v>
      </c>
      <c r="D98" s="69" t="s">
        <v>91</v>
      </c>
      <c r="E98" s="69" t="s">
        <v>363</v>
      </c>
      <c r="F98" s="70" t="s">
        <v>9</v>
      </c>
      <c r="G98" s="70">
        <v>58</v>
      </c>
      <c r="H98" s="71" t="s">
        <v>364</v>
      </c>
      <c r="I98" s="70">
        <v>7</v>
      </c>
      <c r="J98" s="69" t="s">
        <v>362</v>
      </c>
      <c r="K98" s="70"/>
      <c r="L98" s="69" t="s">
        <v>473</v>
      </c>
      <c r="M98" s="69" t="s">
        <v>76</v>
      </c>
      <c r="O98" s="69" t="str">
        <f t="shared" si="19"/>
        <v/>
      </c>
      <c r="P98" s="69" t="str">
        <f t="shared" si="20"/>
        <v>C</v>
      </c>
      <c r="Q98" s="69" t="str">
        <f t="shared" si="21"/>
        <v/>
      </c>
    </row>
    <row r="99" spans="1:17" s="69" customFormat="1" ht="66" x14ac:dyDescent="0.3">
      <c r="A99" s="69">
        <f t="shared" si="22"/>
        <v>89</v>
      </c>
      <c r="B99" s="70">
        <v>60941</v>
      </c>
      <c r="C99" s="70" t="s">
        <v>21</v>
      </c>
      <c r="D99" s="69" t="s">
        <v>91</v>
      </c>
      <c r="E99" s="69" t="s">
        <v>168</v>
      </c>
      <c r="F99" s="70" t="s">
        <v>9</v>
      </c>
      <c r="G99" s="70">
        <v>58</v>
      </c>
      <c r="H99" s="71" t="s">
        <v>439</v>
      </c>
      <c r="I99" s="70">
        <v>1</v>
      </c>
      <c r="J99" s="69" t="s">
        <v>169</v>
      </c>
      <c r="K99" s="70"/>
      <c r="L99" s="69" t="s">
        <v>474</v>
      </c>
      <c r="M99" s="69" t="s">
        <v>76</v>
      </c>
      <c r="O99" s="69" t="str">
        <f t="shared" si="19"/>
        <v/>
      </c>
      <c r="P99" s="69" t="str">
        <f t="shared" si="20"/>
        <v>C</v>
      </c>
      <c r="Q99" s="69" t="str">
        <f t="shared" si="21"/>
        <v/>
      </c>
    </row>
    <row r="100" spans="1:17" s="75" customFormat="1" ht="82.5" x14ac:dyDescent="0.3">
      <c r="A100" s="75">
        <f t="shared" si="22"/>
        <v>90</v>
      </c>
      <c r="B100" s="76">
        <v>60941</v>
      </c>
      <c r="C100" s="76" t="s">
        <v>21</v>
      </c>
      <c r="D100" s="75" t="s">
        <v>91</v>
      </c>
      <c r="E100" s="75" t="s">
        <v>170</v>
      </c>
      <c r="F100" s="76" t="s">
        <v>9</v>
      </c>
      <c r="G100" s="76">
        <v>58</v>
      </c>
      <c r="H100" s="77" t="s">
        <v>171</v>
      </c>
      <c r="I100" s="76">
        <v>12</v>
      </c>
      <c r="J100" s="75" t="s">
        <v>25</v>
      </c>
      <c r="K100" s="76"/>
      <c r="L100" s="75" t="s">
        <v>471</v>
      </c>
      <c r="M100" s="75" t="s">
        <v>76</v>
      </c>
      <c r="O100" s="75" t="str">
        <f t="shared" si="19"/>
        <v/>
      </c>
      <c r="P100" s="75" t="str">
        <f t="shared" si="20"/>
        <v>C</v>
      </c>
      <c r="Q100" s="75" t="str">
        <f t="shared" si="21"/>
        <v/>
      </c>
    </row>
    <row r="101" spans="1:17" s="75" customFormat="1" ht="33" x14ac:dyDescent="0.3">
      <c r="A101" s="75">
        <f t="shared" si="22"/>
        <v>91</v>
      </c>
      <c r="B101" s="76">
        <v>24144</v>
      </c>
      <c r="C101" s="76" t="s">
        <v>20</v>
      </c>
      <c r="D101" s="75" t="s">
        <v>91</v>
      </c>
      <c r="E101" s="75" t="s">
        <v>341</v>
      </c>
      <c r="F101" s="76" t="s">
        <v>9</v>
      </c>
      <c r="G101" s="76">
        <v>58</v>
      </c>
      <c r="H101" s="77" t="s">
        <v>171</v>
      </c>
      <c r="I101" s="76">
        <v>12</v>
      </c>
      <c r="J101" s="75" t="s">
        <v>342</v>
      </c>
      <c r="K101" s="76"/>
      <c r="L101" s="75" t="s">
        <v>471</v>
      </c>
      <c r="M101" s="75" t="s">
        <v>76</v>
      </c>
      <c r="O101" s="75" t="str">
        <f t="shared" si="19"/>
        <v/>
      </c>
      <c r="P101" s="75" t="str">
        <f t="shared" si="20"/>
        <v>C</v>
      </c>
      <c r="Q101" s="75" t="str">
        <f t="shared" si="21"/>
        <v/>
      </c>
    </row>
    <row r="102" spans="1:17" s="75" customFormat="1" ht="82.5" x14ac:dyDescent="0.3">
      <c r="A102" s="75">
        <f t="shared" si="22"/>
        <v>92</v>
      </c>
      <c r="B102" s="76">
        <v>60941</v>
      </c>
      <c r="C102" s="76" t="s">
        <v>21</v>
      </c>
      <c r="D102" s="75" t="s">
        <v>91</v>
      </c>
      <c r="E102" s="75" t="s">
        <v>172</v>
      </c>
      <c r="F102" s="76" t="s">
        <v>9</v>
      </c>
      <c r="G102" s="76">
        <v>59</v>
      </c>
      <c r="H102" s="77" t="s">
        <v>173</v>
      </c>
      <c r="I102" s="76">
        <v>13</v>
      </c>
      <c r="J102" s="75" t="s">
        <v>25</v>
      </c>
      <c r="K102" s="76"/>
      <c r="L102" s="75" t="s">
        <v>471</v>
      </c>
      <c r="M102" s="75" t="s">
        <v>76</v>
      </c>
      <c r="O102" s="75" t="str">
        <f t="shared" si="19"/>
        <v/>
      </c>
      <c r="P102" s="75" t="str">
        <f t="shared" si="20"/>
        <v>C</v>
      </c>
      <c r="Q102" s="75" t="str">
        <f t="shared" si="21"/>
        <v/>
      </c>
    </row>
    <row r="103" spans="1:17" s="75" customFormat="1" ht="33" x14ac:dyDescent="0.3">
      <c r="A103" s="75">
        <f t="shared" si="22"/>
        <v>93</v>
      </c>
      <c r="B103" s="76">
        <v>24144</v>
      </c>
      <c r="C103" s="76" t="s">
        <v>20</v>
      </c>
      <c r="D103" s="75" t="s">
        <v>91</v>
      </c>
      <c r="E103" s="75" t="s">
        <v>343</v>
      </c>
      <c r="F103" s="76" t="s">
        <v>9</v>
      </c>
      <c r="G103" s="76">
        <v>59</v>
      </c>
      <c r="H103" s="77" t="s">
        <v>173</v>
      </c>
      <c r="I103" s="76">
        <v>13</v>
      </c>
      <c r="J103" s="75" t="s">
        <v>342</v>
      </c>
      <c r="K103" s="76"/>
      <c r="L103" s="75" t="s">
        <v>471</v>
      </c>
      <c r="M103" s="75" t="s">
        <v>76</v>
      </c>
      <c r="O103" s="75" t="str">
        <f t="shared" si="19"/>
        <v/>
      </c>
      <c r="P103" s="75" t="str">
        <f t="shared" si="20"/>
        <v>C</v>
      </c>
      <c r="Q103" s="75" t="str">
        <f t="shared" si="21"/>
        <v/>
      </c>
    </row>
    <row r="104" spans="1:17" s="69" customFormat="1" ht="49.5" x14ac:dyDescent="0.3">
      <c r="A104" s="69">
        <f t="shared" si="22"/>
        <v>94</v>
      </c>
      <c r="B104" s="70">
        <v>65892</v>
      </c>
      <c r="C104" s="70" t="s">
        <v>95</v>
      </c>
      <c r="D104" s="69" t="s">
        <v>90</v>
      </c>
      <c r="E104" s="69" t="s">
        <v>285</v>
      </c>
      <c r="F104" s="70" t="s">
        <v>9</v>
      </c>
      <c r="G104" s="70">
        <v>59</v>
      </c>
      <c r="H104" s="71" t="s">
        <v>173</v>
      </c>
      <c r="I104" s="70">
        <v>14</v>
      </c>
      <c r="J104" s="69" t="s">
        <v>286</v>
      </c>
      <c r="K104" s="70">
        <v>1</v>
      </c>
      <c r="L104" s="69" t="s">
        <v>475</v>
      </c>
      <c r="M104" s="69" t="s">
        <v>76</v>
      </c>
      <c r="O104" s="69" t="str">
        <f t="shared" si="19"/>
        <v/>
      </c>
      <c r="P104" s="69" t="str">
        <f t="shared" si="20"/>
        <v>C</v>
      </c>
      <c r="Q104" s="69" t="str">
        <f t="shared" si="21"/>
        <v/>
      </c>
    </row>
    <row r="105" spans="1:17" s="75" customFormat="1" ht="82.5" x14ac:dyDescent="0.3">
      <c r="A105" s="75">
        <f t="shared" si="22"/>
        <v>95</v>
      </c>
      <c r="B105" s="76">
        <v>60941</v>
      </c>
      <c r="C105" s="76" t="s">
        <v>21</v>
      </c>
      <c r="D105" s="75" t="s">
        <v>91</v>
      </c>
      <c r="E105" s="75" t="s">
        <v>174</v>
      </c>
      <c r="F105" s="76" t="s">
        <v>9</v>
      </c>
      <c r="G105" s="76">
        <v>60</v>
      </c>
      <c r="H105" s="77" t="s">
        <v>175</v>
      </c>
      <c r="I105" s="76">
        <v>2</v>
      </c>
      <c r="J105" s="75" t="s">
        <v>25</v>
      </c>
      <c r="K105" s="76"/>
      <c r="L105" s="75" t="s">
        <v>471</v>
      </c>
      <c r="M105" s="75" t="s">
        <v>76</v>
      </c>
      <c r="O105" s="75" t="str">
        <f t="shared" si="19"/>
        <v/>
      </c>
      <c r="P105" s="75" t="str">
        <f t="shared" si="20"/>
        <v>C</v>
      </c>
      <c r="Q105" s="75" t="str">
        <f t="shared" si="21"/>
        <v/>
      </c>
    </row>
    <row r="106" spans="1:17" s="75" customFormat="1" ht="33" x14ac:dyDescent="0.3">
      <c r="A106" s="75">
        <f t="shared" si="22"/>
        <v>96</v>
      </c>
      <c r="B106" s="76">
        <v>24144</v>
      </c>
      <c r="C106" s="76" t="s">
        <v>20</v>
      </c>
      <c r="D106" s="75" t="s">
        <v>91</v>
      </c>
      <c r="E106" s="75" t="s">
        <v>357</v>
      </c>
      <c r="F106" s="76" t="s">
        <v>9</v>
      </c>
      <c r="G106" s="76">
        <v>60</v>
      </c>
      <c r="H106" s="77" t="s">
        <v>175</v>
      </c>
      <c r="I106" s="76">
        <v>2</v>
      </c>
      <c r="J106" s="75" t="s">
        <v>342</v>
      </c>
      <c r="K106" s="76"/>
      <c r="L106" s="75" t="s">
        <v>471</v>
      </c>
      <c r="M106" s="75" t="s">
        <v>76</v>
      </c>
      <c r="O106" s="75" t="str">
        <f t="shared" si="19"/>
        <v/>
      </c>
      <c r="P106" s="75" t="str">
        <f t="shared" si="20"/>
        <v>C</v>
      </c>
      <c r="Q106" s="75" t="str">
        <f t="shared" si="21"/>
        <v/>
      </c>
    </row>
    <row r="107" spans="1:17" s="75" customFormat="1" ht="82.5" x14ac:dyDescent="0.3">
      <c r="A107" s="75">
        <f t="shared" si="22"/>
        <v>97</v>
      </c>
      <c r="B107" s="76">
        <v>60941</v>
      </c>
      <c r="C107" s="76" t="s">
        <v>21</v>
      </c>
      <c r="D107" s="75" t="s">
        <v>91</v>
      </c>
      <c r="E107" s="75" t="s">
        <v>176</v>
      </c>
      <c r="F107" s="76" t="s">
        <v>9</v>
      </c>
      <c r="G107" s="76">
        <v>60</v>
      </c>
      <c r="H107" s="77" t="s">
        <v>177</v>
      </c>
      <c r="I107" s="76">
        <v>23</v>
      </c>
      <c r="J107" s="75" t="s">
        <v>25</v>
      </c>
      <c r="K107" s="76"/>
      <c r="L107" s="75" t="s">
        <v>471</v>
      </c>
      <c r="M107" s="75" t="s">
        <v>76</v>
      </c>
      <c r="O107" s="75" t="str">
        <f t="shared" si="19"/>
        <v/>
      </c>
      <c r="P107" s="75" t="str">
        <f t="shared" si="20"/>
        <v>C</v>
      </c>
      <c r="Q107" s="75" t="str">
        <f t="shared" si="21"/>
        <v/>
      </c>
    </row>
    <row r="108" spans="1:17" s="75" customFormat="1" ht="33" x14ac:dyDescent="0.3">
      <c r="A108" s="75">
        <f t="shared" si="22"/>
        <v>98</v>
      </c>
      <c r="B108" s="76">
        <v>24144</v>
      </c>
      <c r="C108" s="76" t="s">
        <v>20</v>
      </c>
      <c r="D108" s="75" t="s">
        <v>91</v>
      </c>
      <c r="E108" s="75" t="s">
        <v>358</v>
      </c>
      <c r="F108" s="76" t="s">
        <v>9</v>
      </c>
      <c r="G108" s="76">
        <v>60</v>
      </c>
      <c r="H108" s="77" t="s">
        <v>177</v>
      </c>
      <c r="I108" s="76">
        <v>23</v>
      </c>
      <c r="J108" s="75" t="s">
        <v>342</v>
      </c>
      <c r="K108" s="76"/>
      <c r="L108" s="75" t="s">
        <v>471</v>
      </c>
      <c r="M108" s="75" t="s">
        <v>76</v>
      </c>
      <c r="O108" s="75" t="str">
        <f t="shared" si="19"/>
        <v/>
      </c>
      <c r="P108" s="75" t="str">
        <f t="shared" si="20"/>
        <v>C</v>
      </c>
      <c r="Q108" s="75" t="str">
        <f t="shared" si="21"/>
        <v/>
      </c>
    </row>
    <row r="109" spans="1:17" s="75" customFormat="1" ht="82.5" x14ac:dyDescent="0.3">
      <c r="A109" s="75">
        <f t="shared" si="22"/>
        <v>99</v>
      </c>
      <c r="B109" s="76">
        <v>60941</v>
      </c>
      <c r="C109" s="76" t="s">
        <v>21</v>
      </c>
      <c r="D109" s="75" t="s">
        <v>91</v>
      </c>
      <c r="E109" s="75" t="s">
        <v>178</v>
      </c>
      <c r="F109" s="76" t="s">
        <v>9</v>
      </c>
      <c r="G109" s="76">
        <v>62</v>
      </c>
      <c r="H109" s="77" t="s">
        <v>179</v>
      </c>
      <c r="I109" s="76">
        <v>4</v>
      </c>
      <c r="J109" s="75" t="s">
        <v>25</v>
      </c>
      <c r="K109" s="76"/>
      <c r="L109" s="75" t="s">
        <v>471</v>
      </c>
      <c r="M109" s="75" t="s">
        <v>76</v>
      </c>
      <c r="O109" s="75" t="str">
        <f t="shared" si="19"/>
        <v/>
      </c>
      <c r="P109" s="75" t="str">
        <f t="shared" si="20"/>
        <v>C</v>
      </c>
      <c r="Q109" s="75" t="str">
        <f t="shared" si="21"/>
        <v/>
      </c>
    </row>
    <row r="110" spans="1:17" s="75" customFormat="1" ht="33" x14ac:dyDescent="0.3">
      <c r="A110" s="75">
        <f t="shared" si="22"/>
        <v>100</v>
      </c>
      <c r="B110" s="76">
        <v>24144</v>
      </c>
      <c r="C110" s="76" t="s">
        <v>20</v>
      </c>
      <c r="D110" s="75" t="s">
        <v>91</v>
      </c>
      <c r="E110" s="75" t="s">
        <v>359</v>
      </c>
      <c r="F110" s="76" t="s">
        <v>9</v>
      </c>
      <c r="G110" s="76">
        <v>62</v>
      </c>
      <c r="H110" s="77" t="s">
        <v>179</v>
      </c>
      <c r="I110" s="76">
        <v>4</v>
      </c>
      <c r="J110" s="75" t="s">
        <v>342</v>
      </c>
      <c r="K110" s="76"/>
      <c r="L110" s="75" t="s">
        <v>471</v>
      </c>
      <c r="M110" s="75" t="s">
        <v>76</v>
      </c>
      <c r="O110" s="75" t="str">
        <f t="shared" si="19"/>
        <v/>
      </c>
      <c r="P110" s="75" t="str">
        <f t="shared" si="20"/>
        <v>C</v>
      </c>
      <c r="Q110" s="75" t="str">
        <f t="shared" si="21"/>
        <v/>
      </c>
    </row>
    <row r="111" spans="1:17" s="75" customFormat="1" ht="66" x14ac:dyDescent="0.3">
      <c r="A111" s="75">
        <f t="shared" si="22"/>
        <v>101</v>
      </c>
      <c r="B111" s="76">
        <v>60941</v>
      </c>
      <c r="C111" s="76" t="s">
        <v>21</v>
      </c>
      <c r="D111" s="75" t="s">
        <v>91</v>
      </c>
      <c r="E111" s="75" t="s">
        <v>180</v>
      </c>
      <c r="F111" s="76" t="s">
        <v>9</v>
      </c>
      <c r="G111" s="76">
        <v>62</v>
      </c>
      <c r="H111" s="77" t="s">
        <v>181</v>
      </c>
      <c r="I111" s="76">
        <v>20</v>
      </c>
      <c r="J111" s="75" t="s">
        <v>25</v>
      </c>
      <c r="K111" s="76"/>
      <c r="L111" s="75" t="s">
        <v>471</v>
      </c>
      <c r="M111" s="75" t="s">
        <v>76</v>
      </c>
      <c r="O111" s="75" t="str">
        <f t="shared" si="19"/>
        <v/>
      </c>
      <c r="P111" s="75" t="str">
        <f t="shared" si="20"/>
        <v>C</v>
      </c>
      <c r="Q111" s="75" t="str">
        <f t="shared" si="21"/>
        <v/>
      </c>
    </row>
    <row r="112" spans="1:17" s="75" customFormat="1" ht="33" x14ac:dyDescent="0.3">
      <c r="A112" s="75">
        <f t="shared" si="22"/>
        <v>102</v>
      </c>
      <c r="B112" s="76">
        <v>24144</v>
      </c>
      <c r="C112" s="76" t="s">
        <v>20</v>
      </c>
      <c r="D112" s="75" t="s">
        <v>91</v>
      </c>
      <c r="E112" s="75" t="s">
        <v>344</v>
      </c>
      <c r="F112" s="76" t="s">
        <v>9</v>
      </c>
      <c r="G112" s="76">
        <v>62</v>
      </c>
      <c r="H112" s="77" t="s">
        <v>181</v>
      </c>
      <c r="I112" s="76">
        <v>20</v>
      </c>
      <c r="J112" s="75" t="s">
        <v>342</v>
      </c>
      <c r="K112" s="76"/>
      <c r="L112" s="75" t="s">
        <v>471</v>
      </c>
      <c r="M112" s="75" t="s">
        <v>76</v>
      </c>
      <c r="O112" s="75" t="str">
        <f t="shared" si="19"/>
        <v/>
      </c>
      <c r="P112" s="75" t="str">
        <f t="shared" si="20"/>
        <v>C</v>
      </c>
      <c r="Q112" s="75" t="str">
        <f t="shared" si="21"/>
        <v/>
      </c>
    </row>
    <row r="113" spans="1:17" s="75" customFormat="1" ht="66" x14ac:dyDescent="0.3">
      <c r="A113" s="75">
        <f t="shared" si="22"/>
        <v>103</v>
      </c>
      <c r="B113" s="76">
        <v>60941</v>
      </c>
      <c r="C113" s="76" t="s">
        <v>21</v>
      </c>
      <c r="D113" s="75" t="s">
        <v>91</v>
      </c>
      <c r="E113" s="75" t="s">
        <v>182</v>
      </c>
      <c r="F113" s="76" t="s">
        <v>9</v>
      </c>
      <c r="G113" s="76">
        <v>63</v>
      </c>
      <c r="H113" s="77" t="s">
        <v>183</v>
      </c>
      <c r="I113" s="76">
        <v>15</v>
      </c>
      <c r="J113" s="75" t="s">
        <v>25</v>
      </c>
      <c r="K113" s="76"/>
      <c r="L113" s="75" t="s">
        <v>471</v>
      </c>
      <c r="M113" s="75" t="s">
        <v>76</v>
      </c>
      <c r="O113" s="75" t="str">
        <f t="shared" si="19"/>
        <v/>
      </c>
      <c r="P113" s="75" t="str">
        <f t="shared" si="20"/>
        <v>C</v>
      </c>
      <c r="Q113" s="75" t="str">
        <f t="shared" si="21"/>
        <v/>
      </c>
    </row>
    <row r="114" spans="1:17" s="75" customFormat="1" ht="33" x14ac:dyDescent="0.3">
      <c r="A114" s="75">
        <f t="shared" si="22"/>
        <v>104</v>
      </c>
      <c r="B114" s="76">
        <v>24144</v>
      </c>
      <c r="C114" s="76" t="s">
        <v>20</v>
      </c>
      <c r="D114" s="75" t="s">
        <v>91</v>
      </c>
      <c r="E114" s="75" t="s">
        <v>345</v>
      </c>
      <c r="F114" s="76" t="s">
        <v>9</v>
      </c>
      <c r="G114" s="76">
        <v>63</v>
      </c>
      <c r="H114" s="77" t="s">
        <v>183</v>
      </c>
      <c r="I114" s="76">
        <v>15</v>
      </c>
      <c r="J114" s="75" t="s">
        <v>342</v>
      </c>
      <c r="K114" s="76"/>
      <c r="L114" s="75" t="s">
        <v>471</v>
      </c>
      <c r="M114" s="75" t="s">
        <v>76</v>
      </c>
      <c r="O114" s="75" t="str">
        <f t="shared" si="19"/>
        <v/>
      </c>
      <c r="P114" s="75" t="str">
        <f t="shared" si="20"/>
        <v>C</v>
      </c>
      <c r="Q114" s="75" t="str">
        <f t="shared" si="21"/>
        <v/>
      </c>
    </row>
    <row r="115" spans="1:17" s="69" customFormat="1" ht="82.5" x14ac:dyDescent="0.3">
      <c r="A115" s="69">
        <f t="shared" si="22"/>
        <v>105</v>
      </c>
      <c r="B115" s="70">
        <v>62099</v>
      </c>
      <c r="C115" s="70" t="s">
        <v>17</v>
      </c>
      <c r="D115" s="69" t="s">
        <v>90</v>
      </c>
      <c r="E115" s="69" t="s">
        <v>242</v>
      </c>
      <c r="F115" s="70" t="s">
        <v>9</v>
      </c>
      <c r="G115" s="70">
        <v>64</v>
      </c>
      <c r="H115" s="71" t="s">
        <v>243</v>
      </c>
      <c r="I115" s="70">
        <v>6</v>
      </c>
      <c r="J115" s="69" t="s">
        <v>244</v>
      </c>
      <c r="K115" s="70">
        <v>1</v>
      </c>
      <c r="L115" s="69" t="s">
        <v>513</v>
      </c>
      <c r="M115" s="69" t="s">
        <v>76</v>
      </c>
      <c r="O115" s="69" t="str">
        <f t="shared" si="19"/>
        <v/>
      </c>
      <c r="P115" s="69" t="str">
        <f t="shared" si="20"/>
        <v>C</v>
      </c>
      <c r="Q115" s="69" t="str">
        <f t="shared" si="21"/>
        <v/>
      </c>
    </row>
    <row r="116" spans="1:17" s="69" customFormat="1" ht="33" x14ac:dyDescent="0.3">
      <c r="A116" s="69">
        <f t="shared" si="22"/>
        <v>106</v>
      </c>
      <c r="B116" s="70">
        <v>6111</v>
      </c>
      <c r="C116" s="70" t="s">
        <v>14</v>
      </c>
      <c r="D116" s="69" t="s">
        <v>91</v>
      </c>
      <c r="E116" s="69" t="s">
        <v>417</v>
      </c>
      <c r="F116" s="70" t="s">
        <v>9</v>
      </c>
      <c r="G116" s="70">
        <v>64</v>
      </c>
      <c r="H116" s="71" t="s">
        <v>366</v>
      </c>
      <c r="I116" s="70">
        <v>32</v>
      </c>
      <c r="J116" s="69" t="s">
        <v>419</v>
      </c>
      <c r="K116" s="70">
        <v>0</v>
      </c>
      <c r="L116" s="69" t="s">
        <v>510</v>
      </c>
      <c r="M116" s="69" t="s">
        <v>76</v>
      </c>
      <c r="O116" s="69" t="str">
        <f t="shared" si="19"/>
        <v/>
      </c>
      <c r="P116" s="69" t="str">
        <f t="shared" si="20"/>
        <v>C</v>
      </c>
      <c r="Q116" s="69" t="str">
        <f t="shared" si="21"/>
        <v/>
      </c>
    </row>
    <row r="117" spans="1:17" s="69" customFormat="1" ht="33" x14ac:dyDescent="0.3">
      <c r="A117" s="69">
        <f t="shared" si="22"/>
        <v>107</v>
      </c>
      <c r="B117" s="70">
        <v>24144</v>
      </c>
      <c r="C117" s="70" t="s">
        <v>20</v>
      </c>
      <c r="D117" s="69" t="s">
        <v>91</v>
      </c>
      <c r="E117" s="69" t="s">
        <v>365</v>
      </c>
      <c r="F117" s="70" t="s">
        <v>9</v>
      </c>
      <c r="G117" s="70">
        <v>64</v>
      </c>
      <c r="H117" s="71" t="s">
        <v>366</v>
      </c>
      <c r="I117" s="70">
        <v>32</v>
      </c>
      <c r="J117" s="69" t="s">
        <v>362</v>
      </c>
      <c r="K117" s="70"/>
      <c r="L117" s="69" t="s">
        <v>511</v>
      </c>
      <c r="M117" s="69" t="s">
        <v>76</v>
      </c>
      <c r="O117" s="69" t="str">
        <f t="shared" si="19"/>
        <v/>
      </c>
      <c r="P117" s="69" t="str">
        <f t="shared" si="20"/>
        <v>C</v>
      </c>
      <c r="Q117" s="69" t="str">
        <f t="shared" si="21"/>
        <v/>
      </c>
    </row>
    <row r="118" spans="1:17" s="69" customFormat="1" ht="33" x14ac:dyDescent="0.3">
      <c r="A118" s="69">
        <f t="shared" si="22"/>
        <v>108</v>
      </c>
      <c r="B118" s="70">
        <v>6111</v>
      </c>
      <c r="C118" s="70" t="s">
        <v>14</v>
      </c>
      <c r="D118" s="69" t="s">
        <v>91</v>
      </c>
      <c r="E118" s="69" t="s">
        <v>417</v>
      </c>
      <c r="F118" s="70" t="s">
        <v>9</v>
      </c>
      <c r="G118" s="70">
        <v>65</v>
      </c>
      <c r="H118" s="71" t="s">
        <v>368</v>
      </c>
      <c r="I118" s="70">
        <v>6</v>
      </c>
      <c r="J118" s="69" t="s">
        <v>420</v>
      </c>
      <c r="K118" s="70">
        <v>0</v>
      </c>
      <c r="L118" s="69" t="s">
        <v>471</v>
      </c>
      <c r="M118" s="69" t="s">
        <v>76</v>
      </c>
      <c r="O118" s="69" t="str">
        <f t="shared" si="19"/>
        <v/>
      </c>
      <c r="P118" s="69" t="str">
        <f t="shared" si="20"/>
        <v>C</v>
      </c>
      <c r="Q118" s="69" t="str">
        <f t="shared" si="21"/>
        <v/>
      </c>
    </row>
    <row r="119" spans="1:17" s="69" customFormat="1" ht="33" x14ac:dyDescent="0.3">
      <c r="A119" s="69">
        <f t="shared" si="22"/>
        <v>109</v>
      </c>
      <c r="B119" s="70">
        <v>24144</v>
      </c>
      <c r="C119" s="70" t="s">
        <v>20</v>
      </c>
      <c r="D119" s="69" t="s">
        <v>91</v>
      </c>
      <c r="E119" s="69" t="s">
        <v>367</v>
      </c>
      <c r="F119" s="70" t="s">
        <v>9</v>
      </c>
      <c r="G119" s="70">
        <v>65</v>
      </c>
      <c r="H119" s="71" t="s">
        <v>368</v>
      </c>
      <c r="I119" s="70">
        <v>6</v>
      </c>
      <c r="J119" s="69" t="s">
        <v>362</v>
      </c>
      <c r="K119" s="70"/>
      <c r="L119" s="69" t="s">
        <v>476</v>
      </c>
      <c r="M119" s="69" t="s">
        <v>76</v>
      </c>
      <c r="O119" s="69" t="str">
        <f t="shared" si="19"/>
        <v/>
      </c>
      <c r="P119" s="69" t="str">
        <f t="shared" si="20"/>
        <v>C</v>
      </c>
      <c r="Q119" s="69" t="str">
        <f t="shared" si="21"/>
        <v/>
      </c>
    </row>
    <row r="120" spans="1:17" s="69" customFormat="1" ht="33" x14ac:dyDescent="0.3">
      <c r="A120" s="69">
        <f t="shared" si="22"/>
        <v>110</v>
      </c>
      <c r="B120" s="70">
        <v>6111</v>
      </c>
      <c r="C120" s="70" t="s">
        <v>14</v>
      </c>
      <c r="D120" s="69" t="s">
        <v>91</v>
      </c>
      <c r="E120" s="69" t="s">
        <v>417</v>
      </c>
      <c r="F120" s="70" t="s">
        <v>9</v>
      </c>
      <c r="G120" s="70">
        <v>65</v>
      </c>
      <c r="H120" s="71" t="s">
        <v>370</v>
      </c>
      <c r="I120" s="70">
        <v>11</v>
      </c>
      <c r="J120" s="69" t="s">
        <v>421</v>
      </c>
      <c r="K120" s="70">
        <v>0</v>
      </c>
      <c r="L120" s="69" t="s">
        <v>477</v>
      </c>
      <c r="M120" s="69" t="s">
        <v>76</v>
      </c>
      <c r="O120" s="69" t="str">
        <f t="shared" si="19"/>
        <v/>
      </c>
      <c r="P120" s="69" t="str">
        <f t="shared" si="20"/>
        <v>C</v>
      </c>
      <c r="Q120" s="69" t="str">
        <f t="shared" si="21"/>
        <v/>
      </c>
    </row>
    <row r="121" spans="1:17" s="69" customFormat="1" ht="33" x14ac:dyDescent="0.3">
      <c r="A121" s="69">
        <f t="shared" si="22"/>
        <v>111</v>
      </c>
      <c r="B121" s="70">
        <v>24144</v>
      </c>
      <c r="C121" s="70" t="s">
        <v>20</v>
      </c>
      <c r="D121" s="69" t="s">
        <v>91</v>
      </c>
      <c r="E121" s="69" t="s">
        <v>369</v>
      </c>
      <c r="F121" s="70" t="s">
        <v>9</v>
      </c>
      <c r="G121" s="70">
        <v>65</v>
      </c>
      <c r="H121" s="71" t="s">
        <v>370</v>
      </c>
      <c r="I121" s="70">
        <v>11</v>
      </c>
      <c r="J121" s="69" t="s">
        <v>362</v>
      </c>
      <c r="K121" s="70"/>
      <c r="L121" s="69" t="s">
        <v>478</v>
      </c>
      <c r="M121" s="69" t="s">
        <v>76</v>
      </c>
      <c r="O121" s="69" t="str">
        <f t="shared" si="19"/>
        <v/>
      </c>
      <c r="P121" s="69" t="str">
        <f t="shared" si="20"/>
        <v>C</v>
      </c>
      <c r="Q121" s="69" t="str">
        <f t="shared" si="21"/>
        <v/>
      </c>
    </row>
    <row r="122" spans="1:17" s="69" customFormat="1" ht="49.5" x14ac:dyDescent="0.3">
      <c r="A122" s="69">
        <f t="shared" si="22"/>
        <v>112</v>
      </c>
      <c r="B122" s="70">
        <v>60941</v>
      </c>
      <c r="C122" s="70" t="s">
        <v>21</v>
      </c>
      <c r="D122" s="69" t="s">
        <v>91</v>
      </c>
      <c r="E122" s="69" t="s">
        <v>184</v>
      </c>
      <c r="F122" s="70" t="s">
        <v>9</v>
      </c>
      <c r="G122" s="70">
        <v>64</v>
      </c>
      <c r="H122" s="71" t="s">
        <v>447</v>
      </c>
      <c r="I122" s="70">
        <v>31</v>
      </c>
      <c r="J122" s="69" t="s">
        <v>169</v>
      </c>
      <c r="K122" s="70"/>
      <c r="L122" s="69" t="s">
        <v>479</v>
      </c>
      <c r="M122" s="69" t="s">
        <v>76</v>
      </c>
      <c r="O122" s="69" t="str">
        <f t="shared" si="19"/>
        <v/>
      </c>
      <c r="P122" s="69" t="str">
        <f t="shared" si="20"/>
        <v>C</v>
      </c>
      <c r="Q122" s="69" t="str">
        <f t="shared" si="21"/>
        <v/>
      </c>
    </row>
    <row r="123" spans="1:17" s="75" customFormat="1" ht="33" x14ac:dyDescent="0.3">
      <c r="A123" s="75">
        <f t="shared" si="22"/>
        <v>113</v>
      </c>
      <c r="B123" s="76">
        <v>24144</v>
      </c>
      <c r="C123" s="76" t="s">
        <v>20</v>
      </c>
      <c r="D123" s="75" t="s">
        <v>91</v>
      </c>
      <c r="E123" s="75" t="s">
        <v>346</v>
      </c>
      <c r="F123" s="76" t="s">
        <v>9</v>
      </c>
      <c r="G123" s="76">
        <v>66</v>
      </c>
      <c r="H123" s="77" t="s">
        <v>186</v>
      </c>
      <c r="I123" s="76">
        <v>3</v>
      </c>
      <c r="J123" s="75" t="s">
        <v>342</v>
      </c>
      <c r="K123" s="76"/>
      <c r="L123" s="75" t="s">
        <v>471</v>
      </c>
      <c r="M123" s="75" t="s">
        <v>76</v>
      </c>
      <c r="O123" s="75" t="str">
        <f t="shared" si="19"/>
        <v/>
      </c>
      <c r="P123" s="75" t="str">
        <f t="shared" si="20"/>
        <v>C</v>
      </c>
      <c r="Q123" s="75" t="str">
        <f t="shared" si="21"/>
        <v/>
      </c>
    </row>
    <row r="124" spans="1:17" s="75" customFormat="1" ht="66" x14ac:dyDescent="0.3">
      <c r="A124" s="75">
        <f t="shared" si="22"/>
        <v>114</v>
      </c>
      <c r="B124" s="76">
        <v>60941</v>
      </c>
      <c r="C124" s="76" t="s">
        <v>21</v>
      </c>
      <c r="D124" s="75" t="s">
        <v>91</v>
      </c>
      <c r="E124" s="75" t="s">
        <v>185</v>
      </c>
      <c r="F124" s="76" t="s">
        <v>9</v>
      </c>
      <c r="G124" s="76">
        <v>66</v>
      </c>
      <c r="H124" s="77" t="s">
        <v>186</v>
      </c>
      <c r="I124" s="76">
        <v>8</v>
      </c>
      <c r="J124" s="75" t="s">
        <v>25</v>
      </c>
      <c r="K124" s="76"/>
      <c r="L124" s="75" t="s">
        <v>471</v>
      </c>
      <c r="M124" s="75" t="s">
        <v>76</v>
      </c>
      <c r="O124" s="75" t="str">
        <f t="shared" si="19"/>
        <v/>
      </c>
      <c r="P124" s="75" t="str">
        <f t="shared" si="20"/>
        <v>C</v>
      </c>
      <c r="Q124" s="75" t="str">
        <f t="shared" si="21"/>
        <v/>
      </c>
    </row>
    <row r="125" spans="1:17" s="78" customFormat="1" ht="33" x14ac:dyDescent="0.3">
      <c r="A125" s="78">
        <f t="shared" si="22"/>
        <v>115</v>
      </c>
      <c r="B125" s="79">
        <v>24144</v>
      </c>
      <c r="C125" s="79" t="s">
        <v>20</v>
      </c>
      <c r="D125" s="78" t="s">
        <v>91</v>
      </c>
      <c r="E125" s="78" t="s">
        <v>373</v>
      </c>
      <c r="F125" s="79" t="s">
        <v>9</v>
      </c>
      <c r="G125" s="79">
        <v>69</v>
      </c>
      <c r="H125" s="80" t="s">
        <v>374</v>
      </c>
      <c r="I125" s="79">
        <v>3</v>
      </c>
      <c r="J125" s="78" t="s">
        <v>362</v>
      </c>
      <c r="K125" s="79"/>
      <c r="L125" s="78" t="s">
        <v>545</v>
      </c>
      <c r="M125" s="78" t="s">
        <v>76</v>
      </c>
      <c r="O125" s="78" t="str">
        <f t="shared" si="19"/>
        <v/>
      </c>
      <c r="P125" s="78" t="str">
        <f t="shared" si="20"/>
        <v>C</v>
      </c>
      <c r="Q125" s="78" t="str">
        <f t="shared" si="21"/>
        <v/>
      </c>
    </row>
    <row r="126" spans="1:17" s="78" customFormat="1" ht="33" x14ac:dyDescent="0.3">
      <c r="A126" s="78">
        <f t="shared" si="22"/>
        <v>116</v>
      </c>
      <c r="B126" s="79">
        <v>24144</v>
      </c>
      <c r="C126" s="79" t="s">
        <v>20</v>
      </c>
      <c r="D126" s="78" t="s">
        <v>91</v>
      </c>
      <c r="E126" s="78" t="s">
        <v>371</v>
      </c>
      <c r="F126" s="79" t="s">
        <v>9</v>
      </c>
      <c r="G126" s="79">
        <v>68</v>
      </c>
      <c r="H126" s="80" t="s">
        <v>372</v>
      </c>
      <c r="I126" s="79">
        <v>17</v>
      </c>
      <c r="J126" s="78" t="s">
        <v>362</v>
      </c>
      <c r="K126" s="79"/>
      <c r="L126" s="78" t="s">
        <v>545</v>
      </c>
      <c r="M126" s="78" t="s">
        <v>76</v>
      </c>
      <c r="O126" s="78" t="str">
        <f t="shared" si="19"/>
        <v/>
      </c>
      <c r="P126" s="78" t="str">
        <f t="shared" si="20"/>
        <v>C</v>
      </c>
      <c r="Q126" s="78" t="str">
        <f t="shared" si="21"/>
        <v/>
      </c>
    </row>
    <row r="127" spans="1:17" s="78" customFormat="1" ht="33" x14ac:dyDescent="0.3">
      <c r="A127" s="78">
        <f t="shared" si="22"/>
        <v>117</v>
      </c>
      <c r="B127" s="79">
        <v>24144</v>
      </c>
      <c r="C127" s="79" t="s">
        <v>20</v>
      </c>
      <c r="D127" s="78" t="s">
        <v>91</v>
      </c>
      <c r="E127" s="78" t="s">
        <v>375</v>
      </c>
      <c r="F127" s="79" t="s">
        <v>9</v>
      </c>
      <c r="G127" s="79">
        <v>69</v>
      </c>
      <c r="H127" s="80" t="s">
        <v>376</v>
      </c>
      <c r="I127" s="79">
        <v>10</v>
      </c>
      <c r="J127" s="78" t="s">
        <v>362</v>
      </c>
      <c r="K127" s="79"/>
      <c r="L127" s="78" t="s">
        <v>545</v>
      </c>
      <c r="M127" s="78" t="s">
        <v>76</v>
      </c>
      <c r="O127" s="78" t="str">
        <f t="shared" si="19"/>
        <v/>
      </c>
      <c r="P127" s="78" t="str">
        <f t="shared" si="20"/>
        <v>C</v>
      </c>
      <c r="Q127" s="78" t="str">
        <f t="shared" si="21"/>
        <v/>
      </c>
    </row>
    <row r="128" spans="1:17" s="78" customFormat="1" ht="33" x14ac:dyDescent="0.3">
      <c r="A128" s="78">
        <f t="shared" si="22"/>
        <v>118</v>
      </c>
      <c r="B128" s="79">
        <v>24144</v>
      </c>
      <c r="C128" s="79" t="s">
        <v>20</v>
      </c>
      <c r="D128" s="78" t="s">
        <v>91</v>
      </c>
      <c r="E128" s="78" t="s">
        <v>377</v>
      </c>
      <c r="F128" s="79" t="s">
        <v>9</v>
      </c>
      <c r="G128" s="79">
        <v>70</v>
      </c>
      <c r="H128" s="80" t="s">
        <v>378</v>
      </c>
      <c r="I128" s="79">
        <v>3</v>
      </c>
      <c r="J128" s="78" t="s">
        <v>362</v>
      </c>
      <c r="K128" s="79"/>
      <c r="L128" s="78" t="s">
        <v>545</v>
      </c>
      <c r="M128" s="78" t="s">
        <v>76</v>
      </c>
      <c r="O128" s="78" t="str">
        <f t="shared" si="19"/>
        <v/>
      </c>
      <c r="P128" s="78" t="str">
        <f t="shared" si="20"/>
        <v>C</v>
      </c>
      <c r="Q128" s="78" t="str">
        <f t="shared" si="21"/>
        <v/>
      </c>
    </row>
    <row r="129" spans="1:17" s="75" customFormat="1" ht="33" x14ac:dyDescent="0.3">
      <c r="A129" s="75">
        <f t="shared" si="22"/>
        <v>119</v>
      </c>
      <c r="B129" s="76">
        <v>24144</v>
      </c>
      <c r="C129" s="76" t="s">
        <v>20</v>
      </c>
      <c r="D129" s="75" t="s">
        <v>91</v>
      </c>
      <c r="E129" s="75" t="s">
        <v>347</v>
      </c>
      <c r="F129" s="76" t="s">
        <v>9</v>
      </c>
      <c r="G129" s="76">
        <v>71</v>
      </c>
      <c r="H129" s="77" t="s">
        <v>348</v>
      </c>
      <c r="I129" s="76">
        <v>15</v>
      </c>
      <c r="J129" s="75" t="s">
        <v>342</v>
      </c>
      <c r="K129" s="76"/>
      <c r="L129" s="75" t="s">
        <v>471</v>
      </c>
      <c r="M129" s="75" t="s">
        <v>76</v>
      </c>
      <c r="O129" s="75" t="str">
        <f t="shared" si="19"/>
        <v/>
      </c>
      <c r="P129" s="75" t="str">
        <f t="shared" si="20"/>
        <v>C</v>
      </c>
      <c r="Q129" s="75" t="str">
        <f t="shared" si="21"/>
        <v/>
      </c>
    </row>
    <row r="130" spans="1:17" s="78" customFormat="1" ht="49.5" x14ac:dyDescent="0.3">
      <c r="A130" s="78">
        <f t="shared" si="22"/>
        <v>120</v>
      </c>
      <c r="B130" s="79">
        <v>24144</v>
      </c>
      <c r="C130" s="79" t="s">
        <v>20</v>
      </c>
      <c r="D130" s="78" t="s">
        <v>91</v>
      </c>
      <c r="E130" s="78" t="s">
        <v>379</v>
      </c>
      <c r="F130" s="79" t="s">
        <v>9</v>
      </c>
      <c r="G130" s="79">
        <v>72</v>
      </c>
      <c r="H130" s="80" t="s">
        <v>380</v>
      </c>
      <c r="I130" s="79">
        <v>1</v>
      </c>
      <c r="J130" s="78" t="s">
        <v>362</v>
      </c>
      <c r="K130" s="79"/>
      <c r="L130" s="78" t="s">
        <v>545</v>
      </c>
      <c r="M130" s="78" t="s">
        <v>76</v>
      </c>
      <c r="O130" s="78" t="str">
        <f t="shared" si="19"/>
        <v/>
      </c>
      <c r="P130" s="78" t="str">
        <f t="shared" si="20"/>
        <v>C</v>
      </c>
      <c r="Q130" s="78" t="str">
        <f t="shared" si="21"/>
        <v/>
      </c>
    </row>
    <row r="131" spans="1:17" s="75" customFormat="1" ht="66" x14ac:dyDescent="0.3">
      <c r="A131" s="75">
        <f t="shared" si="22"/>
        <v>121</v>
      </c>
      <c r="B131" s="76">
        <v>60941</v>
      </c>
      <c r="C131" s="76" t="s">
        <v>21</v>
      </c>
      <c r="D131" s="75" t="s">
        <v>91</v>
      </c>
      <c r="E131" s="75" t="s">
        <v>187</v>
      </c>
      <c r="F131" s="76" t="s">
        <v>9</v>
      </c>
      <c r="G131" s="76">
        <v>72</v>
      </c>
      <c r="H131" s="77" t="s">
        <v>188</v>
      </c>
      <c r="I131" s="76">
        <v>6</v>
      </c>
      <c r="J131" s="75" t="s">
        <v>25</v>
      </c>
      <c r="K131" s="76"/>
      <c r="L131" s="75" t="s">
        <v>471</v>
      </c>
      <c r="M131" s="75" t="s">
        <v>76</v>
      </c>
      <c r="O131" s="75" t="str">
        <f t="shared" si="19"/>
        <v/>
      </c>
      <c r="P131" s="75" t="str">
        <f t="shared" si="20"/>
        <v>C</v>
      </c>
      <c r="Q131" s="75" t="str">
        <f t="shared" si="21"/>
        <v/>
      </c>
    </row>
    <row r="132" spans="1:17" s="75" customFormat="1" ht="33" x14ac:dyDescent="0.3">
      <c r="A132" s="75">
        <f t="shared" si="22"/>
        <v>122</v>
      </c>
      <c r="B132" s="76">
        <v>24144</v>
      </c>
      <c r="C132" s="76" t="s">
        <v>20</v>
      </c>
      <c r="D132" s="75" t="s">
        <v>91</v>
      </c>
      <c r="E132" s="75" t="s">
        <v>349</v>
      </c>
      <c r="F132" s="76" t="s">
        <v>9</v>
      </c>
      <c r="G132" s="76">
        <v>72</v>
      </c>
      <c r="H132" s="77" t="s">
        <v>188</v>
      </c>
      <c r="I132" s="76">
        <v>6</v>
      </c>
      <c r="J132" s="75" t="s">
        <v>342</v>
      </c>
      <c r="K132" s="76"/>
      <c r="L132" s="75" t="s">
        <v>471</v>
      </c>
      <c r="M132" s="75" t="s">
        <v>76</v>
      </c>
      <c r="O132" s="75" t="str">
        <f t="shared" si="19"/>
        <v/>
      </c>
      <c r="P132" s="75" t="str">
        <f t="shared" si="20"/>
        <v>C</v>
      </c>
      <c r="Q132" s="75" t="str">
        <f t="shared" si="21"/>
        <v/>
      </c>
    </row>
    <row r="133" spans="1:17" s="75" customFormat="1" ht="33" x14ac:dyDescent="0.3">
      <c r="A133" s="75">
        <f t="shared" si="22"/>
        <v>123</v>
      </c>
      <c r="B133" s="76">
        <v>24144</v>
      </c>
      <c r="C133" s="76" t="s">
        <v>20</v>
      </c>
      <c r="D133" s="75" t="s">
        <v>91</v>
      </c>
      <c r="E133" s="75" t="s">
        <v>350</v>
      </c>
      <c r="F133" s="76" t="s">
        <v>9</v>
      </c>
      <c r="G133" s="76">
        <v>73</v>
      </c>
      <c r="H133" s="77" t="s">
        <v>351</v>
      </c>
      <c r="I133" s="76">
        <v>1</v>
      </c>
      <c r="J133" s="75" t="s">
        <v>342</v>
      </c>
      <c r="K133" s="76"/>
      <c r="L133" s="75" t="s">
        <v>471</v>
      </c>
      <c r="M133" s="75" t="s">
        <v>76</v>
      </c>
      <c r="O133" s="75" t="str">
        <f t="shared" si="19"/>
        <v/>
      </c>
      <c r="P133" s="75" t="str">
        <f t="shared" si="20"/>
        <v>C</v>
      </c>
      <c r="Q133" s="75" t="str">
        <f t="shared" si="21"/>
        <v/>
      </c>
    </row>
    <row r="134" spans="1:17" s="78" customFormat="1" ht="66" x14ac:dyDescent="0.3">
      <c r="A134" s="78">
        <f t="shared" si="22"/>
        <v>124</v>
      </c>
      <c r="B134" s="79">
        <v>60941</v>
      </c>
      <c r="C134" s="79" t="s">
        <v>21</v>
      </c>
      <c r="D134" s="78" t="s">
        <v>91</v>
      </c>
      <c r="E134" s="78" t="s">
        <v>233</v>
      </c>
      <c r="F134" s="79" t="s">
        <v>9</v>
      </c>
      <c r="G134" s="79">
        <v>74</v>
      </c>
      <c r="H134" s="80" t="s">
        <v>440</v>
      </c>
      <c r="I134" s="79">
        <v>12</v>
      </c>
      <c r="J134" s="78" t="s">
        <v>234</v>
      </c>
      <c r="K134" s="79"/>
      <c r="L134" s="78" t="s">
        <v>519</v>
      </c>
      <c r="M134" s="78" t="s">
        <v>76</v>
      </c>
      <c r="O134" s="78" t="str">
        <f t="shared" si="19"/>
        <v/>
      </c>
      <c r="P134" s="78" t="str">
        <f t="shared" si="20"/>
        <v>C</v>
      </c>
      <c r="Q134" s="78" t="str">
        <f t="shared" si="21"/>
        <v/>
      </c>
    </row>
    <row r="135" spans="1:17" s="78" customFormat="1" ht="66" x14ac:dyDescent="0.3">
      <c r="A135" s="78">
        <f t="shared" si="22"/>
        <v>125</v>
      </c>
      <c r="B135" s="79">
        <v>24144</v>
      </c>
      <c r="C135" s="79" t="s">
        <v>20</v>
      </c>
      <c r="D135" s="78" t="s">
        <v>91</v>
      </c>
      <c r="E135" s="78" t="s">
        <v>381</v>
      </c>
      <c r="F135" s="79" t="s">
        <v>9</v>
      </c>
      <c r="G135" s="79">
        <v>74</v>
      </c>
      <c r="H135" s="80" t="s">
        <v>440</v>
      </c>
      <c r="I135" s="79">
        <v>12</v>
      </c>
      <c r="J135" s="78" t="s">
        <v>382</v>
      </c>
      <c r="K135" s="79"/>
      <c r="L135" s="78" t="s">
        <v>519</v>
      </c>
      <c r="M135" s="78" t="s">
        <v>76</v>
      </c>
      <c r="O135" s="78" t="str">
        <f t="shared" si="19"/>
        <v/>
      </c>
      <c r="P135" s="78" t="str">
        <f t="shared" si="20"/>
        <v>C</v>
      </c>
      <c r="Q135" s="78" t="str">
        <f t="shared" si="21"/>
        <v/>
      </c>
    </row>
    <row r="136" spans="1:17" s="78" customFormat="1" ht="49.5" x14ac:dyDescent="0.3">
      <c r="A136" s="78">
        <f t="shared" si="22"/>
        <v>126</v>
      </c>
      <c r="B136" s="79">
        <v>62099</v>
      </c>
      <c r="C136" s="79" t="s">
        <v>17</v>
      </c>
      <c r="D136" s="78" t="s">
        <v>90</v>
      </c>
      <c r="E136" s="78" t="s">
        <v>239</v>
      </c>
      <c r="F136" s="79" t="s">
        <v>9</v>
      </c>
      <c r="G136" s="79">
        <v>75</v>
      </c>
      <c r="H136" s="80">
        <v>6.3</v>
      </c>
      <c r="I136" s="79">
        <v>7</v>
      </c>
      <c r="J136" s="78" t="s">
        <v>240</v>
      </c>
      <c r="K136" s="79">
        <v>1</v>
      </c>
      <c r="L136" s="78" t="s">
        <v>544</v>
      </c>
      <c r="M136" s="78" t="s">
        <v>76</v>
      </c>
      <c r="O136" s="78" t="str">
        <f t="shared" si="19"/>
        <v/>
      </c>
      <c r="P136" s="78" t="str">
        <f t="shared" si="20"/>
        <v>C</v>
      </c>
      <c r="Q136" s="78" t="str">
        <f t="shared" si="21"/>
        <v/>
      </c>
    </row>
    <row r="137" spans="1:17" s="31" customFormat="1" ht="33.75" customHeight="1" x14ac:dyDescent="0.3">
      <c r="A137" s="63" t="s">
        <v>463</v>
      </c>
      <c r="E137" s="24"/>
      <c r="G137" s="37"/>
      <c r="H137" s="57"/>
      <c r="I137" s="37"/>
      <c r="J137" s="24"/>
      <c r="L137" s="32"/>
      <c r="M137" s="32"/>
      <c r="N137" s="32"/>
      <c r="O137" s="33"/>
      <c r="P137" s="33"/>
      <c r="Q137" s="33"/>
    </row>
    <row r="138" spans="1:17" s="78" customFormat="1" ht="49.5" x14ac:dyDescent="0.3">
      <c r="A138" s="78">
        <f>SUM(A136,1)</f>
        <v>127</v>
      </c>
      <c r="B138" s="79">
        <v>14928</v>
      </c>
      <c r="C138" s="79" t="s">
        <v>11</v>
      </c>
      <c r="D138" s="78" t="s">
        <v>91</v>
      </c>
      <c r="E138" s="78" t="s">
        <v>121</v>
      </c>
      <c r="F138" s="79" t="s">
        <v>9</v>
      </c>
      <c r="G138" s="79"/>
      <c r="H138" s="80">
        <v>6.4</v>
      </c>
      <c r="I138" s="79"/>
      <c r="J138" s="78" t="s">
        <v>122</v>
      </c>
      <c r="K138" s="79"/>
      <c r="L138" s="78" t="s">
        <v>531</v>
      </c>
      <c r="M138" s="78" t="s">
        <v>76</v>
      </c>
      <c r="O138" s="78" t="str">
        <f t="shared" ref="O138:O150" si="23">IF(F138="Editorial",M138,"")</f>
        <v/>
      </c>
      <c r="P138" s="78" t="str">
        <f t="shared" ref="P138:P150" si="24">IF(F138="Technical",M138,"")</f>
        <v>C</v>
      </c>
      <c r="Q138" s="78" t="str">
        <f t="shared" ref="Q138:Q150" si="25">IF(F138="General",M138,"")</f>
        <v/>
      </c>
    </row>
    <row r="139" spans="1:17" s="78" customFormat="1" ht="33" x14ac:dyDescent="0.3">
      <c r="A139" s="78">
        <f t="shared" ref="A139:A150" si="26">SUM(A138,1)</f>
        <v>128</v>
      </c>
      <c r="B139" s="79">
        <v>65892</v>
      </c>
      <c r="C139" s="79" t="s">
        <v>95</v>
      </c>
      <c r="D139" s="78" t="s">
        <v>90</v>
      </c>
      <c r="E139" s="78" t="s">
        <v>281</v>
      </c>
      <c r="F139" s="79" t="s">
        <v>16</v>
      </c>
      <c r="G139" s="79">
        <v>76</v>
      </c>
      <c r="H139" s="80">
        <v>6.4</v>
      </c>
      <c r="I139" s="79">
        <v>4</v>
      </c>
      <c r="J139" s="78" t="s">
        <v>282</v>
      </c>
      <c r="K139" s="79"/>
      <c r="L139" s="78" t="s">
        <v>532</v>
      </c>
      <c r="M139" s="78" t="s">
        <v>76</v>
      </c>
      <c r="O139" s="78" t="str">
        <f t="shared" si="23"/>
        <v/>
      </c>
      <c r="P139" s="78" t="str">
        <f t="shared" si="24"/>
        <v/>
      </c>
      <c r="Q139" s="78" t="str">
        <f t="shared" si="25"/>
        <v>C</v>
      </c>
    </row>
    <row r="140" spans="1:17" s="69" customFormat="1" ht="33" x14ac:dyDescent="0.3">
      <c r="A140" s="69">
        <f t="shared" si="26"/>
        <v>129</v>
      </c>
      <c r="B140" s="70">
        <v>60941</v>
      </c>
      <c r="C140" s="70" t="s">
        <v>21</v>
      </c>
      <c r="D140" s="69" t="s">
        <v>91</v>
      </c>
      <c r="E140" s="69" t="s">
        <v>189</v>
      </c>
      <c r="F140" s="70" t="s">
        <v>9</v>
      </c>
      <c r="G140" s="70">
        <v>75</v>
      </c>
      <c r="H140" s="71">
        <v>6.4</v>
      </c>
      <c r="I140" s="70">
        <v>16</v>
      </c>
      <c r="J140" s="69" t="s">
        <v>25</v>
      </c>
      <c r="K140" s="70"/>
      <c r="L140" s="69" t="s">
        <v>470</v>
      </c>
      <c r="M140" s="69" t="s">
        <v>76</v>
      </c>
      <c r="O140" s="69" t="str">
        <f t="shared" si="23"/>
        <v/>
      </c>
      <c r="P140" s="69" t="str">
        <f t="shared" si="24"/>
        <v>C</v>
      </c>
      <c r="Q140" s="69" t="str">
        <f t="shared" si="25"/>
        <v/>
      </c>
    </row>
    <row r="141" spans="1:17" s="69" customFormat="1" ht="66" x14ac:dyDescent="0.3">
      <c r="A141" s="69">
        <f t="shared" si="26"/>
        <v>130</v>
      </c>
      <c r="B141" s="70">
        <v>60941</v>
      </c>
      <c r="C141" s="70" t="s">
        <v>21</v>
      </c>
      <c r="D141" s="69" t="s">
        <v>91</v>
      </c>
      <c r="E141" s="69" t="s">
        <v>191</v>
      </c>
      <c r="F141" s="70" t="s">
        <v>9</v>
      </c>
      <c r="G141" s="70">
        <v>85</v>
      </c>
      <c r="H141" s="71">
        <v>6.4</v>
      </c>
      <c r="I141" s="70">
        <v>18</v>
      </c>
      <c r="J141" s="69" t="s">
        <v>157</v>
      </c>
      <c r="K141" s="70"/>
      <c r="L141" s="69" t="s">
        <v>480</v>
      </c>
      <c r="M141" s="69" t="s">
        <v>76</v>
      </c>
      <c r="O141" s="69" t="str">
        <f t="shared" si="23"/>
        <v/>
      </c>
      <c r="P141" s="69" t="str">
        <f t="shared" si="24"/>
        <v>C</v>
      </c>
      <c r="Q141" s="69" t="str">
        <f t="shared" si="25"/>
        <v/>
      </c>
    </row>
    <row r="142" spans="1:17" s="69" customFormat="1" ht="66" x14ac:dyDescent="0.3">
      <c r="A142" s="69">
        <f t="shared" si="26"/>
        <v>131</v>
      </c>
      <c r="B142" s="70">
        <v>60941</v>
      </c>
      <c r="C142" s="70" t="s">
        <v>21</v>
      </c>
      <c r="D142" s="69" t="s">
        <v>91</v>
      </c>
      <c r="E142" s="69" t="s">
        <v>190</v>
      </c>
      <c r="F142" s="70" t="s">
        <v>9</v>
      </c>
      <c r="G142" s="70">
        <v>84</v>
      </c>
      <c r="H142" s="71">
        <v>6.4</v>
      </c>
      <c r="I142" s="70">
        <v>44</v>
      </c>
      <c r="J142" s="69" t="s">
        <v>157</v>
      </c>
      <c r="K142" s="70"/>
      <c r="L142" s="69" t="s">
        <v>480</v>
      </c>
      <c r="M142" s="69" t="s">
        <v>76</v>
      </c>
      <c r="O142" s="69" t="str">
        <f t="shared" si="23"/>
        <v/>
      </c>
      <c r="P142" s="69" t="str">
        <f t="shared" si="24"/>
        <v>C</v>
      </c>
      <c r="Q142" s="69" t="str">
        <f t="shared" si="25"/>
        <v/>
      </c>
    </row>
    <row r="143" spans="1:17" s="78" customFormat="1" ht="66" x14ac:dyDescent="0.3">
      <c r="A143" s="78">
        <f t="shared" si="26"/>
        <v>132</v>
      </c>
      <c r="B143" s="79">
        <v>65892</v>
      </c>
      <c r="C143" s="79" t="s">
        <v>95</v>
      </c>
      <c r="D143" s="78" t="s">
        <v>90</v>
      </c>
      <c r="E143" s="78" t="s">
        <v>287</v>
      </c>
      <c r="F143" s="79" t="s">
        <v>9</v>
      </c>
      <c r="G143" s="79">
        <v>90</v>
      </c>
      <c r="H143" s="80">
        <v>6.4</v>
      </c>
      <c r="I143" s="79" t="s">
        <v>288</v>
      </c>
      <c r="J143" s="78" t="s">
        <v>289</v>
      </c>
      <c r="K143" s="79">
        <v>1</v>
      </c>
      <c r="L143" s="78" t="s">
        <v>519</v>
      </c>
      <c r="M143" s="78" t="s">
        <v>76</v>
      </c>
      <c r="O143" s="78" t="str">
        <f t="shared" si="23"/>
        <v/>
      </c>
      <c r="P143" s="78" t="str">
        <f t="shared" si="24"/>
        <v>C</v>
      </c>
      <c r="Q143" s="78" t="str">
        <f t="shared" si="25"/>
        <v/>
      </c>
    </row>
    <row r="144" spans="1:17" s="69" customFormat="1" ht="82.5" x14ac:dyDescent="0.3">
      <c r="A144" s="69">
        <f t="shared" si="26"/>
        <v>133</v>
      </c>
      <c r="B144" s="70">
        <v>65892</v>
      </c>
      <c r="C144" s="70" t="s">
        <v>95</v>
      </c>
      <c r="D144" s="69" t="s">
        <v>90</v>
      </c>
      <c r="E144" s="69" t="s">
        <v>290</v>
      </c>
      <c r="F144" s="70" t="s">
        <v>9</v>
      </c>
      <c r="G144" s="70">
        <v>90</v>
      </c>
      <c r="H144" s="71">
        <v>6.4</v>
      </c>
      <c r="I144" s="70" t="s">
        <v>291</v>
      </c>
      <c r="J144" s="69" t="s">
        <v>292</v>
      </c>
      <c r="K144" s="70">
        <v>1</v>
      </c>
      <c r="L144" s="69" t="s">
        <v>481</v>
      </c>
      <c r="M144" s="69" t="s">
        <v>76</v>
      </c>
      <c r="O144" s="69" t="str">
        <f t="shared" si="23"/>
        <v/>
      </c>
      <c r="P144" s="69" t="str">
        <f t="shared" si="24"/>
        <v>C</v>
      </c>
      <c r="Q144" s="69" t="str">
        <f t="shared" si="25"/>
        <v/>
      </c>
    </row>
    <row r="145" spans="1:17" s="78" customFormat="1" ht="33" x14ac:dyDescent="0.3">
      <c r="A145" s="78">
        <f t="shared" si="26"/>
        <v>134</v>
      </c>
      <c r="B145" s="79">
        <v>65892</v>
      </c>
      <c r="C145" s="79" t="s">
        <v>95</v>
      </c>
      <c r="D145" s="78" t="s">
        <v>90</v>
      </c>
      <c r="E145" s="78" t="s">
        <v>283</v>
      </c>
      <c r="F145" s="79" t="s">
        <v>16</v>
      </c>
      <c r="G145" s="79">
        <v>92</v>
      </c>
      <c r="H145" s="80">
        <v>6.5</v>
      </c>
      <c r="I145" s="79">
        <v>6</v>
      </c>
      <c r="J145" s="78" t="s">
        <v>284</v>
      </c>
      <c r="K145" s="79"/>
      <c r="L145" s="78" t="s">
        <v>533</v>
      </c>
      <c r="M145" s="78" t="s">
        <v>76</v>
      </c>
      <c r="O145" s="78" t="str">
        <f t="shared" si="23"/>
        <v/>
      </c>
      <c r="P145" s="78" t="str">
        <f t="shared" si="24"/>
        <v/>
      </c>
      <c r="Q145" s="78" t="str">
        <f t="shared" si="25"/>
        <v>C</v>
      </c>
    </row>
    <row r="146" spans="1:17" s="78" customFormat="1" ht="33" x14ac:dyDescent="0.3">
      <c r="A146" s="78">
        <f t="shared" si="26"/>
        <v>135</v>
      </c>
      <c r="B146" s="79">
        <v>65892</v>
      </c>
      <c r="C146" s="79" t="s">
        <v>95</v>
      </c>
      <c r="D146" s="78" t="s">
        <v>90</v>
      </c>
      <c r="E146" s="78" t="s">
        <v>333</v>
      </c>
      <c r="F146" s="79" t="s">
        <v>9</v>
      </c>
      <c r="G146" s="79">
        <v>93</v>
      </c>
      <c r="H146" s="80">
        <v>6.5</v>
      </c>
      <c r="I146" s="79">
        <v>15</v>
      </c>
      <c r="J146" s="78" t="s">
        <v>334</v>
      </c>
      <c r="K146" s="79">
        <v>1</v>
      </c>
      <c r="L146" s="78" t="s">
        <v>533</v>
      </c>
      <c r="M146" s="78" t="s">
        <v>76</v>
      </c>
      <c r="O146" s="78" t="str">
        <f t="shared" si="23"/>
        <v/>
      </c>
      <c r="P146" s="78" t="str">
        <f t="shared" si="24"/>
        <v>C</v>
      </c>
      <c r="Q146" s="78" t="str">
        <f t="shared" si="25"/>
        <v/>
      </c>
    </row>
    <row r="147" spans="1:17" s="69" customFormat="1" ht="49.5" x14ac:dyDescent="0.3">
      <c r="A147" s="69">
        <f t="shared" si="26"/>
        <v>136</v>
      </c>
      <c r="B147" s="70">
        <v>60941</v>
      </c>
      <c r="C147" s="70" t="s">
        <v>21</v>
      </c>
      <c r="D147" s="69" t="s">
        <v>91</v>
      </c>
      <c r="E147" s="69" t="s">
        <v>192</v>
      </c>
      <c r="F147" s="70" t="s">
        <v>9</v>
      </c>
      <c r="G147" s="70">
        <v>94</v>
      </c>
      <c r="H147" s="71" t="s">
        <v>441</v>
      </c>
      <c r="I147" s="70">
        <v>25</v>
      </c>
      <c r="J147" s="69" t="s">
        <v>40</v>
      </c>
      <c r="K147" s="70"/>
      <c r="L147" s="69" t="s">
        <v>471</v>
      </c>
      <c r="M147" s="69" t="s">
        <v>76</v>
      </c>
      <c r="O147" s="69" t="str">
        <f t="shared" si="23"/>
        <v/>
      </c>
      <c r="P147" s="69" t="str">
        <f t="shared" si="24"/>
        <v>C</v>
      </c>
      <c r="Q147" s="69" t="str">
        <f t="shared" si="25"/>
        <v/>
      </c>
    </row>
    <row r="148" spans="1:17" s="75" customFormat="1" ht="132" x14ac:dyDescent="0.3">
      <c r="A148" s="75">
        <f t="shared" si="26"/>
        <v>137</v>
      </c>
      <c r="B148" s="76">
        <v>65892</v>
      </c>
      <c r="C148" s="76" t="s">
        <v>95</v>
      </c>
      <c r="D148" s="75" t="s">
        <v>90</v>
      </c>
      <c r="E148" s="75" t="s">
        <v>278</v>
      </c>
      <c r="F148" s="76" t="s">
        <v>9</v>
      </c>
      <c r="G148" s="76">
        <v>93</v>
      </c>
      <c r="H148" s="77">
        <v>6.5</v>
      </c>
      <c r="I148" s="76">
        <v>32</v>
      </c>
      <c r="J148" s="75" t="s">
        <v>280</v>
      </c>
      <c r="K148" s="76">
        <v>1</v>
      </c>
      <c r="L148" s="75" t="s">
        <v>517</v>
      </c>
      <c r="M148" s="75" t="s">
        <v>76</v>
      </c>
      <c r="N148" s="76"/>
      <c r="O148" s="75" t="str">
        <f t="shared" si="23"/>
        <v/>
      </c>
      <c r="P148" s="75" t="str">
        <f t="shared" si="24"/>
        <v>C</v>
      </c>
      <c r="Q148" s="75" t="str">
        <f t="shared" si="25"/>
        <v/>
      </c>
    </row>
    <row r="149" spans="1:17" s="78" customFormat="1" ht="66" x14ac:dyDescent="0.3">
      <c r="A149" s="78">
        <f t="shared" si="26"/>
        <v>138</v>
      </c>
      <c r="B149" s="79">
        <v>62099</v>
      </c>
      <c r="C149" s="79" t="s">
        <v>17</v>
      </c>
      <c r="D149" s="78" t="s">
        <v>90</v>
      </c>
      <c r="E149" s="78" t="s">
        <v>235</v>
      </c>
      <c r="F149" s="79" t="s">
        <v>9</v>
      </c>
      <c r="G149" s="79">
        <v>75</v>
      </c>
      <c r="H149" s="80">
        <v>6.4</v>
      </c>
      <c r="I149" s="79"/>
      <c r="J149" s="78" t="s">
        <v>236</v>
      </c>
      <c r="K149" s="79">
        <v>1</v>
      </c>
      <c r="L149" s="78" t="s">
        <v>535</v>
      </c>
      <c r="M149" s="78" t="s">
        <v>76</v>
      </c>
      <c r="O149" s="78" t="str">
        <f t="shared" si="23"/>
        <v/>
      </c>
      <c r="P149" s="78" t="str">
        <f t="shared" si="24"/>
        <v>C</v>
      </c>
      <c r="Q149" s="78" t="str">
        <f t="shared" si="25"/>
        <v/>
      </c>
    </row>
    <row r="150" spans="1:17" s="78" customFormat="1" ht="66" x14ac:dyDescent="0.3">
      <c r="A150" s="78">
        <f t="shared" si="26"/>
        <v>139</v>
      </c>
      <c r="B150" s="79">
        <v>62099</v>
      </c>
      <c r="C150" s="79" t="s">
        <v>17</v>
      </c>
      <c r="D150" s="78" t="s">
        <v>90</v>
      </c>
      <c r="E150" s="78" t="s">
        <v>237</v>
      </c>
      <c r="F150" s="79" t="s">
        <v>9</v>
      </c>
      <c r="G150" s="79">
        <v>91</v>
      </c>
      <c r="H150" s="80">
        <v>6.5</v>
      </c>
      <c r="I150" s="79"/>
      <c r="J150" s="78" t="s">
        <v>238</v>
      </c>
      <c r="K150" s="79">
        <v>1</v>
      </c>
      <c r="L150" s="78" t="s">
        <v>536</v>
      </c>
      <c r="M150" s="78" t="s">
        <v>76</v>
      </c>
      <c r="O150" s="78" t="str">
        <f t="shared" si="23"/>
        <v/>
      </c>
      <c r="P150" s="78" t="str">
        <f t="shared" si="24"/>
        <v>C</v>
      </c>
      <c r="Q150" s="78" t="str">
        <f t="shared" si="25"/>
        <v/>
      </c>
    </row>
    <row r="151" spans="1:17" s="31" customFormat="1" ht="33.75" customHeight="1" x14ac:dyDescent="0.3">
      <c r="A151" s="63" t="s">
        <v>464</v>
      </c>
      <c r="E151" s="24"/>
      <c r="G151" s="37"/>
      <c r="H151" s="57"/>
      <c r="I151" s="37"/>
      <c r="J151" s="24"/>
      <c r="L151" s="32"/>
      <c r="M151" s="32"/>
      <c r="N151" s="32"/>
      <c r="O151" s="33"/>
      <c r="P151" s="33"/>
      <c r="Q151" s="33"/>
    </row>
    <row r="152" spans="1:17" s="31" customFormat="1" ht="33.75" customHeight="1" x14ac:dyDescent="0.3">
      <c r="A152" s="34" t="s">
        <v>465</v>
      </c>
      <c r="E152" s="24"/>
      <c r="G152" s="37"/>
      <c r="H152" s="57"/>
      <c r="I152" s="37"/>
      <c r="J152" s="24"/>
      <c r="L152" s="32"/>
      <c r="M152" s="32"/>
      <c r="N152" s="32"/>
      <c r="O152" s="33"/>
      <c r="P152" s="33"/>
      <c r="Q152" s="33"/>
    </row>
    <row r="153" spans="1:17" s="78" customFormat="1" ht="66" x14ac:dyDescent="0.3">
      <c r="A153" s="78">
        <f>SUM(A150,1)</f>
        <v>140</v>
      </c>
      <c r="B153" s="79">
        <v>14928</v>
      </c>
      <c r="C153" s="79" t="s">
        <v>11</v>
      </c>
      <c r="D153" s="78" t="s">
        <v>91</v>
      </c>
      <c r="E153" s="78" t="s">
        <v>102</v>
      </c>
      <c r="F153" s="79" t="s">
        <v>9</v>
      </c>
      <c r="G153" s="79">
        <v>175</v>
      </c>
      <c r="H153" s="80" t="s">
        <v>434</v>
      </c>
      <c r="I153" s="79"/>
      <c r="J153" s="78" t="s">
        <v>103</v>
      </c>
      <c r="K153" s="79"/>
      <c r="L153" s="78" t="s">
        <v>534</v>
      </c>
      <c r="M153" s="78" t="s">
        <v>76</v>
      </c>
      <c r="O153" s="78" t="str">
        <f t="shared" ref="O153:O160" si="27">IF(F153="Editorial",M153,"")</f>
        <v/>
      </c>
      <c r="P153" s="78" t="str">
        <f t="shared" ref="P153:P160" si="28">IF(F153="Technical",M153,"")</f>
        <v>C</v>
      </c>
      <c r="Q153" s="78" t="str">
        <f t="shared" ref="Q153:Q160" si="29">IF(F153="General",M153,"")</f>
        <v/>
      </c>
    </row>
    <row r="154" spans="1:17" s="69" customFormat="1" ht="33" x14ac:dyDescent="0.3">
      <c r="A154" s="69">
        <f t="shared" ref="A154:A180" si="30">SUM(A153,1)</f>
        <v>141</v>
      </c>
      <c r="B154" s="70">
        <v>60941</v>
      </c>
      <c r="C154" s="70" t="s">
        <v>21</v>
      </c>
      <c r="D154" s="69" t="s">
        <v>91</v>
      </c>
      <c r="E154" s="69" t="s">
        <v>197</v>
      </c>
      <c r="F154" s="70" t="s">
        <v>9</v>
      </c>
      <c r="G154" s="70">
        <v>176</v>
      </c>
      <c r="H154" s="71" t="s">
        <v>198</v>
      </c>
      <c r="I154" s="70">
        <v>1</v>
      </c>
      <c r="J154" s="69" t="s">
        <v>41</v>
      </c>
      <c r="K154" s="70"/>
      <c r="L154" s="69" t="s">
        <v>471</v>
      </c>
      <c r="M154" s="69" t="s">
        <v>76</v>
      </c>
      <c r="O154" s="69" t="str">
        <f t="shared" si="27"/>
        <v/>
      </c>
      <c r="P154" s="69" t="str">
        <f t="shared" si="28"/>
        <v>C</v>
      </c>
      <c r="Q154" s="69" t="str">
        <f t="shared" si="29"/>
        <v/>
      </c>
    </row>
    <row r="155" spans="1:17" s="69" customFormat="1" ht="49.5" x14ac:dyDescent="0.3">
      <c r="A155" s="69">
        <f t="shared" si="30"/>
        <v>142</v>
      </c>
      <c r="B155" s="70">
        <v>24144</v>
      </c>
      <c r="C155" s="70" t="s">
        <v>20</v>
      </c>
      <c r="D155" s="69" t="s">
        <v>91</v>
      </c>
      <c r="E155" s="69" t="s">
        <v>397</v>
      </c>
      <c r="F155" s="70" t="s">
        <v>9</v>
      </c>
      <c r="G155" s="70">
        <v>176</v>
      </c>
      <c r="H155" s="71" t="s">
        <v>198</v>
      </c>
      <c r="I155" s="70">
        <v>1</v>
      </c>
      <c r="J155" s="69" t="s">
        <v>31</v>
      </c>
      <c r="K155" s="70"/>
      <c r="L155" s="69" t="s">
        <v>484</v>
      </c>
      <c r="M155" s="69" t="s">
        <v>76</v>
      </c>
      <c r="O155" s="69" t="str">
        <f t="shared" si="27"/>
        <v/>
      </c>
      <c r="P155" s="69" t="str">
        <f t="shared" si="28"/>
        <v>C</v>
      </c>
      <c r="Q155" s="69" t="str">
        <f t="shared" si="29"/>
        <v/>
      </c>
    </row>
    <row r="156" spans="1:17" s="69" customFormat="1" ht="132" x14ac:dyDescent="0.3">
      <c r="A156" s="69">
        <f t="shared" si="30"/>
        <v>143</v>
      </c>
      <c r="B156" s="70">
        <v>60941</v>
      </c>
      <c r="C156" s="70" t="s">
        <v>21</v>
      </c>
      <c r="D156" s="69" t="s">
        <v>91</v>
      </c>
      <c r="E156" s="69" t="s">
        <v>199</v>
      </c>
      <c r="F156" s="70" t="s">
        <v>9</v>
      </c>
      <c r="G156" s="70">
        <v>178</v>
      </c>
      <c r="H156" s="71" t="s">
        <v>200</v>
      </c>
      <c r="I156" s="70">
        <v>7</v>
      </c>
      <c r="J156" s="69" t="s">
        <v>42</v>
      </c>
      <c r="K156" s="70"/>
      <c r="L156" s="69" t="s">
        <v>485</v>
      </c>
      <c r="M156" s="69" t="s">
        <v>76</v>
      </c>
      <c r="O156" s="69" t="str">
        <f t="shared" si="27"/>
        <v/>
      </c>
      <c r="P156" s="69" t="str">
        <f t="shared" si="28"/>
        <v>C</v>
      </c>
      <c r="Q156" s="69" t="str">
        <f t="shared" si="29"/>
        <v/>
      </c>
    </row>
    <row r="157" spans="1:17" s="69" customFormat="1" ht="132" x14ac:dyDescent="0.3">
      <c r="A157" s="69">
        <f t="shared" si="30"/>
        <v>144</v>
      </c>
      <c r="B157" s="70">
        <v>60941</v>
      </c>
      <c r="C157" s="70" t="s">
        <v>21</v>
      </c>
      <c r="D157" s="69" t="s">
        <v>91</v>
      </c>
      <c r="E157" s="69" t="s">
        <v>45</v>
      </c>
      <c r="F157" s="70" t="s">
        <v>9</v>
      </c>
      <c r="G157" s="70">
        <v>178</v>
      </c>
      <c r="H157" s="71" t="s">
        <v>200</v>
      </c>
      <c r="I157" s="70">
        <v>7</v>
      </c>
      <c r="J157" s="69" t="s">
        <v>46</v>
      </c>
      <c r="K157" s="70"/>
      <c r="L157" s="69" t="s">
        <v>486</v>
      </c>
      <c r="M157" s="69" t="s">
        <v>76</v>
      </c>
      <c r="N157" s="69" t="s">
        <v>487</v>
      </c>
      <c r="O157" s="69" t="str">
        <f t="shared" si="27"/>
        <v/>
      </c>
      <c r="P157" s="69" t="str">
        <f t="shared" si="28"/>
        <v>C</v>
      </c>
      <c r="Q157" s="69" t="str">
        <f t="shared" si="29"/>
        <v/>
      </c>
    </row>
    <row r="158" spans="1:17" s="69" customFormat="1" ht="115.5" x14ac:dyDescent="0.3">
      <c r="A158" s="69">
        <f t="shared" si="30"/>
        <v>145</v>
      </c>
      <c r="B158" s="70">
        <v>60941</v>
      </c>
      <c r="C158" s="70" t="s">
        <v>21</v>
      </c>
      <c r="D158" s="69" t="s">
        <v>91</v>
      </c>
      <c r="E158" s="69" t="s">
        <v>47</v>
      </c>
      <c r="F158" s="70" t="s">
        <v>9</v>
      </c>
      <c r="G158" s="70">
        <v>178</v>
      </c>
      <c r="H158" s="71" t="s">
        <v>200</v>
      </c>
      <c r="I158" s="70">
        <v>7</v>
      </c>
      <c r="J158" s="69" t="s">
        <v>48</v>
      </c>
      <c r="K158" s="70"/>
      <c r="L158" s="69" t="s">
        <v>489</v>
      </c>
      <c r="M158" s="69" t="s">
        <v>76</v>
      </c>
      <c r="N158" s="69" t="s">
        <v>488</v>
      </c>
      <c r="O158" s="69" t="str">
        <f t="shared" si="27"/>
        <v/>
      </c>
      <c r="P158" s="69" t="str">
        <f t="shared" si="28"/>
        <v>C</v>
      </c>
      <c r="Q158" s="69" t="str">
        <f t="shared" si="29"/>
        <v/>
      </c>
    </row>
    <row r="159" spans="1:17" s="69" customFormat="1" ht="49.5" x14ac:dyDescent="0.3">
      <c r="A159" s="69">
        <f t="shared" si="30"/>
        <v>146</v>
      </c>
      <c r="B159" s="70">
        <v>60941</v>
      </c>
      <c r="C159" s="70" t="s">
        <v>21</v>
      </c>
      <c r="D159" s="69" t="s">
        <v>91</v>
      </c>
      <c r="E159" s="69" t="s">
        <v>201</v>
      </c>
      <c r="F159" s="70" t="s">
        <v>9</v>
      </c>
      <c r="G159" s="70">
        <v>178</v>
      </c>
      <c r="H159" s="71" t="s">
        <v>200</v>
      </c>
      <c r="I159" s="70">
        <v>21</v>
      </c>
      <c r="J159" s="69" t="s">
        <v>202</v>
      </c>
      <c r="K159" s="70"/>
      <c r="L159" s="69" t="s">
        <v>490</v>
      </c>
      <c r="M159" s="69" t="s">
        <v>76</v>
      </c>
      <c r="O159" s="69" t="str">
        <f t="shared" si="27"/>
        <v/>
      </c>
      <c r="P159" s="69" t="str">
        <f t="shared" si="28"/>
        <v>C</v>
      </c>
      <c r="Q159" s="69" t="str">
        <f t="shared" si="29"/>
        <v/>
      </c>
    </row>
    <row r="160" spans="1:17" s="69" customFormat="1" ht="33" x14ac:dyDescent="0.3">
      <c r="A160" s="69">
        <f t="shared" si="30"/>
        <v>147</v>
      </c>
      <c r="B160" s="70">
        <v>60941</v>
      </c>
      <c r="C160" s="70" t="s">
        <v>21</v>
      </c>
      <c r="D160" s="69" t="s">
        <v>91</v>
      </c>
      <c r="E160" s="69" t="s">
        <v>43</v>
      </c>
      <c r="F160" s="70" t="s">
        <v>9</v>
      </c>
      <c r="G160" s="70">
        <v>178</v>
      </c>
      <c r="H160" s="71" t="s">
        <v>200</v>
      </c>
      <c r="I160" s="70">
        <v>32</v>
      </c>
      <c r="J160" s="69" t="s">
        <v>44</v>
      </c>
      <c r="K160" s="70"/>
      <c r="L160" s="69" t="s">
        <v>491</v>
      </c>
      <c r="M160" s="69" t="s">
        <v>76</v>
      </c>
      <c r="O160" s="69" t="str">
        <f t="shared" si="27"/>
        <v/>
      </c>
      <c r="P160" s="69" t="str">
        <f t="shared" si="28"/>
        <v>C</v>
      </c>
      <c r="Q160" s="69" t="str">
        <f t="shared" si="29"/>
        <v/>
      </c>
    </row>
    <row r="161" spans="1:17" s="31" customFormat="1" ht="33.75" customHeight="1" x14ac:dyDescent="0.3">
      <c r="A161" s="34" t="s">
        <v>466</v>
      </c>
      <c r="E161" s="24"/>
      <c r="G161" s="37"/>
      <c r="H161" s="57"/>
      <c r="I161" s="37"/>
      <c r="J161" s="24"/>
      <c r="L161" s="32"/>
      <c r="M161" s="32"/>
      <c r="N161" s="32"/>
      <c r="O161" s="33"/>
      <c r="P161" s="33"/>
      <c r="Q161" s="33"/>
    </row>
    <row r="162" spans="1:17" s="69" customFormat="1" ht="82.5" x14ac:dyDescent="0.3">
      <c r="A162" s="69">
        <f>SUM(A160,1)</f>
        <v>148</v>
      </c>
      <c r="B162" s="70">
        <v>24144</v>
      </c>
      <c r="C162" s="70" t="s">
        <v>20</v>
      </c>
      <c r="D162" s="69" t="s">
        <v>91</v>
      </c>
      <c r="E162" s="69" t="s">
        <v>32</v>
      </c>
      <c r="F162" s="70" t="s">
        <v>9</v>
      </c>
      <c r="G162" s="70">
        <v>208</v>
      </c>
      <c r="H162" s="71" t="s">
        <v>204</v>
      </c>
      <c r="I162" s="70">
        <v>13</v>
      </c>
      <c r="J162" s="69" t="s">
        <v>33</v>
      </c>
      <c r="K162" s="70"/>
      <c r="L162" s="69" t="s">
        <v>515</v>
      </c>
      <c r="M162" s="69" t="s">
        <v>76</v>
      </c>
      <c r="O162" s="69" t="str">
        <f t="shared" ref="O162:O180" si="31">IF(F162="Editorial",M162,"")</f>
        <v/>
      </c>
      <c r="P162" s="69" t="str">
        <f t="shared" ref="P162:P180" si="32">IF(F162="Technical",M162,"")</f>
        <v>C</v>
      </c>
      <c r="Q162" s="69" t="str">
        <f t="shared" ref="Q162:Q180" si="33">IF(F162="General",M162,"")</f>
        <v/>
      </c>
    </row>
    <row r="163" spans="1:17" s="69" customFormat="1" ht="82.5" x14ac:dyDescent="0.3">
      <c r="A163" s="69">
        <f t="shared" si="30"/>
        <v>149</v>
      </c>
      <c r="B163" s="70">
        <v>24144</v>
      </c>
      <c r="C163" s="70" t="s">
        <v>20</v>
      </c>
      <c r="D163" s="69" t="s">
        <v>91</v>
      </c>
      <c r="E163" s="69" t="s">
        <v>34</v>
      </c>
      <c r="F163" s="70" t="s">
        <v>9</v>
      </c>
      <c r="G163" s="70">
        <v>208</v>
      </c>
      <c r="H163" s="71" t="s">
        <v>204</v>
      </c>
      <c r="I163" s="70">
        <v>18</v>
      </c>
      <c r="J163" s="69" t="s">
        <v>389</v>
      </c>
      <c r="K163" s="70"/>
      <c r="L163" s="69" t="s">
        <v>493</v>
      </c>
      <c r="M163" s="69" t="s">
        <v>76</v>
      </c>
      <c r="O163" s="69" t="str">
        <f t="shared" si="31"/>
        <v/>
      </c>
      <c r="P163" s="69" t="str">
        <f t="shared" si="32"/>
        <v>C</v>
      </c>
      <c r="Q163" s="69" t="str">
        <f t="shared" si="33"/>
        <v/>
      </c>
    </row>
    <row r="164" spans="1:17" s="69" customFormat="1" ht="99" x14ac:dyDescent="0.3">
      <c r="A164" s="69">
        <f t="shared" si="30"/>
        <v>150</v>
      </c>
      <c r="B164" s="70">
        <v>24144</v>
      </c>
      <c r="C164" s="70" t="s">
        <v>20</v>
      </c>
      <c r="D164" s="69" t="s">
        <v>91</v>
      </c>
      <c r="E164" s="69" t="s">
        <v>35</v>
      </c>
      <c r="F164" s="70" t="s">
        <v>9</v>
      </c>
      <c r="G164" s="70">
        <v>208</v>
      </c>
      <c r="H164" s="71" t="s">
        <v>204</v>
      </c>
      <c r="I164" s="70">
        <v>18</v>
      </c>
      <c r="J164" s="69" t="s">
        <v>390</v>
      </c>
      <c r="K164" s="70"/>
      <c r="L164" s="69" t="s">
        <v>494</v>
      </c>
      <c r="M164" s="69" t="s">
        <v>76</v>
      </c>
      <c r="O164" s="69" t="str">
        <f t="shared" si="31"/>
        <v/>
      </c>
      <c r="P164" s="69" t="str">
        <f t="shared" si="32"/>
        <v>C</v>
      </c>
      <c r="Q164" s="69" t="str">
        <f t="shared" si="33"/>
        <v/>
      </c>
    </row>
    <row r="165" spans="1:17" s="69" customFormat="1" ht="66" x14ac:dyDescent="0.3">
      <c r="A165" s="69">
        <f t="shared" si="30"/>
        <v>151</v>
      </c>
      <c r="B165" s="70">
        <v>60941</v>
      </c>
      <c r="C165" s="70" t="s">
        <v>21</v>
      </c>
      <c r="D165" s="69" t="s">
        <v>91</v>
      </c>
      <c r="E165" s="69" t="s">
        <v>203</v>
      </c>
      <c r="F165" s="70" t="s">
        <v>9</v>
      </c>
      <c r="G165" s="70">
        <v>209</v>
      </c>
      <c r="H165" s="71" t="s">
        <v>204</v>
      </c>
      <c r="I165" s="70">
        <v>3</v>
      </c>
      <c r="J165" s="69" t="s">
        <v>49</v>
      </c>
      <c r="K165" s="70"/>
      <c r="L165" s="69" t="s">
        <v>495</v>
      </c>
      <c r="M165" s="69" t="s">
        <v>76</v>
      </c>
      <c r="O165" s="69" t="str">
        <f t="shared" si="31"/>
        <v/>
      </c>
      <c r="P165" s="69" t="str">
        <f t="shared" si="32"/>
        <v>C</v>
      </c>
      <c r="Q165" s="69" t="str">
        <f t="shared" si="33"/>
        <v/>
      </c>
    </row>
    <row r="166" spans="1:17" s="69" customFormat="1" ht="115.5" x14ac:dyDescent="0.3">
      <c r="A166" s="69">
        <f t="shared" si="30"/>
        <v>152</v>
      </c>
      <c r="B166" s="70">
        <v>60941</v>
      </c>
      <c r="C166" s="70" t="s">
        <v>21</v>
      </c>
      <c r="D166" s="69" t="s">
        <v>91</v>
      </c>
      <c r="E166" s="69" t="s">
        <v>205</v>
      </c>
      <c r="F166" s="70" t="s">
        <v>9</v>
      </c>
      <c r="G166" s="70">
        <v>209</v>
      </c>
      <c r="H166" s="71" t="s">
        <v>204</v>
      </c>
      <c r="I166" s="70">
        <v>3</v>
      </c>
      <c r="J166" s="69" t="s">
        <v>50</v>
      </c>
      <c r="K166" s="70"/>
      <c r="L166" s="69" t="s">
        <v>496</v>
      </c>
      <c r="M166" s="69" t="s">
        <v>76</v>
      </c>
      <c r="O166" s="69" t="str">
        <f t="shared" si="31"/>
        <v/>
      </c>
      <c r="P166" s="69" t="str">
        <f t="shared" si="32"/>
        <v>C</v>
      </c>
      <c r="Q166" s="69" t="str">
        <f t="shared" si="33"/>
        <v/>
      </c>
    </row>
    <row r="167" spans="1:17" s="69" customFormat="1" ht="66" x14ac:dyDescent="0.3">
      <c r="A167" s="69">
        <f t="shared" si="30"/>
        <v>153</v>
      </c>
      <c r="B167" s="70">
        <v>60941</v>
      </c>
      <c r="C167" s="70" t="s">
        <v>21</v>
      </c>
      <c r="D167" s="69" t="s">
        <v>91</v>
      </c>
      <c r="E167" s="69" t="s">
        <v>206</v>
      </c>
      <c r="F167" s="70" t="s">
        <v>9</v>
      </c>
      <c r="G167" s="70">
        <v>209</v>
      </c>
      <c r="H167" s="71" t="s">
        <v>204</v>
      </c>
      <c r="I167" s="70">
        <v>3</v>
      </c>
      <c r="J167" s="69" t="s">
        <v>51</v>
      </c>
      <c r="K167" s="70"/>
      <c r="L167" s="69" t="s">
        <v>497</v>
      </c>
      <c r="M167" s="69" t="s">
        <v>76</v>
      </c>
      <c r="O167" s="69" t="str">
        <f t="shared" si="31"/>
        <v/>
      </c>
      <c r="P167" s="69" t="str">
        <f t="shared" si="32"/>
        <v>C</v>
      </c>
      <c r="Q167" s="69" t="str">
        <f t="shared" si="33"/>
        <v/>
      </c>
    </row>
    <row r="168" spans="1:17" s="69" customFormat="1" ht="132" x14ac:dyDescent="0.3">
      <c r="A168" s="69">
        <f t="shared" si="30"/>
        <v>154</v>
      </c>
      <c r="B168" s="70">
        <v>60941</v>
      </c>
      <c r="C168" s="70" t="s">
        <v>21</v>
      </c>
      <c r="D168" s="69" t="s">
        <v>91</v>
      </c>
      <c r="E168" s="69" t="s">
        <v>207</v>
      </c>
      <c r="F168" s="70" t="s">
        <v>9</v>
      </c>
      <c r="G168" s="70">
        <v>209</v>
      </c>
      <c r="H168" s="71" t="s">
        <v>204</v>
      </c>
      <c r="I168" s="70">
        <v>3</v>
      </c>
      <c r="J168" s="69" t="s">
        <v>52</v>
      </c>
      <c r="K168" s="70"/>
      <c r="L168" s="69" t="s">
        <v>498</v>
      </c>
      <c r="M168" s="69" t="s">
        <v>76</v>
      </c>
      <c r="O168" s="69" t="str">
        <f t="shared" si="31"/>
        <v/>
      </c>
      <c r="P168" s="69" t="str">
        <f t="shared" si="32"/>
        <v>C</v>
      </c>
      <c r="Q168" s="69" t="str">
        <f t="shared" si="33"/>
        <v/>
      </c>
    </row>
    <row r="169" spans="1:17" s="69" customFormat="1" ht="135" x14ac:dyDescent="0.3">
      <c r="A169" s="69">
        <f t="shared" si="30"/>
        <v>155</v>
      </c>
      <c r="B169" s="70">
        <v>24144</v>
      </c>
      <c r="C169" s="70" t="s">
        <v>20</v>
      </c>
      <c r="D169" s="69" t="s">
        <v>91</v>
      </c>
      <c r="E169" s="69" t="s">
        <v>36</v>
      </c>
      <c r="F169" s="70" t="s">
        <v>9</v>
      </c>
      <c r="G169" s="70">
        <v>209</v>
      </c>
      <c r="H169" s="71" t="s">
        <v>204</v>
      </c>
      <c r="I169" s="70">
        <v>4</v>
      </c>
      <c r="J169" s="69" t="s">
        <v>391</v>
      </c>
      <c r="K169" s="70"/>
      <c r="L169" s="72" t="s">
        <v>499</v>
      </c>
      <c r="M169" s="69" t="s">
        <v>76</v>
      </c>
      <c r="O169" s="69" t="str">
        <f t="shared" si="31"/>
        <v/>
      </c>
      <c r="P169" s="69" t="str">
        <f t="shared" si="32"/>
        <v>C</v>
      </c>
      <c r="Q169" s="69" t="str">
        <f t="shared" si="33"/>
        <v/>
      </c>
    </row>
    <row r="170" spans="1:17" s="69" customFormat="1" ht="150.75" x14ac:dyDescent="0.3">
      <c r="A170" s="69">
        <f t="shared" si="30"/>
        <v>156</v>
      </c>
      <c r="B170" s="70">
        <v>24144</v>
      </c>
      <c r="C170" s="70" t="s">
        <v>20</v>
      </c>
      <c r="D170" s="69" t="s">
        <v>91</v>
      </c>
      <c r="E170" s="69" t="s">
        <v>37</v>
      </c>
      <c r="F170" s="70" t="s">
        <v>9</v>
      </c>
      <c r="G170" s="70">
        <v>209</v>
      </c>
      <c r="H170" s="71" t="s">
        <v>204</v>
      </c>
      <c r="I170" s="70">
        <v>15</v>
      </c>
      <c r="J170" s="69" t="s">
        <v>392</v>
      </c>
      <c r="K170" s="70"/>
      <c r="L170" s="73" t="s">
        <v>500</v>
      </c>
      <c r="M170" s="69" t="s">
        <v>76</v>
      </c>
      <c r="O170" s="69" t="str">
        <f t="shared" si="31"/>
        <v/>
      </c>
      <c r="P170" s="69" t="str">
        <f t="shared" si="32"/>
        <v>C</v>
      </c>
      <c r="Q170" s="69" t="str">
        <f t="shared" si="33"/>
        <v/>
      </c>
    </row>
    <row r="171" spans="1:17" s="69" customFormat="1" ht="49.5" x14ac:dyDescent="0.3">
      <c r="A171" s="69">
        <f t="shared" si="30"/>
        <v>157</v>
      </c>
      <c r="B171" s="70">
        <v>60941</v>
      </c>
      <c r="C171" s="70" t="s">
        <v>21</v>
      </c>
      <c r="D171" s="69" t="s">
        <v>91</v>
      </c>
      <c r="E171" s="69" t="s">
        <v>53</v>
      </c>
      <c r="F171" s="70" t="s">
        <v>9</v>
      </c>
      <c r="G171" s="70">
        <v>211</v>
      </c>
      <c r="H171" s="71" t="s">
        <v>208</v>
      </c>
      <c r="I171" s="70">
        <v>1</v>
      </c>
      <c r="J171" s="69" t="s">
        <v>54</v>
      </c>
      <c r="K171" s="70"/>
      <c r="L171" s="72" t="s">
        <v>501</v>
      </c>
      <c r="M171" s="69" t="s">
        <v>76</v>
      </c>
      <c r="O171" s="69" t="str">
        <f t="shared" si="31"/>
        <v/>
      </c>
      <c r="P171" s="69" t="str">
        <f t="shared" si="32"/>
        <v>C</v>
      </c>
      <c r="Q171" s="69" t="str">
        <f t="shared" si="33"/>
        <v/>
      </c>
    </row>
    <row r="172" spans="1:17" s="69" customFormat="1" ht="49.5" x14ac:dyDescent="0.3">
      <c r="A172" s="69">
        <f t="shared" si="30"/>
        <v>158</v>
      </c>
      <c r="B172" s="70">
        <v>60941</v>
      </c>
      <c r="C172" s="70" t="s">
        <v>21</v>
      </c>
      <c r="D172" s="69" t="s">
        <v>91</v>
      </c>
      <c r="E172" s="69" t="s">
        <v>55</v>
      </c>
      <c r="F172" s="70" t="s">
        <v>9</v>
      </c>
      <c r="G172" s="70">
        <v>211</v>
      </c>
      <c r="H172" s="71" t="s">
        <v>208</v>
      </c>
      <c r="I172" s="70">
        <v>3</v>
      </c>
      <c r="J172" s="69" t="s">
        <v>56</v>
      </c>
      <c r="K172" s="70"/>
      <c r="L172" s="72" t="s">
        <v>502</v>
      </c>
      <c r="M172" s="69" t="s">
        <v>76</v>
      </c>
      <c r="O172" s="69" t="str">
        <f t="shared" si="31"/>
        <v/>
      </c>
      <c r="P172" s="69" t="str">
        <f t="shared" si="32"/>
        <v>C</v>
      </c>
      <c r="Q172" s="69" t="str">
        <f t="shared" si="33"/>
        <v/>
      </c>
    </row>
    <row r="173" spans="1:17" s="69" customFormat="1" ht="33" x14ac:dyDescent="0.3">
      <c r="A173" s="69">
        <f t="shared" si="30"/>
        <v>159</v>
      </c>
      <c r="B173" s="70">
        <v>24144</v>
      </c>
      <c r="C173" s="70" t="s">
        <v>20</v>
      </c>
      <c r="D173" s="69" t="s">
        <v>91</v>
      </c>
      <c r="E173" s="69" t="s">
        <v>393</v>
      </c>
      <c r="F173" s="70" t="s">
        <v>9</v>
      </c>
      <c r="G173" s="70">
        <v>211</v>
      </c>
      <c r="H173" s="71" t="s">
        <v>208</v>
      </c>
      <c r="I173" s="70">
        <v>4</v>
      </c>
      <c r="J173" s="69" t="s">
        <v>394</v>
      </c>
      <c r="K173" s="70"/>
      <c r="L173" s="69" t="s">
        <v>502</v>
      </c>
      <c r="M173" s="69" t="s">
        <v>76</v>
      </c>
      <c r="O173" s="69" t="str">
        <f t="shared" si="31"/>
        <v/>
      </c>
      <c r="P173" s="69" t="str">
        <f t="shared" si="32"/>
        <v>C</v>
      </c>
      <c r="Q173" s="69" t="str">
        <f t="shared" si="33"/>
        <v/>
      </c>
    </row>
    <row r="174" spans="1:17" s="69" customFormat="1" ht="99" x14ac:dyDescent="0.3">
      <c r="A174" s="69">
        <f t="shared" si="30"/>
        <v>160</v>
      </c>
      <c r="B174" s="70">
        <v>24144</v>
      </c>
      <c r="C174" s="70" t="s">
        <v>20</v>
      </c>
      <c r="D174" s="69" t="s">
        <v>91</v>
      </c>
      <c r="E174" s="69" t="s">
        <v>38</v>
      </c>
      <c r="F174" s="70" t="s">
        <v>9</v>
      </c>
      <c r="G174" s="70">
        <v>211</v>
      </c>
      <c r="H174" s="71" t="s">
        <v>208</v>
      </c>
      <c r="I174" s="70">
        <v>6</v>
      </c>
      <c r="J174" s="69" t="s">
        <v>395</v>
      </c>
      <c r="K174" s="70"/>
      <c r="L174" s="69" t="s">
        <v>503</v>
      </c>
      <c r="M174" s="69" t="s">
        <v>76</v>
      </c>
      <c r="O174" s="69" t="str">
        <f t="shared" si="31"/>
        <v/>
      </c>
      <c r="P174" s="69" t="str">
        <f t="shared" si="32"/>
        <v>C</v>
      </c>
      <c r="Q174" s="69" t="str">
        <f t="shared" si="33"/>
        <v/>
      </c>
    </row>
    <row r="175" spans="1:17" s="69" customFormat="1" ht="148.5" x14ac:dyDescent="0.3">
      <c r="A175" s="69">
        <f t="shared" si="30"/>
        <v>161</v>
      </c>
      <c r="B175" s="70">
        <v>60941</v>
      </c>
      <c r="C175" s="70" t="s">
        <v>21</v>
      </c>
      <c r="D175" s="69" t="s">
        <v>91</v>
      </c>
      <c r="E175" s="69" t="s">
        <v>57</v>
      </c>
      <c r="F175" s="70" t="s">
        <v>9</v>
      </c>
      <c r="G175" s="70">
        <v>211</v>
      </c>
      <c r="H175" s="71" t="s">
        <v>208</v>
      </c>
      <c r="I175" s="70">
        <v>8</v>
      </c>
      <c r="J175" s="69" t="s">
        <v>58</v>
      </c>
      <c r="K175" s="70"/>
      <c r="L175" s="69" t="s">
        <v>504</v>
      </c>
      <c r="M175" s="69" t="s">
        <v>76</v>
      </c>
      <c r="O175" s="69" t="str">
        <f t="shared" si="31"/>
        <v/>
      </c>
      <c r="P175" s="69" t="str">
        <f t="shared" si="32"/>
        <v>C</v>
      </c>
      <c r="Q175" s="69" t="str">
        <f t="shared" si="33"/>
        <v/>
      </c>
    </row>
    <row r="176" spans="1:17" s="69" customFormat="1" ht="32.25" x14ac:dyDescent="0.3">
      <c r="A176" s="69">
        <f t="shared" si="30"/>
        <v>162</v>
      </c>
      <c r="B176" s="70">
        <v>24144</v>
      </c>
      <c r="C176" s="70" t="s">
        <v>20</v>
      </c>
      <c r="D176" s="69" t="s">
        <v>91</v>
      </c>
      <c r="E176" s="69" t="s">
        <v>396</v>
      </c>
      <c r="F176" s="70" t="s">
        <v>9</v>
      </c>
      <c r="G176" s="70">
        <v>211</v>
      </c>
      <c r="H176" s="71" t="s">
        <v>208</v>
      </c>
      <c r="I176" s="70">
        <v>9</v>
      </c>
      <c r="J176" s="69" t="s">
        <v>394</v>
      </c>
      <c r="K176" s="70"/>
      <c r="L176" s="74" t="s">
        <v>505</v>
      </c>
      <c r="M176" s="69" t="s">
        <v>76</v>
      </c>
      <c r="O176" s="69" t="str">
        <f t="shared" si="31"/>
        <v/>
      </c>
      <c r="P176" s="69" t="str">
        <f t="shared" si="32"/>
        <v>C</v>
      </c>
      <c r="Q176" s="69" t="str">
        <f t="shared" si="33"/>
        <v/>
      </c>
    </row>
    <row r="177" spans="1:17" s="69" customFormat="1" ht="148.5" x14ac:dyDescent="0.3">
      <c r="A177" s="69">
        <f t="shared" si="30"/>
        <v>163</v>
      </c>
      <c r="B177" s="70">
        <v>60941</v>
      </c>
      <c r="C177" s="70" t="s">
        <v>21</v>
      </c>
      <c r="D177" s="69" t="s">
        <v>91</v>
      </c>
      <c r="E177" s="69" t="s">
        <v>209</v>
      </c>
      <c r="F177" s="70" t="s">
        <v>9</v>
      </c>
      <c r="G177" s="70">
        <v>212</v>
      </c>
      <c r="H177" s="71" t="s">
        <v>210</v>
      </c>
      <c r="I177" s="70">
        <v>5</v>
      </c>
      <c r="J177" s="69" t="s">
        <v>211</v>
      </c>
      <c r="K177" s="70"/>
      <c r="L177" s="69" t="s">
        <v>507</v>
      </c>
      <c r="M177" s="69" t="s">
        <v>76</v>
      </c>
      <c r="O177" s="69" t="str">
        <f t="shared" si="31"/>
        <v/>
      </c>
      <c r="P177" s="69" t="str">
        <f t="shared" si="32"/>
        <v>C</v>
      </c>
      <c r="Q177" s="69" t="str">
        <f t="shared" si="33"/>
        <v/>
      </c>
    </row>
    <row r="178" spans="1:17" s="69" customFormat="1" ht="66" x14ac:dyDescent="0.3">
      <c r="A178" s="69">
        <f t="shared" si="30"/>
        <v>164</v>
      </c>
      <c r="B178" s="70">
        <v>60941</v>
      </c>
      <c r="C178" s="70" t="s">
        <v>21</v>
      </c>
      <c r="D178" s="69" t="s">
        <v>91</v>
      </c>
      <c r="E178" s="69" t="s">
        <v>212</v>
      </c>
      <c r="F178" s="70" t="s">
        <v>9</v>
      </c>
      <c r="G178" s="70">
        <v>212</v>
      </c>
      <c r="H178" s="71" t="s">
        <v>210</v>
      </c>
      <c r="I178" s="70">
        <v>11</v>
      </c>
      <c r="J178" s="69" t="s">
        <v>213</v>
      </c>
      <c r="K178" s="70"/>
      <c r="L178" s="69" t="s">
        <v>506</v>
      </c>
      <c r="M178" s="69" t="s">
        <v>76</v>
      </c>
      <c r="O178" s="69" t="str">
        <f t="shared" si="31"/>
        <v/>
      </c>
      <c r="P178" s="69" t="str">
        <f t="shared" si="32"/>
        <v>C</v>
      </c>
      <c r="Q178" s="69" t="str">
        <f t="shared" si="33"/>
        <v/>
      </c>
    </row>
    <row r="179" spans="1:17" s="69" customFormat="1" ht="148.5" x14ac:dyDescent="0.3">
      <c r="A179" s="69">
        <f t="shared" si="30"/>
        <v>165</v>
      </c>
      <c r="B179" s="70">
        <v>60941</v>
      </c>
      <c r="C179" s="70" t="s">
        <v>21</v>
      </c>
      <c r="D179" s="69" t="s">
        <v>91</v>
      </c>
      <c r="E179" s="69" t="s">
        <v>229</v>
      </c>
      <c r="F179" s="70" t="s">
        <v>9</v>
      </c>
      <c r="G179" s="70">
        <v>213</v>
      </c>
      <c r="H179" s="71" t="s">
        <v>210</v>
      </c>
      <c r="I179" s="70">
        <v>1</v>
      </c>
      <c r="J179" s="69" t="s">
        <v>230</v>
      </c>
      <c r="K179" s="70"/>
      <c r="L179" s="69" t="s">
        <v>508</v>
      </c>
      <c r="M179" s="69" t="s">
        <v>76</v>
      </c>
      <c r="O179" s="69" t="str">
        <f t="shared" si="31"/>
        <v/>
      </c>
      <c r="P179" s="69" t="str">
        <f t="shared" si="32"/>
        <v>C</v>
      </c>
      <c r="Q179" s="69" t="str">
        <f t="shared" si="33"/>
        <v/>
      </c>
    </row>
    <row r="180" spans="1:17" s="69" customFormat="1" ht="115.5" x14ac:dyDescent="0.3">
      <c r="A180" s="69">
        <f t="shared" si="30"/>
        <v>166</v>
      </c>
      <c r="B180" s="70">
        <v>60941</v>
      </c>
      <c r="C180" s="70" t="s">
        <v>21</v>
      </c>
      <c r="D180" s="69" t="s">
        <v>91</v>
      </c>
      <c r="E180" s="69" t="s">
        <v>214</v>
      </c>
      <c r="F180" s="70" t="s">
        <v>9</v>
      </c>
      <c r="G180" s="70">
        <v>213</v>
      </c>
      <c r="H180" s="71" t="s">
        <v>210</v>
      </c>
      <c r="I180" s="70">
        <v>15</v>
      </c>
      <c r="J180" s="69" t="s">
        <v>215</v>
      </c>
      <c r="K180" s="70"/>
      <c r="L180" s="69" t="s">
        <v>509</v>
      </c>
      <c r="M180" s="69" t="s">
        <v>76</v>
      </c>
      <c r="O180" s="69" t="str">
        <f t="shared" si="31"/>
        <v/>
      </c>
      <c r="P180" s="69" t="str">
        <f t="shared" si="32"/>
        <v>C</v>
      </c>
      <c r="Q180" s="69" t="str">
        <f t="shared" si="33"/>
        <v/>
      </c>
    </row>
    <row r="181" spans="1:17" s="31" customFormat="1" ht="33.75" customHeight="1" x14ac:dyDescent="0.3">
      <c r="A181" s="34" t="s">
        <v>467</v>
      </c>
      <c r="E181" s="24"/>
      <c r="G181" s="37"/>
      <c r="H181" s="57"/>
      <c r="I181" s="37"/>
      <c r="J181" s="24"/>
      <c r="L181" s="32"/>
      <c r="M181" s="32"/>
      <c r="N181" s="32"/>
      <c r="O181" s="33"/>
      <c r="P181" s="33"/>
      <c r="Q181" s="33"/>
    </row>
    <row r="182" spans="1:17" s="69" customFormat="1" ht="49.5" x14ac:dyDescent="0.3">
      <c r="A182" s="69">
        <f>SUM(A180,1)</f>
        <v>167</v>
      </c>
      <c r="B182" s="70">
        <v>60941</v>
      </c>
      <c r="C182" s="70" t="s">
        <v>21</v>
      </c>
      <c r="D182" s="69" t="s">
        <v>91</v>
      </c>
      <c r="E182" s="69" t="s">
        <v>216</v>
      </c>
      <c r="F182" s="70" t="s">
        <v>9</v>
      </c>
      <c r="G182" s="70">
        <v>214</v>
      </c>
      <c r="H182" s="71" t="s">
        <v>217</v>
      </c>
      <c r="I182" s="70">
        <v>4</v>
      </c>
      <c r="J182" s="69" t="s">
        <v>218</v>
      </c>
      <c r="K182" s="70"/>
      <c r="L182" s="69" t="s">
        <v>471</v>
      </c>
      <c r="M182" s="69" t="s">
        <v>76</v>
      </c>
      <c r="O182" s="69" t="str">
        <f t="shared" ref="O182" si="34">IF(F182="Editorial",M182,"")</f>
        <v/>
      </c>
      <c r="P182" s="69" t="str">
        <f t="shared" ref="P182" si="35">IF(F182="Technical",M182,"")</f>
        <v>C</v>
      </c>
      <c r="Q182" s="69" t="str">
        <f t="shared" ref="Q182" si="36">IF(F182="General",M182,"")</f>
        <v/>
      </c>
    </row>
    <row r="183" spans="1:17" s="31" customFormat="1" ht="33.75" customHeight="1" x14ac:dyDescent="0.3">
      <c r="A183" s="34" t="s">
        <v>468</v>
      </c>
      <c r="E183" s="24"/>
      <c r="G183" s="37"/>
      <c r="H183" s="57"/>
      <c r="I183" s="37"/>
      <c r="J183" s="24"/>
      <c r="L183" s="32"/>
      <c r="M183" s="32"/>
      <c r="N183" s="32"/>
      <c r="O183" s="33"/>
      <c r="P183" s="33"/>
      <c r="Q183" s="33"/>
    </row>
    <row r="184" spans="1:17" s="78" customFormat="1" ht="33" x14ac:dyDescent="0.3">
      <c r="A184" s="78">
        <f>SUM(A182,1)</f>
        <v>168</v>
      </c>
      <c r="B184" s="79">
        <v>14928</v>
      </c>
      <c r="C184" s="79" t="s">
        <v>11</v>
      </c>
      <c r="D184" s="78" t="s">
        <v>91</v>
      </c>
      <c r="E184" s="78" t="s">
        <v>104</v>
      </c>
      <c r="F184" s="79" t="s">
        <v>9</v>
      </c>
      <c r="G184" s="79">
        <v>228</v>
      </c>
      <c r="H184" s="80" t="s">
        <v>435</v>
      </c>
      <c r="I184" s="79"/>
      <c r="K184" s="79"/>
      <c r="L184" s="78" t="s">
        <v>527</v>
      </c>
      <c r="M184" s="78" t="s">
        <v>76</v>
      </c>
      <c r="O184" s="78" t="str">
        <f t="shared" ref="O184:O185" si="37">IF(F184="Editorial",M184,"")</f>
        <v/>
      </c>
      <c r="P184" s="78" t="str">
        <f t="shared" ref="P184:P185" si="38">IF(F184="Technical",M184,"")</f>
        <v>C</v>
      </c>
      <c r="Q184" s="78" t="str">
        <f t="shared" ref="Q184:Q185" si="39">IF(F184="General",M184,"")</f>
        <v/>
      </c>
    </row>
    <row r="185" spans="1:17" s="78" customFormat="1" ht="33" x14ac:dyDescent="0.3">
      <c r="A185" s="78">
        <f t="shared" ref="A185" si="40">SUM(A184,1)</f>
        <v>169</v>
      </c>
      <c r="B185" s="79">
        <v>60941</v>
      </c>
      <c r="C185" s="79" t="s">
        <v>21</v>
      </c>
      <c r="D185" s="78" t="s">
        <v>91</v>
      </c>
      <c r="E185" s="78" t="s">
        <v>59</v>
      </c>
      <c r="F185" s="79" t="s">
        <v>9</v>
      </c>
      <c r="G185" s="79">
        <v>229</v>
      </c>
      <c r="H185" s="80" t="s">
        <v>219</v>
      </c>
      <c r="I185" s="79">
        <v>17</v>
      </c>
      <c r="J185" s="78" t="s">
        <v>60</v>
      </c>
      <c r="K185" s="79"/>
      <c r="L185" s="78" t="s">
        <v>527</v>
      </c>
      <c r="M185" s="78" t="s">
        <v>76</v>
      </c>
      <c r="O185" s="78" t="str">
        <f t="shared" si="37"/>
        <v/>
      </c>
      <c r="P185" s="78" t="str">
        <f t="shared" si="38"/>
        <v>C</v>
      </c>
      <c r="Q185" s="78" t="str">
        <f t="shared" si="39"/>
        <v/>
      </c>
    </row>
    <row r="186" spans="1:17" s="31" customFormat="1" ht="33.75" customHeight="1" x14ac:dyDescent="0.3">
      <c r="A186" s="34" t="s">
        <v>469</v>
      </c>
      <c r="E186" s="24"/>
      <c r="G186" s="37"/>
      <c r="H186" s="57"/>
      <c r="I186" s="37"/>
      <c r="J186" s="24"/>
      <c r="L186" s="32"/>
      <c r="M186" s="32"/>
      <c r="N186" s="32"/>
      <c r="O186" s="33"/>
      <c r="P186" s="33"/>
      <c r="Q186" s="33"/>
    </row>
    <row r="187" spans="1:17" s="78" customFormat="1" ht="66" x14ac:dyDescent="0.3">
      <c r="A187" s="78">
        <f>SUM(A185,1)</f>
        <v>170</v>
      </c>
      <c r="B187" s="79">
        <v>60941</v>
      </c>
      <c r="C187" s="79" t="s">
        <v>21</v>
      </c>
      <c r="D187" s="78" t="s">
        <v>91</v>
      </c>
      <c r="E187" s="78" t="s">
        <v>220</v>
      </c>
      <c r="F187" s="79" t="s">
        <v>9</v>
      </c>
      <c r="G187" s="79">
        <v>233</v>
      </c>
      <c r="H187" s="80" t="s">
        <v>450</v>
      </c>
      <c r="I187" s="79"/>
      <c r="J187" s="78" t="s">
        <v>221</v>
      </c>
      <c r="K187" s="79"/>
      <c r="L187" s="78" t="s">
        <v>543</v>
      </c>
      <c r="M187" s="78" t="s">
        <v>76</v>
      </c>
      <c r="O187" s="78" t="str">
        <f t="shared" ref="O187:O192" si="41">IF(F187="Editorial",M187,"")</f>
        <v/>
      </c>
      <c r="P187" s="78" t="str">
        <f t="shared" ref="P187:P192" si="42">IF(F187="Technical",M187,"")</f>
        <v>C</v>
      </c>
      <c r="Q187" s="78" t="str">
        <f t="shared" ref="Q187:Q192" si="43">IF(F187="General",M187,"")</f>
        <v/>
      </c>
    </row>
    <row r="188" spans="1:17" s="78" customFormat="1" ht="49.5" x14ac:dyDescent="0.3">
      <c r="A188" s="78">
        <f t="shared" ref="A188:A192" si="44">SUM(A187,1)</f>
        <v>171</v>
      </c>
      <c r="B188" s="79">
        <v>60941</v>
      </c>
      <c r="C188" s="79" t="s">
        <v>21</v>
      </c>
      <c r="D188" s="78" t="s">
        <v>91</v>
      </c>
      <c r="E188" s="78" t="s">
        <v>222</v>
      </c>
      <c r="F188" s="79" t="s">
        <v>9</v>
      </c>
      <c r="G188" s="79">
        <v>233</v>
      </c>
      <c r="H188" s="80" t="s">
        <v>451</v>
      </c>
      <c r="I188" s="79"/>
      <c r="J188" s="78" t="s">
        <v>223</v>
      </c>
      <c r="K188" s="79"/>
      <c r="L188" s="78" t="s">
        <v>543</v>
      </c>
      <c r="M188" s="78" t="s">
        <v>76</v>
      </c>
      <c r="O188" s="78" t="str">
        <f t="shared" si="41"/>
        <v/>
      </c>
      <c r="P188" s="78" t="str">
        <f t="shared" si="42"/>
        <v>C</v>
      </c>
      <c r="Q188" s="78" t="str">
        <f t="shared" si="43"/>
        <v/>
      </c>
    </row>
    <row r="189" spans="1:17" s="78" customFormat="1" ht="82.5" x14ac:dyDescent="0.3">
      <c r="A189" s="78">
        <f t="shared" si="44"/>
        <v>172</v>
      </c>
      <c r="B189" s="79">
        <v>60941</v>
      </c>
      <c r="C189" s="79" t="s">
        <v>21</v>
      </c>
      <c r="D189" s="78" t="s">
        <v>91</v>
      </c>
      <c r="E189" s="78" t="s">
        <v>224</v>
      </c>
      <c r="F189" s="79" t="s">
        <v>9</v>
      </c>
      <c r="G189" s="79">
        <v>233</v>
      </c>
      <c r="H189" s="80" t="s">
        <v>452</v>
      </c>
      <c r="I189" s="79"/>
      <c r="J189" s="78" t="s">
        <v>221</v>
      </c>
      <c r="K189" s="79"/>
      <c r="L189" s="78" t="s">
        <v>543</v>
      </c>
      <c r="M189" s="78" t="s">
        <v>76</v>
      </c>
      <c r="O189" s="78" t="str">
        <f t="shared" si="41"/>
        <v/>
      </c>
      <c r="P189" s="78" t="str">
        <f t="shared" si="42"/>
        <v>C</v>
      </c>
      <c r="Q189" s="78" t="str">
        <f t="shared" si="43"/>
        <v/>
      </c>
    </row>
    <row r="190" spans="1:17" s="78" customFormat="1" ht="49.5" x14ac:dyDescent="0.3">
      <c r="A190" s="78">
        <f t="shared" si="44"/>
        <v>173</v>
      </c>
      <c r="B190" s="79">
        <v>60941</v>
      </c>
      <c r="C190" s="79" t="s">
        <v>21</v>
      </c>
      <c r="D190" s="78" t="s">
        <v>91</v>
      </c>
      <c r="E190" s="78" t="s">
        <v>225</v>
      </c>
      <c r="F190" s="79" t="s">
        <v>9</v>
      </c>
      <c r="G190" s="79">
        <v>233</v>
      </c>
      <c r="H190" s="80" t="s">
        <v>453</v>
      </c>
      <c r="I190" s="79"/>
      <c r="J190" s="78" t="s">
        <v>223</v>
      </c>
      <c r="K190" s="79"/>
      <c r="L190" s="78" t="s">
        <v>543</v>
      </c>
      <c r="M190" s="78" t="s">
        <v>76</v>
      </c>
      <c r="O190" s="78" t="str">
        <f t="shared" si="41"/>
        <v/>
      </c>
      <c r="P190" s="78" t="str">
        <f t="shared" si="42"/>
        <v>C</v>
      </c>
      <c r="Q190" s="78" t="str">
        <f t="shared" si="43"/>
        <v/>
      </c>
    </row>
    <row r="191" spans="1:17" s="78" customFormat="1" ht="82.5" x14ac:dyDescent="0.3">
      <c r="A191" s="78">
        <f t="shared" si="44"/>
        <v>174</v>
      </c>
      <c r="B191" s="79">
        <v>60941</v>
      </c>
      <c r="C191" s="79" t="s">
        <v>21</v>
      </c>
      <c r="D191" s="78" t="s">
        <v>91</v>
      </c>
      <c r="E191" s="78" t="s">
        <v>226</v>
      </c>
      <c r="F191" s="79" t="s">
        <v>9</v>
      </c>
      <c r="G191" s="79">
        <v>234</v>
      </c>
      <c r="H191" s="80" t="s">
        <v>454</v>
      </c>
      <c r="I191" s="79"/>
      <c r="J191" s="78" t="s">
        <v>221</v>
      </c>
      <c r="K191" s="79"/>
      <c r="L191" s="78" t="s">
        <v>543</v>
      </c>
      <c r="M191" s="78" t="s">
        <v>76</v>
      </c>
      <c r="O191" s="78" t="str">
        <f t="shared" si="41"/>
        <v/>
      </c>
      <c r="P191" s="78" t="str">
        <f t="shared" si="42"/>
        <v>C</v>
      </c>
      <c r="Q191" s="78" t="str">
        <f t="shared" si="43"/>
        <v/>
      </c>
    </row>
    <row r="192" spans="1:17" s="78" customFormat="1" ht="49.5" x14ac:dyDescent="0.3">
      <c r="A192" s="78">
        <f t="shared" si="44"/>
        <v>175</v>
      </c>
      <c r="B192" s="79">
        <v>60941</v>
      </c>
      <c r="C192" s="79" t="s">
        <v>21</v>
      </c>
      <c r="D192" s="78" t="s">
        <v>91</v>
      </c>
      <c r="E192" s="78" t="s">
        <v>227</v>
      </c>
      <c r="F192" s="79" t="s">
        <v>9</v>
      </c>
      <c r="G192" s="79">
        <v>235</v>
      </c>
      <c r="H192" s="80" t="s">
        <v>228</v>
      </c>
      <c r="I192" s="79">
        <v>10</v>
      </c>
      <c r="J192" s="78" t="s">
        <v>223</v>
      </c>
      <c r="K192" s="79"/>
      <c r="L192" s="78" t="s">
        <v>543</v>
      </c>
      <c r="M192" s="78" t="s">
        <v>76</v>
      </c>
      <c r="O192" s="78" t="str">
        <f t="shared" si="41"/>
        <v/>
      </c>
      <c r="P192" s="78" t="str">
        <f t="shared" si="42"/>
        <v>C</v>
      </c>
      <c r="Q192" s="78" t="str">
        <f t="shared" si="43"/>
        <v/>
      </c>
    </row>
    <row r="193" spans="1:17" s="40" customFormat="1" x14ac:dyDescent="0.3">
      <c r="C193" s="41"/>
      <c r="G193" s="42"/>
      <c r="H193" s="59"/>
      <c r="I193" s="42"/>
      <c r="M193" s="1"/>
    </row>
    <row r="194" spans="1:17" x14ac:dyDescent="0.3">
      <c r="C194" s="35"/>
      <c r="G194" s="38"/>
      <c r="H194" s="60"/>
      <c r="I194" s="38"/>
      <c r="O194" s="1" t="str">
        <f t="shared" ref="O194:O217" si="45">IF(F194="Editorial",M194,"")</f>
        <v/>
      </c>
    </row>
    <row r="195" spans="1:17" s="65" customFormat="1" ht="20.25" x14ac:dyDescent="0.35">
      <c r="A195" s="64" t="s">
        <v>444</v>
      </c>
      <c r="E195" s="66"/>
      <c r="G195" s="67"/>
      <c r="H195" s="68"/>
      <c r="I195" s="67"/>
      <c r="J195" s="66"/>
      <c r="M195" s="66"/>
      <c r="O195" s="66" t="str">
        <f t="shared" si="45"/>
        <v/>
      </c>
    </row>
    <row r="196" spans="1:17" ht="33" x14ac:dyDescent="0.3">
      <c r="A196" s="1">
        <f>SUM(A192,1)</f>
        <v>176</v>
      </c>
      <c r="B196">
        <v>6111</v>
      </c>
      <c r="C196" t="s">
        <v>14</v>
      </c>
      <c r="D196" s="1" t="s">
        <v>91</v>
      </c>
      <c r="E196" s="1" t="s">
        <v>409</v>
      </c>
      <c r="F196" t="s">
        <v>13</v>
      </c>
      <c r="G196">
        <v>2</v>
      </c>
      <c r="H196" s="58">
        <v>3.1</v>
      </c>
      <c r="I196">
        <v>8</v>
      </c>
      <c r="J196" s="1" t="s">
        <v>410</v>
      </c>
      <c r="K196">
        <v>0</v>
      </c>
      <c r="M196" s="1" t="s">
        <v>27</v>
      </c>
      <c r="N196" s="1" t="s">
        <v>492</v>
      </c>
      <c r="O196" s="40" t="str">
        <f t="shared" si="45"/>
        <v>A</v>
      </c>
      <c r="P196" s="40" t="str">
        <f t="shared" ref="P196:P217" si="46">IF(F196="Technical",M196,"")</f>
        <v/>
      </c>
      <c r="Q196" s="40" t="str">
        <f t="shared" ref="Q196:Q217" si="47">IF(F196="General",M196,"")</f>
        <v/>
      </c>
    </row>
    <row r="197" spans="1:17" ht="49.5" x14ac:dyDescent="0.3">
      <c r="A197" s="1">
        <f t="shared" ref="A197:A217" si="48">SUM(A196,1)</f>
        <v>177</v>
      </c>
      <c r="B197">
        <v>65892</v>
      </c>
      <c r="C197" t="s">
        <v>95</v>
      </c>
      <c r="D197" s="1" t="s">
        <v>90</v>
      </c>
      <c r="E197" s="1" t="s">
        <v>276</v>
      </c>
      <c r="F197" t="s">
        <v>13</v>
      </c>
      <c r="G197">
        <v>4</v>
      </c>
      <c r="H197" s="58">
        <v>4.2</v>
      </c>
      <c r="I197"/>
      <c r="J197" s="1" t="s">
        <v>277</v>
      </c>
      <c r="K197"/>
      <c r="M197" s="1" t="s">
        <v>27</v>
      </c>
      <c r="N197" s="1" t="s">
        <v>492</v>
      </c>
      <c r="O197" s="40" t="str">
        <f t="shared" si="45"/>
        <v>A</v>
      </c>
      <c r="P197" s="40" t="str">
        <f t="shared" si="46"/>
        <v/>
      </c>
      <c r="Q197" s="40" t="str">
        <f t="shared" si="47"/>
        <v/>
      </c>
    </row>
    <row r="198" spans="1:17" ht="33" x14ac:dyDescent="0.3">
      <c r="A198" s="1">
        <f t="shared" si="48"/>
        <v>178</v>
      </c>
      <c r="B198">
        <v>24144</v>
      </c>
      <c r="C198" t="s">
        <v>20</v>
      </c>
      <c r="D198" s="1" t="s">
        <v>91</v>
      </c>
      <c r="E198" s="1" t="s">
        <v>335</v>
      </c>
      <c r="F198" t="s">
        <v>13</v>
      </c>
      <c r="G198">
        <v>5</v>
      </c>
      <c r="H198" s="58"/>
      <c r="I198">
        <v>9</v>
      </c>
      <c r="J198" s="1" t="s">
        <v>336</v>
      </c>
      <c r="K198"/>
      <c r="M198" s="1" t="s">
        <v>27</v>
      </c>
      <c r="N198" s="1" t="s">
        <v>492</v>
      </c>
      <c r="O198" s="40" t="str">
        <f t="shared" si="45"/>
        <v>A</v>
      </c>
      <c r="P198" s="40" t="str">
        <f t="shared" si="46"/>
        <v/>
      </c>
      <c r="Q198" s="40" t="str">
        <f t="shared" si="47"/>
        <v/>
      </c>
    </row>
    <row r="199" spans="1:17" x14ac:dyDescent="0.3">
      <c r="A199" s="1">
        <f t="shared" si="48"/>
        <v>179</v>
      </c>
      <c r="B199">
        <v>62099</v>
      </c>
      <c r="C199" t="s">
        <v>17</v>
      </c>
      <c r="D199" s="1" t="s">
        <v>90</v>
      </c>
      <c r="E199" s="1" t="s">
        <v>249</v>
      </c>
      <c r="F199" t="s">
        <v>13</v>
      </c>
      <c r="G199">
        <v>9</v>
      </c>
      <c r="H199" s="58"/>
      <c r="I199">
        <v>9</v>
      </c>
      <c r="J199" s="1" t="s">
        <v>250</v>
      </c>
      <c r="K199">
        <v>0</v>
      </c>
      <c r="M199" s="1" t="s">
        <v>27</v>
      </c>
      <c r="N199" s="1" t="s">
        <v>492</v>
      </c>
      <c r="O199" s="40" t="str">
        <f t="shared" si="45"/>
        <v>A</v>
      </c>
      <c r="P199" s="40" t="str">
        <f t="shared" si="46"/>
        <v/>
      </c>
      <c r="Q199" s="40" t="str">
        <f t="shared" si="47"/>
        <v/>
      </c>
    </row>
    <row r="200" spans="1:17" x14ac:dyDescent="0.3">
      <c r="A200" s="1">
        <f t="shared" si="48"/>
        <v>180</v>
      </c>
      <c r="B200">
        <v>60941</v>
      </c>
      <c r="C200" t="s">
        <v>21</v>
      </c>
      <c r="D200" s="1" t="s">
        <v>91</v>
      </c>
      <c r="E200" s="1" t="s">
        <v>23</v>
      </c>
      <c r="F200" t="s">
        <v>13</v>
      </c>
      <c r="G200">
        <v>10</v>
      </c>
      <c r="H200" s="58" t="s">
        <v>138</v>
      </c>
      <c r="I200">
        <v>26</v>
      </c>
      <c r="J200" s="1" t="s">
        <v>22</v>
      </c>
      <c r="K200"/>
      <c r="M200" s="1" t="s">
        <v>27</v>
      </c>
      <c r="N200" s="1" t="s">
        <v>492</v>
      </c>
      <c r="O200" s="40" t="str">
        <f t="shared" si="45"/>
        <v>A</v>
      </c>
      <c r="P200" s="40" t="str">
        <f t="shared" si="46"/>
        <v/>
      </c>
      <c r="Q200" s="40" t="str">
        <f t="shared" si="47"/>
        <v/>
      </c>
    </row>
    <row r="201" spans="1:17" ht="33" x14ac:dyDescent="0.3">
      <c r="A201" s="1">
        <f t="shared" si="48"/>
        <v>181</v>
      </c>
      <c r="B201">
        <v>60941</v>
      </c>
      <c r="C201" t="s">
        <v>21</v>
      </c>
      <c r="D201" s="1" t="s">
        <v>91</v>
      </c>
      <c r="E201" s="1" t="s">
        <v>24</v>
      </c>
      <c r="F201" t="s">
        <v>13</v>
      </c>
      <c r="G201">
        <v>14</v>
      </c>
      <c r="H201" s="58">
        <v>5.0999999999999996</v>
      </c>
      <c r="I201">
        <v>1</v>
      </c>
      <c r="J201" s="1" t="s">
        <v>25</v>
      </c>
      <c r="K201"/>
      <c r="M201" s="1" t="s">
        <v>27</v>
      </c>
      <c r="N201" s="1" t="s">
        <v>492</v>
      </c>
      <c r="O201" s="40" t="str">
        <f t="shared" si="45"/>
        <v>A</v>
      </c>
      <c r="P201" s="40" t="str">
        <f t="shared" si="46"/>
        <v/>
      </c>
      <c r="Q201" s="40" t="str">
        <f t="shared" si="47"/>
        <v/>
      </c>
    </row>
    <row r="202" spans="1:17" ht="33" x14ac:dyDescent="0.3">
      <c r="A202" s="1">
        <f t="shared" si="48"/>
        <v>182</v>
      </c>
      <c r="B202">
        <v>60941</v>
      </c>
      <c r="C202" t="s">
        <v>21</v>
      </c>
      <c r="D202" s="1" t="s">
        <v>91</v>
      </c>
      <c r="E202" s="1" t="s">
        <v>139</v>
      </c>
      <c r="F202" t="s">
        <v>13</v>
      </c>
      <c r="G202">
        <v>20</v>
      </c>
      <c r="H202" s="58" t="s">
        <v>140</v>
      </c>
      <c r="I202">
        <v>17</v>
      </c>
      <c r="J202" s="1" t="s">
        <v>141</v>
      </c>
      <c r="K202"/>
      <c r="M202" s="1" t="s">
        <v>27</v>
      </c>
      <c r="N202" s="1" t="s">
        <v>492</v>
      </c>
      <c r="O202" s="40" t="str">
        <f t="shared" si="45"/>
        <v>A</v>
      </c>
      <c r="P202" s="40" t="str">
        <f t="shared" si="46"/>
        <v/>
      </c>
      <c r="Q202" s="40" t="str">
        <f t="shared" si="47"/>
        <v/>
      </c>
    </row>
    <row r="203" spans="1:17" ht="33" x14ac:dyDescent="0.3">
      <c r="A203" s="1">
        <f t="shared" si="48"/>
        <v>183</v>
      </c>
      <c r="B203">
        <v>60941</v>
      </c>
      <c r="C203" t="s">
        <v>21</v>
      </c>
      <c r="D203" s="1" t="s">
        <v>91</v>
      </c>
      <c r="E203" s="1" t="s">
        <v>142</v>
      </c>
      <c r="F203" t="s">
        <v>13</v>
      </c>
      <c r="G203">
        <v>23</v>
      </c>
      <c r="H203" s="58" t="s">
        <v>143</v>
      </c>
      <c r="I203">
        <v>1</v>
      </c>
      <c r="J203" s="1" t="s">
        <v>25</v>
      </c>
      <c r="K203"/>
      <c r="M203" s="1" t="s">
        <v>27</v>
      </c>
      <c r="N203" s="1" t="s">
        <v>492</v>
      </c>
      <c r="O203" s="40" t="str">
        <f t="shared" si="45"/>
        <v>A</v>
      </c>
      <c r="P203" s="40" t="str">
        <f t="shared" si="46"/>
        <v/>
      </c>
      <c r="Q203" s="40" t="str">
        <f t="shared" si="47"/>
        <v/>
      </c>
    </row>
    <row r="204" spans="1:17" x14ac:dyDescent="0.3">
      <c r="A204" s="1">
        <f t="shared" si="48"/>
        <v>184</v>
      </c>
      <c r="B204">
        <v>65892</v>
      </c>
      <c r="C204" t="s">
        <v>95</v>
      </c>
      <c r="D204" s="1" t="s">
        <v>90</v>
      </c>
      <c r="E204" s="1" t="s">
        <v>330</v>
      </c>
      <c r="F204" t="s">
        <v>13</v>
      </c>
      <c r="G204">
        <v>31</v>
      </c>
      <c r="H204" s="58"/>
      <c r="I204">
        <v>13</v>
      </c>
      <c r="J204" s="1" t="s">
        <v>331</v>
      </c>
      <c r="K204"/>
      <c r="M204" s="1" t="s">
        <v>27</v>
      </c>
      <c r="N204" s="1" t="s">
        <v>492</v>
      </c>
      <c r="O204" s="40" t="str">
        <f t="shared" si="45"/>
        <v>A</v>
      </c>
      <c r="P204" s="40" t="str">
        <f t="shared" si="46"/>
        <v/>
      </c>
      <c r="Q204" s="40" t="str">
        <f t="shared" si="47"/>
        <v/>
      </c>
    </row>
    <row r="205" spans="1:17" ht="33" x14ac:dyDescent="0.3">
      <c r="A205" s="1">
        <f t="shared" si="48"/>
        <v>185</v>
      </c>
      <c r="B205">
        <v>65892</v>
      </c>
      <c r="C205" t="s">
        <v>95</v>
      </c>
      <c r="D205" s="1" t="s">
        <v>90</v>
      </c>
      <c r="E205" s="1" t="s">
        <v>332</v>
      </c>
      <c r="F205" t="s">
        <v>13</v>
      </c>
      <c r="G205">
        <v>32</v>
      </c>
      <c r="H205" s="58" t="s">
        <v>154</v>
      </c>
      <c r="I205">
        <v>7</v>
      </c>
      <c r="J205" s="1" t="s">
        <v>331</v>
      </c>
      <c r="K205"/>
      <c r="M205" s="1" t="s">
        <v>27</v>
      </c>
      <c r="N205" s="1" t="s">
        <v>492</v>
      </c>
      <c r="O205" s="40" t="str">
        <f t="shared" si="45"/>
        <v>A</v>
      </c>
      <c r="P205" s="40" t="str">
        <f t="shared" si="46"/>
        <v/>
      </c>
      <c r="Q205" s="40" t="str">
        <f t="shared" si="47"/>
        <v/>
      </c>
    </row>
    <row r="206" spans="1:17" x14ac:dyDescent="0.3">
      <c r="A206" s="1">
        <f t="shared" si="48"/>
        <v>186</v>
      </c>
      <c r="B206">
        <v>62099</v>
      </c>
      <c r="C206" t="s">
        <v>17</v>
      </c>
      <c r="D206" s="1" t="s">
        <v>90</v>
      </c>
      <c r="E206" s="1" t="s">
        <v>251</v>
      </c>
      <c r="F206" t="s">
        <v>13</v>
      </c>
      <c r="G206">
        <v>55</v>
      </c>
      <c r="H206" s="58" t="s">
        <v>165</v>
      </c>
      <c r="I206">
        <v>23</v>
      </c>
      <c r="J206" s="1" t="s">
        <v>252</v>
      </c>
      <c r="K206">
        <v>0</v>
      </c>
      <c r="M206" s="1" t="s">
        <v>27</v>
      </c>
      <c r="N206" s="1" t="s">
        <v>492</v>
      </c>
      <c r="O206" s="40" t="str">
        <f t="shared" si="45"/>
        <v>A</v>
      </c>
      <c r="P206" s="40" t="str">
        <f t="shared" si="46"/>
        <v/>
      </c>
      <c r="Q206" s="40" t="str">
        <f t="shared" si="47"/>
        <v/>
      </c>
    </row>
    <row r="207" spans="1:17" x14ac:dyDescent="0.3">
      <c r="A207" s="1">
        <f t="shared" si="48"/>
        <v>187</v>
      </c>
      <c r="B207">
        <v>62099</v>
      </c>
      <c r="C207" t="s">
        <v>17</v>
      </c>
      <c r="D207" s="1" t="s">
        <v>90</v>
      </c>
      <c r="E207" s="1" t="s">
        <v>253</v>
      </c>
      <c r="F207" t="s">
        <v>13</v>
      </c>
      <c r="G207">
        <v>55</v>
      </c>
      <c r="H207" s="58" t="s">
        <v>165</v>
      </c>
      <c r="I207">
        <v>32</v>
      </c>
      <c r="J207" s="1" t="s">
        <v>254</v>
      </c>
      <c r="K207">
        <v>0</v>
      </c>
      <c r="M207" s="1" t="s">
        <v>27</v>
      </c>
      <c r="N207" s="1" t="s">
        <v>492</v>
      </c>
      <c r="O207" s="40" t="str">
        <f t="shared" si="45"/>
        <v>A</v>
      </c>
      <c r="P207" s="40" t="str">
        <f t="shared" si="46"/>
        <v/>
      </c>
      <c r="Q207" s="40" t="str">
        <f t="shared" si="47"/>
        <v/>
      </c>
    </row>
    <row r="208" spans="1:17" ht="33" x14ac:dyDescent="0.3">
      <c r="A208" s="1">
        <f t="shared" si="48"/>
        <v>188</v>
      </c>
      <c r="B208">
        <v>65892</v>
      </c>
      <c r="C208" t="s">
        <v>95</v>
      </c>
      <c r="D208" s="1" t="s">
        <v>90</v>
      </c>
      <c r="E208" s="1" t="s">
        <v>299</v>
      </c>
      <c r="F208" t="s">
        <v>13</v>
      </c>
      <c r="G208">
        <v>93</v>
      </c>
      <c r="H208" s="58"/>
      <c r="I208">
        <v>42</v>
      </c>
      <c r="J208" s="1" t="s">
        <v>300</v>
      </c>
      <c r="K208"/>
      <c r="M208" s="1" t="s">
        <v>27</v>
      </c>
      <c r="N208" s="1" t="s">
        <v>492</v>
      </c>
      <c r="O208" s="40" t="str">
        <f t="shared" si="45"/>
        <v>A</v>
      </c>
      <c r="P208" s="40" t="str">
        <f t="shared" si="46"/>
        <v/>
      </c>
      <c r="Q208" s="40" t="str">
        <f t="shared" si="47"/>
        <v/>
      </c>
    </row>
    <row r="209" spans="1:17" s="78" customFormat="1" ht="115.5" x14ac:dyDescent="0.3">
      <c r="A209" s="78">
        <f t="shared" si="48"/>
        <v>189</v>
      </c>
      <c r="B209" s="79">
        <v>14928</v>
      </c>
      <c r="C209" s="79" t="s">
        <v>11</v>
      </c>
      <c r="D209" s="78" t="s">
        <v>91</v>
      </c>
      <c r="E209" s="78" t="s">
        <v>105</v>
      </c>
      <c r="F209" s="79" t="s">
        <v>9</v>
      </c>
      <c r="G209" s="79">
        <v>173</v>
      </c>
      <c r="H209" s="80">
        <v>10.5</v>
      </c>
      <c r="I209" s="79"/>
      <c r="J209" s="78" t="s">
        <v>106</v>
      </c>
      <c r="K209" s="79"/>
      <c r="L209" s="78" t="s">
        <v>522</v>
      </c>
      <c r="M209" s="78" t="s">
        <v>76</v>
      </c>
      <c r="O209" s="78" t="str">
        <f t="shared" si="45"/>
        <v/>
      </c>
      <c r="P209" s="78" t="str">
        <f t="shared" si="46"/>
        <v>C</v>
      </c>
      <c r="Q209" s="78" t="str">
        <f t="shared" si="47"/>
        <v/>
      </c>
    </row>
    <row r="210" spans="1:17" x14ac:dyDescent="0.3">
      <c r="A210" s="1">
        <f t="shared" si="48"/>
        <v>190</v>
      </c>
      <c r="B210">
        <v>65892</v>
      </c>
      <c r="C210" t="s">
        <v>95</v>
      </c>
      <c r="D210" s="1" t="s">
        <v>90</v>
      </c>
      <c r="E210" s="1" t="s">
        <v>96</v>
      </c>
      <c r="F210" t="s">
        <v>13</v>
      </c>
      <c r="G210">
        <v>173</v>
      </c>
      <c r="H210" s="58">
        <v>10.1</v>
      </c>
      <c r="I210">
        <v>4</v>
      </c>
      <c r="J210" s="1" t="s">
        <v>97</v>
      </c>
      <c r="K210">
        <v>0</v>
      </c>
      <c r="M210" s="1" t="s">
        <v>27</v>
      </c>
      <c r="N210" s="1" t="s">
        <v>492</v>
      </c>
      <c r="O210" s="40" t="str">
        <f t="shared" si="45"/>
        <v>A</v>
      </c>
      <c r="P210" s="40" t="str">
        <f t="shared" si="46"/>
        <v/>
      </c>
      <c r="Q210" s="40" t="str">
        <f t="shared" si="47"/>
        <v/>
      </c>
    </row>
    <row r="211" spans="1:17" ht="115.5" x14ac:dyDescent="0.3">
      <c r="A211" s="1">
        <f t="shared" si="48"/>
        <v>191</v>
      </c>
      <c r="B211">
        <v>50454</v>
      </c>
      <c r="C211" t="s">
        <v>10</v>
      </c>
      <c r="D211" s="1" t="s">
        <v>27</v>
      </c>
      <c r="E211" s="1" t="s">
        <v>135</v>
      </c>
      <c r="F211" t="s">
        <v>13</v>
      </c>
      <c r="G211">
        <v>207</v>
      </c>
      <c r="H211" s="58" t="s">
        <v>136</v>
      </c>
      <c r="I211">
        <v>2</v>
      </c>
      <c r="J211" s="1" t="s">
        <v>137</v>
      </c>
      <c r="K211">
        <v>0</v>
      </c>
      <c r="M211" s="1" t="s">
        <v>27</v>
      </c>
      <c r="N211" s="1" t="s">
        <v>492</v>
      </c>
      <c r="O211" s="40" t="str">
        <f t="shared" si="45"/>
        <v>A</v>
      </c>
      <c r="P211" s="40" t="str">
        <f t="shared" si="46"/>
        <v/>
      </c>
      <c r="Q211" s="40" t="str">
        <f t="shared" si="47"/>
        <v/>
      </c>
    </row>
    <row r="212" spans="1:17" ht="33" x14ac:dyDescent="0.3">
      <c r="A212" s="1">
        <f t="shared" si="48"/>
        <v>192</v>
      </c>
      <c r="B212">
        <v>6111</v>
      </c>
      <c r="C212" t="s">
        <v>14</v>
      </c>
      <c r="D212" s="1" t="s">
        <v>91</v>
      </c>
      <c r="E212" s="1" t="s">
        <v>422</v>
      </c>
      <c r="F212" t="s">
        <v>13</v>
      </c>
      <c r="G212">
        <v>207</v>
      </c>
      <c r="H212" s="58" t="s">
        <v>457</v>
      </c>
      <c r="I212">
        <v>9</v>
      </c>
      <c r="J212" s="1" t="s">
        <v>423</v>
      </c>
      <c r="K212">
        <v>0</v>
      </c>
      <c r="M212" s="1" t="s">
        <v>27</v>
      </c>
      <c r="N212" s="1" t="s">
        <v>492</v>
      </c>
      <c r="O212" s="40" t="str">
        <f t="shared" si="45"/>
        <v>A</v>
      </c>
      <c r="P212" s="40" t="str">
        <f t="shared" si="46"/>
        <v/>
      </c>
      <c r="Q212" s="40" t="str">
        <f t="shared" si="47"/>
        <v/>
      </c>
    </row>
    <row r="213" spans="1:17" x14ac:dyDescent="0.3">
      <c r="A213" s="1">
        <f t="shared" si="48"/>
        <v>193</v>
      </c>
      <c r="B213">
        <v>62099</v>
      </c>
      <c r="C213" t="s">
        <v>17</v>
      </c>
      <c r="D213" s="1" t="s">
        <v>90</v>
      </c>
      <c r="E213" s="1" t="s">
        <v>255</v>
      </c>
      <c r="F213" t="s">
        <v>13</v>
      </c>
      <c r="G213">
        <v>211</v>
      </c>
      <c r="H213" s="58" t="s">
        <v>208</v>
      </c>
      <c r="I213">
        <v>9</v>
      </c>
      <c r="J213" s="1" t="s">
        <v>256</v>
      </c>
      <c r="K213">
        <v>1</v>
      </c>
      <c r="M213" s="1" t="s">
        <v>27</v>
      </c>
      <c r="N213" s="1" t="s">
        <v>492</v>
      </c>
      <c r="O213" s="40" t="str">
        <f t="shared" si="45"/>
        <v>A</v>
      </c>
      <c r="P213" s="40" t="str">
        <f t="shared" si="46"/>
        <v/>
      </c>
      <c r="Q213" s="40" t="str">
        <f t="shared" si="47"/>
        <v/>
      </c>
    </row>
    <row r="214" spans="1:17" x14ac:dyDescent="0.3">
      <c r="A214" s="1">
        <f t="shared" si="48"/>
        <v>194</v>
      </c>
      <c r="B214">
        <v>62099</v>
      </c>
      <c r="C214" t="s">
        <v>17</v>
      </c>
      <c r="D214" s="1" t="s">
        <v>90</v>
      </c>
      <c r="E214" s="1" t="s">
        <v>257</v>
      </c>
      <c r="F214" t="s">
        <v>13</v>
      </c>
      <c r="G214">
        <v>226</v>
      </c>
      <c r="H214" s="58" t="s">
        <v>458</v>
      </c>
      <c r="I214">
        <v>34</v>
      </c>
      <c r="J214" s="1" t="s">
        <v>258</v>
      </c>
      <c r="K214">
        <v>1</v>
      </c>
      <c r="M214" s="1" t="s">
        <v>27</v>
      </c>
      <c r="N214" s="1" t="s">
        <v>492</v>
      </c>
      <c r="O214" s="40" t="str">
        <f t="shared" si="45"/>
        <v>A</v>
      </c>
      <c r="P214" s="40" t="str">
        <f t="shared" si="46"/>
        <v/>
      </c>
      <c r="Q214" s="40" t="str">
        <f t="shared" si="47"/>
        <v/>
      </c>
    </row>
    <row r="215" spans="1:17" ht="66" x14ac:dyDescent="0.3">
      <c r="A215" s="1">
        <f t="shared" si="48"/>
        <v>195</v>
      </c>
      <c r="B215">
        <v>62099</v>
      </c>
      <c r="C215" t="s">
        <v>17</v>
      </c>
      <c r="D215" s="1" t="s">
        <v>90</v>
      </c>
      <c r="E215" s="1" t="s">
        <v>259</v>
      </c>
      <c r="F215" t="s">
        <v>13</v>
      </c>
      <c r="G215">
        <v>226.227</v>
      </c>
      <c r="H215" s="58" t="s">
        <v>458</v>
      </c>
      <c r="I215" t="s">
        <v>260</v>
      </c>
      <c r="J215" s="1" t="s">
        <v>261</v>
      </c>
      <c r="K215">
        <v>1</v>
      </c>
      <c r="M215" s="1" t="s">
        <v>27</v>
      </c>
      <c r="N215" s="1" t="s">
        <v>492</v>
      </c>
      <c r="O215" s="40" t="str">
        <f t="shared" si="45"/>
        <v>A</v>
      </c>
      <c r="P215" s="40" t="str">
        <f t="shared" si="46"/>
        <v/>
      </c>
      <c r="Q215" s="40" t="str">
        <f t="shared" si="47"/>
        <v/>
      </c>
    </row>
    <row r="216" spans="1:17" x14ac:dyDescent="0.3">
      <c r="A216" s="1">
        <f t="shared" si="48"/>
        <v>196</v>
      </c>
      <c r="B216">
        <v>62099</v>
      </c>
      <c r="C216" t="s">
        <v>17</v>
      </c>
      <c r="D216" s="1" t="s">
        <v>90</v>
      </c>
      <c r="E216" s="1" t="s">
        <v>257</v>
      </c>
      <c r="F216" t="s">
        <v>13</v>
      </c>
      <c r="G216">
        <v>227</v>
      </c>
      <c r="H216" s="58" t="s">
        <v>458</v>
      </c>
      <c r="I216" t="s">
        <v>262</v>
      </c>
      <c r="J216" s="1" t="s">
        <v>258</v>
      </c>
      <c r="K216">
        <v>1</v>
      </c>
      <c r="M216" s="1" t="s">
        <v>27</v>
      </c>
      <c r="N216" s="1" t="s">
        <v>492</v>
      </c>
      <c r="O216" s="40" t="str">
        <f t="shared" si="45"/>
        <v>A</v>
      </c>
      <c r="P216" s="40" t="str">
        <f t="shared" si="46"/>
        <v/>
      </c>
      <c r="Q216" s="40" t="str">
        <f t="shared" si="47"/>
        <v/>
      </c>
    </row>
    <row r="217" spans="1:17" ht="33" x14ac:dyDescent="0.3">
      <c r="A217" s="1">
        <f t="shared" si="48"/>
        <v>197</v>
      </c>
      <c r="B217">
        <v>62099</v>
      </c>
      <c r="C217" t="s">
        <v>17</v>
      </c>
      <c r="D217" s="1" t="s">
        <v>90</v>
      </c>
      <c r="E217" s="1" t="s">
        <v>263</v>
      </c>
      <c r="F217" t="s">
        <v>13</v>
      </c>
      <c r="G217">
        <v>227</v>
      </c>
      <c r="H217" s="58" t="s">
        <v>458</v>
      </c>
      <c r="I217" t="s">
        <v>264</v>
      </c>
      <c r="J217" s="1" t="s">
        <v>265</v>
      </c>
      <c r="K217">
        <v>1</v>
      </c>
      <c r="M217" s="1" t="s">
        <v>27</v>
      </c>
      <c r="N217" s="1" t="s">
        <v>492</v>
      </c>
      <c r="O217" s="40" t="str">
        <f t="shared" si="45"/>
        <v>A</v>
      </c>
      <c r="P217" s="40" t="str">
        <f t="shared" si="46"/>
        <v/>
      </c>
      <c r="Q217" s="40" t="str">
        <f t="shared" si="47"/>
        <v/>
      </c>
    </row>
    <row r="218" spans="1:17" s="40" customFormat="1" x14ac:dyDescent="0.3">
      <c r="C218" s="41"/>
      <c r="G218" s="42"/>
      <c r="H218" s="59"/>
      <c r="I218" s="42"/>
    </row>
    <row r="219" spans="1:17" s="40" customFormat="1" x14ac:dyDescent="0.3">
      <c r="C219" s="41"/>
      <c r="G219" s="42"/>
      <c r="H219" s="59"/>
      <c r="I219" s="42"/>
    </row>
    <row r="220" spans="1:17" s="40" customFormat="1" x14ac:dyDescent="0.3">
      <c r="C220" s="41"/>
      <c r="G220" s="42"/>
      <c r="H220" s="59"/>
      <c r="I220" s="42"/>
    </row>
    <row r="221" spans="1:17" s="40" customFormat="1" x14ac:dyDescent="0.3">
      <c r="C221" s="41"/>
      <c r="E221" s="51"/>
      <c r="F221" s="52"/>
      <c r="G221" s="53"/>
      <c r="H221" s="61"/>
      <c r="I221" s="53"/>
      <c r="J221" s="51"/>
    </row>
    <row r="222" spans="1:17" s="40" customFormat="1" x14ac:dyDescent="0.3">
      <c r="C222" s="41"/>
      <c r="G222" s="42"/>
      <c r="H222" s="59"/>
      <c r="I222" s="42"/>
    </row>
    <row r="223" spans="1:17" s="40" customFormat="1" x14ac:dyDescent="0.3">
      <c r="C223" s="41"/>
      <c r="G223" s="42"/>
      <c r="H223" s="59"/>
      <c r="I223" s="42"/>
    </row>
    <row r="224" spans="1:17" s="40" customFormat="1" x14ac:dyDescent="0.3">
      <c r="C224" s="41"/>
      <c r="G224" s="42"/>
      <c r="H224" s="59"/>
      <c r="I224" s="42"/>
    </row>
    <row r="225" spans="3:10" s="40" customFormat="1" x14ac:dyDescent="0.3">
      <c r="C225" s="41"/>
      <c r="E225" s="45"/>
      <c r="F225" s="54"/>
      <c r="G225" s="47"/>
      <c r="H225" s="61"/>
      <c r="I225" s="48"/>
      <c r="J225" s="45"/>
    </row>
    <row r="226" spans="3:10" s="40" customFormat="1" x14ac:dyDescent="0.3">
      <c r="C226" s="41"/>
      <c r="G226" s="42"/>
      <c r="H226" s="59"/>
      <c r="I226" s="42"/>
    </row>
    <row r="227" spans="3:10" s="40" customFormat="1" x14ac:dyDescent="0.3">
      <c r="C227" s="41"/>
      <c r="E227" s="51"/>
      <c r="F227" s="52"/>
      <c r="G227" s="53"/>
      <c r="H227" s="61"/>
      <c r="I227" s="53"/>
      <c r="J227" s="51"/>
    </row>
    <row r="228" spans="3:10" s="40" customFormat="1" x14ac:dyDescent="0.3">
      <c r="C228" s="41"/>
      <c r="G228" s="42"/>
      <c r="H228" s="59"/>
      <c r="I228" s="42"/>
    </row>
    <row r="229" spans="3:10" s="40" customFormat="1" x14ac:dyDescent="0.3">
      <c r="C229" s="41"/>
      <c r="G229" s="42"/>
      <c r="H229" s="59"/>
      <c r="I229" s="42"/>
    </row>
    <row r="230" spans="3:10" s="40" customFormat="1" x14ac:dyDescent="0.3">
      <c r="C230" s="41"/>
      <c r="G230" s="42"/>
      <c r="H230" s="59"/>
      <c r="I230" s="42"/>
    </row>
    <row r="231" spans="3:10" s="40" customFormat="1" x14ac:dyDescent="0.3">
      <c r="C231" s="41"/>
      <c r="E231" s="45"/>
      <c r="F231" s="46"/>
      <c r="G231" s="47"/>
      <c r="H231" s="47"/>
      <c r="I231" s="48"/>
      <c r="J231" s="45"/>
    </row>
    <row r="232" spans="3:10" s="40" customFormat="1" x14ac:dyDescent="0.3">
      <c r="C232" s="41"/>
      <c r="D232" s="44"/>
      <c r="G232" s="42"/>
      <c r="H232" s="59"/>
      <c r="I232" s="42"/>
    </row>
    <row r="233" spans="3:10" s="40" customFormat="1" x14ac:dyDescent="0.3">
      <c r="C233" s="41"/>
      <c r="E233" s="45"/>
      <c r="F233" s="45"/>
      <c r="G233" s="47"/>
      <c r="H233" s="47"/>
      <c r="I233" s="48"/>
      <c r="J233" s="45"/>
    </row>
    <row r="234" spans="3:10" s="40" customFormat="1" x14ac:dyDescent="0.3">
      <c r="C234" s="41"/>
      <c r="D234" s="44"/>
      <c r="G234" s="42"/>
      <c r="H234" s="59"/>
      <c r="I234" s="42"/>
    </row>
    <row r="235" spans="3:10" s="40" customFormat="1" x14ac:dyDescent="0.3">
      <c r="C235" s="41"/>
      <c r="E235" s="46"/>
      <c r="F235" s="46"/>
      <c r="G235" s="49"/>
      <c r="H235" s="49"/>
      <c r="I235" s="50"/>
      <c r="J235" s="46"/>
    </row>
    <row r="236" spans="3:10" s="40" customFormat="1" x14ac:dyDescent="0.3">
      <c r="C236" s="41"/>
      <c r="E236" s="46"/>
      <c r="F236" s="46"/>
      <c r="G236" s="49"/>
      <c r="H236" s="49"/>
      <c r="I236" s="50"/>
      <c r="J236" s="45"/>
    </row>
    <row r="237" spans="3:10" s="40" customFormat="1" x14ac:dyDescent="0.3">
      <c r="C237" s="41"/>
      <c r="D237" s="44"/>
      <c r="G237" s="42"/>
      <c r="H237" s="59"/>
      <c r="I237" s="42"/>
    </row>
    <row r="238" spans="3:10" s="40" customFormat="1" x14ac:dyDescent="0.3">
      <c r="C238" s="41"/>
      <c r="D238" s="44"/>
      <c r="G238" s="42"/>
      <c r="H238" s="59"/>
      <c r="I238" s="42"/>
    </row>
    <row r="239" spans="3:10" s="40" customFormat="1" x14ac:dyDescent="0.3">
      <c r="C239" s="41"/>
      <c r="D239" s="44"/>
      <c r="G239" s="42"/>
      <c r="H239" s="59"/>
      <c r="I239" s="42"/>
    </row>
    <row r="240" spans="3:10" s="40" customFormat="1" x14ac:dyDescent="0.3">
      <c r="C240" s="41"/>
      <c r="G240" s="42"/>
      <c r="H240" s="59"/>
      <c r="I240" s="42"/>
    </row>
    <row r="241" spans="3:9" s="40" customFormat="1" x14ac:dyDescent="0.3">
      <c r="C241" s="41"/>
      <c r="G241" s="42"/>
      <c r="H241" s="59"/>
      <c r="I241" s="42"/>
    </row>
    <row r="242" spans="3:9" s="40" customFormat="1" x14ac:dyDescent="0.3">
      <c r="C242" s="41"/>
      <c r="G242" s="42"/>
      <c r="H242" s="59"/>
      <c r="I242" s="42"/>
    </row>
    <row r="243" spans="3:9" s="40" customFormat="1" x14ac:dyDescent="0.3">
      <c r="C243" s="41"/>
      <c r="G243" s="42"/>
      <c r="H243" s="59"/>
      <c r="I243" s="42"/>
    </row>
    <row r="244" spans="3:9" s="40" customFormat="1" x14ac:dyDescent="0.3">
      <c r="C244" s="41"/>
      <c r="G244" s="42"/>
      <c r="H244" s="59"/>
      <c r="I244" s="42"/>
    </row>
    <row r="245" spans="3:9" s="40" customFormat="1" x14ac:dyDescent="0.3">
      <c r="C245" s="41"/>
      <c r="G245" s="42"/>
      <c r="H245" s="59"/>
      <c r="I245" s="42"/>
    </row>
    <row r="246" spans="3:9" s="40" customFormat="1" x14ac:dyDescent="0.3">
      <c r="C246" s="41"/>
      <c r="G246" s="42"/>
      <c r="H246" s="59"/>
      <c r="I246" s="42"/>
    </row>
    <row r="247" spans="3:9" s="40" customFormat="1" x14ac:dyDescent="0.3">
      <c r="C247" s="41"/>
      <c r="G247" s="42"/>
      <c r="H247" s="59"/>
      <c r="I247" s="42"/>
    </row>
    <row r="248" spans="3:9" s="40" customFormat="1" x14ac:dyDescent="0.3">
      <c r="C248" s="41"/>
      <c r="G248" s="42"/>
      <c r="H248" s="59"/>
      <c r="I248" s="42"/>
    </row>
    <row r="249" spans="3:9" s="40" customFormat="1" x14ac:dyDescent="0.3">
      <c r="C249" s="41"/>
      <c r="G249" s="42"/>
      <c r="H249" s="59"/>
      <c r="I249" s="42"/>
    </row>
    <row r="250" spans="3:9" s="40" customFormat="1" x14ac:dyDescent="0.3">
      <c r="C250" s="41"/>
      <c r="G250" s="42"/>
      <c r="H250" s="59"/>
      <c r="I250" s="42"/>
    </row>
    <row r="251" spans="3:9" s="40" customFormat="1" x14ac:dyDescent="0.3">
      <c r="C251" s="41"/>
      <c r="G251" s="42"/>
      <c r="H251" s="59"/>
      <c r="I251" s="42"/>
    </row>
    <row r="252" spans="3:9" s="40" customFormat="1" x14ac:dyDescent="0.3">
      <c r="C252" s="41"/>
      <c r="G252" s="42"/>
      <c r="H252" s="59"/>
      <c r="I252" s="42"/>
    </row>
    <row r="253" spans="3:9" s="40" customFormat="1" x14ac:dyDescent="0.3">
      <c r="C253" s="41"/>
      <c r="G253" s="42"/>
      <c r="H253" s="59"/>
      <c r="I253" s="42"/>
    </row>
    <row r="254" spans="3:9" s="40" customFormat="1" x14ac:dyDescent="0.3">
      <c r="C254" s="41"/>
      <c r="G254" s="42"/>
      <c r="H254" s="59"/>
      <c r="I254" s="42"/>
    </row>
    <row r="255" spans="3:9" s="40" customFormat="1" x14ac:dyDescent="0.3">
      <c r="C255" s="41"/>
      <c r="G255" s="42"/>
      <c r="H255" s="59"/>
      <c r="I255" s="42"/>
    </row>
    <row r="256" spans="3:9" s="40" customFormat="1" x14ac:dyDescent="0.3">
      <c r="C256" s="41"/>
      <c r="G256" s="42"/>
      <c r="H256" s="59"/>
      <c r="I256" s="42"/>
    </row>
    <row r="257" spans="3:9" s="40" customFormat="1" x14ac:dyDescent="0.3">
      <c r="C257" s="41"/>
      <c r="G257" s="42"/>
      <c r="H257" s="59"/>
      <c r="I257" s="42"/>
    </row>
    <row r="258" spans="3:9" s="40" customFormat="1" x14ac:dyDescent="0.3">
      <c r="C258" s="41"/>
      <c r="G258" s="42"/>
      <c r="H258" s="59"/>
      <c r="I258" s="42"/>
    </row>
    <row r="259" spans="3:9" s="40" customFormat="1" x14ac:dyDescent="0.3">
      <c r="C259" s="41"/>
      <c r="G259" s="42"/>
      <c r="H259" s="59"/>
      <c r="I259" s="42"/>
    </row>
    <row r="260" spans="3:9" s="40" customFormat="1" x14ac:dyDescent="0.3">
      <c r="C260" s="41"/>
      <c r="G260" s="42"/>
      <c r="H260" s="59"/>
      <c r="I260" s="42"/>
    </row>
    <row r="261" spans="3:9" s="40" customFormat="1" x14ac:dyDescent="0.3">
      <c r="C261" s="41"/>
      <c r="G261" s="42"/>
      <c r="H261" s="59"/>
      <c r="I261" s="42"/>
    </row>
    <row r="262" spans="3:9" s="40" customFormat="1" x14ac:dyDescent="0.3">
      <c r="C262" s="41"/>
      <c r="G262" s="42"/>
      <c r="H262" s="59"/>
      <c r="I262" s="42"/>
    </row>
    <row r="263" spans="3:9" s="40" customFormat="1" x14ac:dyDescent="0.3">
      <c r="C263" s="41"/>
      <c r="G263" s="42"/>
      <c r="H263" s="59"/>
      <c r="I263" s="42"/>
    </row>
    <row r="264" spans="3:9" s="40" customFormat="1" x14ac:dyDescent="0.3">
      <c r="C264" s="41"/>
      <c r="G264" s="42"/>
      <c r="H264" s="59"/>
      <c r="I264" s="42"/>
    </row>
    <row r="265" spans="3:9" s="40" customFormat="1" x14ac:dyDescent="0.3">
      <c r="C265" s="41"/>
      <c r="G265" s="42"/>
      <c r="H265" s="59"/>
      <c r="I265" s="42"/>
    </row>
    <row r="266" spans="3:9" s="40" customFormat="1" x14ac:dyDescent="0.3">
      <c r="C266" s="41"/>
      <c r="E266" s="43"/>
      <c r="G266" s="42"/>
      <c r="H266" s="59"/>
      <c r="I266" s="42"/>
    </row>
    <row r="267" spans="3:9" s="40" customFormat="1" x14ac:dyDescent="0.3">
      <c r="C267" s="41"/>
      <c r="G267" s="42"/>
      <c r="H267" s="59"/>
      <c r="I267" s="42"/>
    </row>
    <row r="268" spans="3:9" s="40" customFormat="1" x14ac:dyDescent="0.3">
      <c r="C268" s="41"/>
      <c r="E268" s="43"/>
      <c r="G268" s="42"/>
      <c r="H268" s="59"/>
      <c r="I268" s="42"/>
    </row>
    <row r="269" spans="3:9" s="40" customFormat="1" x14ac:dyDescent="0.3">
      <c r="C269" s="41"/>
      <c r="E269" s="43"/>
      <c r="G269" s="42"/>
      <c r="H269" s="59"/>
      <c r="I269" s="42"/>
    </row>
    <row r="270" spans="3:9" s="40" customFormat="1" x14ac:dyDescent="0.3">
      <c r="C270" s="41"/>
      <c r="E270" s="43"/>
      <c r="G270" s="42"/>
      <c r="H270" s="59"/>
      <c r="I270" s="42"/>
    </row>
    <row r="271" spans="3:9" s="40" customFormat="1" x14ac:dyDescent="0.3">
      <c r="C271" s="41"/>
      <c r="G271" s="42"/>
      <c r="H271" s="59"/>
      <c r="I271" s="42"/>
    </row>
    <row r="272" spans="3:9" s="40" customFormat="1" x14ac:dyDescent="0.3">
      <c r="C272" s="41"/>
      <c r="E272" s="43"/>
      <c r="G272" s="42"/>
      <c r="H272" s="59"/>
      <c r="I272" s="42"/>
    </row>
    <row r="273" spans="3:15" s="40" customFormat="1" x14ac:dyDescent="0.3">
      <c r="C273" s="41"/>
      <c r="G273" s="42"/>
      <c r="H273" s="59"/>
      <c r="I273" s="42"/>
    </row>
    <row r="274" spans="3:15" s="40" customFormat="1" x14ac:dyDescent="0.3">
      <c r="C274" s="41"/>
      <c r="G274" s="42"/>
      <c r="H274" s="59"/>
      <c r="I274" s="42"/>
    </row>
    <row r="275" spans="3:15" s="40" customFormat="1" x14ac:dyDescent="0.3">
      <c r="C275" s="41"/>
      <c r="G275" s="42"/>
      <c r="H275" s="59"/>
      <c r="I275" s="42"/>
    </row>
    <row r="276" spans="3:15" s="40" customFormat="1" x14ac:dyDescent="0.3">
      <c r="C276" s="41"/>
      <c r="D276" s="44"/>
      <c r="G276" s="42"/>
      <c r="H276" s="59"/>
      <c r="I276" s="42"/>
    </row>
    <row r="277" spans="3:15" s="40" customFormat="1" x14ac:dyDescent="0.3">
      <c r="C277" s="41"/>
      <c r="G277" s="42"/>
      <c r="H277" s="59"/>
      <c r="I277" s="42"/>
    </row>
    <row r="278" spans="3:15" s="40" customFormat="1" x14ac:dyDescent="0.3">
      <c r="C278" s="41"/>
      <c r="G278" s="42"/>
      <c r="H278" s="59"/>
      <c r="I278" s="42"/>
    </row>
    <row r="279" spans="3:15" s="40" customFormat="1" x14ac:dyDescent="0.3">
      <c r="C279" s="41"/>
      <c r="G279" s="42"/>
      <c r="H279" s="59"/>
      <c r="I279" s="42"/>
    </row>
    <row r="280" spans="3:15" x14ac:dyDescent="0.3">
      <c r="O280" s="1" t="str">
        <f t="shared" ref="O280" si="49">IF(F280="Editorial",M280,"")</f>
        <v/>
      </c>
    </row>
  </sheetData>
  <phoneticPr fontId="37"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9"/>
  <sheetViews>
    <sheetView tabSelected="1" zoomScaleNormal="100" workbookViewId="0">
      <pane ySplit="1" topLeftCell="A2" activePane="bottomLeft" state="frozen"/>
      <selection pane="bottomLeft" activeCell="F63" sqref="F63"/>
    </sheetView>
  </sheetViews>
  <sheetFormatPr defaultColWidth="8.875" defaultRowHeight="16.5" x14ac:dyDescent="0.3"/>
  <cols>
    <col min="1" max="1" width="6.375" style="105" customWidth="1"/>
    <col min="2" max="2" width="18.875" style="105" customWidth="1"/>
    <col min="3" max="3" width="8.875" style="105"/>
    <col min="4" max="4" width="10.25" style="105" customWidth="1"/>
    <col min="5" max="5" width="45" style="88" customWidth="1"/>
    <col min="6" max="6" width="10.375" style="105" customWidth="1"/>
    <col min="7" max="7" width="8.875" style="105"/>
    <col min="8" max="8" width="12" style="106" customWidth="1"/>
    <col min="9" max="9" width="8.875" style="105"/>
    <col min="10" max="10" width="38.125" style="88" customWidth="1"/>
    <col min="11" max="11" width="9.375" style="105" customWidth="1"/>
    <col min="12" max="12" width="50.125" style="105" customWidth="1"/>
    <col min="13" max="13" width="6.75" style="105" customWidth="1"/>
    <col min="14" max="14" width="11.375" style="105" customWidth="1"/>
    <col min="15" max="17" width="8.875" style="104"/>
    <col min="18" max="18" width="31.25" style="105" customWidth="1"/>
    <col min="19" max="16384" width="8.875" style="88"/>
  </cols>
  <sheetData>
    <row r="1" spans="1:18" s="100" customFormat="1" ht="66" x14ac:dyDescent="0.3">
      <c r="A1" s="100" t="s">
        <v>448</v>
      </c>
      <c r="B1" s="100" t="s">
        <v>1</v>
      </c>
      <c r="C1" s="100" t="s">
        <v>732</v>
      </c>
      <c r="D1" s="100" t="s">
        <v>733</v>
      </c>
      <c r="E1" s="100" t="s">
        <v>2</v>
      </c>
      <c r="F1" s="100" t="s">
        <v>3</v>
      </c>
      <c r="G1" s="100" t="s">
        <v>4</v>
      </c>
      <c r="H1" s="123" t="s">
        <v>5</v>
      </c>
      <c r="I1" s="100" t="s">
        <v>6</v>
      </c>
      <c r="J1" s="100" t="s">
        <v>7</v>
      </c>
      <c r="K1" s="100" t="s">
        <v>8</v>
      </c>
      <c r="L1" s="100" t="s">
        <v>81</v>
      </c>
      <c r="M1" s="100" t="s">
        <v>82</v>
      </c>
      <c r="N1" s="125" t="s">
        <v>83</v>
      </c>
      <c r="O1" s="100" t="s">
        <v>84</v>
      </c>
      <c r="P1" s="100" t="s">
        <v>85</v>
      </c>
      <c r="Q1" s="100" t="s">
        <v>86</v>
      </c>
      <c r="R1" s="127" t="s">
        <v>88</v>
      </c>
    </row>
    <row r="3" spans="1:18" ht="26.25" x14ac:dyDescent="0.45">
      <c r="A3" s="131" t="s">
        <v>730</v>
      </c>
    </row>
    <row r="4" spans="1:18" s="141" customFormat="1" ht="99" x14ac:dyDescent="0.3">
      <c r="A4" s="155">
        <v>1</v>
      </c>
      <c r="B4" s="140" t="s">
        <v>20</v>
      </c>
      <c r="C4" s="139" t="s">
        <v>91</v>
      </c>
      <c r="D4" s="139" t="s">
        <v>90</v>
      </c>
      <c r="E4" s="141" t="s">
        <v>676</v>
      </c>
      <c r="F4" s="140" t="s">
        <v>39</v>
      </c>
      <c r="G4" s="140">
        <v>1</v>
      </c>
      <c r="H4" s="142">
        <v>1</v>
      </c>
      <c r="I4" s="140">
        <v>1</v>
      </c>
      <c r="J4" s="141" t="s">
        <v>612</v>
      </c>
      <c r="K4" s="143" t="s">
        <v>717</v>
      </c>
      <c r="L4" s="141" t="s">
        <v>737</v>
      </c>
      <c r="M4" s="139" t="s">
        <v>781</v>
      </c>
      <c r="N4" s="146" t="s">
        <v>734</v>
      </c>
      <c r="O4" s="141" t="str">
        <f t="shared" ref="O4:O35" si="0">IF(F4="E",M4,"")</f>
        <v/>
      </c>
      <c r="P4" s="141" t="str">
        <f t="shared" ref="P4:P35" si="1">IF(F4="T",M4,"")</f>
        <v/>
      </c>
      <c r="Q4" s="141" t="str">
        <f t="shared" ref="Q4:Q35" si="2">IF(F4="G",M4,"")</f>
        <v>C</v>
      </c>
      <c r="R4" s="145"/>
    </row>
    <row r="5" spans="1:18" s="141" customFormat="1" ht="33" x14ac:dyDescent="0.3">
      <c r="A5" s="140">
        <v>2</v>
      </c>
      <c r="B5" s="140" t="s">
        <v>20</v>
      </c>
      <c r="C5" s="139" t="s">
        <v>91</v>
      </c>
      <c r="D5" s="139" t="s">
        <v>90</v>
      </c>
      <c r="E5" s="154" t="s">
        <v>695</v>
      </c>
      <c r="F5" s="140" t="s">
        <v>30</v>
      </c>
      <c r="G5" s="140">
        <v>3</v>
      </c>
      <c r="H5" s="142">
        <v>4</v>
      </c>
      <c r="I5" s="140">
        <v>29</v>
      </c>
      <c r="J5" s="141" t="s">
        <v>625</v>
      </c>
      <c r="K5" s="143" t="s">
        <v>717</v>
      </c>
      <c r="L5" s="141" t="s">
        <v>780</v>
      </c>
      <c r="M5" s="139" t="s">
        <v>781</v>
      </c>
      <c r="N5" s="146" t="s">
        <v>734</v>
      </c>
      <c r="O5" s="141" t="str">
        <f t="shared" si="0"/>
        <v/>
      </c>
      <c r="P5" s="141" t="str">
        <f t="shared" si="1"/>
        <v>C</v>
      </c>
      <c r="Q5" s="141" t="str">
        <f t="shared" si="2"/>
        <v/>
      </c>
      <c r="R5" s="147"/>
    </row>
    <row r="6" spans="1:18" s="141" customFormat="1" ht="49.5" x14ac:dyDescent="0.3">
      <c r="A6" s="140">
        <v>3</v>
      </c>
      <c r="B6" s="140" t="s">
        <v>14</v>
      </c>
      <c r="C6" s="139" t="s">
        <v>91</v>
      </c>
      <c r="D6" s="140" t="s">
        <v>90</v>
      </c>
      <c r="E6" s="141" t="s">
        <v>701</v>
      </c>
      <c r="F6" s="140" t="s">
        <v>30</v>
      </c>
      <c r="G6" s="140">
        <v>7</v>
      </c>
      <c r="H6" s="142"/>
      <c r="I6" s="140">
        <v>21</v>
      </c>
      <c r="J6" s="141" t="s">
        <v>631</v>
      </c>
      <c r="K6" s="143" t="s">
        <v>717</v>
      </c>
      <c r="L6" s="140" t="s">
        <v>739</v>
      </c>
      <c r="M6" s="139" t="s">
        <v>781</v>
      </c>
      <c r="N6" s="146"/>
      <c r="O6" s="141" t="str">
        <f t="shared" si="0"/>
        <v/>
      </c>
      <c r="P6" s="141" t="str">
        <f t="shared" si="1"/>
        <v>C</v>
      </c>
      <c r="Q6" s="141" t="str">
        <f t="shared" si="2"/>
        <v/>
      </c>
      <c r="R6" s="147"/>
    </row>
    <row r="7" spans="1:18" s="141" customFormat="1" ht="49.5" x14ac:dyDescent="0.3">
      <c r="A7" s="140">
        <v>4</v>
      </c>
      <c r="B7" s="140" t="s">
        <v>14</v>
      </c>
      <c r="C7" s="139" t="s">
        <v>91</v>
      </c>
      <c r="D7" s="140" t="s">
        <v>90</v>
      </c>
      <c r="E7" s="141" t="s">
        <v>702</v>
      </c>
      <c r="F7" s="140" t="s">
        <v>30</v>
      </c>
      <c r="G7" s="140">
        <v>9</v>
      </c>
      <c r="H7" s="142">
        <v>4.5999999999999996</v>
      </c>
      <c r="I7" s="140">
        <v>12</v>
      </c>
      <c r="J7" s="141" t="s">
        <v>632</v>
      </c>
      <c r="K7" s="143" t="s">
        <v>717</v>
      </c>
      <c r="L7" s="140" t="s">
        <v>739</v>
      </c>
      <c r="M7" s="139" t="s">
        <v>781</v>
      </c>
      <c r="N7" s="146"/>
      <c r="O7" s="141" t="str">
        <f t="shared" si="0"/>
        <v/>
      </c>
      <c r="P7" s="141" t="str">
        <f t="shared" si="1"/>
        <v>C</v>
      </c>
      <c r="Q7" s="141" t="str">
        <f t="shared" si="2"/>
        <v/>
      </c>
      <c r="R7" s="147"/>
    </row>
    <row r="8" spans="1:18" s="141" customFormat="1" ht="49.5" x14ac:dyDescent="0.3">
      <c r="A8" s="139">
        <v>5</v>
      </c>
      <c r="B8" s="140" t="s">
        <v>552</v>
      </c>
      <c r="C8" s="139" t="s">
        <v>91</v>
      </c>
      <c r="D8" s="139" t="s">
        <v>91</v>
      </c>
      <c r="E8" s="141" t="s">
        <v>647</v>
      </c>
      <c r="F8" s="140" t="s">
        <v>30</v>
      </c>
      <c r="G8" s="140"/>
      <c r="H8" s="142">
        <v>5</v>
      </c>
      <c r="I8" s="140"/>
      <c r="J8" s="141" t="s">
        <v>585</v>
      </c>
      <c r="K8" s="143" t="s">
        <v>717</v>
      </c>
      <c r="L8" s="141" t="s">
        <v>740</v>
      </c>
      <c r="M8" s="139" t="s">
        <v>735</v>
      </c>
      <c r="N8" s="144"/>
      <c r="O8" s="141" t="str">
        <f t="shared" si="0"/>
        <v/>
      </c>
      <c r="P8" s="141" t="str">
        <f t="shared" si="1"/>
        <v>C</v>
      </c>
      <c r="Q8" s="141" t="str">
        <f t="shared" si="2"/>
        <v/>
      </c>
      <c r="R8" s="145"/>
    </row>
    <row r="9" spans="1:18" s="141" customFormat="1" x14ac:dyDescent="0.3">
      <c r="A9" s="140">
        <v>6</v>
      </c>
      <c r="B9" s="140" t="s">
        <v>20</v>
      </c>
      <c r="C9" s="139" t="s">
        <v>91</v>
      </c>
      <c r="D9" s="139" t="s">
        <v>90</v>
      </c>
      <c r="E9" s="141" t="s">
        <v>680</v>
      </c>
      <c r="F9" s="140" t="s">
        <v>790</v>
      </c>
      <c r="G9" s="140">
        <v>13</v>
      </c>
      <c r="H9" s="142">
        <v>5</v>
      </c>
      <c r="I9" s="140">
        <v>7</v>
      </c>
      <c r="J9" s="141" t="s">
        <v>615</v>
      </c>
      <c r="K9" s="143" t="s">
        <v>717</v>
      </c>
      <c r="L9" s="140" t="s">
        <v>739</v>
      </c>
      <c r="M9" s="139" t="s">
        <v>781</v>
      </c>
      <c r="N9" s="146"/>
      <c r="O9" s="141" t="str">
        <f t="shared" si="0"/>
        <v/>
      </c>
      <c r="P9" s="141" t="str">
        <f t="shared" si="1"/>
        <v>C</v>
      </c>
      <c r="Q9" s="141" t="str">
        <f t="shared" si="2"/>
        <v/>
      </c>
      <c r="R9" s="147"/>
    </row>
    <row r="10" spans="1:18" s="141" customFormat="1" ht="33" x14ac:dyDescent="0.3">
      <c r="A10" s="140">
        <v>7</v>
      </c>
      <c r="B10" s="140" t="s">
        <v>20</v>
      </c>
      <c r="C10" s="139" t="s">
        <v>91</v>
      </c>
      <c r="D10" s="139" t="s">
        <v>90</v>
      </c>
      <c r="E10" s="141" t="s">
        <v>681</v>
      </c>
      <c r="F10" s="140" t="s">
        <v>30</v>
      </c>
      <c r="G10" s="140">
        <v>46</v>
      </c>
      <c r="H10" s="142">
        <v>6</v>
      </c>
      <c r="I10" s="140">
        <v>1</v>
      </c>
      <c r="J10" s="141" t="s">
        <v>616</v>
      </c>
      <c r="K10" s="143" t="s">
        <v>717</v>
      </c>
      <c r="L10" s="141" t="s">
        <v>770</v>
      </c>
      <c r="M10" s="139" t="s">
        <v>763</v>
      </c>
      <c r="N10" s="148" t="s">
        <v>734</v>
      </c>
      <c r="O10" s="141" t="str">
        <f t="shared" si="0"/>
        <v/>
      </c>
      <c r="P10" s="141" t="str">
        <f t="shared" si="1"/>
        <v>C</v>
      </c>
      <c r="Q10" s="141" t="str">
        <f t="shared" si="2"/>
        <v/>
      </c>
      <c r="R10" s="147"/>
    </row>
    <row r="11" spans="1:18" s="141" customFormat="1" ht="33" x14ac:dyDescent="0.3">
      <c r="A11" s="140">
        <v>8</v>
      </c>
      <c r="B11" s="140" t="s">
        <v>20</v>
      </c>
      <c r="C11" s="139" t="s">
        <v>91</v>
      </c>
      <c r="D11" s="139" t="s">
        <v>90</v>
      </c>
      <c r="E11" s="141" t="s">
        <v>690</v>
      </c>
      <c r="F11" s="140" t="s">
        <v>30</v>
      </c>
      <c r="G11" s="140">
        <v>46</v>
      </c>
      <c r="H11" s="142">
        <v>6</v>
      </c>
      <c r="I11" s="140">
        <v>1</v>
      </c>
      <c r="J11" s="141" t="s">
        <v>622</v>
      </c>
      <c r="K11" s="143" t="s">
        <v>717</v>
      </c>
      <c r="L11" s="141" t="s">
        <v>770</v>
      </c>
      <c r="M11" s="139" t="s">
        <v>763</v>
      </c>
      <c r="N11" s="148" t="s">
        <v>734</v>
      </c>
      <c r="O11" s="141" t="str">
        <f t="shared" si="0"/>
        <v/>
      </c>
      <c r="P11" s="141" t="str">
        <f t="shared" si="1"/>
        <v>C</v>
      </c>
      <c r="Q11" s="141" t="str">
        <f t="shared" si="2"/>
        <v/>
      </c>
      <c r="R11" s="147"/>
    </row>
    <row r="12" spans="1:18" s="141" customFormat="1" x14ac:dyDescent="0.3">
      <c r="A12" s="140">
        <v>9</v>
      </c>
      <c r="B12" s="140" t="s">
        <v>17</v>
      </c>
      <c r="C12" s="140" t="s">
        <v>90</v>
      </c>
      <c r="D12" s="140" t="s">
        <v>90</v>
      </c>
      <c r="E12" s="141" t="s">
        <v>659</v>
      </c>
      <c r="F12" s="140" t="s">
        <v>30</v>
      </c>
      <c r="G12" s="140">
        <v>56</v>
      </c>
      <c r="H12" s="142" t="s">
        <v>559</v>
      </c>
      <c r="I12" s="140">
        <v>2</v>
      </c>
      <c r="J12" s="141" t="s">
        <v>595</v>
      </c>
      <c r="K12" s="143" t="s">
        <v>717</v>
      </c>
      <c r="L12" s="140" t="s">
        <v>741</v>
      </c>
      <c r="M12" s="139" t="s">
        <v>735</v>
      </c>
      <c r="N12" s="146" t="s">
        <v>734</v>
      </c>
      <c r="O12" s="141" t="str">
        <f t="shared" si="0"/>
        <v/>
      </c>
      <c r="P12" s="141" t="str">
        <f t="shared" si="1"/>
        <v>C</v>
      </c>
      <c r="Q12" s="141" t="str">
        <f t="shared" si="2"/>
        <v/>
      </c>
      <c r="R12" s="147"/>
    </row>
    <row r="13" spans="1:18" s="141" customFormat="1" ht="33" x14ac:dyDescent="0.3">
      <c r="A13" s="140">
        <v>10</v>
      </c>
      <c r="B13" s="140" t="s">
        <v>552</v>
      </c>
      <c r="C13" s="140" t="s">
        <v>91</v>
      </c>
      <c r="D13" s="139" t="s">
        <v>91</v>
      </c>
      <c r="E13" s="141" t="s">
        <v>653</v>
      </c>
      <c r="F13" s="140" t="s">
        <v>30</v>
      </c>
      <c r="G13" s="140"/>
      <c r="H13" s="142">
        <v>7</v>
      </c>
      <c r="I13" s="140"/>
      <c r="J13" s="141" t="s">
        <v>591</v>
      </c>
      <c r="K13" s="143" t="s">
        <v>717</v>
      </c>
      <c r="L13" s="140" t="s">
        <v>739</v>
      </c>
      <c r="M13" s="139" t="s">
        <v>781</v>
      </c>
      <c r="N13" s="146"/>
      <c r="O13" s="141" t="str">
        <f t="shared" si="0"/>
        <v/>
      </c>
      <c r="P13" s="141" t="str">
        <f t="shared" si="1"/>
        <v>C</v>
      </c>
      <c r="Q13" s="141" t="str">
        <f t="shared" si="2"/>
        <v/>
      </c>
      <c r="R13" s="147"/>
    </row>
    <row r="14" spans="1:18" s="141" customFormat="1" ht="82.5" x14ac:dyDescent="0.3">
      <c r="A14" s="140">
        <v>11</v>
      </c>
      <c r="B14" s="140" t="s">
        <v>553</v>
      </c>
      <c r="C14" s="140" t="s">
        <v>27</v>
      </c>
      <c r="D14" s="140" t="s">
        <v>90</v>
      </c>
      <c r="E14" s="141" t="s">
        <v>703</v>
      </c>
      <c r="F14" s="140" t="s">
        <v>30</v>
      </c>
      <c r="G14" s="140">
        <v>112</v>
      </c>
      <c r="H14" s="142">
        <v>7</v>
      </c>
      <c r="I14" s="140">
        <v>4</v>
      </c>
      <c r="J14" s="141" t="s">
        <v>633</v>
      </c>
      <c r="K14" s="143" t="s">
        <v>717</v>
      </c>
      <c r="L14" s="140" t="s">
        <v>739</v>
      </c>
      <c r="M14" s="139" t="s">
        <v>781</v>
      </c>
      <c r="N14" s="146"/>
      <c r="O14" s="141" t="str">
        <f t="shared" si="0"/>
        <v/>
      </c>
      <c r="P14" s="141" t="str">
        <f t="shared" si="1"/>
        <v>C</v>
      </c>
      <c r="Q14" s="141" t="str">
        <f t="shared" si="2"/>
        <v/>
      </c>
      <c r="R14" s="147"/>
    </row>
    <row r="15" spans="1:18" s="157" customFormat="1" ht="33" x14ac:dyDescent="0.3">
      <c r="A15" s="156">
        <v>12</v>
      </c>
      <c r="B15" s="156" t="s">
        <v>10</v>
      </c>
      <c r="C15" s="156" t="s">
        <v>27</v>
      </c>
      <c r="D15" s="156" t="s">
        <v>90</v>
      </c>
      <c r="E15" s="157" t="s">
        <v>705</v>
      </c>
      <c r="F15" s="156" t="s">
        <v>30</v>
      </c>
      <c r="G15" s="156">
        <v>112</v>
      </c>
      <c r="H15" s="158">
        <v>7</v>
      </c>
      <c r="I15" s="156">
        <v>6</v>
      </c>
      <c r="J15" s="157" t="s">
        <v>636</v>
      </c>
      <c r="K15" s="159" t="s">
        <v>717</v>
      </c>
      <c r="L15" s="156"/>
      <c r="M15" s="160" t="s">
        <v>782</v>
      </c>
      <c r="N15" s="161"/>
      <c r="O15" s="157" t="str">
        <f t="shared" si="0"/>
        <v/>
      </c>
      <c r="P15" s="157" t="str">
        <f t="shared" si="1"/>
        <v>O</v>
      </c>
      <c r="Q15" s="157" t="str">
        <f t="shared" si="2"/>
        <v/>
      </c>
      <c r="R15" s="162"/>
    </row>
    <row r="16" spans="1:18" s="149" customFormat="1" ht="25.5" customHeight="1" x14ac:dyDescent="0.3">
      <c r="A16" s="140">
        <v>13</v>
      </c>
      <c r="B16" s="140" t="s">
        <v>17</v>
      </c>
      <c r="C16" s="140" t="s">
        <v>90</v>
      </c>
      <c r="D16" s="140" t="s">
        <v>90</v>
      </c>
      <c r="E16" s="141" t="s">
        <v>660</v>
      </c>
      <c r="F16" s="140" t="s">
        <v>30</v>
      </c>
      <c r="G16" s="140">
        <v>112</v>
      </c>
      <c r="H16" s="142">
        <v>7.1</v>
      </c>
      <c r="I16" s="140">
        <v>5</v>
      </c>
      <c r="J16" s="141" t="s">
        <v>596</v>
      </c>
      <c r="K16" s="143" t="s">
        <v>717</v>
      </c>
      <c r="L16" s="140" t="s">
        <v>743</v>
      </c>
      <c r="M16" s="139" t="s">
        <v>735</v>
      </c>
      <c r="N16" s="148"/>
      <c r="O16" s="141" t="str">
        <f t="shared" si="0"/>
        <v/>
      </c>
      <c r="P16" s="141" t="str">
        <f t="shared" si="1"/>
        <v>C</v>
      </c>
      <c r="Q16" s="141" t="str">
        <f t="shared" si="2"/>
        <v/>
      </c>
      <c r="R16" s="147"/>
    </row>
    <row r="17" spans="1:18" s="141" customFormat="1" ht="33" x14ac:dyDescent="0.3">
      <c r="A17" s="140">
        <v>14</v>
      </c>
      <c r="B17" s="140" t="s">
        <v>14</v>
      </c>
      <c r="C17" s="140" t="s">
        <v>91</v>
      </c>
      <c r="D17" s="140" t="s">
        <v>90</v>
      </c>
      <c r="E17" s="141" t="s">
        <v>696</v>
      </c>
      <c r="F17" s="140" t="s">
        <v>30</v>
      </c>
      <c r="G17" s="140">
        <v>112</v>
      </c>
      <c r="H17" s="142">
        <v>7.1</v>
      </c>
      <c r="I17" s="140">
        <v>5</v>
      </c>
      <c r="J17" s="141" t="s">
        <v>626</v>
      </c>
      <c r="K17" s="143" t="s">
        <v>717</v>
      </c>
      <c r="L17" s="140" t="s">
        <v>743</v>
      </c>
      <c r="M17" s="139" t="s">
        <v>735</v>
      </c>
      <c r="N17" s="148"/>
      <c r="O17" s="141" t="str">
        <f t="shared" si="0"/>
        <v/>
      </c>
      <c r="P17" s="141" t="str">
        <f t="shared" si="1"/>
        <v>C</v>
      </c>
      <c r="Q17" s="141" t="str">
        <f t="shared" si="2"/>
        <v/>
      </c>
      <c r="R17" s="147"/>
    </row>
    <row r="18" spans="1:18" s="141" customFormat="1" ht="33" x14ac:dyDescent="0.3">
      <c r="A18" s="139">
        <v>15</v>
      </c>
      <c r="B18" s="140" t="s">
        <v>552</v>
      </c>
      <c r="C18" s="139" t="s">
        <v>91</v>
      </c>
      <c r="D18" s="139" t="s">
        <v>91</v>
      </c>
      <c r="E18" s="141" t="s">
        <v>648</v>
      </c>
      <c r="F18" s="140" t="s">
        <v>30</v>
      </c>
      <c r="G18" s="140"/>
      <c r="H18" s="142">
        <v>7.2</v>
      </c>
      <c r="I18" s="140"/>
      <c r="J18" s="141" t="s">
        <v>586</v>
      </c>
      <c r="K18" s="143" t="s">
        <v>717</v>
      </c>
      <c r="L18" s="141" t="s">
        <v>742</v>
      </c>
      <c r="M18" s="139" t="s">
        <v>735</v>
      </c>
      <c r="N18" s="148" t="s">
        <v>734</v>
      </c>
      <c r="O18" s="141" t="str">
        <f t="shared" si="0"/>
        <v/>
      </c>
      <c r="P18" s="141" t="str">
        <f t="shared" si="1"/>
        <v>C</v>
      </c>
      <c r="Q18" s="141" t="str">
        <f t="shared" si="2"/>
        <v/>
      </c>
      <c r="R18" s="145"/>
    </row>
    <row r="19" spans="1:18" s="102" customFormat="1" ht="115.5" x14ac:dyDescent="0.3">
      <c r="A19" s="104">
        <v>16</v>
      </c>
      <c r="B19" s="103" t="s">
        <v>14</v>
      </c>
      <c r="C19" s="104" t="s">
        <v>91</v>
      </c>
      <c r="D19" s="104" t="s">
        <v>90</v>
      </c>
      <c r="E19" s="121" t="s">
        <v>697</v>
      </c>
      <c r="F19" s="103" t="s">
        <v>30</v>
      </c>
      <c r="G19" s="103">
        <v>112</v>
      </c>
      <c r="H19" s="130">
        <v>7.2</v>
      </c>
      <c r="I19" s="103">
        <v>6</v>
      </c>
      <c r="J19" s="121" t="s">
        <v>627</v>
      </c>
      <c r="K19" s="122" t="s">
        <v>717</v>
      </c>
      <c r="L19" s="104"/>
      <c r="M19" s="124" t="s">
        <v>73</v>
      </c>
      <c r="N19" s="126"/>
      <c r="O19" s="102" t="str">
        <f t="shared" si="0"/>
        <v/>
      </c>
      <c r="P19" s="102" t="str">
        <f t="shared" si="1"/>
        <v>O</v>
      </c>
      <c r="Q19" s="102" t="str">
        <f t="shared" si="2"/>
        <v/>
      </c>
      <c r="R19" s="128"/>
    </row>
    <row r="20" spans="1:18" s="141" customFormat="1" ht="33" x14ac:dyDescent="0.3">
      <c r="A20" s="140">
        <v>17</v>
      </c>
      <c r="B20" s="140" t="s">
        <v>20</v>
      </c>
      <c r="C20" s="140" t="s">
        <v>91</v>
      </c>
      <c r="D20" s="139" t="s">
        <v>90</v>
      </c>
      <c r="E20" s="141" t="s">
        <v>686</v>
      </c>
      <c r="F20" s="140" t="s">
        <v>30</v>
      </c>
      <c r="G20" s="140">
        <v>112</v>
      </c>
      <c r="H20" s="142" t="s">
        <v>724</v>
      </c>
      <c r="I20" s="140">
        <v>7</v>
      </c>
      <c r="J20" s="141" t="s">
        <v>618</v>
      </c>
      <c r="K20" s="143" t="s">
        <v>717</v>
      </c>
      <c r="L20" s="141" t="s">
        <v>771</v>
      </c>
      <c r="M20" s="139" t="s">
        <v>763</v>
      </c>
      <c r="N20" s="148" t="s">
        <v>734</v>
      </c>
      <c r="O20" s="141" t="str">
        <f t="shared" si="0"/>
        <v/>
      </c>
      <c r="P20" s="141" t="str">
        <f t="shared" si="1"/>
        <v>C</v>
      </c>
      <c r="Q20" s="141" t="str">
        <f t="shared" si="2"/>
        <v/>
      </c>
      <c r="R20" s="147"/>
    </row>
    <row r="21" spans="1:18" s="157" customFormat="1" x14ac:dyDescent="0.3">
      <c r="A21" s="156">
        <v>18</v>
      </c>
      <c r="B21" s="156" t="s">
        <v>17</v>
      </c>
      <c r="C21" s="156" t="s">
        <v>90</v>
      </c>
      <c r="D21" s="156" t="s">
        <v>90</v>
      </c>
      <c r="E21" s="157" t="s">
        <v>662</v>
      </c>
      <c r="F21" s="156" t="s">
        <v>30</v>
      </c>
      <c r="G21" s="156">
        <v>133</v>
      </c>
      <c r="H21" s="158" t="s">
        <v>719</v>
      </c>
      <c r="I21" s="156">
        <v>19</v>
      </c>
      <c r="J21" s="157" t="s">
        <v>598</v>
      </c>
      <c r="K21" s="159" t="s">
        <v>717</v>
      </c>
      <c r="L21" s="156"/>
      <c r="M21" s="160" t="s">
        <v>789</v>
      </c>
      <c r="N21" s="161"/>
      <c r="O21" s="157" t="str">
        <f t="shared" si="0"/>
        <v/>
      </c>
      <c r="P21" s="157" t="str">
        <f t="shared" si="1"/>
        <v>O</v>
      </c>
      <c r="Q21" s="157" t="str">
        <f t="shared" si="2"/>
        <v/>
      </c>
      <c r="R21" s="162"/>
    </row>
    <row r="22" spans="1:18" s="157" customFormat="1" ht="33" x14ac:dyDescent="0.3">
      <c r="A22" s="160">
        <v>19</v>
      </c>
      <c r="B22" s="156" t="s">
        <v>553</v>
      </c>
      <c r="C22" s="160" t="s">
        <v>27</v>
      </c>
      <c r="D22" s="156" t="s">
        <v>90</v>
      </c>
      <c r="E22" s="157" t="s">
        <v>704</v>
      </c>
      <c r="F22" s="156" t="s">
        <v>30</v>
      </c>
      <c r="G22" s="156">
        <v>133</v>
      </c>
      <c r="H22" s="158" t="s">
        <v>719</v>
      </c>
      <c r="I22" s="156">
        <v>19</v>
      </c>
      <c r="J22" s="157" t="s">
        <v>634</v>
      </c>
      <c r="K22" s="159" t="s">
        <v>717</v>
      </c>
      <c r="L22" s="156" t="s">
        <v>744</v>
      </c>
      <c r="M22" s="160" t="s">
        <v>789</v>
      </c>
      <c r="N22" s="161"/>
      <c r="O22" s="157" t="str">
        <f t="shared" si="0"/>
        <v/>
      </c>
      <c r="P22" s="157" t="str">
        <f t="shared" si="1"/>
        <v>O</v>
      </c>
      <c r="Q22" s="157" t="str">
        <f t="shared" si="2"/>
        <v/>
      </c>
      <c r="R22" s="164"/>
    </row>
    <row r="23" spans="1:18" s="157" customFormat="1" ht="33" x14ac:dyDescent="0.3">
      <c r="A23" s="156">
        <v>20</v>
      </c>
      <c r="B23" s="156" t="s">
        <v>554</v>
      </c>
      <c r="C23" s="156" t="s">
        <v>27</v>
      </c>
      <c r="D23" s="156" t="s">
        <v>90</v>
      </c>
      <c r="E23" s="157" t="s">
        <v>704</v>
      </c>
      <c r="F23" s="156" t="s">
        <v>30</v>
      </c>
      <c r="G23" s="156">
        <v>133</v>
      </c>
      <c r="H23" s="158" t="s">
        <v>719</v>
      </c>
      <c r="I23" s="156">
        <v>19</v>
      </c>
      <c r="J23" s="157" t="s">
        <v>644</v>
      </c>
      <c r="K23" s="159" t="s">
        <v>717</v>
      </c>
      <c r="L23" s="156" t="s">
        <v>744</v>
      </c>
      <c r="M23" s="160" t="s">
        <v>789</v>
      </c>
      <c r="N23" s="161"/>
      <c r="O23" s="157" t="str">
        <f t="shared" si="0"/>
        <v/>
      </c>
      <c r="P23" s="157" t="str">
        <f t="shared" si="1"/>
        <v>O</v>
      </c>
      <c r="Q23" s="157" t="str">
        <f t="shared" si="2"/>
        <v/>
      </c>
      <c r="R23" s="162"/>
    </row>
    <row r="24" spans="1:18" s="157" customFormat="1" x14ac:dyDescent="0.3">
      <c r="A24" s="160">
        <v>21</v>
      </c>
      <c r="B24" s="156" t="s">
        <v>551</v>
      </c>
      <c r="C24" s="160" t="s">
        <v>27</v>
      </c>
      <c r="D24" s="160" t="s">
        <v>90</v>
      </c>
      <c r="E24" s="157" t="s">
        <v>645</v>
      </c>
      <c r="F24" s="156" t="s">
        <v>30</v>
      </c>
      <c r="G24" s="156">
        <v>134</v>
      </c>
      <c r="H24" s="158">
        <v>7.3</v>
      </c>
      <c r="I24" s="156">
        <v>1</v>
      </c>
      <c r="J24" s="157" t="s">
        <v>584</v>
      </c>
      <c r="K24" s="159" t="s">
        <v>717</v>
      </c>
      <c r="M24" s="160" t="s">
        <v>782</v>
      </c>
      <c r="N24" s="163"/>
      <c r="O24" s="157" t="str">
        <f t="shared" si="0"/>
        <v/>
      </c>
      <c r="P24" s="157" t="str">
        <f t="shared" si="1"/>
        <v>O</v>
      </c>
      <c r="Q24" s="157" t="str">
        <f t="shared" si="2"/>
        <v/>
      </c>
      <c r="R24" s="164"/>
    </row>
    <row r="25" spans="1:18" s="149" customFormat="1" ht="33" x14ac:dyDescent="0.3">
      <c r="A25" s="140">
        <v>22</v>
      </c>
      <c r="B25" s="140" t="s">
        <v>552</v>
      </c>
      <c r="C25" s="140" t="s">
        <v>91</v>
      </c>
      <c r="D25" s="139" t="s">
        <v>91</v>
      </c>
      <c r="E25" s="141" t="s">
        <v>649</v>
      </c>
      <c r="F25" s="140" t="s">
        <v>30</v>
      </c>
      <c r="G25" s="140"/>
      <c r="H25" s="142">
        <v>7.3</v>
      </c>
      <c r="I25" s="140"/>
      <c r="J25" s="141" t="s">
        <v>587</v>
      </c>
      <c r="K25" s="143" t="s">
        <v>717</v>
      </c>
      <c r="L25" s="141" t="s">
        <v>758</v>
      </c>
      <c r="M25" s="139" t="s">
        <v>760</v>
      </c>
      <c r="N25" s="146" t="s">
        <v>738</v>
      </c>
      <c r="O25" s="141" t="str">
        <f t="shared" si="0"/>
        <v/>
      </c>
      <c r="P25" s="141" t="str">
        <f t="shared" si="1"/>
        <v>C</v>
      </c>
      <c r="Q25" s="141" t="str">
        <f t="shared" si="2"/>
        <v/>
      </c>
      <c r="R25" s="147"/>
    </row>
    <row r="26" spans="1:18" s="157" customFormat="1" x14ac:dyDescent="0.3">
      <c r="A26" s="156">
        <v>23</v>
      </c>
      <c r="B26" s="156" t="s">
        <v>14</v>
      </c>
      <c r="C26" s="156" t="s">
        <v>91</v>
      </c>
      <c r="D26" s="156" t="s">
        <v>90</v>
      </c>
      <c r="E26" s="157" t="s">
        <v>698</v>
      </c>
      <c r="F26" s="156" t="s">
        <v>30</v>
      </c>
      <c r="G26" s="156">
        <v>134</v>
      </c>
      <c r="H26" s="158">
        <v>7.3</v>
      </c>
      <c r="I26" s="156">
        <v>1</v>
      </c>
      <c r="J26" s="157" t="s">
        <v>628</v>
      </c>
      <c r="K26" s="159" t="s">
        <v>717</v>
      </c>
      <c r="L26" s="156"/>
      <c r="M26" s="160" t="s">
        <v>782</v>
      </c>
      <c r="N26" s="161"/>
      <c r="O26" s="157" t="str">
        <f t="shared" si="0"/>
        <v/>
      </c>
      <c r="P26" s="157" t="str">
        <f t="shared" si="1"/>
        <v>O</v>
      </c>
      <c r="Q26" s="157" t="str">
        <f t="shared" si="2"/>
        <v/>
      </c>
      <c r="R26" s="162"/>
    </row>
    <row r="27" spans="1:18" s="157" customFormat="1" x14ac:dyDescent="0.3">
      <c r="A27" s="156">
        <v>24</v>
      </c>
      <c r="B27" s="156" t="s">
        <v>553</v>
      </c>
      <c r="C27" s="156" t="s">
        <v>27</v>
      </c>
      <c r="D27" s="156" t="s">
        <v>90</v>
      </c>
      <c r="E27" s="157" t="s">
        <v>645</v>
      </c>
      <c r="F27" s="156" t="s">
        <v>30</v>
      </c>
      <c r="G27" s="156">
        <v>134</v>
      </c>
      <c r="H27" s="158">
        <v>7.3</v>
      </c>
      <c r="I27" s="156">
        <v>1</v>
      </c>
      <c r="J27" s="157" t="s">
        <v>635</v>
      </c>
      <c r="K27" s="159" t="s">
        <v>717</v>
      </c>
      <c r="M27" s="160" t="s">
        <v>782</v>
      </c>
      <c r="N27" s="161"/>
      <c r="O27" s="157" t="str">
        <f t="shared" si="0"/>
        <v/>
      </c>
      <c r="P27" s="157" t="str">
        <f t="shared" si="1"/>
        <v>O</v>
      </c>
      <c r="Q27" s="157" t="str">
        <f t="shared" si="2"/>
        <v/>
      </c>
      <c r="R27" s="162"/>
    </row>
    <row r="28" spans="1:18" s="141" customFormat="1" x14ac:dyDescent="0.3">
      <c r="A28" s="140">
        <v>25</v>
      </c>
      <c r="B28" s="140" t="s">
        <v>17</v>
      </c>
      <c r="C28" s="140" t="s">
        <v>90</v>
      </c>
      <c r="D28" s="140" t="s">
        <v>90</v>
      </c>
      <c r="E28" s="141" t="s">
        <v>663</v>
      </c>
      <c r="F28" s="140" t="s">
        <v>30</v>
      </c>
      <c r="G28" s="140">
        <v>134</v>
      </c>
      <c r="H28" s="142" t="s">
        <v>720</v>
      </c>
      <c r="I28" s="140">
        <v>2</v>
      </c>
      <c r="J28" s="141" t="s">
        <v>599</v>
      </c>
      <c r="K28" s="143" t="s">
        <v>717</v>
      </c>
      <c r="L28" s="141" t="s">
        <v>783</v>
      </c>
      <c r="M28" s="139" t="s">
        <v>781</v>
      </c>
      <c r="N28" s="146"/>
      <c r="O28" s="141" t="str">
        <f t="shared" si="0"/>
        <v/>
      </c>
      <c r="P28" s="141" t="str">
        <f t="shared" si="1"/>
        <v>C</v>
      </c>
      <c r="Q28" s="141" t="str">
        <f t="shared" si="2"/>
        <v/>
      </c>
      <c r="R28" s="147"/>
    </row>
    <row r="29" spans="1:18" s="141" customFormat="1" ht="33" x14ac:dyDescent="0.3">
      <c r="A29" s="140">
        <v>26</v>
      </c>
      <c r="B29" s="140" t="s">
        <v>20</v>
      </c>
      <c r="C29" s="140" t="s">
        <v>91</v>
      </c>
      <c r="D29" s="139" t="s">
        <v>90</v>
      </c>
      <c r="E29" s="141" t="s">
        <v>687</v>
      </c>
      <c r="F29" s="140" t="s">
        <v>30</v>
      </c>
      <c r="G29" s="140">
        <v>134</v>
      </c>
      <c r="H29" s="142" t="s">
        <v>720</v>
      </c>
      <c r="I29" s="140">
        <v>2</v>
      </c>
      <c r="J29" s="141" t="s">
        <v>619</v>
      </c>
      <c r="K29" s="143" t="s">
        <v>717</v>
      </c>
      <c r="L29" s="141" t="s">
        <v>772</v>
      </c>
      <c r="M29" s="139" t="s">
        <v>763</v>
      </c>
      <c r="N29" s="148" t="s">
        <v>734</v>
      </c>
      <c r="O29" s="141" t="str">
        <f t="shared" si="0"/>
        <v/>
      </c>
      <c r="P29" s="141" t="str">
        <f t="shared" si="1"/>
        <v>C</v>
      </c>
      <c r="Q29" s="141" t="str">
        <f t="shared" si="2"/>
        <v/>
      </c>
      <c r="R29" s="147"/>
    </row>
    <row r="30" spans="1:18" s="141" customFormat="1" x14ac:dyDescent="0.3">
      <c r="A30" s="140">
        <v>27</v>
      </c>
      <c r="B30" s="140" t="s">
        <v>554</v>
      </c>
      <c r="C30" s="140" t="s">
        <v>27</v>
      </c>
      <c r="D30" s="140" t="s">
        <v>90</v>
      </c>
      <c r="E30" s="141" t="s">
        <v>714</v>
      </c>
      <c r="F30" s="140" t="s">
        <v>30</v>
      </c>
      <c r="G30" s="140">
        <v>134</v>
      </c>
      <c r="H30" s="142" t="s">
        <v>720</v>
      </c>
      <c r="I30" s="140">
        <v>1</v>
      </c>
      <c r="J30" s="141" t="s">
        <v>584</v>
      </c>
      <c r="K30" s="143" t="s">
        <v>717</v>
      </c>
      <c r="L30" s="141" t="s">
        <v>783</v>
      </c>
      <c r="M30" s="139" t="s">
        <v>781</v>
      </c>
      <c r="N30" s="146"/>
      <c r="O30" s="141" t="str">
        <f t="shared" si="0"/>
        <v/>
      </c>
      <c r="P30" s="141" t="str">
        <f t="shared" si="1"/>
        <v>C</v>
      </c>
      <c r="Q30" s="141" t="str">
        <f t="shared" si="2"/>
        <v/>
      </c>
      <c r="R30" s="147"/>
    </row>
    <row r="31" spans="1:18" s="141" customFormat="1" x14ac:dyDescent="0.3">
      <c r="A31" s="140">
        <v>28</v>
      </c>
      <c r="B31" s="140" t="s">
        <v>17</v>
      </c>
      <c r="C31" s="140" t="s">
        <v>90</v>
      </c>
      <c r="D31" s="140" t="s">
        <v>90</v>
      </c>
      <c r="E31" s="141" t="s">
        <v>664</v>
      </c>
      <c r="F31" s="140" t="s">
        <v>30</v>
      </c>
      <c r="G31" s="140">
        <v>134</v>
      </c>
      <c r="H31" s="142" t="s">
        <v>721</v>
      </c>
      <c r="I31" s="140">
        <v>3</v>
      </c>
      <c r="J31" s="141" t="s">
        <v>600</v>
      </c>
      <c r="K31" s="143" t="s">
        <v>717</v>
      </c>
      <c r="L31" s="141" t="s">
        <v>784</v>
      </c>
      <c r="M31" s="139" t="s">
        <v>781</v>
      </c>
      <c r="N31" s="146"/>
      <c r="O31" s="141" t="str">
        <f t="shared" si="0"/>
        <v/>
      </c>
      <c r="P31" s="141" t="str">
        <f t="shared" si="1"/>
        <v>C</v>
      </c>
      <c r="Q31" s="141" t="str">
        <f t="shared" si="2"/>
        <v/>
      </c>
      <c r="R31" s="147"/>
    </row>
    <row r="32" spans="1:18" s="141" customFormat="1" ht="33" x14ac:dyDescent="0.3">
      <c r="A32" s="140">
        <v>29</v>
      </c>
      <c r="B32" s="140" t="s">
        <v>20</v>
      </c>
      <c r="C32" s="140" t="s">
        <v>91</v>
      </c>
      <c r="D32" s="139" t="s">
        <v>90</v>
      </c>
      <c r="E32" s="141" t="s">
        <v>688</v>
      </c>
      <c r="F32" s="140" t="s">
        <v>30</v>
      </c>
      <c r="G32" s="140">
        <v>134</v>
      </c>
      <c r="H32" s="142" t="s">
        <v>721</v>
      </c>
      <c r="I32" s="140">
        <v>3</v>
      </c>
      <c r="J32" s="141" t="s">
        <v>620</v>
      </c>
      <c r="K32" s="143" t="s">
        <v>717</v>
      </c>
      <c r="L32" s="141" t="s">
        <v>784</v>
      </c>
      <c r="M32" s="139" t="s">
        <v>781</v>
      </c>
      <c r="N32" s="146"/>
      <c r="O32" s="141" t="str">
        <f t="shared" si="0"/>
        <v/>
      </c>
      <c r="P32" s="141" t="str">
        <f t="shared" si="1"/>
        <v>C</v>
      </c>
      <c r="Q32" s="141" t="str">
        <f t="shared" si="2"/>
        <v/>
      </c>
      <c r="R32" s="147"/>
    </row>
    <row r="33" spans="1:18" s="141" customFormat="1" x14ac:dyDescent="0.3">
      <c r="A33" s="140">
        <v>30</v>
      </c>
      <c r="B33" s="140" t="s">
        <v>554</v>
      </c>
      <c r="C33" s="140" t="s">
        <v>27</v>
      </c>
      <c r="D33" s="140" t="s">
        <v>90</v>
      </c>
      <c r="E33" s="141" t="s">
        <v>715</v>
      </c>
      <c r="F33" s="140" t="s">
        <v>30</v>
      </c>
      <c r="G33" s="140">
        <v>134</v>
      </c>
      <c r="H33" s="142" t="s">
        <v>721</v>
      </c>
      <c r="I33" s="140">
        <v>1</v>
      </c>
      <c r="J33" s="141" t="s">
        <v>584</v>
      </c>
      <c r="K33" s="143" t="s">
        <v>717</v>
      </c>
      <c r="L33" s="141" t="s">
        <v>784</v>
      </c>
      <c r="M33" s="139" t="s">
        <v>781</v>
      </c>
      <c r="N33" s="146"/>
      <c r="O33" s="141" t="str">
        <f t="shared" si="0"/>
        <v/>
      </c>
      <c r="P33" s="141" t="str">
        <f t="shared" si="1"/>
        <v>C</v>
      </c>
      <c r="Q33" s="141" t="str">
        <f t="shared" si="2"/>
        <v/>
      </c>
      <c r="R33" s="147"/>
    </row>
    <row r="34" spans="1:18" s="157" customFormat="1" x14ac:dyDescent="0.3">
      <c r="A34" s="156">
        <v>31</v>
      </c>
      <c r="B34" s="156" t="s">
        <v>17</v>
      </c>
      <c r="C34" s="156" t="s">
        <v>90</v>
      </c>
      <c r="D34" s="156" t="s">
        <v>90</v>
      </c>
      <c r="E34" s="157" t="s">
        <v>665</v>
      </c>
      <c r="F34" s="156" t="s">
        <v>30</v>
      </c>
      <c r="G34" s="156">
        <v>134</v>
      </c>
      <c r="H34" s="158" t="s">
        <v>722</v>
      </c>
      <c r="I34" s="156">
        <v>4</v>
      </c>
      <c r="J34" s="157" t="s">
        <v>600</v>
      </c>
      <c r="K34" s="159" t="s">
        <v>717</v>
      </c>
      <c r="M34" s="160" t="s">
        <v>782</v>
      </c>
      <c r="N34" s="161"/>
      <c r="O34" s="157" t="str">
        <f t="shared" si="0"/>
        <v/>
      </c>
      <c r="P34" s="157" t="str">
        <f t="shared" si="1"/>
        <v>O</v>
      </c>
      <c r="Q34" s="157" t="str">
        <f t="shared" si="2"/>
        <v/>
      </c>
      <c r="R34" s="162"/>
    </row>
    <row r="35" spans="1:18" s="157" customFormat="1" ht="33" x14ac:dyDescent="0.3">
      <c r="A35" s="156">
        <v>32</v>
      </c>
      <c r="B35" s="156" t="s">
        <v>20</v>
      </c>
      <c r="C35" s="156" t="s">
        <v>91</v>
      </c>
      <c r="D35" s="160" t="s">
        <v>90</v>
      </c>
      <c r="E35" s="157" t="s">
        <v>689</v>
      </c>
      <c r="F35" s="156" t="s">
        <v>30</v>
      </c>
      <c r="G35" s="156">
        <v>134</v>
      </c>
      <c r="H35" s="158" t="s">
        <v>722</v>
      </c>
      <c r="I35" s="156">
        <v>4</v>
      </c>
      <c r="J35" s="157" t="s">
        <v>621</v>
      </c>
      <c r="K35" s="159" t="s">
        <v>717</v>
      </c>
      <c r="M35" s="160" t="s">
        <v>782</v>
      </c>
      <c r="N35" s="161"/>
      <c r="O35" s="157" t="str">
        <f t="shared" si="0"/>
        <v/>
      </c>
      <c r="P35" s="157" t="str">
        <f t="shared" si="1"/>
        <v>O</v>
      </c>
      <c r="Q35" s="157" t="str">
        <f t="shared" si="2"/>
        <v/>
      </c>
      <c r="R35" s="162"/>
    </row>
    <row r="36" spans="1:18" s="157" customFormat="1" x14ac:dyDescent="0.3">
      <c r="A36" s="156">
        <v>33</v>
      </c>
      <c r="B36" s="156" t="s">
        <v>554</v>
      </c>
      <c r="C36" s="156" t="s">
        <v>27</v>
      </c>
      <c r="D36" s="156" t="s">
        <v>90</v>
      </c>
      <c r="E36" s="157" t="s">
        <v>716</v>
      </c>
      <c r="F36" s="156" t="s">
        <v>30</v>
      </c>
      <c r="G36" s="156">
        <v>134</v>
      </c>
      <c r="H36" s="158" t="s">
        <v>722</v>
      </c>
      <c r="I36" s="156">
        <v>1</v>
      </c>
      <c r="J36" s="157" t="s">
        <v>584</v>
      </c>
      <c r="K36" s="159" t="s">
        <v>717</v>
      </c>
      <c r="M36" s="160" t="s">
        <v>782</v>
      </c>
      <c r="N36" s="161"/>
      <c r="O36" s="157" t="str">
        <f t="shared" ref="O36:O65" si="3">IF(F36="E",M36,"")</f>
        <v/>
      </c>
      <c r="P36" s="157" t="str">
        <f t="shared" ref="P36:P65" si="4">IF(F36="T",M36,"")</f>
        <v>O</v>
      </c>
      <c r="Q36" s="157" t="str">
        <f t="shared" ref="Q36:Q65" si="5">IF(F36="G",M36,"")</f>
        <v/>
      </c>
      <c r="R36" s="162"/>
    </row>
    <row r="37" spans="1:18" s="141" customFormat="1" ht="33" x14ac:dyDescent="0.3">
      <c r="A37" s="140">
        <v>34</v>
      </c>
      <c r="B37" s="140" t="s">
        <v>20</v>
      </c>
      <c r="C37" s="140" t="s">
        <v>91</v>
      </c>
      <c r="D37" s="139" t="s">
        <v>90</v>
      </c>
      <c r="E37" s="141" t="s">
        <v>685</v>
      </c>
      <c r="F37" s="140" t="s">
        <v>30</v>
      </c>
      <c r="G37" s="140">
        <v>134</v>
      </c>
      <c r="H37" s="142" t="s">
        <v>723</v>
      </c>
      <c r="I37" s="140">
        <v>6</v>
      </c>
      <c r="J37" s="141" t="s">
        <v>618</v>
      </c>
      <c r="K37" s="143" t="s">
        <v>717</v>
      </c>
      <c r="L37" s="141" t="s">
        <v>773</v>
      </c>
      <c r="M37" s="139" t="s">
        <v>763</v>
      </c>
      <c r="N37" s="148" t="s">
        <v>734</v>
      </c>
      <c r="O37" s="141" t="str">
        <f t="shared" si="3"/>
        <v/>
      </c>
      <c r="P37" s="141" t="str">
        <f t="shared" si="4"/>
        <v>C</v>
      </c>
      <c r="Q37" s="141" t="str">
        <f t="shared" si="5"/>
        <v/>
      </c>
      <c r="R37" s="147"/>
    </row>
    <row r="38" spans="1:18" s="141" customFormat="1" ht="33" x14ac:dyDescent="0.3">
      <c r="A38" s="140">
        <v>35</v>
      </c>
      <c r="B38" s="140" t="s">
        <v>20</v>
      </c>
      <c r="C38" s="140" t="s">
        <v>91</v>
      </c>
      <c r="D38" s="139" t="s">
        <v>90</v>
      </c>
      <c r="E38" s="141" t="s">
        <v>693</v>
      </c>
      <c r="F38" s="140" t="s">
        <v>30</v>
      </c>
      <c r="G38" s="140">
        <v>171</v>
      </c>
      <c r="H38" s="142" t="s">
        <v>725</v>
      </c>
      <c r="I38" s="140">
        <v>10</v>
      </c>
      <c r="J38" s="141" t="s">
        <v>624</v>
      </c>
      <c r="K38" s="143" t="s">
        <v>717</v>
      </c>
      <c r="L38" s="141" t="s">
        <v>787</v>
      </c>
      <c r="M38" s="139" t="s">
        <v>788</v>
      </c>
      <c r="N38" s="148" t="s">
        <v>734</v>
      </c>
      <c r="O38" s="141" t="str">
        <f t="shared" si="3"/>
        <v/>
      </c>
      <c r="P38" s="141" t="str">
        <f t="shared" si="4"/>
        <v>C</v>
      </c>
      <c r="Q38" s="141" t="str">
        <f t="shared" si="5"/>
        <v/>
      </c>
      <c r="R38" s="147"/>
    </row>
    <row r="39" spans="1:18" s="149" customFormat="1" ht="33.75" customHeight="1" x14ac:dyDescent="0.3">
      <c r="A39" s="140">
        <v>36</v>
      </c>
      <c r="B39" s="140" t="s">
        <v>95</v>
      </c>
      <c r="C39" s="140" t="s">
        <v>90</v>
      </c>
      <c r="D39" s="140" t="s">
        <v>90</v>
      </c>
      <c r="E39" s="141" t="s">
        <v>709</v>
      </c>
      <c r="F39" s="140" t="s">
        <v>30</v>
      </c>
      <c r="G39" s="140">
        <v>177</v>
      </c>
      <c r="H39" s="142" t="s">
        <v>580</v>
      </c>
      <c r="I39" s="140">
        <v>12</v>
      </c>
      <c r="J39" s="141" t="s">
        <v>639</v>
      </c>
      <c r="K39" s="143" t="s">
        <v>717</v>
      </c>
      <c r="L39" s="140" t="s">
        <v>741</v>
      </c>
      <c r="M39" s="139" t="s">
        <v>735</v>
      </c>
      <c r="N39" s="146" t="s">
        <v>734</v>
      </c>
      <c r="O39" s="141" t="str">
        <f t="shared" si="3"/>
        <v/>
      </c>
      <c r="P39" s="141" t="str">
        <f t="shared" si="4"/>
        <v>C</v>
      </c>
      <c r="Q39" s="141" t="str">
        <f t="shared" si="5"/>
        <v/>
      </c>
      <c r="R39" s="147"/>
    </row>
    <row r="40" spans="1:18" s="141" customFormat="1" ht="33" x14ac:dyDescent="0.3">
      <c r="A40" s="140">
        <v>37</v>
      </c>
      <c r="B40" s="140" t="s">
        <v>95</v>
      </c>
      <c r="C40" s="140" t="s">
        <v>90</v>
      </c>
      <c r="D40" s="140" t="s">
        <v>90</v>
      </c>
      <c r="E40" s="141" t="s">
        <v>707</v>
      </c>
      <c r="F40" s="140" t="s">
        <v>30</v>
      </c>
      <c r="G40" s="140">
        <v>179</v>
      </c>
      <c r="H40" s="142" t="s">
        <v>578</v>
      </c>
      <c r="I40" s="140">
        <v>2</v>
      </c>
      <c r="J40" s="141" t="s">
        <v>638</v>
      </c>
      <c r="K40" s="143" t="s">
        <v>717</v>
      </c>
      <c r="L40" s="141" t="s">
        <v>774</v>
      </c>
      <c r="M40" s="139" t="s">
        <v>766</v>
      </c>
      <c r="N40" s="146" t="s">
        <v>734</v>
      </c>
      <c r="O40" s="141" t="str">
        <f t="shared" si="3"/>
        <v/>
      </c>
      <c r="P40" s="141" t="str">
        <f t="shared" si="4"/>
        <v>C</v>
      </c>
      <c r="Q40" s="141" t="str">
        <f t="shared" si="5"/>
        <v/>
      </c>
      <c r="R40" s="147"/>
    </row>
    <row r="41" spans="1:18" s="141" customFormat="1" ht="33" x14ac:dyDescent="0.3">
      <c r="A41" s="140">
        <v>38</v>
      </c>
      <c r="B41" s="140" t="s">
        <v>95</v>
      </c>
      <c r="C41" s="140" t="s">
        <v>90</v>
      </c>
      <c r="D41" s="140" t="s">
        <v>90</v>
      </c>
      <c r="E41" s="141" t="s">
        <v>708</v>
      </c>
      <c r="F41" s="140" t="s">
        <v>30</v>
      </c>
      <c r="G41" s="140">
        <v>182</v>
      </c>
      <c r="H41" s="142" t="s">
        <v>579</v>
      </c>
      <c r="I41" s="140">
        <v>3</v>
      </c>
      <c r="J41" s="141" t="s">
        <v>638</v>
      </c>
      <c r="K41" s="143" t="s">
        <v>717</v>
      </c>
      <c r="L41" s="141" t="s">
        <v>774</v>
      </c>
      <c r="M41" s="139" t="s">
        <v>766</v>
      </c>
      <c r="N41" s="146" t="s">
        <v>734</v>
      </c>
      <c r="O41" s="141" t="str">
        <f t="shared" si="3"/>
        <v/>
      </c>
      <c r="P41" s="141" t="str">
        <f t="shared" si="4"/>
        <v>C</v>
      </c>
      <c r="Q41" s="141" t="str">
        <f t="shared" si="5"/>
        <v/>
      </c>
      <c r="R41" s="147"/>
    </row>
    <row r="42" spans="1:18" s="141" customFormat="1" ht="33" x14ac:dyDescent="0.3">
      <c r="A42" s="140">
        <v>39</v>
      </c>
      <c r="B42" s="140" t="s">
        <v>552</v>
      </c>
      <c r="C42" s="140" t="s">
        <v>91</v>
      </c>
      <c r="D42" s="139" t="s">
        <v>91</v>
      </c>
      <c r="E42" s="141" t="s">
        <v>656</v>
      </c>
      <c r="F42" s="140" t="s">
        <v>30</v>
      </c>
      <c r="G42" s="140"/>
      <c r="H42" s="142">
        <v>8</v>
      </c>
      <c r="I42" s="140"/>
      <c r="J42" s="141" t="s">
        <v>593</v>
      </c>
      <c r="K42" s="143" t="s">
        <v>717</v>
      </c>
      <c r="L42" s="141" t="s">
        <v>768</v>
      </c>
      <c r="M42" s="139" t="s">
        <v>769</v>
      </c>
      <c r="N42" s="146" t="s">
        <v>734</v>
      </c>
      <c r="O42" s="141" t="str">
        <f t="shared" si="3"/>
        <v/>
      </c>
      <c r="P42" s="141" t="str">
        <f t="shared" si="4"/>
        <v>C</v>
      </c>
      <c r="Q42" s="141" t="str">
        <f t="shared" si="5"/>
        <v/>
      </c>
      <c r="R42" s="147"/>
    </row>
    <row r="43" spans="1:18" s="141" customFormat="1" ht="33" x14ac:dyDescent="0.3">
      <c r="A43" s="140">
        <v>40</v>
      </c>
      <c r="B43" s="140" t="s">
        <v>552</v>
      </c>
      <c r="C43" s="140" t="s">
        <v>91</v>
      </c>
      <c r="D43" s="139" t="s">
        <v>91</v>
      </c>
      <c r="E43" s="141" t="s">
        <v>654</v>
      </c>
      <c r="F43" s="140" t="s">
        <v>30</v>
      </c>
      <c r="G43" s="140"/>
      <c r="H43" s="142">
        <v>8.4</v>
      </c>
      <c r="I43" s="140"/>
      <c r="J43" s="141" t="s">
        <v>592</v>
      </c>
      <c r="K43" s="143" t="s">
        <v>717</v>
      </c>
      <c r="L43" s="150" t="s">
        <v>767</v>
      </c>
      <c r="M43" s="139" t="s">
        <v>735</v>
      </c>
      <c r="N43" s="146" t="s">
        <v>734</v>
      </c>
      <c r="O43" s="141" t="str">
        <f t="shared" si="3"/>
        <v/>
      </c>
      <c r="P43" s="141" t="str">
        <f t="shared" si="4"/>
        <v>C</v>
      </c>
      <c r="Q43" s="141" t="str">
        <f t="shared" si="5"/>
        <v/>
      </c>
      <c r="R43" s="147"/>
    </row>
    <row r="44" spans="1:18" s="141" customFormat="1" ht="33" x14ac:dyDescent="0.3">
      <c r="A44" s="140">
        <v>41</v>
      </c>
      <c r="B44" s="140" t="s">
        <v>552</v>
      </c>
      <c r="C44" s="140" t="s">
        <v>91</v>
      </c>
      <c r="D44" s="139" t="s">
        <v>91</v>
      </c>
      <c r="E44" s="141" t="s">
        <v>655</v>
      </c>
      <c r="F44" s="140" t="s">
        <v>30</v>
      </c>
      <c r="G44" s="140"/>
      <c r="H44" s="142">
        <v>8.4</v>
      </c>
      <c r="I44" s="140"/>
      <c r="J44" s="141" t="s">
        <v>592</v>
      </c>
      <c r="K44" s="143" t="s">
        <v>717</v>
      </c>
      <c r="L44" s="141" t="s">
        <v>759</v>
      </c>
      <c r="M44" s="139" t="s">
        <v>760</v>
      </c>
      <c r="N44" s="146" t="s">
        <v>738</v>
      </c>
      <c r="O44" s="141" t="str">
        <f t="shared" si="3"/>
        <v/>
      </c>
      <c r="P44" s="141" t="str">
        <f t="shared" si="4"/>
        <v>C</v>
      </c>
      <c r="Q44" s="141" t="str">
        <f t="shared" si="5"/>
        <v/>
      </c>
      <c r="R44" s="147"/>
    </row>
    <row r="45" spans="1:18" s="157" customFormat="1" x14ac:dyDescent="0.3">
      <c r="A45" s="156">
        <v>42</v>
      </c>
      <c r="B45" s="156" t="s">
        <v>17</v>
      </c>
      <c r="C45" s="156" t="s">
        <v>90</v>
      </c>
      <c r="D45" s="156" t="s">
        <v>90</v>
      </c>
      <c r="E45" s="157" t="s">
        <v>601</v>
      </c>
      <c r="F45" s="156" t="s">
        <v>790</v>
      </c>
      <c r="G45" s="156">
        <v>269</v>
      </c>
      <c r="H45" s="158" t="s">
        <v>563</v>
      </c>
      <c r="I45" s="156">
        <v>20</v>
      </c>
      <c r="K45" s="159" t="s">
        <v>717</v>
      </c>
      <c r="L45" s="156"/>
      <c r="M45" s="160" t="s">
        <v>782</v>
      </c>
      <c r="N45" s="161"/>
      <c r="O45" s="157" t="str">
        <f t="shared" si="3"/>
        <v/>
      </c>
      <c r="P45" s="157" t="str">
        <f t="shared" si="4"/>
        <v>O</v>
      </c>
      <c r="Q45" s="157" t="str">
        <f t="shared" si="5"/>
        <v/>
      </c>
      <c r="R45" s="162"/>
    </row>
    <row r="46" spans="1:18" s="157" customFormat="1" ht="49.5" x14ac:dyDescent="0.3">
      <c r="A46" s="156">
        <v>43</v>
      </c>
      <c r="B46" s="156" t="s">
        <v>20</v>
      </c>
      <c r="C46" s="156" t="s">
        <v>91</v>
      </c>
      <c r="D46" s="160" t="s">
        <v>90</v>
      </c>
      <c r="E46" s="157" t="s">
        <v>692</v>
      </c>
      <c r="F46" s="156" t="s">
        <v>30</v>
      </c>
      <c r="G46" s="156">
        <v>274</v>
      </c>
      <c r="H46" s="158" t="s">
        <v>576</v>
      </c>
      <c r="I46" s="156">
        <v>23</v>
      </c>
      <c r="K46" s="159" t="s">
        <v>717</v>
      </c>
      <c r="L46" s="156"/>
      <c r="M46" s="160" t="s">
        <v>782</v>
      </c>
      <c r="N46" s="161"/>
      <c r="O46" s="157" t="str">
        <f t="shared" si="3"/>
        <v/>
      </c>
      <c r="P46" s="157" t="str">
        <f t="shared" si="4"/>
        <v>O</v>
      </c>
      <c r="Q46" s="157" t="str">
        <f t="shared" si="5"/>
        <v/>
      </c>
      <c r="R46" s="162"/>
    </row>
    <row r="47" spans="1:18" s="141" customFormat="1" ht="33" x14ac:dyDescent="0.3">
      <c r="A47" s="140">
        <v>44</v>
      </c>
      <c r="B47" s="140" t="s">
        <v>17</v>
      </c>
      <c r="C47" s="140" t="s">
        <v>90</v>
      </c>
      <c r="D47" s="140" t="s">
        <v>90</v>
      </c>
      <c r="E47" s="141" t="s">
        <v>669</v>
      </c>
      <c r="F47" s="140" t="s">
        <v>30</v>
      </c>
      <c r="G47" s="140" t="s">
        <v>555</v>
      </c>
      <c r="H47" s="142" t="s">
        <v>564</v>
      </c>
      <c r="I47" s="140">
        <v>9</v>
      </c>
      <c r="J47" s="141" t="s">
        <v>603</v>
      </c>
      <c r="K47" s="143" t="s">
        <v>717</v>
      </c>
      <c r="L47" s="140" t="s">
        <v>741</v>
      </c>
      <c r="M47" s="139" t="s">
        <v>735</v>
      </c>
      <c r="N47" s="146" t="s">
        <v>734</v>
      </c>
      <c r="O47" s="141" t="str">
        <f t="shared" si="3"/>
        <v/>
      </c>
      <c r="P47" s="141" t="str">
        <f t="shared" si="4"/>
        <v>C</v>
      </c>
      <c r="Q47" s="141" t="str">
        <f t="shared" si="5"/>
        <v/>
      </c>
      <c r="R47" s="147"/>
    </row>
    <row r="48" spans="1:18" s="165" customFormat="1" ht="33.75" customHeight="1" x14ac:dyDescent="0.3">
      <c r="A48" s="156">
        <v>45</v>
      </c>
      <c r="B48" s="156" t="s">
        <v>17</v>
      </c>
      <c r="C48" s="156" t="s">
        <v>90</v>
      </c>
      <c r="D48" s="156" t="s">
        <v>90</v>
      </c>
      <c r="E48" s="157" t="s">
        <v>670</v>
      </c>
      <c r="F48" s="156" t="s">
        <v>30</v>
      </c>
      <c r="G48" s="156" t="s">
        <v>556</v>
      </c>
      <c r="H48" s="158" t="s">
        <v>564</v>
      </c>
      <c r="I48" s="156">
        <v>9</v>
      </c>
      <c r="J48" s="157"/>
      <c r="K48" s="159" t="s">
        <v>717</v>
      </c>
      <c r="L48" s="156"/>
      <c r="M48" s="160" t="s">
        <v>782</v>
      </c>
      <c r="N48" s="161"/>
      <c r="O48" s="157" t="str">
        <f t="shared" si="3"/>
        <v/>
      </c>
      <c r="P48" s="157" t="str">
        <f t="shared" si="4"/>
        <v>O</v>
      </c>
      <c r="Q48" s="157" t="str">
        <f t="shared" si="5"/>
        <v/>
      </c>
      <c r="R48" s="162"/>
    </row>
    <row r="49" spans="1:18" s="141" customFormat="1" ht="49.5" x14ac:dyDescent="0.3">
      <c r="A49" s="140">
        <v>46</v>
      </c>
      <c r="B49" s="140" t="s">
        <v>10</v>
      </c>
      <c r="C49" s="140" t="s">
        <v>27</v>
      </c>
      <c r="D49" s="140" t="s">
        <v>90</v>
      </c>
      <c r="E49" s="141" t="s">
        <v>706</v>
      </c>
      <c r="F49" s="140" t="s">
        <v>30</v>
      </c>
      <c r="G49" s="140">
        <v>314</v>
      </c>
      <c r="H49" s="142" t="s">
        <v>726</v>
      </c>
      <c r="I49" s="140">
        <v>1</v>
      </c>
      <c r="J49" s="141" t="s">
        <v>637</v>
      </c>
      <c r="K49" s="143" t="s">
        <v>717</v>
      </c>
      <c r="L49" s="141" t="s">
        <v>746</v>
      </c>
      <c r="M49" s="139" t="s">
        <v>735</v>
      </c>
      <c r="N49" s="146"/>
      <c r="O49" s="141" t="str">
        <f t="shared" si="3"/>
        <v/>
      </c>
      <c r="P49" s="141" t="str">
        <f t="shared" si="4"/>
        <v>C</v>
      </c>
      <c r="Q49" s="141" t="str">
        <f t="shared" si="5"/>
        <v/>
      </c>
      <c r="R49" s="147"/>
    </row>
    <row r="50" spans="1:18" s="102" customFormat="1" x14ac:dyDescent="0.3">
      <c r="A50" s="104">
        <v>47</v>
      </c>
      <c r="B50" s="103" t="s">
        <v>552</v>
      </c>
      <c r="C50" s="104" t="s">
        <v>91</v>
      </c>
      <c r="D50" s="124" t="s">
        <v>91</v>
      </c>
      <c r="E50" s="121" t="s">
        <v>650</v>
      </c>
      <c r="F50" s="103" t="s">
        <v>30</v>
      </c>
      <c r="G50" s="103"/>
      <c r="H50" s="130" t="s">
        <v>27</v>
      </c>
      <c r="I50" s="103"/>
      <c r="J50" s="121" t="s">
        <v>588</v>
      </c>
      <c r="K50" s="122" t="s">
        <v>717</v>
      </c>
      <c r="L50" s="104"/>
      <c r="M50" s="124" t="s">
        <v>73</v>
      </c>
      <c r="N50" s="126"/>
      <c r="O50" s="102" t="str">
        <f t="shared" si="3"/>
        <v/>
      </c>
      <c r="P50" s="102" t="str">
        <f t="shared" si="4"/>
        <v>O</v>
      </c>
      <c r="Q50" s="102" t="str">
        <f t="shared" si="5"/>
        <v/>
      </c>
      <c r="R50" s="128"/>
    </row>
    <row r="51" spans="1:18" s="141" customFormat="1" ht="33" x14ac:dyDescent="0.3">
      <c r="A51" s="140">
        <v>48</v>
      </c>
      <c r="B51" s="140" t="s">
        <v>20</v>
      </c>
      <c r="C51" s="140" t="s">
        <v>91</v>
      </c>
      <c r="D51" s="139" t="s">
        <v>90</v>
      </c>
      <c r="E51" s="141" t="s">
        <v>682</v>
      </c>
      <c r="F51" s="140" t="s">
        <v>30</v>
      </c>
      <c r="G51" s="140">
        <v>344</v>
      </c>
      <c r="H51" s="142" t="s">
        <v>572</v>
      </c>
      <c r="I51" s="140">
        <v>2</v>
      </c>
      <c r="J51" s="141" t="s">
        <v>617</v>
      </c>
      <c r="K51" s="143" t="s">
        <v>717</v>
      </c>
      <c r="L51" s="141" t="s">
        <v>777</v>
      </c>
      <c r="M51" s="139" t="s">
        <v>763</v>
      </c>
      <c r="N51" s="146" t="s">
        <v>734</v>
      </c>
      <c r="O51" s="141" t="str">
        <f t="shared" si="3"/>
        <v/>
      </c>
      <c r="P51" s="141" t="str">
        <f t="shared" si="4"/>
        <v>C</v>
      </c>
      <c r="Q51" s="141" t="str">
        <f t="shared" si="5"/>
        <v/>
      </c>
      <c r="R51" s="147"/>
    </row>
    <row r="52" spans="1:18" s="141" customFormat="1" ht="33" x14ac:dyDescent="0.3">
      <c r="A52" s="140">
        <v>49</v>
      </c>
      <c r="B52" s="140" t="s">
        <v>95</v>
      </c>
      <c r="C52" s="140" t="s">
        <v>90</v>
      </c>
      <c r="D52" s="140" t="s">
        <v>90</v>
      </c>
      <c r="E52" s="141" t="s">
        <v>710</v>
      </c>
      <c r="F52" s="140" t="s">
        <v>30</v>
      </c>
      <c r="G52" s="140">
        <v>353</v>
      </c>
      <c r="H52" s="142" t="s">
        <v>581</v>
      </c>
      <c r="I52" s="140" t="s">
        <v>583</v>
      </c>
      <c r="J52" s="141" t="s">
        <v>640</v>
      </c>
      <c r="K52" s="143" t="s">
        <v>717</v>
      </c>
      <c r="L52" s="140" t="s">
        <v>754</v>
      </c>
      <c r="M52" s="139" t="s">
        <v>755</v>
      </c>
      <c r="N52" s="146" t="s">
        <v>734</v>
      </c>
      <c r="O52" s="141" t="str">
        <f t="shared" si="3"/>
        <v/>
      </c>
      <c r="P52" s="141" t="str">
        <f t="shared" si="4"/>
        <v>C</v>
      </c>
      <c r="Q52" s="141" t="str">
        <f t="shared" si="5"/>
        <v/>
      </c>
      <c r="R52" s="147"/>
    </row>
    <row r="53" spans="1:18" s="141" customFormat="1" ht="33" x14ac:dyDescent="0.3">
      <c r="A53" s="140">
        <v>50</v>
      </c>
      <c r="B53" s="140" t="s">
        <v>17</v>
      </c>
      <c r="C53" s="140" t="s">
        <v>90</v>
      </c>
      <c r="D53" s="140" t="s">
        <v>90</v>
      </c>
      <c r="E53" s="141" t="s">
        <v>673</v>
      </c>
      <c r="F53" s="140" t="s">
        <v>30</v>
      </c>
      <c r="G53" s="140">
        <v>357</v>
      </c>
      <c r="H53" s="142" t="s">
        <v>557</v>
      </c>
      <c r="I53" s="140">
        <v>11</v>
      </c>
      <c r="J53" s="141" t="s">
        <v>609</v>
      </c>
      <c r="K53" s="143" t="s">
        <v>717</v>
      </c>
      <c r="L53" s="141" t="s">
        <v>785</v>
      </c>
      <c r="M53" s="139" t="s">
        <v>778</v>
      </c>
      <c r="N53" s="146" t="s">
        <v>734</v>
      </c>
      <c r="O53" s="141" t="str">
        <f t="shared" si="3"/>
        <v/>
      </c>
      <c r="P53" s="141" t="str">
        <f t="shared" si="4"/>
        <v>C</v>
      </c>
      <c r="Q53" s="141" t="str">
        <f t="shared" si="5"/>
        <v/>
      </c>
      <c r="R53" s="147"/>
    </row>
    <row r="54" spans="1:18" s="141" customFormat="1" x14ac:dyDescent="0.3">
      <c r="A54" s="140">
        <v>51</v>
      </c>
      <c r="B54" s="140" t="s">
        <v>553</v>
      </c>
      <c r="C54" s="140" t="s">
        <v>27</v>
      </c>
      <c r="D54" s="140" t="s">
        <v>90</v>
      </c>
      <c r="E54" s="141" t="s">
        <v>646</v>
      </c>
      <c r="F54" s="140" t="s">
        <v>30</v>
      </c>
      <c r="G54" s="140">
        <v>357</v>
      </c>
      <c r="H54" s="142" t="s">
        <v>557</v>
      </c>
      <c r="I54" s="140">
        <v>11</v>
      </c>
      <c r="J54" s="141" t="s">
        <v>635</v>
      </c>
      <c r="K54" s="143" t="s">
        <v>717</v>
      </c>
      <c r="L54" s="140" t="s">
        <v>756</v>
      </c>
      <c r="M54" s="139" t="s">
        <v>778</v>
      </c>
      <c r="N54" s="146"/>
      <c r="O54" s="141" t="str">
        <f t="shared" si="3"/>
        <v/>
      </c>
      <c r="P54" s="141" t="str">
        <f t="shared" si="4"/>
        <v>C</v>
      </c>
      <c r="Q54" s="141" t="str">
        <f t="shared" si="5"/>
        <v/>
      </c>
      <c r="R54" s="147"/>
    </row>
    <row r="55" spans="1:18" s="153" customFormat="1" x14ac:dyDescent="0.3">
      <c r="A55" s="152">
        <v>52</v>
      </c>
      <c r="B55" s="140" t="s">
        <v>551</v>
      </c>
      <c r="C55" s="139" t="s">
        <v>27</v>
      </c>
      <c r="D55" s="139" t="s">
        <v>90</v>
      </c>
      <c r="E55" s="141" t="s">
        <v>646</v>
      </c>
      <c r="F55" s="140" t="s">
        <v>790</v>
      </c>
      <c r="G55" s="140">
        <v>357</v>
      </c>
      <c r="H55" s="142" t="s">
        <v>557</v>
      </c>
      <c r="I55" s="140">
        <v>11</v>
      </c>
      <c r="J55" s="141" t="s">
        <v>584</v>
      </c>
      <c r="K55" s="143" t="s">
        <v>717</v>
      </c>
      <c r="L55" s="140" t="s">
        <v>756</v>
      </c>
      <c r="M55" s="139" t="s">
        <v>778</v>
      </c>
      <c r="N55" s="144"/>
      <c r="O55" s="141" t="str">
        <f>IF(F55="E",M55,"")</f>
        <v/>
      </c>
      <c r="P55" s="141" t="str">
        <f t="shared" si="4"/>
        <v>C</v>
      </c>
      <c r="Q55" s="141" t="str">
        <f t="shared" si="5"/>
        <v/>
      </c>
      <c r="R55" s="145"/>
    </row>
    <row r="56" spans="1:18" s="102" customFormat="1" x14ac:dyDescent="0.3">
      <c r="A56" s="104">
        <v>53</v>
      </c>
      <c r="B56" s="103" t="s">
        <v>552</v>
      </c>
      <c r="C56" s="104" t="s">
        <v>91</v>
      </c>
      <c r="D56" s="124" t="s">
        <v>91</v>
      </c>
      <c r="E56" s="121" t="s">
        <v>651</v>
      </c>
      <c r="F56" s="103" t="s">
        <v>30</v>
      </c>
      <c r="G56" s="103"/>
      <c r="H56" s="130" t="s">
        <v>425</v>
      </c>
      <c r="I56" s="103"/>
      <c r="J56" s="121" t="s">
        <v>589</v>
      </c>
      <c r="K56" s="122" t="s">
        <v>717</v>
      </c>
      <c r="L56" s="104"/>
      <c r="M56" s="124" t="s">
        <v>73</v>
      </c>
      <c r="N56" s="126"/>
      <c r="O56" s="102" t="str">
        <f t="shared" si="3"/>
        <v/>
      </c>
      <c r="P56" s="102" t="str">
        <f t="shared" si="4"/>
        <v>O</v>
      </c>
      <c r="Q56" s="102" t="str">
        <f t="shared" si="5"/>
        <v/>
      </c>
      <c r="R56" s="128"/>
    </row>
    <row r="57" spans="1:18" s="141" customFormat="1" ht="33" x14ac:dyDescent="0.3">
      <c r="A57" s="140">
        <v>54</v>
      </c>
      <c r="B57" s="140" t="s">
        <v>20</v>
      </c>
      <c r="C57" s="140" t="s">
        <v>91</v>
      </c>
      <c r="D57" s="139" t="s">
        <v>90</v>
      </c>
      <c r="E57" s="141" t="s">
        <v>684</v>
      </c>
      <c r="F57" s="140" t="s">
        <v>30</v>
      </c>
      <c r="G57" s="140">
        <v>358</v>
      </c>
      <c r="H57" s="142" t="s">
        <v>574</v>
      </c>
      <c r="I57" s="140">
        <v>2</v>
      </c>
      <c r="J57" s="141" t="s">
        <v>617</v>
      </c>
      <c r="K57" s="143" t="s">
        <v>717</v>
      </c>
      <c r="L57" s="141" t="s">
        <v>775</v>
      </c>
      <c r="M57" s="139" t="s">
        <v>763</v>
      </c>
      <c r="N57" s="146" t="s">
        <v>734</v>
      </c>
      <c r="O57" s="141" t="str">
        <f t="shared" si="3"/>
        <v/>
      </c>
      <c r="P57" s="141" t="str">
        <f t="shared" si="4"/>
        <v>C</v>
      </c>
      <c r="Q57" s="141" t="str">
        <f t="shared" si="5"/>
        <v/>
      </c>
      <c r="R57" s="147"/>
    </row>
    <row r="58" spans="1:18" s="149" customFormat="1" ht="33.75" customHeight="1" x14ac:dyDescent="0.3">
      <c r="A58" s="139">
        <v>55</v>
      </c>
      <c r="B58" s="140" t="s">
        <v>14</v>
      </c>
      <c r="C58" s="139" t="s">
        <v>91</v>
      </c>
      <c r="D58" s="140" t="s">
        <v>90</v>
      </c>
      <c r="E58" s="141" t="s">
        <v>699</v>
      </c>
      <c r="F58" s="140" t="s">
        <v>30</v>
      </c>
      <c r="G58" s="140">
        <v>369</v>
      </c>
      <c r="H58" s="142" t="s">
        <v>569</v>
      </c>
      <c r="I58" s="140">
        <v>11</v>
      </c>
      <c r="J58" s="141" t="s">
        <v>629</v>
      </c>
      <c r="K58" s="143" t="s">
        <v>717</v>
      </c>
      <c r="L58" s="140" t="s">
        <v>756</v>
      </c>
      <c r="M58" s="139" t="s">
        <v>778</v>
      </c>
      <c r="N58" s="146"/>
      <c r="O58" s="141" t="str">
        <f t="shared" si="3"/>
        <v/>
      </c>
      <c r="P58" s="141" t="str">
        <f t="shared" si="4"/>
        <v>C</v>
      </c>
      <c r="Q58" s="141" t="str">
        <f t="shared" si="5"/>
        <v/>
      </c>
      <c r="R58" s="145"/>
    </row>
    <row r="59" spans="1:18" s="141" customFormat="1" ht="33" x14ac:dyDescent="0.3">
      <c r="A59" s="140">
        <v>56</v>
      </c>
      <c r="B59" s="140" t="s">
        <v>17</v>
      </c>
      <c r="C59" s="140" t="s">
        <v>90</v>
      </c>
      <c r="D59" s="140" t="s">
        <v>90</v>
      </c>
      <c r="E59" s="141" t="s">
        <v>674</v>
      </c>
      <c r="F59" s="140" t="s">
        <v>790</v>
      </c>
      <c r="G59" s="140">
        <v>369</v>
      </c>
      <c r="H59" s="142" t="s">
        <v>569</v>
      </c>
      <c r="I59" s="140">
        <v>11</v>
      </c>
      <c r="J59" s="141" t="s">
        <v>610</v>
      </c>
      <c r="K59" s="143" t="s">
        <v>717</v>
      </c>
      <c r="L59" s="140" t="s">
        <v>779</v>
      </c>
      <c r="M59" s="139" t="s">
        <v>778</v>
      </c>
      <c r="N59" s="146"/>
      <c r="O59" s="141" t="str">
        <f>IF(F59="E",M59,"")</f>
        <v/>
      </c>
      <c r="P59" s="141" t="str">
        <f t="shared" si="4"/>
        <v>C</v>
      </c>
      <c r="Q59" s="141" t="str">
        <f t="shared" si="5"/>
        <v/>
      </c>
      <c r="R59" s="147"/>
    </row>
    <row r="60" spans="1:18" s="141" customFormat="1" ht="33" x14ac:dyDescent="0.3">
      <c r="A60" s="140">
        <v>57</v>
      </c>
      <c r="B60" s="140" t="s">
        <v>20</v>
      </c>
      <c r="C60" s="140" t="s">
        <v>91</v>
      </c>
      <c r="D60" s="139" t="s">
        <v>90</v>
      </c>
      <c r="E60" s="141" t="s">
        <v>683</v>
      </c>
      <c r="F60" s="140" t="s">
        <v>30</v>
      </c>
      <c r="G60" s="140">
        <v>378</v>
      </c>
      <c r="H60" s="142" t="s">
        <v>573</v>
      </c>
      <c r="I60" s="140">
        <v>2</v>
      </c>
      <c r="J60" s="141" t="s">
        <v>617</v>
      </c>
      <c r="K60" s="143" t="s">
        <v>717</v>
      </c>
      <c r="L60" s="141" t="s">
        <v>776</v>
      </c>
      <c r="M60" s="139" t="s">
        <v>763</v>
      </c>
      <c r="N60" s="146" t="s">
        <v>734</v>
      </c>
      <c r="O60" s="141" t="str">
        <f t="shared" si="3"/>
        <v/>
      </c>
      <c r="P60" s="141" t="str">
        <f t="shared" si="4"/>
        <v>C</v>
      </c>
      <c r="Q60" s="141" t="str">
        <f t="shared" si="5"/>
        <v/>
      </c>
      <c r="R60" s="147"/>
    </row>
    <row r="61" spans="1:18" s="141" customFormat="1" ht="49.5" x14ac:dyDescent="0.3">
      <c r="A61" s="140">
        <v>58</v>
      </c>
      <c r="B61" s="140" t="s">
        <v>20</v>
      </c>
      <c r="C61" s="140" t="s">
        <v>91</v>
      </c>
      <c r="D61" s="139" t="s">
        <v>90</v>
      </c>
      <c r="E61" s="141" t="s">
        <v>691</v>
      </c>
      <c r="F61" s="140" t="s">
        <v>30</v>
      </c>
      <c r="G61" s="140">
        <v>406</v>
      </c>
      <c r="H61" s="142" t="s">
        <v>575</v>
      </c>
      <c r="I61" s="140">
        <v>1</v>
      </c>
      <c r="J61" s="141" t="s">
        <v>623</v>
      </c>
      <c r="K61" s="143" t="s">
        <v>717</v>
      </c>
      <c r="L61" s="140" t="s">
        <v>754</v>
      </c>
      <c r="M61" s="139" t="s">
        <v>755</v>
      </c>
      <c r="N61" s="146" t="s">
        <v>734</v>
      </c>
      <c r="O61" s="141" t="str">
        <f t="shared" si="3"/>
        <v/>
      </c>
      <c r="P61" s="141" t="str">
        <f t="shared" si="4"/>
        <v>C</v>
      </c>
      <c r="Q61" s="141" t="str">
        <f t="shared" si="5"/>
        <v/>
      </c>
      <c r="R61" s="147"/>
    </row>
    <row r="62" spans="1:18" s="157" customFormat="1" ht="49.5" x14ac:dyDescent="0.3">
      <c r="A62" s="156">
        <v>59</v>
      </c>
      <c r="B62" s="156" t="s">
        <v>20</v>
      </c>
      <c r="C62" s="156" t="s">
        <v>91</v>
      </c>
      <c r="D62" s="160" t="s">
        <v>90</v>
      </c>
      <c r="E62" s="157" t="s">
        <v>694</v>
      </c>
      <c r="F62" s="156" t="s">
        <v>30</v>
      </c>
      <c r="G62" s="156">
        <v>404</v>
      </c>
      <c r="H62" s="158" t="s">
        <v>577</v>
      </c>
      <c r="I62" s="156">
        <v>4</v>
      </c>
      <c r="K62" s="159" t="s">
        <v>717</v>
      </c>
      <c r="L62" s="156"/>
      <c r="M62" s="160" t="s">
        <v>782</v>
      </c>
      <c r="N62" s="161"/>
      <c r="O62" s="157" t="str">
        <f t="shared" si="3"/>
        <v/>
      </c>
      <c r="P62" s="157" t="str">
        <f t="shared" si="4"/>
        <v>O</v>
      </c>
      <c r="Q62" s="157" t="str">
        <f t="shared" si="5"/>
        <v/>
      </c>
      <c r="R62" s="162"/>
    </row>
    <row r="63" spans="1:18" s="102" customFormat="1" x14ac:dyDescent="0.3">
      <c r="A63" s="104">
        <v>60</v>
      </c>
      <c r="B63" s="103" t="s">
        <v>552</v>
      </c>
      <c r="C63" s="104" t="s">
        <v>91</v>
      </c>
      <c r="D63" s="124" t="s">
        <v>91</v>
      </c>
      <c r="E63" s="121" t="s">
        <v>652</v>
      </c>
      <c r="F63" s="103" t="s">
        <v>30</v>
      </c>
      <c r="G63" s="103"/>
      <c r="H63" s="130" t="s">
        <v>76</v>
      </c>
      <c r="I63" s="103"/>
      <c r="J63" s="121" t="s">
        <v>590</v>
      </c>
      <c r="K63" s="122" t="s">
        <v>717</v>
      </c>
      <c r="L63" s="104"/>
      <c r="M63" s="124" t="s">
        <v>73</v>
      </c>
      <c r="N63" s="126"/>
      <c r="O63" s="102" t="str">
        <f t="shared" si="3"/>
        <v/>
      </c>
      <c r="P63" s="102" t="str">
        <f t="shared" si="4"/>
        <v>O</v>
      </c>
      <c r="Q63" s="102" t="str">
        <f t="shared" si="5"/>
        <v/>
      </c>
      <c r="R63" s="128"/>
    </row>
    <row r="64" spans="1:18" s="141" customFormat="1" ht="33" x14ac:dyDescent="0.3">
      <c r="A64" s="140">
        <v>61</v>
      </c>
      <c r="B64" s="140" t="s">
        <v>17</v>
      </c>
      <c r="C64" s="140" t="s">
        <v>90</v>
      </c>
      <c r="D64" s="140" t="s">
        <v>90</v>
      </c>
      <c r="E64" s="141" t="s">
        <v>675</v>
      </c>
      <c r="F64" s="140" t="s">
        <v>30</v>
      </c>
      <c r="G64" s="140">
        <v>390</v>
      </c>
      <c r="H64" s="142" t="s">
        <v>570</v>
      </c>
      <c r="I64" s="140">
        <v>36</v>
      </c>
      <c r="J64" s="141" t="s">
        <v>611</v>
      </c>
      <c r="K64" s="143"/>
      <c r="L64" s="141" t="s">
        <v>786</v>
      </c>
      <c r="M64" s="139" t="s">
        <v>778</v>
      </c>
      <c r="N64" s="146" t="s">
        <v>734</v>
      </c>
      <c r="O64" s="141" t="str">
        <f t="shared" si="3"/>
        <v/>
      </c>
      <c r="P64" s="141" t="str">
        <f t="shared" si="4"/>
        <v>C</v>
      </c>
      <c r="Q64" s="141" t="str">
        <f t="shared" si="5"/>
        <v/>
      </c>
      <c r="R64" s="147"/>
    </row>
    <row r="65" spans="1:18" s="141" customFormat="1" x14ac:dyDescent="0.3">
      <c r="A65" s="140">
        <v>62</v>
      </c>
      <c r="B65" s="140" t="s">
        <v>14</v>
      </c>
      <c r="C65" s="140" t="s">
        <v>91</v>
      </c>
      <c r="D65" s="140" t="s">
        <v>90</v>
      </c>
      <c r="E65" s="141" t="s">
        <v>700</v>
      </c>
      <c r="F65" s="140" t="s">
        <v>30</v>
      </c>
      <c r="G65" s="140">
        <v>390</v>
      </c>
      <c r="H65" s="142" t="s">
        <v>570</v>
      </c>
      <c r="I65" s="140">
        <v>36</v>
      </c>
      <c r="J65" s="141" t="s">
        <v>630</v>
      </c>
      <c r="K65" s="143" t="s">
        <v>717</v>
      </c>
      <c r="L65" s="140" t="s">
        <v>757</v>
      </c>
      <c r="M65" s="139" t="s">
        <v>778</v>
      </c>
      <c r="N65" s="146"/>
      <c r="O65" s="141" t="str">
        <f t="shared" si="3"/>
        <v/>
      </c>
      <c r="P65" s="141" t="str">
        <f t="shared" si="4"/>
        <v>C</v>
      </c>
      <c r="Q65" s="141" t="str">
        <f t="shared" si="5"/>
        <v/>
      </c>
      <c r="R65" s="147"/>
    </row>
    <row r="66" spans="1:18" s="138" customFormat="1" x14ac:dyDescent="0.3">
      <c r="A66" s="132"/>
      <c r="B66" s="133"/>
      <c r="C66" s="132"/>
      <c r="D66" s="132"/>
      <c r="E66" s="134"/>
      <c r="F66" s="133"/>
      <c r="G66" s="133"/>
      <c r="H66" s="135"/>
      <c r="I66" s="133"/>
      <c r="J66" s="134"/>
      <c r="K66" s="136"/>
      <c r="L66" s="132"/>
      <c r="M66" s="137"/>
      <c r="N66" s="132"/>
      <c r="O66" s="102"/>
      <c r="P66" s="102"/>
      <c r="Q66" s="102"/>
      <c r="R66" s="132"/>
    </row>
    <row r="67" spans="1:18" ht="26.25" x14ac:dyDescent="0.45">
      <c r="A67" s="131" t="s">
        <v>731</v>
      </c>
    </row>
    <row r="68" spans="1:18" s="141" customFormat="1" ht="33" x14ac:dyDescent="0.3">
      <c r="A68" s="140">
        <v>63</v>
      </c>
      <c r="B68" s="140" t="s">
        <v>20</v>
      </c>
      <c r="C68" s="140" t="s">
        <v>91</v>
      </c>
      <c r="D68" s="139" t="s">
        <v>90</v>
      </c>
      <c r="E68" s="141" t="s">
        <v>677</v>
      </c>
      <c r="F68" s="140" t="s">
        <v>29</v>
      </c>
      <c r="G68" s="140">
        <v>46</v>
      </c>
      <c r="H68" s="142">
        <v>6</v>
      </c>
      <c r="I68" s="140">
        <v>1</v>
      </c>
      <c r="J68" s="141" t="s">
        <v>613</v>
      </c>
      <c r="K68" s="143" t="s">
        <v>717</v>
      </c>
      <c r="L68" s="140" t="s">
        <v>736</v>
      </c>
      <c r="M68" s="139" t="s">
        <v>735</v>
      </c>
      <c r="N68" s="146" t="s">
        <v>734</v>
      </c>
      <c r="O68" s="141" t="str">
        <f t="shared" ref="O68:O87" si="6">IF(F68="E",M68,"")</f>
        <v>C</v>
      </c>
      <c r="P68" s="141" t="str">
        <f t="shared" ref="P68:P87" si="7">IF(F68="T",M68,"")</f>
        <v/>
      </c>
      <c r="Q68" s="141" t="str">
        <f t="shared" ref="Q68:Q87" si="8">IF(F68="G",M68,"")</f>
        <v/>
      </c>
      <c r="R68" s="147"/>
    </row>
    <row r="69" spans="1:18" s="153" customFormat="1" x14ac:dyDescent="0.3">
      <c r="A69" s="140">
        <v>64</v>
      </c>
      <c r="B69" s="140" t="s">
        <v>17</v>
      </c>
      <c r="C69" s="140" t="s">
        <v>90</v>
      </c>
      <c r="D69" s="140" t="s">
        <v>90</v>
      </c>
      <c r="E69" s="141" t="s">
        <v>657</v>
      </c>
      <c r="F69" s="140" t="s">
        <v>29</v>
      </c>
      <c r="G69" s="140">
        <v>46</v>
      </c>
      <c r="H69" s="142">
        <v>6.1</v>
      </c>
      <c r="I69" s="140">
        <v>6</v>
      </c>
      <c r="J69" s="143" t="s">
        <v>718</v>
      </c>
      <c r="L69" s="140" t="s">
        <v>736</v>
      </c>
      <c r="M69" s="139" t="s">
        <v>735</v>
      </c>
      <c r="N69" s="146" t="s">
        <v>734</v>
      </c>
      <c r="O69" s="141" t="str">
        <f t="shared" si="6"/>
        <v>C</v>
      </c>
      <c r="P69" s="141" t="str">
        <f t="shared" si="7"/>
        <v/>
      </c>
      <c r="Q69" s="141" t="str">
        <f t="shared" si="8"/>
        <v/>
      </c>
      <c r="R69" s="147"/>
    </row>
    <row r="70" spans="1:18" s="149" customFormat="1" ht="36" customHeight="1" x14ac:dyDescent="0.3">
      <c r="A70" s="140">
        <v>65</v>
      </c>
      <c r="B70" s="140" t="s">
        <v>17</v>
      </c>
      <c r="C70" s="140" t="s">
        <v>90</v>
      </c>
      <c r="D70" s="140" t="s">
        <v>90</v>
      </c>
      <c r="E70" s="141" t="s">
        <v>657</v>
      </c>
      <c r="F70" s="140" t="s">
        <v>29</v>
      </c>
      <c r="G70" s="140">
        <v>46</v>
      </c>
      <c r="H70" s="142" t="s">
        <v>436</v>
      </c>
      <c r="I70" s="140">
        <v>26</v>
      </c>
      <c r="J70" s="143" t="s">
        <v>718</v>
      </c>
      <c r="L70" s="140" t="s">
        <v>736</v>
      </c>
      <c r="M70" s="139" t="s">
        <v>735</v>
      </c>
      <c r="N70" s="146" t="s">
        <v>734</v>
      </c>
      <c r="O70" s="141" t="str">
        <f t="shared" si="6"/>
        <v>C</v>
      </c>
      <c r="P70" s="141" t="str">
        <f t="shared" si="7"/>
        <v/>
      </c>
      <c r="Q70" s="141" t="str">
        <f t="shared" si="8"/>
        <v/>
      </c>
      <c r="R70" s="147"/>
    </row>
    <row r="71" spans="1:18" s="149" customFormat="1" ht="32.25" customHeight="1" x14ac:dyDescent="0.3">
      <c r="A71" s="140">
        <v>66</v>
      </c>
      <c r="B71" s="140" t="s">
        <v>17</v>
      </c>
      <c r="C71" s="140" t="s">
        <v>90</v>
      </c>
      <c r="D71" s="140" t="s">
        <v>90</v>
      </c>
      <c r="E71" s="141" t="s">
        <v>658</v>
      </c>
      <c r="F71" s="140" t="s">
        <v>29</v>
      </c>
      <c r="G71" s="140">
        <v>50</v>
      </c>
      <c r="H71" s="142" t="s">
        <v>558</v>
      </c>
      <c r="I71" s="140">
        <v>18</v>
      </c>
      <c r="J71" s="141" t="s">
        <v>594</v>
      </c>
      <c r="K71" s="143" t="s">
        <v>717</v>
      </c>
      <c r="L71" s="140" t="s">
        <v>736</v>
      </c>
      <c r="M71" s="139" t="s">
        <v>735</v>
      </c>
      <c r="N71" s="146" t="s">
        <v>734</v>
      </c>
      <c r="O71" s="141" t="str">
        <f t="shared" si="6"/>
        <v>C</v>
      </c>
      <c r="P71" s="141" t="str">
        <f t="shared" si="7"/>
        <v/>
      </c>
      <c r="Q71" s="141" t="str">
        <f t="shared" si="8"/>
        <v/>
      </c>
      <c r="R71" s="147"/>
    </row>
    <row r="72" spans="1:18" s="141" customFormat="1" ht="33" x14ac:dyDescent="0.3">
      <c r="A72" s="140">
        <v>67</v>
      </c>
      <c r="B72" s="140" t="s">
        <v>20</v>
      </c>
      <c r="C72" s="140" t="s">
        <v>91</v>
      </c>
      <c r="D72" s="139" t="s">
        <v>90</v>
      </c>
      <c r="E72" s="141" t="s">
        <v>678</v>
      </c>
      <c r="F72" s="140" t="s">
        <v>29</v>
      </c>
      <c r="G72" s="140">
        <v>112</v>
      </c>
      <c r="H72" s="142">
        <v>7</v>
      </c>
      <c r="I72" s="140">
        <v>4</v>
      </c>
      <c r="J72" s="141" t="s">
        <v>613</v>
      </c>
      <c r="K72" s="143" t="s">
        <v>717</v>
      </c>
      <c r="L72" s="140" t="s">
        <v>736</v>
      </c>
      <c r="M72" s="139" t="s">
        <v>735</v>
      </c>
      <c r="N72" s="146" t="s">
        <v>734</v>
      </c>
      <c r="O72" s="141" t="str">
        <f t="shared" si="6"/>
        <v>C</v>
      </c>
      <c r="P72" s="141" t="str">
        <f t="shared" si="7"/>
        <v/>
      </c>
      <c r="Q72" s="141" t="str">
        <f t="shared" si="8"/>
        <v/>
      </c>
      <c r="R72" s="147"/>
    </row>
    <row r="73" spans="1:18" s="141" customFormat="1" x14ac:dyDescent="0.3">
      <c r="A73" s="140">
        <v>68</v>
      </c>
      <c r="B73" s="140" t="s">
        <v>17</v>
      </c>
      <c r="C73" s="140" t="s">
        <v>90</v>
      </c>
      <c r="D73" s="140" t="s">
        <v>90</v>
      </c>
      <c r="E73" s="141" t="s">
        <v>661</v>
      </c>
      <c r="F73" s="140" t="s">
        <v>29</v>
      </c>
      <c r="G73" s="140">
        <v>123</v>
      </c>
      <c r="H73" s="142" t="s">
        <v>560</v>
      </c>
      <c r="I73" s="140">
        <v>28</v>
      </c>
      <c r="J73" s="141" t="s">
        <v>597</v>
      </c>
      <c r="K73" s="143" t="s">
        <v>717</v>
      </c>
      <c r="L73" s="140" t="s">
        <v>736</v>
      </c>
      <c r="M73" s="139" t="s">
        <v>735</v>
      </c>
      <c r="N73" s="146" t="s">
        <v>734</v>
      </c>
      <c r="O73" s="141" t="str">
        <f t="shared" si="6"/>
        <v>C</v>
      </c>
      <c r="P73" s="141" t="str">
        <f t="shared" si="7"/>
        <v/>
      </c>
      <c r="Q73" s="141" t="str">
        <f t="shared" si="8"/>
        <v/>
      </c>
      <c r="R73" s="147"/>
    </row>
    <row r="74" spans="1:18" s="141" customFormat="1" x14ac:dyDescent="0.3">
      <c r="A74" s="140">
        <v>69</v>
      </c>
      <c r="B74" s="140" t="s">
        <v>17</v>
      </c>
      <c r="C74" s="140" t="s">
        <v>90</v>
      </c>
      <c r="D74" s="140" t="s">
        <v>90</v>
      </c>
      <c r="E74" s="141" t="s">
        <v>661</v>
      </c>
      <c r="F74" s="140" t="s">
        <v>29</v>
      </c>
      <c r="G74" s="140">
        <v>125</v>
      </c>
      <c r="H74" s="142" t="s">
        <v>561</v>
      </c>
      <c r="I74" s="140">
        <v>14</v>
      </c>
      <c r="J74" s="141" t="s">
        <v>597</v>
      </c>
      <c r="K74" s="143" t="s">
        <v>717</v>
      </c>
      <c r="L74" s="140" t="s">
        <v>736</v>
      </c>
      <c r="M74" s="139" t="s">
        <v>735</v>
      </c>
      <c r="N74" s="146" t="s">
        <v>734</v>
      </c>
      <c r="O74" s="141" t="str">
        <f t="shared" si="6"/>
        <v>C</v>
      </c>
      <c r="P74" s="141" t="str">
        <f t="shared" si="7"/>
        <v/>
      </c>
      <c r="Q74" s="141" t="str">
        <f t="shared" si="8"/>
        <v/>
      </c>
      <c r="R74" s="147"/>
    </row>
    <row r="75" spans="1:18" s="141" customFormat="1" x14ac:dyDescent="0.3">
      <c r="A75" s="140">
        <v>70</v>
      </c>
      <c r="B75" s="140" t="s">
        <v>17</v>
      </c>
      <c r="C75" s="140" t="s">
        <v>90</v>
      </c>
      <c r="D75" s="140" t="s">
        <v>90</v>
      </c>
      <c r="E75" s="141" t="s">
        <v>666</v>
      </c>
      <c r="F75" s="140" t="s">
        <v>29</v>
      </c>
      <c r="G75" s="140">
        <v>156</v>
      </c>
      <c r="H75" s="142" t="s">
        <v>727</v>
      </c>
      <c r="I75" s="166"/>
      <c r="J75" s="141" t="s">
        <v>728</v>
      </c>
      <c r="K75" s="143"/>
      <c r="L75" s="140" t="s">
        <v>736</v>
      </c>
      <c r="M75" s="139" t="s">
        <v>735</v>
      </c>
      <c r="N75" s="146" t="s">
        <v>734</v>
      </c>
      <c r="O75" s="141" t="str">
        <f t="shared" si="6"/>
        <v>C</v>
      </c>
      <c r="P75" s="141" t="str">
        <f t="shared" si="7"/>
        <v/>
      </c>
      <c r="Q75" s="141" t="str">
        <f t="shared" si="8"/>
        <v/>
      </c>
      <c r="R75" s="147"/>
    </row>
    <row r="76" spans="1:18" s="141" customFormat="1" ht="33" x14ac:dyDescent="0.3">
      <c r="A76" s="140">
        <v>71</v>
      </c>
      <c r="B76" s="140" t="s">
        <v>17</v>
      </c>
      <c r="C76" s="140" t="s">
        <v>90</v>
      </c>
      <c r="D76" s="140" t="s">
        <v>90</v>
      </c>
      <c r="E76" s="141" t="s">
        <v>667</v>
      </c>
      <c r="F76" s="140" t="s">
        <v>29</v>
      </c>
      <c r="G76" s="140">
        <v>173</v>
      </c>
      <c r="H76" s="142" t="s">
        <v>562</v>
      </c>
      <c r="I76" s="140" t="s">
        <v>729</v>
      </c>
      <c r="J76" s="141" t="s">
        <v>728</v>
      </c>
      <c r="K76" s="143"/>
      <c r="L76" s="140" t="s">
        <v>736</v>
      </c>
      <c r="M76" s="139" t="s">
        <v>735</v>
      </c>
      <c r="N76" s="146" t="s">
        <v>734</v>
      </c>
      <c r="O76" s="141" t="str">
        <f t="shared" si="6"/>
        <v>C</v>
      </c>
      <c r="P76" s="141" t="str">
        <f t="shared" si="7"/>
        <v/>
      </c>
      <c r="Q76" s="141" t="str">
        <f t="shared" si="8"/>
        <v/>
      </c>
      <c r="R76" s="147"/>
    </row>
    <row r="77" spans="1:18" s="141" customFormat="1" ht="33" x14ac:dyDescent="0.3">
      <c r="A77" s="140">
        <v>72</v>
      </c>
      <c r="B77" s="140" t="s">
        <v>17</v>
      </c>
      <c r="C77" s="140" t="s">
        <v>90</v>
      </c>
      <c r="D77" s="140" t="s">
        <v>90</v>
      </c>
      <c r="E77" s="141" t="s">
        <v>668</v>
      </c>
      <c r="F77" s="140" t="s">
        <v>29</v>
      </c>
      <c r="G77" s="140"/>
      <c r="H77" s="142" t="s">
        <v>564</v>
      </c>
      <c r="I77" s="140">
        <v>9</v>
      </c>
      <c r="J77" s="141" t="s">
        <v>602</v>
      </c>
      <c r="K77" s="143" t="s">
        <v>717</v>
      </c>
      <c r="L77" s="140" t="s">
        <v>736</v>
      </c>
      <c r="M77" s="139" t="s">
        <v>735</v>
      </c>
      <c r="N77" s="146" t="s">
        <v>734</v>
      </c>
      <c r="O77" s="141" t="str">
        <f t="shared" si="6"/>
        <v>C</v>
      </c>
      <c r="P77" s="141" t="str">
        <f t="shared" si="7"/>
        <v/>
      </c>
      <c r="Q77" s="141" t="str">
        <f t="shared" si="8"/>
        <v/>
      </c>
      <c r="R77" s="147"/>
    </row>
    <row r="78" spans="1:18" s="141" customFormat="1" ht="33" x14ac:dyDescent="0.3">
      <c r="A78" s="140">
        <v>73</v>
      </c>
      <c r="B78" s="140" t="s">
        <v>17</v>
      </c>
      <c r="C78" s="140" t="s">
        <v>90</v>
      </c>
      <c r="D78" s="140" t="s">
        <v>90</v>
      </c>
      <c r="E78" s="141" t="s">
        <v>671</v>
      </c>
      <c r="F78" s="140" t="s">
        <v>29</v>
      </c>
      <c r="G78" s="140">
        <v>310</v>
      </c>
      <c r="H78" s="142" t="s">
        <v>565</v>
      </c>
      <c r="I78" s="140">
        <v>6</v>
      </c>
      <c r="J78" s="141" t="s">
        <v>604</v>
      </c>
      <c r="K78" s="143" t="s">
        <v>717</v>
      </c>
      <c r="L78" s="140" t="s">
        <v>736</v>
      </c>
      <c r="M78" s="139" t="s">
        <v>735</v>
      </c>
      <c r="N78" s="146" t="s">
        <v>734</v>
      </c>
      <c r="O78" s="141" t="str">
        <f t="shared" si="6"/>
        <v>C</v>
      </c>
      <c r="P78" s="141" t="str">
        <f t="shared" si="7"/>
        <v/>
      </c>
      <c r="Q78" s="141" t="str">
        <f t="shared" si="8"/>
        <v/>
      </c>
      <c r="R78" s="147"/>
    </row>
    <row r="79" spans="1:18" s="141" customFormat="1" x14ac:dyDescent="0.3">
      <c r="A79" s="140">
        <v>74</v>
      </c>
      <c r="B79" s="140" t="s">
        <v>17</v>
      </c>
      <c r="C79" s="140" t="s">
        <v>90</v>
      </c>
      <c r="D79" s="140" t="s">
        <v>90</v>
      </c>
      <c r="E79" s="141" t="s">
        <v>672</v>
      </c>
      <c r="F79" s="140" t="s">
        <v>29</v>
      </c>
      <c r="G79" s="140">
        <v>321</v>
      </c>
      <c r="H79" s="142" t="s">
        <v>566</v>
      </c>
      <c r="I79" s="140">
        <v>6</v>
      </c>
      <c r="J79" s="141" t="s">
        <v>605</v>
      </c>
      <c r="K79" s="143" t="s">
        <v>717</v>
      </c>
      <c r="L79" s="140" t="s">
        <v>736</v>
      </c>
      <c r="M79" s="139" t="s">
        <v>735</v>
      </c>
      <c r="N79" s="146" t="s">
        <v>734</v>
      </c>
      <c r="O79" s="141" t="str">
        <f t="shared" si="6"/>
        <v>C</v>
      </c>
      <c r="P79" s="141" t="str">
        <f t="shared" si="7"/>
        <v/>
      </c>
      <c r="Q79" s="141" t="str">
        <f t="shared" si="8"/>
        <v/>
      </c>
      <c r="R79" s="147"/>
    </row>
    <row r="80" spans="1:18" s="141" customFormat="1" x14ac:dyDescent="0.3">
      <c r="A80" s="140">
        <v>75</v>
      </c>
      <c r="B80" s="140" t="s">
        <v>17</v>
      </c>
      <c r="C80" s="140" t="s">
        <v>90</v>
      </c>
      <c r="D80" s="140" t="s">
        <v>90</v>
      </c>
      <c r="E80" s="141" t="s">
        <v>672</v>
      </c>
      <c r="F80" s="140" t="s">
        <v>29</v>
      </c>
      <c r="G80" s="140">
        <v>321</v>
      </c>
      <c r="H80" s="142" t="s">
        <v>566</v>
      </c>
      <c r="I80" s="140">
        <v>7</v>
      </c>
      <c r="J80" s="141" t="s">
        <v>606</v>
      </c>
      <c r="K80" s="143" t="s">
        <v>717</v>
      </c>
      <c r="L80" s="140" t="s">
        <v>736</v>
      </c>
      <c r="M80" s="139" t="s">
        <v>735</v>
      </c>
      <c r="N80" s="146" t="s">
        <v>734</v>
      </c>
      <c r="O80" s="141" t="str">
        <f t="shared" si="6"/>
        <v>C</v>
      </c>
      <c r="P80" s="141" t="str">
        <f t="shared" si="7"/>
        <v/>
      </c>
      <c r="Q80" s="141" t="str">
        <f t="shared" si="8"/>
        <v/>
      </c>
      <c r="R80" s="147"/>
    </row>
    <row r="81" spans="1:18" s="141" customFormat="1" x14ac:dyDescent="0.3">
      <c r="A81" s="140">
        <v>76</v>
      </c>
      <c r="B81" s="140" t="s">
        <v>17</v>
      </c>
      <c r="C81" s="140" t="s">
        <v>90</v>
      </c>
      <c r="D81" s="140" t="s">
        <v>90</v>
      </c>
      <c r="E81" s="141" t="s">
        <v>672</v>
      </c>
      <c r="F81" s="140" t="s">
        <v>29</v>
      </c>
      <c r="G81" s="140">
        <v>321</v>
      </c>
      <c r="H81" s="142" t="s">
        <v>566</v>
      </c>
      <c r="I81" s="140">
        <v>8</v>
      </c>
      <c r="J81" s="141" t="s">
        <v>607</v>
      </c>
      <c r="K81" s="143" t="s">
        <v>717</v>
      </c>
      <c r="L81" s="140" t="s">
        <v>736</v>
      </c>
      <c r="M81" s="139" t="s">
        <v>735</v>
      </c>
      <c r="N81" s="146" t="s">
        <v>734</v>
      </c>
      <c r="O81" s="141" t="str">
        <f t="shared" si="6"/>
        <v>C</v>
      </c>
      <c r="P81" s="141" t="str">
        <f t="shared" si="7"/>
        <v/>
      </c>
      <c r="Q81" s="141" t="str">
        <f t="shared" si="8"/>
        <v/>
      </c>
      <c r="R81" s="147"/>
    </row>
    <row r="82" spans="1:18" s="141" customFormat="1" x14ac:dyDescent="0.3">
      <c r="A82" s="139">
        <v>77</v>
      </c>
      <c r="B82" s="140" t="s">
        <v>17</v>
      </c>
      <c r="C82" s="139" t="s">
        <v>90</v>
      </c>
      <c r="D82" s="140" t="s">
        <v>90</v>
      </c>
      <c r="E82" s="141" t="s">
        <v>672</v>
      </c>
      <c r="F82" s="140" t="s">
        <v>29</v>
      </c>
      <c r="G82" s="140">
        <v>322</v>
      </c>
      <c r="H82" s="142" t="s">
        <v>567</v>
      </c>
      <c r="I82" s="140">
        <v>11</v>
      </c>
      <c r="J82" s="141" t="s">
        <v>608</v>
      </c>
      <c r="K82" s="143" t="s">
        <v>717</v>
      </c>
      <c r="L82" s="140" t="s">
        <v>736</v>
      </c>
      <c r="M82" s="139" t="s">
        <v>735</v>
      </c>
      <c r="N82" s="146" t="s">
        <v>734</v>
      </c>
      <c r="O82" s="141" t="str">
        <f t="shared" si="6"/>
        <v>C</v>
      </c>
      <c r="P82" s="141" t="str">
        <f t="shared" si="7"/>
        <v/>
      </c>
      <c r="Q82" s="141" t="str">
        <f t="shared" si="8"/>
        <v/>
      </c>
      <c r="R82" s="145"/>
    </row>
    <row r="83" spans="1:18" s="141" customFormat="1" x14ac:dyDescent="0.3">
      <c r="A83" s="140">
        <v>78</v>
      </c>
      <c r="B83" s="140" t="s">
        <v>17</v>
      </c>
      <c r="C83" s="140" t="s">
        <v>90</v>
      </c>
      <c r="D83" s="140" t="s">
        <v>90</v>
      </c>
      <c r="E83" s="141" t="s">
        <v>672</v>
      </c>
      <c r="F83" s="140" t="s">
        <v>29</v>
      </c>
      <c r="G83" s="140">
        <v>322</v>
      </c>
      <c r="H83" s="142" t="s">
        <v>568</v>
      </c>
      <c r="I83" s="140">
        <v>36</v>
      </c>
      <c r="J83" s="141" t="s">
        <v>608</v>
      </c>
      <c r="K83" s="143" t="s">
        <v>717</v>
      </c>
      <c r="L83" s="140" t="s">
        <v>736</v>
      </c>
      <c r="M83" s="139" t="s">
        <v>735</v>
      </c>
      <c r="N83" s="146" t="s">
        <v>734</v>
      </c>
      <c r="O83" s="141" t="str">
        <f t="shared" si="6"/>
        <v>C</v>
      </c>
      <c r="P83" s="141" t="str">
        <f t="shared" si="7"/>
        <v/>
      </c>
      <c r="Q83" s="141" t="str">
        <f t="shared" si="8"/>
        <v/>
      </c>
      <c r="R83" s="147"/>
    </row>
    <row r="84" spans="1:18" s="141" customFormat="1" ht="33" x14ac:dyDescent="0.3">
      <c r="A84" s="140">
        <v>79</v>
      </c>
      <c r="B84" s="140" t="s">
        <v>20</v>
      </c>
      <c r="C84" s="140" t="s">
        <v>91</v>
      </c>
      <c r="D84" s="139" t="s">
        <v>90</v>
      </c>
      <c r="E84" s="141" t="s">
        <v>679</v>
      </c>
      <c r="F84" s="140" t="s">
        <v>29</v>
      </c>
      <c r="G84" s="140">
        <v>407</v>
      </c>
      <c r="H84" s="142" t="s">
        <v>571</v>
      </c>
      <c r="I84" s="140">
        <v>1</v>
      </c>
      <c r="J84" s="141" t="s">
        <v>614</v>
      </c>
      <c r="K84" s="143" t="s">
        <v>717</v>
      </c>
      <c r="L84" s="140" t="s">
        <v>736</v>
      </c>
      <c r="M84" s="139" t="s">
        <v>735</v>
      </c>
      <c r="N84" s="146" t="s">
        <v>734</v>
      </c>
      <c r="O84" s="141" t="str">
        <f t="shared" si="6"/>
        <v>C</v>
      </c>
      <c r="P84" s="141" t="str">
        <f t="shared" si="7"/>
        <v/>
      </c>
      <c r="Q84" s="141" t="str">
        <f t="shared" si="8"/>
        <v/>
      </c>
      <c r="R84" s="147"/>
    </row>
    <row r="85" spans="1:18" s="141" customFormat="1" ht="33" x14ac:dyDescent="0.3">
      <c r="A85" s="140">
        <v>80</v>
      </c>
      <c r="B85" s="140" t="s">
        <v>95</v>
      </c>
      <c r="C85" s="140" t="s">
        <v>90</v>
      </c>
      <c r="D85" s="140" t="s">
        <v>90</v>
      </c>
      <c r="E85" s="141" t="s">
        <v>711</v>
      </c>
      <c r="F85" s="140" t="s">
        <v>29</v>
      </c>
      <c r="G85" s="140">
        <v>407</v>
      </c>
      <c r="H85" s="142" t="s">
        <v>582</v>
      </c>
      <c r="I85" s="140">
        <v>40</v>
      </c>
      <c r="J85" s="141" t="s">
        <v>641</v>
      </c>
      <c r="K85" s="143" t="s">
        <v>717</v>
      </c>
      <c r="L85" s="140" t="s">
        <v>736</v>
      </c>
      <c r="M85" s="139" t="s">
        <v>735</v>
      </c>
      <c r="N85" s="146" t="s">
        <v>734</v>
      </c>
      <c r="O85" s="141" t="str">
        <f t="shared" si="6"/>
        <v>C</v>
      </c>
      <c r="P85" s="141" t="str">
        <f t="shared" si="7"/>
        <v/>
      </c>
      <c r="Q85" s="141" t="str">
        <f t="shared" si="8"/>
        <v/>
      </c>
      <c r="R85" s="147"/>
    </row>
    <row r="86" spans="1:18" s="141" customFormat="1" ht="33" x14ac:dyDescent="0.3">
      <c r="A86" s="140">
        <v>81</v>
      </c>
      <c r="B86" s="140" t="s">
        <v>95</v>
      </c>
      <c r="C86" s="140" t="s">
        <v>90</v>
      </c>
      <c r="D86" s="140" t="s">
        <v>90</v>
      </c>
      <c r="E86" s="141" t="s">
        <v>712</v>
      </c>
      <c r="F86" s="140" t="s">
        <v>29</v>
      </c>
      <c r="G86" s="140">
        <v>408</v>
      </c>
      <c r="H86" s="142" t="s">
        <v>582</v>
      </c>
      <c r="I86" s="140">
        <v>23</v>
      </c>
      <c r="J86" s="141" t="s">
        <v>642</v>
      </c>
      <c r="K86" s="143" t="s">
        <v>717</v>
      </c>
      <c r="L86" s="140" t="s">
        <v>736</v>
      </c>
      <c r="M86" s="139" t="s">
        <v>735</v>
      </c>
      <c r="N86" s="146" t="s">
        <v>734</v>
      </c>
      <c r="O86" s="141" t="str">
        <f t="shared" si="6"/>
        <v>C</v>
      </c>
      <c r="P86" s="141" t="str">
        <f t="shared" si="7"/>
        <v/>
      </c>
      <c r="Q86" s="141" t="str">
        <f t="shared" si="8"/>
        <v/>
      </c>
      <c r="R86" s="147"/>
    </row>
    <row r="87" spans="1:18" s="141" customFormat="1" ht="33" x14ac:dyDescent="0.3">
      <c r="A87" s="139">
        <v>82</v>
      </c>
      <c r="B87" s="140" t="s">
        <v>95</v>
      </c>
      <c r="C87" s="139" t="s">
        <v>90</v>
      </c>
      <c r="D87" s="140" t="s">
        <v>90</v>
      </c>
      <c r="E87" s="141" t="s">
        <v>713</v>
      </c>
      <c r="F87" s="140" t="s">
        <v>29</v>
      </c>
      <c r="G87" s="140">
        <v>408</v>
      </c>
      <c r="H87" s="142" t="s">
        <v>582</v>
      </c>
      <c r="I87" s="140">
        <v>25</v>
      </c>
      <c r="J87" s="141" t="s">
        <v>643</v>
      </c>
      <c r="K87" s="143" t="s">
        <v>717</v>
      </c>
      <c r="L87" s="140" t="s">
        <v>736</v>
      </c>
      <c r="M87" s="139" t="s">
        <v>735</v>
      </c>
      <c r="N87" s="146" t="s">
        <v>734</v>
      </c>
      <c r="O87" s="141" t="str">
        <f t="shared" si="6"/>
        <v>C</v>
      </c>
      <c r="P87" s="141" t="str">
        <f t="shared" si="7"/>
        <v/>
      </c>
      <c r="Q87" s="141" t="str">
        <f t="shared" si="8"/>
        <v/>
      </c>
      <c r="R87" s="145"/>
    </row>
    <row r="116" spans="1:17" s="83" customFormat="1" ht="33.75" customHeight="1" x14ac:dyDescent="0.3">
      <c r="A116" s="87"/>
      <c r="E116" s="81"/>
      <c r="G116" s="84"/>
      <c r="H116" s="85"/>
      <c r="I116" s="84"/>
      <c r="J116" s="81"/>
      <c r="L116" s="86"/>
      <c r="M116" s="86"/>
      <c r="N116" s="86"/>
      <c r="O116" s="101"/>
      <c r="P116" s="101"/>
      <c r="Q116" s="101"/>
    </row>
    <row r="130" spans="1:17" s="83" customFormat="1" ht="33.75" customHeight="1" x14ac:dyDescent="0.3">
      <c r="A130" s="87"/>
      <c r="E130" s="81"/>
      <c r="G130" s="84"/>
      <c r="H130" s="85"/>
      <c r="I130" s="84"/>
      <c r="J130" s="81"/>
      <c r="L130" s="86"/>
      <c r="M130" s="86"/>
      <c r="N130" s="86"/>
      <c r="O130" s="101"/>
      <c r="P130" s="101"/>
      <c r="Q130" s="101"/>
    </row>
    <row r="131" spans="1:17" s="83" customFormat="1" ht="33.75" customHeight="1" x14ac:dyDescent="0.3">
      <c r="A131" s="89"/>
      <c r="E131" s="81"/>
      <c r="G131" s="84"/>
      <c r="H131" s="85"/>
      <c r="I131" s="84"/>
      <c r="J131" s="81"/>
      <c r="L131" s="86"/>
      <c r="M131" s="86"/>
      <c r="N131" s="86"/>
      <c r="O131" s="101"/>
      <c r="P131" s="101"/>
      <c r="Q131" s="101"/>
    </row>
    <row r="140" spans="1:17" s="83" customFormat="1" ht="33.75" customHeight="1" x14ac:dyDescent="0.3">
      <c r="A140" s="89"/>
      <c r="E140" s="81"/>
      <c r="G140" s="84"/>
      <c r="H140" s="85"/>
      <c r="I140" s="84"/>
      <c r="J140" s="81"/>
      <c r="L140" s="86"/>
      <c r="M140" s="86"/>
      <c r="N140" s="86"/>
      <c r="O140" s="101"/>
      <c r="P140" s="101"/>
      <c r="Q140" s="101"/>
    </row>
    <row r="148" spans="1:17" x14ac:dyDescent="0.3">
      <c r="L148" s="107"/>
    </row>
    <row r="149" spans="1:17" x14ac:dyDescent="0.3">
      <c r="L149" s="108"/>
    </row>
    <row r="150" spans="1:17" x14ac:dyDescent="0.3">
      <c r="L150" s="107"/>
    </row>
    <row r="151" spans="1:17" x14ac:dyDescent="0.3">
      <c r="L151" s="107"/>
    </row>
    <row r="155" spans="1:17" x14ac:dyDescent="0.3">
      <c r="L155" s="109"/>
    </row>
    <row r="160" spans="1:17" s="83" customFormat="1" ht="33.75" customHeight="1" x14ac:dyDescent="0.3">
      <c r="A160" s="89"/>
      <c r="E160" s="81"/>
      <c r="G160" s="84"/>
      <c r="H160" s="85"/>
      <c r="I160" s="84"/>
      <c r="J160" s="81"/>
      <c r="L160" s="86"/>
      <c r="M160" s="86"/>
      <c r="N160" s="86"/>
      <c r="O160" s="101"/>
      <c r="P160" s="101"/>
      <c r="Q160" s="101"/>
    </row>
    <row r="162" spans="1:17" s="83" customFormat="1" ht="33.75" customHeight="1" x14ac:dyDescent="0.3">
      <c r="A162" s="89"/>
      <c r="E162" s="81"/>
      <c r="G162" s="84"/>
      <c r="H162" s="85"/>
      <c r="I162" s="84"/>
      <c r="J162" s="81"/>
      <c r="L162" s="86"/>
      <c r="M162" s="86"/>
      <c r="N162" s="86"/>
      <c r="O162" s="101"/>
      <c r="P162" s="101"/>
      <c r="Q162" s="101"/>
    </row>
    <row r="165" spans="1:17" s="83" customFormat="1" ht="33.75" customHeight="1" x14ac:dyDescent="0.3">
      <c r="A165" s="89"/>
      <c r="E165" s="81"/>
      <c r="G165" s="84"/>
      <c r="H165" s="85"/>
      <c r="I165" s="84"/>
      <c r="J165" s="81"/>
      <c r="L165" s="86"/>
      <c r="M165" s="86"/>
      <c r="N165" s="86"/>
      <c r="O165" s="101"/>
      <c r="P165" s="101"/>
      <c r="Q165" s="101"/>
    </row>
    <row r="172" spans="1:17" x14ac:dyDescent="0.3">
      <c r="B172" s="110"/>
      <c r="G172" s="95"/>
      <c r="H172" s="111"/>
      <c r="I172" s="95"/>
    </row>
    <row r="173" spans="1:17" x14ac:dyDescent="0.3">
      <c r="B173" s="110"/>
      <c r="G173" s="95"/>
      <c r="H173" s="111"/>
      <c r="I173" s="95"/>
    </row>
    <row r="174" spans="1:17" s="90" customFormat="1" ht="20.25" x14ac:dyDescent="0.35">
      <c r="A174" s="82"/>
      <c r="E174" s="91"/>
      <c r="G174" s="92"/>
      <c r="H174" s="93"/>
      <c r="I174" s="92"/>
      <c r="J174" s="91"/>
      <c r="O174" s="129"/>
      <c r="P174" s="129"/>
      <c r="Q174" s="129"/>
    </row>
    <row r="197" spans="2:10" x14ac:dyDescent="0.3">
      <c r="B197" s="110"/>
      <c r="G197" s="95"/>
      <c r="H197" s="111"/>
      <c r="I197" s="95"/>
    </row>
    <row r="198" spans="2:10" x14ac:dyDescent="0.3">
      <c r="B198" s="110"/>
      <c r="G198" s="95"/>
      <c r="H198" s="111"/>
      <c r="I198" s="95"/>
    </row>
    <row r="199" spans="2:10" x14ac:dyDescent="0.3">
      <c r="B199" s="110"/>
      <c r="G199" s="95"/>
      <c r="H199" s="111"/>
      <c r="I199" s="95"/>
    </row>
    <row r="200" spans="2:10" x14ac:dyDescent="0.3">
      <c r="B200" s="110"/>
      <c r="E200" s="94"/>
      <c r="F200" s="112"/>
      <c r="G200" s="95"/>
      <c r="H200" s="96"/>
      <c r="I200" s="95"/>
      <c r="J200" s="94"/>
    </row>
    <row r="201" spans="2:10" x14ac:dyDescent="0.3">
      <c r="B201" s="110"/>
      <c r="G201" s="95"/>
      <c r="H201" s="111"/>
      <c r="I201" s="95"/>
    </row>
    <row r="202" spans="2:10" x14ac:dyDescent="0.3">
      <c r="B202" s="110"/>
      <c r="G202" s="95"/>
      <c r="H202" s="111"/>
      <c r="I202" s="95"/>
    </row>
    <row r="203" spans="2:10" x14ac:dyDescent="0.3">
      <c r="B203" s="110"/>
      <c r="G203" s="95"/>
      <c r="H203" s="111"/>
      <c r="I203" s="95"/>
    </row>
    <row r="204" spans="2:10" x14ac:dyDescent="0.3">
      <c r="B204" s="110"/>
      <c r="E204" s="97"/>
      <c r="F204" s="114"/>
      <c r="G204" s="115"/>
      <c r="H204" s="96"/>
      <c r="I204" s="116"/>
      <c r="J204" s="97"/>
    </row>
    <row r="205" spans="2:10" x14ac:dyDescent="0.3">
      <c r="B205" s="110"/>
      <c r="G205" s="95"/>
      <c r="H205" s="111"/>
      <c r="I205" s="95"/>
    </row>
    <row r="206" spans="2:10" x14ac:dyDescent="0.3">
      <c r="B206" s="110"/>
      <c r="E206" s="94"/>
      <c r="F206" s="112"/>
      <c r="G206" s="95"/>
      <c r="H206" s="96"/>
      <c r="I206" s="95"/>
      <c r="J206" s="94"/>
    </row>
    <row r="207" spans="2:10" x14ac:dyDescent="0.3">
      <c r="B207" s="110"/>
      <c r="G207" s="95"/>
      <c r="H207" s="111"/>
      <c r="I207" s="95"/>
    </row>
    <row r="208" spans="2:10" x14ac:dyDescent="0.3">
      <c r="B208" s="110"/>
      <c r="G208" s="95"/>
      <c r="H208" s="111"/>
      <c r="I208" s="95"/>
    </row>
    <row r="209" spans="2:10" x14ac:dyDescent="0.3">
      <c r="B209" s="110"/>
      <c r="G209" s="95"/>
      <c r="H209" s="111"/>
      <c r="I209" s="95"/>
    </row>
    <row r="210" spans="2:10" x14ac:dyDescent="0.3">
      <c r="B210" s="110"/>
      <c r="E210" s="97"/>
      <c r="F210" s="117"/>
      <c r="G210" s="115"/>
      <c r="H210" s="115"/>
      <c r="I210" s="116"/>
      <c r="J210" s="97"/>
    </row>
    <row r="211" spans="2:10" x14ac:dyDescent="0.3">
      <c r="B211" s="110"/>
      <c r="D211" s="118"/>
      <c r="G211" s="95"/>
      <c r="H211" s="111"/>
      <c r="I211" s="95"/>
    </row>
    <row r="212" spans="2:10" x14ac:dyDescent="0.3">
      <c r="B212" s="110"/>
      <c r="E212" s="97"/>
      <c r="F212" s="113"/>
      <c r="G212" s="115"/>
      <c r="H212" s="115"/>
      <c r="I212" s="116"/>
      <c r="J212" s="97"/>
    </row>
    <row r="213" spans="2:10" x14ac:dyDescent="0.3">
      <c r="B213" s="110"/>
      <c r="D213" s="118"/>
      <c r="G213" s="95"/>
      <c r="H213" s="111"/>
      <c r="I213" s="95"/>
    </row>
    <row r="214" spans="2:10" x14ac:dyDescent="0.3">
      <c r="B214" s="110"/>
      <c r="E214" s="98"/>
      <c r="F214" s="117"/>
      <c r="G214" s="119"/>
      <c r="H214" s="119"/>
      <c r="I214" s="120"/>
      <c r="J214" s="98"/>
    </row>
    <row r="215" spans="2:10" x14ac:dyDescent="0.3">
      <c r="B215" s="110"/>
      <c r="E215" s="98"/>
      <c r="F215" s="117"/>
      <c r="G215" s="119"/>
      <c r="H215" s="119"/>
      <c r="I215" s="120"/>
      <c r="J215" s="97"/>
    </row>
    <row r="216" spans="2:10" x14ac:dyDescent="0.3">
      <c r="B216" s="110"/>
      <c r="D216" s="118"/>
      <c r="G216" s="95"/>
      <c r="H216" s="111"/>
      <c r="I216" s="95"/>
    </row>
    <row r="217" spans="2:10" x14ac:dyDescent="0.3">
      <c r="B217" s="110"/>
      <c r="D217" s="118"/>
      <c r="G217" s="95"/>
      <c r="H217" s="111"/>
      <c r="I217" s="95"/>
    </row>
    <row r="218" spans="2:10" x14ac:dyDescent="0.3">
      <c r="B218" s="110"/>
      <c r="D218" s="118"/>
      <c r="G218" s="95"/>
      <c r="H218" s="111"/>
      <c r="I218" s="95"/>
    </row>
    <row r="219" spans="2:10" x14ac:dyDescent="0.3">
      <c r="B219" s="110"/>
      <c r="G219" s="95"/>
      <c r="H219" s="111"/>
      <c r="I219" s="95"/>
    </row>
    <row r="220" spans="2:10" x14ac:dyDescent="0.3">
      <c r="B220" s="110"/>
      <c r="G220" s="95"/>
      <c r="H220" s="111"/>
      <c r="I220" s="95"/>
    </row>
    <row r="221" spans="2:10" x14ac:dyDescent="0.3">
      <c r="B221" s="110"/>
      <c r="G221" s="95"/>
      <c r="H221" s="111"/>
      <c r="I221" s="95"/>
    </row>
    <row r="222" spans="2:10" x14ac:dyDescent="0.3">
      <c r="B222" s="110"/>
      <c r="G222" s="95"/>
      <c r="H222" s="111"/>
      <c r="I222" s="95"/>
    </row>
    <row r="223" spans="2:10" x14ac:dyDescent="0.3">
      <c r="B223" s="110"/>
      <c r="G223" s="95"/>
      <c r="H223" s="111"/>
      <c r="I223" s="95"/>
    </row>
    <row r="224" spans="2:10" x14ac:dyDescent="0.3">
      <c r="B224" s="110"/>
      <c r="G224" s="95"/>
      <c r="H224" s="111"/>
      <c r="I224" s="95"/>
    </row>
    <row r="225" spans="2:9" x14ac:dyDescent="0.3">
      <c r="B225" s="110"/>
      <c r="G225" s="95"/>
      <c r="H225" s="111"/>
      <c r="I225" s="95"/>
    </row>
    <row r="226" spans="2:9" x14ac:dyDescent="0.3">
      <c r="B226" s="110"/>
      <c r="G226" s="95"/>
      <c r="H226" s="111"/>
      <c r="I226" s="95"/>
    </row>
    <row r="227" spans="2:9" x14ac:dyDescent="0.3">
      <c r="B227" s="110"/>
      <c r="G227" s="95"/>
      <c r="H227" s="111"/>
      <c r="I227" s="95"/>
    </row>
    <row r="228" spans="2:9" x14ac:dyDescent="0.3">
      <c r="B228" s="110"/>
      <c r="G228" s="95"/>
      <c r="H228" s="111"/>
      <c r="I228" s="95"/>
    </row>
    <row r="229" spans="2:9" x14ac:dyDescent="0.3">
      <c r="B229" s="110"/>
      <c r="G229" s="95"/>
      <c r="H229" s="111"/>
      <c r="I229" s="95"/>
    </row>
    <row r="230" spans="2:9" x14ac:dyDescent="0.3">
      <c r="B230" s="110"/>
      <c r="G230" s="95"/>
      <c r="H230" s="111"/>
      <c r="I230" s="95"/>
    </row>
    <row r="231" spans="2:9" x14ac:dyDescent="0.3">
      <c r="B231" s="110"/>
      <c r="G231" s="95"/>
      <c r="H231" s="111"/>
      <c r="I231" s="95"/>
    </row>
    <row r="232" spans="2:9" x14ac:dyDescent="0.3">
      <c r="B232" s="110"/>
      <c r="G232" s="95"/>
      <c r="H232" s="111"/>
      <c r="I232" s="95"/>
    </row>
    <row r="233" spans="2:9" x14ac:dyDescent="0.3">
      <c r="B233" s="110"/>
      <c r="G233" s="95"/>
      <c r="H233" s="111"/>
      <c r="I233" s="95"/>
    </row>
    <row r="234" spans="2:9" x14ac:dyDescent="0.3">
      <c r="B234" s="110"/>
      <c r="G234" s="95"/>
      <c r="H234" s="111"/>
      <c r="I234" s="95"/>
    </row>
    <row r="235" spans="2:9" x14ac:dyDescent="0.3">
      <c r="B235" s="110"/>
      <c r="G235" s="95"/>
      <c r="H235" s="111"/>
      <c r="I235" s="95"/>
    </row>
    <row r="236" spans="2:9" x14ac:dyDescent="0.3">
      <c r="B236" s="110"/>
      <c r="G236" s="95"/>
      <c r="H236" s="111"/>
      <c r="I236" s="95"/>
    </row>
    <row r="237" spans="2:9" x14ac:dyDescent="0.3">
      <c r="B237" s="110"/>
      <c r="G237" s="95"/>
      <c r="H237" s="111"/>
      <c r="I237" s="95"/>
    </row>
    <row r="238" spans="2:9" x14ac:dyDescent="0.3">
      <c r="B238" s="110"/>
      <c r="G238" s="95"/>
      <c r="H238" s="111"/>
      <c r="I238" s="95"/>
    </row>
    <row r="239" spans="2:9" x14ac:dyDescent="0.3">
      <c r="B239" s="110"/>
      <c r="G239" s="95"/>
      <c r="H239" s="111"/>
      <c r="I239" s="95"/>
    </row>
    <row r="240" spans="2:9" x14ac:dyDescent="0.3">
      <c r="B240" s="110"/>
      <c r="G240" s="95"/>
      <c r="H240" s="111"/>
      <c r="I240" s="95"/>
    </row>
    <row r="241" spans="2:9" x14ac:dyDescent="0.3">
      <c r="B241" s="110"/>
      <c r="G241" s="95"/>
      <c r="H241" s="111"/>
      <c r="I241" s="95"/>
    </row>
    <row r="242" spans="2:9" x14ac:dyDescent="0.3">
      <c r="B242" s="110"/>
      <c r="G242" s="95"/>
      <c r="H242" s="111"/>
      <c r="I242" s="95"/>
    </row>
    <row r="243" spans="2:9" x14ac:dyDescent="0.3">
      <c r="B243" s="110"/>
      <c r="G243" s="95"/>
      <c r="H243" s="111"/>
      <c r="I243" s="95"/>
    </row>
    <row r="244" spans="2:9" x14ac:dyDescent="0.3">
      <c r="B244" s="110"/>
      <c r="G244" s="95"/>
      <c r="H244" s="111"/>
      <c r="I244" s="95"/>
    </row>
    <row r="245" spans="2:9" x14ac:dyDescent="0.3">
      <c r="B245" s="110"/>
      <c r="E245" s="99"/>
      <c r="G245" s="95"/>
      <c r="H245" s="111"/>
      <c r="I245" s="95"/>
    </row>
    <row r="246" spans="2:9" x14ac:dyDescent="0.3">
      <c r="B246" s="110"/>
      <c r="G246" s="95"/>
      <c r="H246" s="111"/>
      <c r="I246" s="95"/>
    </row>
    <row r="247" spans="2:9" x14ac:dyDescent="0.3">
      <c r="B247" s="110"/>
      <c r="E247" s="99"/>
      <c r="G247" s="95"/>
      <c r="H247" s="111"/>
      <c r="I247" s="95"/>
    </row>
    <row r="248" spans="2:9" x14ac:dyDescent="0.3">
      <c r="B248" s="110"/>
      <c r="E248" s="99"/>
      <c r="G248" s="95"/>
      <c r="H248" s="111"/>
      <c r="I248" s="95"/>
    </row>
    <row r="249" spans="2:9" x14ac:dyDescent="0.3">
      <c r="B249" s="110"/>
      <c r="E249" s="99"/>
      <c r="G249" s="95"/>
      <c r="H249" s="111"/>
      <c r="I249" s="95"/>
    </row>
    <row r="250" spans="2:9" x14ac:dyDescent="0.3">
      <c r="B250" s="110"/>
      <c r="G250" s="95"/>
      <c r="H250" s="111"/>
      <c r="I250" s="95"/>
    </row>
    <row r="251" spans="2:9" x14ac:dyDescent="0.3">
      <c r="B251" s="110"/>
      <c r="E251" s="99"/>
      <c r="G251" s="95"/>
      <c r="H251" s="111"/>
      <c r="I251" s="95"/>
    </row>
    <row r="252" spans="2:9" x14ac:dyDescent="0.3">
      <c r="B252" s="110"/>
      <c r="G252" s="95"/>
      <c r="H252" s="111"/>
      <c r="I252" s="95"/>
    </row>
    <row r="253" spans="2:9" x14ac:dyDescent="0.3">
      <c r="B253" s="110"/>
      <c r="G253" s="95"/>
      <c r="H253" s="111"/>
      <c r="I253" s="95"/>
    </row>
    <row r="254" spans="2:9" x14ac:dyDescent="0.3">
      <c r="B254" s="110"/>
      <c r="G254" s="95"/>
      <c r="H254" s="111"/>
      <c r="I254" s="95"/>
    </row>
    <row r="255" spans="2:9" x14ac:dyDescent="0.3">
      <c r="B255" s="110"/>
      <c r="D255" s="118"/>
      <c r="G255" s="95"/>
      <c r="H255" s="111"/>
      <c r="I255" s="95"/>
    </row>
    <row r="256" spans="2:9" x14ac:dyDescent="0.3">
      <c r="B256" s="110"/>
      <c r="G256" s="95"/>
      <c r="H256" s="111"/>
      <c r="I256" s="95"/>
    </row>
    <row r="257" spans="2:15" x14ac:dyDescent="0.3">
      <c r="B257" s="110"/>
      <c r="G257" s="95"/>
      <c r="H257" s="111"/>
      <c r="I257" s="95"/>
    </row>
    <row r="258" spans="2:15" x14ac:dyDescent="0.3">
      <c r="B258" s="110"/>
      <c r="G258" s="95"/>
      <c r="H258" s="111"/>
      <c r="I258" s="95"/>
    </row>
    <row r="259" spans="2:15" x14ac:dyDescent="0.3">
      <c r="O259" s="104" t="str">
        <f t="shared" ref="O259" si="9">IF(F259="Editorial",M259,"")</f>
        <v/>
      </c>
    </row>
  </sheetData>
  <sortState ref="A4:S61">
    <sortCondition ref="H4:H61"/>
  </sortState>
  <phoneticPr fontId="37"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topLeftCell="A4" workbookViewId="0">
      <selection activeCell="E11" sqref="E11"/>
    </sheetView>
  </sheetViews>
  <sheetFormatPr defaultColWidth="11.375" defaultRowHeight="16.5" x14ac:dyDescent="0.3"/>
  <cols>
    <col min="2" max="2" width="3.25" customWidth="1"/>
    <col min="4" max="4" width="11.375" style="18"/>
    <col min="258" max="258" width="3.25" customWidth="1"/>
    <col min="514" max="514" width="3.25" customWidth="1"/>
    <col min="770" max="770" width="3.25" customWidth="1"/>
    <col min="1026" max="1026" width="3.25" customWidth="1"/>
    <col min="1282" max="1282" width="3.25" customWidth="1"/>
    <col min="1538" max="1538" width="3.25" customWidth="1"/>
    <col min="1794" max="1794" width="3.25" customWidth="1"/>
    <col min="2050" max="2050" width="3.25" customWidth="1"/>
    <col min="2306" max="2306" width="3.25" customWidth="1"/>
    <col min="2562" max="2562" width="3.25" customWidth="1"/>
    <col min="2818" max="2818" width="3.25" customWidth="1"/>
    <col min="3074" max="3074" width="3.25" customWidth="1"/>
    <col min="3330" max="3330" width="3.25" customWidth="1"/>
    <col min="3586" max="3586" width="3.25" customWidth="1"/>
    <col min="3842" max="3842" width="3.25" customWidth="1"/>
    <col min="4098" max="4098" width="3.25" customWidth="1"/>
    <col min="4354" max="4354" width="3.25" customWidth="1"/>
    <col min="4610" max="4610" width="3.25" customWidth="1"/>
    <col min="4866" max="4866" width="3.25" customWidth="1"/>
    <col min="5122" max="5122" width="3.25" customWidth="1"/>
    <col min="5378" max="5378" width="3.25" customWidth="1"/>
    <col min="5634" max="5634" width="3.25" customWidth="1"/>
    <col min="5890" max="5890" width="3.25" customWidth="1"/>
    <col min="6146" max="6146" width="3.25" customWidth="1"/>
    <col min="6402" max="6402" width="3.25" customWidth="1"/>
    <col min="6658" max="6658" width="3.25" customWidth="1"/>
    <col min="6914" max="6914" width="3.25" customWidth="1"/>
    <col min="7170" max="7170" width="3.25" customWidth="1"/>
    <col min="7426" max="7426" width="3.25" customWidth="1"/>
    <col min="7682" max="7682" width="3.25" customWidth="1"/>
    <col min="7938" max="7938" width="3.25" customWidth="1"/>
    <col min="8194" max="8194" width="3.25" customWidth="1"/>
    <col min="8450" max="8450" width="3.25" customWidth="1"/>
    <col min="8706" max="8706" width="3.25" customWidth="1"/>
    <col min="8962" max="8962" width="3.25" customWidth="1"/>
    <col min="9218" max="9218" width="3.25" customWidth="1"/>
    <col min="9474" max="9474" width="3.25" customWidth="1"/>
    <col min="9730" max="9730" width="3.25" customWidth="1"/>
    <col min="9986" max="9986" width="3.25" customWidth="1"/>
    <col min="10242" max="10242" width="3.25" customWidth="1"/>
    <col min="10498" max="10498" width="3.25" customWidth="1"/>
    <col min="10754" max="10754" width="3.25" customWidth="1"/>
    <col min="11010" max="11010" width="3.25" customWidth="1"/>
    <col min="11266" max="11266" width="3.25" customWidth="1"/>
    <col min="11522" max="11522" width="3.25" customWidth="1"/>
    <col min="11778" max="11778" width="3.25" customWidth="1"/>
    <col min="12034" max="12034" width="3.25" customWidth="1"/>
    <col min="12290" max="12290" width="3.25" customWidth="1"/>
    <col min="12546" max="12546" width="3.25" customWidth="1"/>
    <col min="12802" max="12802" width="3.25" customWidth="1"/>
    <col min="13058" max="13058" width="3.25" customWidth="1"/>
    <col min="13314" max="13314" width="3.25" customWidth="1"/>
    <col min="13570" max="13570" width="3.25" customWidth="1"/>
    <col min="13826" max="13826" width="3.25" customWidth="1"/>
    <col min="14082" max="14082" width="3.25" customWidth="1"/>
    <col min="14338" max="14338" width="3.25" customWidth="1"/>
    <col min="14594" max="14594" width="3.25" customWidth="1"/>
    <col min="14850" max="14850" width="3.25" customWidth="1"/>
    <col min="15106" max="15106" width="3.25" customWidth="1"/>
    <col min="15362" max="15362" width="3.25" customWidth="1"/>
    <col min="15618" max="15618" width="3.25" customWidth="1"/>
    <col min="15874" max="15874" width="3.25" customWidth="1"/>
    <col min="16130" max="16130" width="3.25" customWidth="1"/>
  </cols>
  <sheetData>
    <row r="2" spans="1:4" x14ac:dyDescent="0.3">
      <c r="A2" t="s">
        <v>70</v>
      </c>
      <c r="D2" s="18" t="s">
        <v>71</v>
      </c>
    </row>
    <row r="3" spans="1:4" x14ac:dyDescent="0.3">
      <c r="A3" t="s">
        <v>72</v>
      </c>
      <c r="B3" t="s">
        <v>73</v>
      </c>
      <c r="C3" s="2">
        <f>COUNTIF('DF3.03 WG re-circ LB'!O$68:O$279,B3)</f>
        <v>0</v>
      </c>
      <c r="D3" s="18">
        <f>C3/C$6</f>
        <v>0</v>
      </c>
    </row>
    <row r="4" spans="1:4" x14ac:dyDescent="0.3">
      <c r="A4" t="s">
        <v>74</v>
      </c>
      <c r="B4" t="s">
        <v>27</v>
      </c>
      <c r="C4" s="2">
        <f>COUNTIF('DF3.03 WG re-circ LB'!O$68:O$279,B4)</f>
        <v>0</v>
      </c>
      <c r="D4" s="18">
        <f>C4/C$6</f>
        <v>0</v>
      </c>
    </row>
    <row r="5" spans="1:4" x14ac:dyDescent="0.3">
      <c r="A5" t="s">
        <v>75</v>
      </c>
      <c r="B5" t="s">
        <v>76</v>
      </c>
      <c r="C5" s="2">
        <f>COUNTIF('DF3.03 WG re-circ LB'!O$68:O$279,B5)</f>
        <v>20</v>
      </c>
      <c r="D5" s="18">
        <f>C5/C$6</f>
        <v>1</v>
      </c>
    </row>
    <row r="6" spans="1:4" x14ac:dyDescent="0.3">
      <c r="A6" t="s">
        <v>77</v>
      </c>
      <c r="C6" s="2">
        <f>SUM(C3:C5)</f>
        <v>20</v>
      </c>
    </row>
    <row r="8" spans="1:4" x14ac:dyDescent="0.3">
      <c r="A8" t="s">
        <v>78</v>
      </c>
      <c r="D8" s="18" t="s">
        <v>71</v>
      </c>
    </row>
    <row r="9" spans="1:4" x14ac:dyDescent="0.3">
      <c r="A9" t="s">
        <v>72</v>
      </c>
      <c r="B9" t="s">
        <v>73</v>
      </c>
      <c r="C9" s="2">
        <f>COUNTIF('DF3.03 WG re-circ LB'!P$1:P$65,B9)</f>
        <v>18</v>
      </c>
      <c r="D9" s="18">
        <f>C9/C$12</f>
        <v>0.29508196721311475</v>
      </c>
    </row>
    <row r="10" spans="1:4" x14ac:dyDescent="0.3">
      <c r="A10" t="s">
        <v>74</v>
      </c>
      <c r="B10" t="s">
        <v>27</v>
      </c>
      <c r="C10" s="2">
        <f>COUNTIF('DF3.03 WG re-circ LB'!P$1:P$65,B10)</f>
        <v>0</v>
      </c>
      <c r="D10" s="18">
        <f>C10/C$12</f>
        <v>0</v>
      </c>
    </row>
    <row r="11" spans="1:4" x14ac:dyDescent="0.3">
      <c r="A11" t="s">
        <v>75</v>
      </c>
      <c r="B11" t="s">
        <v>76</v>
      </c>
      <c r="C11" s="2">
        <f>COUNTIF('DF3.03 WG re-circ LB'!P$1:P$65,B11)</f>
        <v>43</v>
      </c>
      <c r="D11" s="18">
        <f>C11/C$12</f>
        <v>0.70491803278688525</v>
      </c>
    </row>
    <row r="12" spans="1:4" x14ac:dyDescent="0.3">
      <c r="A12" t="s">
        <v>77</v>
      </c>
      <c r="C12" s="2">
        <f>SUM(C9:C11)</f>
        <v>61</v>
      </c>
    </row>
    <row r="14" spans="1:4" x14ac:dyDescent="0.3">
      <c r="A14" t="s">
        <v>79</v>
      </c>
      <c r="D14" s="18" t="s">
        <v>71</v>
      </c>
    </row>
    <row r="15" spans="1:4" x14ac:dyDescent="0.3">
      <c r="A15" t="s">
        <v>72</v>
      </c>
      <c r="B15" t="s">
        <v>73</v>
      </c>
      <c r="C15" s="2">
        <f>COUNTIF('DF3.03 WG re-circ LB'!Q$1:Q$65642,B15)</f>
        <v>0</v>
      </c>
      <c r="D15" s="18">
        <f>C15/C18</f>
        <v>0</v>
      </c>
    </row>
    <row r="16" spans="1:4" x14ac:dyDescent="0.3">
      <c r="A16" t="s">
        <v>74</v>
      </c>
      <c r="B16" t="s">
        <v>27</v>
      </c>
      <c r="C16" s="2">
        <f>COUNTIF('DF3.03 WG re-circ LB'!Q$1:Q$65642,B16)</f>
        <v>0</v>
      </c>
      <c r="D16" s="18">
        <f>C16/C18</f>
        <v>0</v>
      </c>
    </row>
    <row r="17" spans="1:4" x14ac:dyDescent="0.3">
      <c r="A17" t="s">
        <v>75</v>
      </c>
      <c r="B17" t="s">
        <v>76</v>
      </c>
      <c r="C17" s="2">
        <f>COUNTIF('DF3.03 WG re-circ LB'!Q$1:Q$65642,B17)</f>
        <v>1</v>
      </c>
      <c r="D17" s="18">
        <f>C17/C18</f>
        <v>1</v>
      </c>
    </row>
    <row r="18" spans="1:4" x14ac:dyDescent="0.3">
      <c r="A18" t="s">
        <v>77</v>
      </c>
      <c r="C18" s="2">
        <f>SUM(C15:C17)</f>
        <v>1</v>
      </c>
    </row>
    <row r="21" spans="1:4" x14ac:dyDescent="0.3">
      <c r="A21" t="s">
        <v>80</v>
      </c>
      <c r="D21" s="18" t="s">
        <v>71</v>
      </c>
    </row>
    <row r="22" spans="1:4" x14ac:dyDescent="0.3">
      <c r="A22" t="s">
        <v>72</v>
      </c>
      <c r="B22" t="s">
        <v>73</v>
      </c>
      <c r="C22" s="2">
        <f>COUNTIF('DF3.03 WG re-circ LB'!M$1:M$65642,B22)</f>
        <v>18</v>
      </c>
      <c r="D22" s="18">
        <f>C22/C$25</f>
        <v>0.21951219512195122</v>
      </c>
    </row>
    <row r="23" spans="1:4" x14ac:dyDescent="0.3">
      <c r="A23" t="s">
        <v>74</v>
      </c>
      <c r="B23" t="s">
        <v>27</v>
      </c>
      <c r="C23" s="2">
        <f>COUNTIF('DF3.03 WG re-circ LB'!M$1:M$65642,B23)</f>
        <v>0</v>
      </c>
      <c r="D23" s="18">
        <f>C23/C$25</f>
        <v>0</v>
      </c>
    </row>
    <row r="24" spans="1:4" x14ac:dyDescent="0.3">
      <c r="A24" t="s">
        <v>75</v>
      </c>
      <c r="B24" t="s">
        <v>76</v>
      </c>
      <c r="C24" s="2">
        <f>COUNTIF('DF3.03 WG re-circ LB'!M$1:M$65642,B24)</f>
        <v>64</v>
      </c>
      <c r="D24" s="18">
        <f>C24/C$25</f>
        <v>0.78048780487804881</v>
      </c>
    </row>
    <row r="25" spans="1:4" x14ac:dyDescent="0.3">
      <c r="A25" t="s">
        <v>77</v>
      </c>
      <c r="C25" s="2">
        <f>SUM(C22:C24)</f>
        <v>82</v>
      </c>
    </row>
    <row r="28" spans="1:4" x14ac:dyDescent="0.3">
      <c r="C28" s="2"/>
    </row>
    <row r="29" spans="1:4" x14ac:dyDescent="0.3">
      <c r="C29" s="2"/>
    </row>
    <row r="31" spans="1:4" x14ac:dyDescent="0.3">
      <c r="C31" s="2"/>
    </row>
  </sheetData>
  <phoneticPr fontId="3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4</vt:i4>
      </vt:variant>
    </vt:vector>
  </HeadingPairs>
  <TitlesOfParts>
    <vt:vector size="4" baseType="lpstr">
      <vt:lpstr>Title Page</vt:lpstr>
      <vt:lpstr>DF3.02 WG LB</vt:lpstr>
      <vt:lpstr>DF3.03 WG re-circ LB</vt:lpstr>
      <vt:lpstr>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user</cp:lastModifiedBy>
  <dcterms:created xsi:type="dcterms:W3CDTF">2013-01-16T23:57:33Z</dcterms:created>
  <dcterms:modified xsi:type="dcterms:W3CDTF">2013-05-16T21:50:57Z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