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740" windowWidth="14115" windowHeight="6270"/>
  </bookViews>
  <sheets>
    <sheet name="Title Page" sheetId="2" r:id="rId1"/>
    <sheet name="DF3.02 WG LB" sheetId="5" r:id="rId2"/>
    <sheet name="DF3.03 WG re-circ LB" sheetId="1" r:id="rId3"/>
    <sheet name="Status" sheetId="4" r:id="rId4"/>
  </sheets>
  <calcPr calcId="145621"/>
</workbook>
</file>

<file path=xl/calcChain.xml><?xml version="1.0" encoding="utf-8"?>
<calcChain xmlns="http://schemas.openxmlformats.org/spreadsheetml/2006/main">
  <c r="C11" i="4" l="1"/>
  <c r="C10" i="4"/>
  <c r="C9" i="4"/>
  <c r="C5" i="4"/>
  <c r="C4" i="4"/>
  <c r="C3" i="4"/>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9"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55"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80" i="5"/>
  <c r="Q217" i="5"/>
  <c r="P217" i="5"/>
  <c r="O217" i="5"/>
  <c r="A36" i="5"/>
  <c r="A37" i="5"/>
  <c r="A38" i="5"/>
  <c r="A39" i="5"/>
  <c r="A41" i="5"/>
  <c r="A42" i="5"/>
  <c r="A43" i="5"/>
  <c r="A44" i="5"/>
  <c r="A45" i="5"/>
  <c r="A46" i="5"/>
  <c r="A47" i="5"/>
  <c r="A48" i="5"/>
  <c r="A49" i="5"/>
  <c r="A50" i="5"/>
  <c r="A51" i="5"/>
  <c r="A52" i="5"/>
  <c r="A53" i="5"/>
  <c r="A54" i="5"/>
  <c r="A55" i="5"/>
  <c r="A56" i="5"/>
  <c r="A57" i="5"/>
  <c r="A58" i="5"/>
  <c r="A59" i="5"/>
  <c r="A60" i="5"/>
  <c r="A61" i="5"/>
  <c r="A62" i="5"/>
  <c r="A64" i="5"/>
  <c r="A65" i="5"/>
  <c r="A66" i="5"/>
  <c r="A67" i="5"/>
  <c r="A69" i="5"/>
  <c r="A70" i="5"/>
  <c r="A71" i="5"/>
  <c r="A72" i="5"/>
  <c r="A73" i="5"/>
  <c r="A74" i="5"/>
  <c r="A75" i="5"/>
  <c r="A76" i="5"/>
  <c r="A77" i="5"/>
  <c r="A78"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8" i="5"/>
  <c r="A139" i="5"/>
  <c r="A140" i="5"/>
  <c r="A141" i="5"/>
  <c r="A142" i="5"/>
  <c r="A143" i="5"/>
  <c r="A144" i="5"/>
  <c r="A145" i="5"/>
  <c r="A146" i="5"/>
  <c r="A147" i="5"/>
  <c r="A148" i="5"/>
  <c r="A149" i="5"/>
  <c r="A150" i="5"/>
  <c r="A153" i="5"/>
  <c r="A154" i="5"/>
  <c r="A155" i="5"/>
  <c r="A156" i="5"/>
  <c r="A157" i="5"/>
  <c r="A158" i="5"/>
  <c r="A159" i="5"/>
  <c r="A160" i="5"/>
  <c r="A162" i="5"/>
  <c r="A163" i="5"/>
  <c r="A164" i="5"/>
  <c r="A165" i="5"/>
  <c r="A166" i="5"/>
  <c r="A167" i="5"/>
  <c r="A168" i="5"/>
  <c r="A169" i="5"/>
  <c r="A170" i="5"/>
  <c r="A171" i="5"/>
  <c r="A172" i="5"/>
  <c r="A173" i="5"/>
  <c r="A174" i="5"/>
  <c r="A175" i="5"/>
  <c r="A176" i="5"/>
  <c r="A177" i="5"/>
  <c r="A178" i="5"/>
  <c r="A179" i="5"/>
  <c r="A180" i="5"/>
  <c r="A182" i="5"/>
  <c r="A184" i="5"/>
  <c r="A185" i="5"/>
  <c r="A187" i="5"/>
  <c r="A188" i="5"/>
  <c r="A189" i="5"/>
  <c r="A190" i="5"/>
  <c r="A191" i="5"/>
  <c r="A192" i="5"/>
  <c r="A196" i="5"/>
  <c r="A197" i="5"/>
  <c r="A198" i="5"/>
  <c r="A199" i="5"/>
  <c r="A200" i="5"/>
  <c r="A201" i="5"/>
  <c r="A202" i="5"/>
  <c r="A203" i="5"/>
  <c r="A204" i="5"/>
  <c r="A205" i="5"/>
  <c r="A206" i="5"/>
  <c r="A207" i="5"/>
  <c r="A208" i="5"/>
  <c r="A209" i="5"/>
  <c r="A210" i="5"/>
  <c r="A211" i="5"/>
  <c r="A212" i="5"/>
  <c r="A213" i="5"/>
  <c r="A214" i="5"/>
  <c r="A215" i="5"/>
  <c r="A216" i="5"/>
  <c r="A217" i="5"/>
  <c r="Q216" i="5"/>
  <c r="P216" i="5"/>
  <c r="O216" i="5"/>
  <c r="Q215" i="5"/>
  <c r="P215" i="5"/>
  <c r="O215" i="5"/>
  <c r="Q214" i="5"/>
  <c r="P214" i="5"/>
  <c r="O214" i="5"/>
  <c r="Q213" i="5"/>
  <c r="P213" i="5"/>
  <c r="O213" i="5"/>
  <c r="Q212" i="5"/>
  <c r="P212" i="5"/>
  <c r="O212" i="5"/>
  <c r="Q211" i="5"/>
  <c r="P211" i="5"/>
  <c r="O211" i="5"/>
  <c r="Q210" i="5"/>
  <c r="P210" i="5"/>
  <c r="O210" i="5"/>
  <c r="Q209" i="5"/>
  <c r="P209" i="5"/>
  <c r="O209" i="5"/>
  <c r="Q208" i="5"/>
  <c r="P208" i="5"/>
  <c r="O208" i="5"/>
  <c r="Q207" i="5"/>
  <c r="P207" i="5"/>
  <c r="O207" i="5"/>
  <c r="Q206" i="5"/>
  <c r="P206" i="5"/>
  <c r="O206" i="5"/>
  <c r="Q205" i="5"/>
  <c r="P205" i="5"/>
  <c r="O205" i="5"/>
  <c r="Q204" i="5"/>
  <c r="P204" i="5"/>
  <c r="O204" i="5"/>
  <c r="Q203" i="5"/>
  <c r="P203" i="5"/>
  <c r="O203" i="5"/>
  <c r="Q202" i="5"/>
  <c r="P202" i="5"/>
  <c r="O202" i="5"/>
  <c r="Q201" i="5"/>
  <c r="P201" i="5"/>
  <c r="O201" i="5"/>
  <c r="Q200" i="5"/>
  <c r="P200" i="5"/>
  <c r="O200" i="5"/>
  <c r="Q199" i="5"/>
  <c r="P199" i="5"/>
  <c r="O199" i="5"/>
  <c r="Q198" i="5"/>
  <c r="P198" i="5"/>
  <c r="O198" i="5"/>
  <c r="Q197" i="5"/>
  <c r="P197" i="5"/>
  <c r="O197" i="5"/>
  <c r="Q196" i="5"/>
  <c r="P196" i="5"/>
  <c r="O196" i="5"/>
  <c r="O195" i="5"/>
  <c r="O194" i="5"/>
  <c r="Q192" i="5"/>
  <c r="P192" i="5"/>
  <c r="O192" i="5"/>
  <c r="Q191" i="5"/>
  <c r="P191" i="5"/>
  <c r="O191" i="5"/>
  <c r="Q190" i="5"/>
  <c r="P190" i="5"/>
  <c r="O190" i="5"/>
  <c r="Q189" i="5"/>
  <c r="P189" i="5"/>
  <c r="O189" i="5"/>
  <c r="Q188" i="5"/>
  <c r="P188" i="5"/>
  <c r="O188" i="5"/>
  <c r="Q187" i="5"/>
  <c r="P187" i="5"/>
  <c r="O187" i="5"/>
  <c r="Q185" i="5"/>
  <c r="P185" i="5"/>
  <c r="O185" i="5"/>
  <c r="Q184" i="5"/>
  <c r="P184" i="5"/>
  <c r="O184" i="5"/>
  <c r="Q182" i="5"/>
  <c r="P182" i="5"/>
  <c r="O182" i="5"/>
  <c r="Q180" i="5"/>
  <c r="P180" i="5"/>
  <c r="O180" i="5"/>
  <c r="Q179" i="5"/>
  <c r="P179" i="5"/>
  <c r="O179" i="5"/>
  <c r="Q178" i="5"/>
  <c r="P178" i="5"/>
  <c r="O178" i="5"/>
  <c r="Q177" i="5"/>
  <c r="P177" i="5"/>
  <c r="O177" i="5"/>
  <c r="Q176" i="5"/>
  <c r="P176" i="5"/>
  <c r="O176" i="5"/>
  <c r="Q175" i="5"/>
  <c r="P175" i="5"/>
  <c r="O175" i="5"/>
  <c r="Q174" i="5"/>
  <c r="P174" i="5"/>
  <c r="O174" i="5"/>
  <c r="Q173" i="5"/>
  <c r="P173" i="5"/>
  <c r="O173" i="5"/>
  <c r="Q172" i="5"/>
  <c r="P172" i="5"/>
  <c r="O172" i="5"/>
  <c r="Q171" i="5"/>
  <c r="P171" i="5"/>
  <c r="O171" i="5"/>
  <c r="Q170" i="5"/>
  <c r="P170" i="5"/>
  <c r="O170" i="5"/>
  <c r="Q169" i="5"/>
  <c r="P169" i="5"/>
  <c r="O169" i="5"/>
  <c r="Q168" i="5"/>
  <c r="P168" i="5"/>
  <c r="O168" i="5"/>
  <c r="Q167" i="5"/>
  <c r="P167" i="5"/>
  <c r="O167" i="5"/>
  <c r="Q166" i="5"/>
  <c r="P166" i="5"/>
  <c r="O166" i="5"/>
  <c r="Q165" i="5"/>
  <c r="P165" i="5"/>
  <c r="O165" i="5"/>
  <c r="Q164" i="5"/>
  <c r="P164" i="5"/>
  <c r="O164" i="5"/>
  <c r="Q163" i="5"/>
  <c r="P163" i="5"/>
  <c r="O163" i="5"/>
  <c r="Q162" i="5"/>
  <c r="P162" i="5"/>
  <c r="O162" i="5"/>
  <c r="Q160" i="5"/>
  <c r="P160" i="5"/>
  <c r="O160" i="5"/>
  <c r="Q159" i="5"/>
  <c r="P159" i="5"/>
  <c r="O159" i="5"/>
  <c r="Q158" i="5"/>
  <c r="P158" i="5"/>
  <c r="O158" i="5"/>
  <c r="Q157" i="5"/>
  <c r="P157" i="5"/>
  <c r="O157" i="5"/>
  <c r="Q156" i="5"/>
  <c r="P156" i="5"/>
  <c r="O156" i="5"/>
  <c r="Q155" i="5"/>
  <c r="P155" i="5"/>
  <c r="O155" i="5"/>
  <c r="Q154" i="5"/>
  <c r="P154" i="5"/>
  <c r="O154" i="5"/>
  <c r="Q153" i="5"/>
  <c r="P153" i="5"/>
  <c r="O153" i="5"/>
  <c r="Q150" i="5"/>
  <c r="P150" i="5"/>
  <c r="O150" i="5"/>
  <c r="Q149" i="5"/>
  <c r="P149" i="5"/>
  <c r="O149" i="5"/>
  <c r="Q148" i="5"/>
  <c r="P148" i="5"/>
  <c r="O148" i="5"/>
  <c r="Q147" i="5"/>
  <c r="P147" i="5"/>
  <c r="O147" i="5"/>
  <c r="Q146" i="5"/>
  <c r="P146" i="5"/>
  <c r="O146" i="5"/>
  <c r="Q145" i="5"/>
  <c r="P145" i="5"/>
  <c r="O145" i="5"/>
  <c r="Q144" i="5"/>
  <c r="P144" i="5"/>
  <c r="O144" i="5"/>
  <c r="Q143" i="5"/>
  <c r="P143" i="5"/>
  <c r="O143" i="5"/>
  <c r="Q142" i="5"/>
  <c r="P142" i="5"/>
  <c r="O142" i="5"/>
  <c r="Q141" i="5"/>
  <c r="P141" i="5"/>
  <c r="O141" i="5"/>
  <c r="Q140" i="5"/>
  <c r="P140" i="5"/>
  <c r="O140" i="5"/>
  <c r="Q139" i="5"/>
  <c r="P139" i="5"/>
  <c r="O139" i="5"/>
  <c r="Q138" i="5"/>
  <c r="P138" i="5"/>
  <c r="O138"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Q120" i="5"/>
  <c r="P120" i="5"/>
  <c r="O120" i="5"/>
  <c r="Q119" i="5"/>
  <c r="P119" i="5"/>
  <c r="O119" i="5"/>
  <c r="Q118" i="5"/>
  <c r="P118" i="5"/>
  <c r="O118" i="5"/>
  <c r="Q117" i="5"/>
  <c r="P117" i="5"/>
  <c r="O117" i="5"/>
  <c r="Q116" i="5"/>
  <c r="P116" i="5"/>
  <c r="O116" i="5"/>
  <c r="Q115" i="5"/>
  <c r="P115" i="5"/>
  <c r="O115" i="5"/>
  <c r="Q114" i="5"/>
  <c r="P114" i="5"/>
  <c r="O114" i="5"/>
  <c r="Q113" i="5"/>
  <c r="P113" i="5"/>
  <c r="O113" i="5"/>
  <c r="Q112" i="5"/>
  <c r="P112" i="5"/>
  <c r="O112" i="5"/>
  <c r="Q111" i="5"/>
  <c r="P111" i="5"/>
  <c r="O111" i="5"/>
  <c r="Q110" i="5"/>
  <c r="P110" i="5"/>
  <c r="O110" i="5"/>
  <c r="Q109" i="5"/>
  <c r="P109" i="5"/>
  <c r="O109" i="5"/>
  <c r="Q108" i="5"/>
  <c r="P108" i="5"/>
  <c r="O108" i="5"/>
  <c r="Q107" i="5"/>
  <c r="P107" i="5"/>
  <c r="O107" i="5"/>
  <c r="Q106" i="5"/>
  <c r="P106" i="5"/>
  <c r="O106" i="5"/>
  <c r="Q105" i="5"/>
  <c r="P105" i="5"/>
  <c r="O105" i="5"/>
  <c r="Q104" i="5"/>
  <c r="P104" i="5"/>
  <c r="O104" i="5"/>
  <c r="Q103" i="5"/>
  <c r="P103" i="5"/>
  <c r="O103" i="5"/>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7" i="5"/>
  <c r="P67" i="5"/>
  <c r="O67" i="5"/>
  <c r="Q66" i="5"/>
  <c r="P66" i="5"/>
  <c r="O66" i="5"/>
  <c r="Q65" i="5"/>
  <c r="P65" i="5"/>
  <c r="O65" i="5"/>
  <c r="Q64" i="5"/>
  <c r="P64" i="5"/>
  <c r="O64"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39" i="5"/>
  <c r="P39" i="5"/>
  <c r="O39" i="5"/>
  <c r="Q38" i="5"/>
  <c r="P38" i="5"/>
  <c r="O38" i="5"/>
  <c r="Q37" i="5"/>
  <c r="P37" i="5"/>
  <c r="O37" i="5"/>
  <c r="Q36" i="5"/>
  <c r="P36" i="5"/>
  <c r="O36"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16" i="4" l="1"/>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<sst xmlns="http://schemas.openxmlformats.org/spreadsheetml/2006/main" count="2454" uniqueCount="764">
  <si>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</si>
  <si>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</si>
  <si>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</si>
  <si>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</si>
  <si>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</si>
  <si>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</si>
  <si>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</si>
  <si>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</si>
  <si>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</si>
  <si>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</si>
  <si>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</si>
  <si>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</si>
  <si>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</si>
  <si>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</si>
  <si>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</si>
  <si>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</si>
  <si>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</si>
  <si>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</si>
  <si>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</si>
  <si>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</si>
  <si>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</si>
  <si>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</si>
  <si>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</si>
  <si>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</si>
  <si>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</si>
  <si>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</si>
  <si>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</si>
  <si>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</si>
  <si>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</si>
  <si>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</si>
  <si>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</si>
  <si>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</si>
  <si>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</si>
  <si>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</si>
  <si>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</si>
  <si>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</si>
  <si>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</si>
  <si>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</si>
  <si>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</si>
  <si>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</si>
  <si>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</si>
  <si>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</si>
  <si>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</si>
  <si>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</si>
  <si>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</si>
  <si>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</si>
  <si>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</si>
  <si>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</si>
  <si>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</si>
  <si>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</si>
  <si>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</si>
  <si>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</si>
  <si>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</si>
  <si>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</si>
  <si>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</si>
  <si>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</si>
  <si>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</si>
  <si>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</si>
  <si>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</si>
  <si>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</si>
  <si>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</si>
  <si>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</si>
  <si>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</si>
  <si>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</si>
  <si>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</si>
  <si>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</si>
  <si>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</si>
  <si>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</si>
  <si>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</si>
  <si>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</si>
  <si>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</si>
  <si>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</si>
  <si>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</si>
  <si>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</si>
  <si>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</si>
  <si>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</si>
  <si>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</si>
  <si>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</si>
  <si>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</si>
  <si>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</si>
  <si>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</si>
  <si>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</si>
  <si>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</si>
  <si>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</si>
  <si>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</si>
  <si>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</si>
  <si>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</si>
  <si>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</si>
  <si>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</si>
  <si>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</si>
  <si>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</si>
  <si>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</si>
  <si>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</si>
  <si>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</si>
  <si>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</si>
  <si>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</si>
  <si>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</si>
  <si>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</si>
  <si>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</si>
  <si>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</si>
  <si>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</si>
  <si>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</si>
  <si>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</si>
  <si>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</si>
  <si>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</si>
  <si>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</si>
  <si>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</si>
  <si>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</si>
  <si>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</si>
  <si>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</si>
  <si>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</si>
  <si>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</si>
  <si>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</si>
  <si>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</si>
  <si>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</si>
  <si>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</si>
  <si>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</si>
  <si>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</si>
  <si>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</si>
  <si>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</si>
  <si>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</si>
  <si>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</si>
  <si>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</si>
  <si>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</si>
  <si>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</si>
  <si>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</si>
  <si>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</si>
  <si>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</si>
  <si>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</si>
  <si>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</si>
  <si>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</si>
  <si>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</si>
  <si>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</si>
  <si>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</si>
  <si>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</si>
  <si>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</si>
  <si>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</si>
  <si>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</si>
  <si>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</si>
  <si>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</si>
  <si>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</si>
  <si>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</si>
  <si>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</si>
  <si>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</si>
  <si>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</si>
  <si>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</si>
  <si>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</si>
  <si>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</si>
  <si>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</si>
  <si>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</si>
  <si>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</si>
  <si>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</si>
  <si>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</si>
  <si>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</si>
  <si>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</si>
  <si>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</si>
  <si>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</si>
  <si>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</si>
  <si>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</si>
  <si>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</si>
  <si>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</si>
  <si>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</si>
  <si>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</si>
  <si>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</si>
  <si>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</si>
  <si>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</si>
  <si>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</si>
  <si>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</si>
  <si>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</si>
  <si>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</si>
  <si>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</si>
  <si>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</si>
  <si>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</si>
  <si>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</si>
  <si>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</si>
  <si>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</si>
  <si>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</si>
  <si>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</si>
  <si>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</si>
  <si>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</si>
  <si>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</si>
  <si>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</si>
  <si>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</si>
  <si>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</si>
  <si>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</si>
  <si>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</si>
  <si>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</si>
  <si>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</si>
  <si>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</si>
  <si>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</si>
  <si>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</si>
  <si>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</si>
  <si>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</si>
  <si>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</si>
  <si>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</si>
  <si>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</si>
  <si>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</si>
  <si>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</si>
  <si>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</si>
  <si>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</si>
  <si>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</si>
  <si>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</si>
  <si>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</si>
  <si>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</si>
  <si>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</si>
  <si>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</si>
  <si>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</si>
  <si>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</si>
  <si>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</si>
  <si>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</si>
  <si>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</si>
  <si>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</si>
  <si>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</si>
  <si>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</si>
  <si>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</si>
  <si>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</si>
  <si>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</si>
  <si>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</si>
  <si>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</si>
  <si>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</si>
  <si>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</si>
  <si>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</si>
  <si>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</si>
  <si>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</si>
  <si>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</si>
  <si>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</si>
  <si>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</si>
  <si>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</si>
  <si>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</si>
  <si>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</si>
  <si>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</si>
  <si>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</si>
  <si>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</si>
  <si>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</si>
  <si>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</si>
  <si>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</si>
  <si>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</si>
  <si>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</si>
  <si>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</si>
  <si>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</si>
  <si>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</si>
  <si>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</si>
  <si>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</si>
  <si>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</si>
  <si>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</si>
  <si>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</si>
  <si>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</si>
  <si>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</si>
  <si>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</si>
  <si>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</si>
  <si>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</si>
  <si>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</si>
  <si>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</si>
  <si>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</si>
  <si>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</si>
  <si>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</si>
  <si>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</si>
  <si>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</si>
  <si>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</si>
  <si>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</si>
  <si>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</si>
  <si>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</si>
  <si>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</si>
  <si>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</si>
  <si>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</si>
  <si>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</si>
  <si>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</si>
  <si>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</si>
  <si>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</si>
  <si>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</si>
  <si>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</si>
  <si>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</si>
  <si>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</si>
  <si>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</si>
  <si>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</si>
  <si>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</si>
  <si>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</si>
  <si>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</si>
  <si>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</si>
  <si>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</si>
  <si>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</si>
  <si>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</si>
  <si>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</si>
  <si>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</si>
  <si>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</si>
  <si>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</si>
  <si>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</si>
  <si>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</si>
  <si>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</si>
  <si>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</si>
  <si>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</si>
  <si>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</si>
  <si>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</si>
  <si>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</si>
  <si>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</si>
  <si>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</si>
  <si>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</si>
  <si>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</si>
  <si>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</si>
  <si>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</si>
  <si>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</si>
  <si>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</si>
  <si>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</si>
  <si>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</si>
  <si>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</si>
  <si>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</si>
  <si>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</si>
  <si>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</si>
  <si>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</si>
  <si>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</si>
  <si>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</si>
  <si>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</si>
  <si>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</si>
  <si>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</si>
  <si>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</si>
  <si>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</si>
  <si>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</si>
  <si>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</si>
  <si>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</si>
  <si>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</si>
  <si>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</si>
  <si>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</si>
  <si>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</si>
  <si>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</si>
  <si>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</si>
  <si>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</si>
  <si>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</si>
  <si>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</si>
  <si>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</si>
  <si>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</si>
  <si>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</si>
  <si>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</si>
  <si>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</si>
  <si>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</si>
  <si>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</si>
  <si>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</si>
  <si>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</si>
  <si>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</si>
  <si>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</si>
  <si>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</si>
  <si>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</si>
  <si>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</si>
  <si>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</si>
  <si>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</si>
  <si>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</si>
  <si>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</si>
  <si>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</si>
  <si>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</si>
  <si>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</si>
  <si>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</si>
  <si>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</si>
  <si>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</si>
  <si>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</si>
  <si>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</si>
  <si>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</si>
  <si>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</si>
  <si>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</si>
  <si>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</si>
  <si>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</si>
  <si>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</si>
  <si>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</si>
  <si>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</si>
  <si>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</si>
  <si>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</si>
  <si>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</si>
  <si>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</si>
  <si>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</si>
  <si>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</si>
  <si>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</si>
  <si>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</si>
  <si>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</si>
  <si>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</si>
  <si>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</si>
  <si>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</si>
  <si>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</si>
  <si>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</si>
  <si>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</si>
  <si>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</si>
  <si>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</si>
  <si>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</si>
  <si>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</si>
  <si>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</si>
  <si>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</si>
  <si>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</si>
  <si>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</si>
  <si>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</si>
  <si>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</si>
  <si>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</si>
  <si>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</si>
  <si>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</si>
  <si>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</si>
  <si>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</si>
  <si>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</si>
  <si>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</si>
  <si>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</si>
  <si>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</si>
  <si>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</si>
  <si>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</si>
  <si>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</si>
  <si>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</si>
  <si>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</si>
  <si>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</si>
  <si>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</si>
  <si>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</si>
  <si>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</si>
  <si>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</si>
  <si>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</si>
  <si>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</si>
  <si>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</si>
  <si>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</si>
  <si>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</si>
  <si>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</si>
  <si>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</si>
  <si>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</si>
  <si>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</si>
  <si>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</si>
  <si>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</si>
  <si>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</si>
  <si>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</si>
  <si>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</si>
  <si>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</si>
  <si>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</si>
  <si>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</si>
  <si>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</si>
  <si>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</si>
  <si>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</si>
  <si>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</si>
  <si>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</si>
  <si>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</si>
  <si>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</si>
  <si>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</si>
  <si>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</si>
  <si>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</si>
  <si>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</si>
  <si>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</si>
  <si>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</si>
  <si>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</si>
  <si>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</si>
  <si>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</si>
  <si>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</si>
  <si>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</si>
  <si>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</si>
  <si>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</si>
  <si>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</si>
  <si>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</si>
  <si>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</si>
  <si>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</si>
  <si>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</si>
  <si>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</si>
  <si>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</si>
  <si>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</si>
  <si>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</si>
  <si>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</si>
  <si>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</si>
  <si>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</si>
  <si>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</si>
  <si>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</si>
  <si>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</si>
  <si>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</si>
  <si>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</si>
  <si>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</si>
  <si>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</si>
  <si>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</si>
  <si>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</si>
  <si>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</si>
  <si>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</si>
  <si>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</si>
  <si>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</si>
  <si>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</si>
  <si>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</si>
  <si>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</si>
  <si>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</si>
  <si>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</si>
  <si>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</si>
  <si>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</si>
  <si>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</si>
  <si>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</si>
  <si>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</si>
  <si>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</si>
  <si>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</si>
  <si>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</si>
  <si>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</si>
  <si>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</si>
  <si>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</si>
  <si>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</si>
  <si>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</si>
  <si>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</si>
  <si>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</si>
  <si>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</si>
  <si>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</si>
  <si>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</si>
  <si>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</si>
  <si>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</si>
  <si>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</si>
  <si>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</si>
  <si>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</si>
  <si>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</si>
  <si>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</si>
  <si>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</si>
  <si>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</si>
  <si>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</si>
  <si>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</si>
  <si>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</si>
  <si>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</si>
  <si>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</si>
  <si>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</si>
  <si>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</si>
  <si>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</si>
  <si>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</si>
  <si>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</si>
  <si>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</si>
  <si>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</si>
  <si>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</si>
  <si>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</si>
  <si>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</si>
  <si>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</si>
  <si>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</si>
  <si>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</si>
  <si>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</si>
  <si>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</si>
  <si>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</si>
  <si>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</si>
  <si>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</si>
  <si>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</si>
  <si>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</si>
  <si>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</si>
  <si>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</si>
  <si>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</si>
  <si>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</si>
  <si>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</si>
  <si>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</si>
  <si>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</si>
  <si>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</si>
  <si>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</si>
  <si>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</si>
  <si>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</si>
  <si>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</si>
  <si>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</si>
  <si>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</si>
  <si>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</si>
  <si>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</si>
  <si>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</si>
  <si>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</si>
  <si>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</si>
  <si>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</si>
  <si>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</si>
  <si>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</si>
  <si>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</si>
  <si>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</si>
  <si>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</si>
  <si>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</si>
  <si>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</si>
  <si>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</si>
  <si>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</si>
  <si>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</si>
  <si>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</si>
  <si>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</si>
  <si>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</si>
  <si>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</si>
  <si>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</si>
  <si>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</si>
  <si>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</si>
  <si>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</si>
  <si>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</si>
  <si>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</si>
  <si>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</si>
  <si>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</si>
  <si>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</si>
  <si>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</si>
  <si>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</si>
  <si>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</si>
  <si>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</si>
  <si>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</si>
  <si>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</si>
  <si>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</si>
  <si>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</si>
  <si>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</si>
  <si>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</si>
  <si>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</si>
  <si>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</si>
  <si>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</si>
  <si>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</si>
  <si>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</si>
  <si>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</si>
  <si>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</si>
  <si>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</si>
  <si>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</si>
  <si>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</si>
  <si>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</si>
  <si>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</si>
  <si>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</si>
  <si>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</si>
  <si>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</si>
  <si>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</si>
  <si>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</si>
  <si>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</si>
  <si>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</si>
  <si>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</si>
  <si>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</si>
  <si>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</si>
  <si>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</si>
  <si>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</si>
  <si>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</si>
  <si>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</si>
  <si>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Add explanations</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</si>
  <si>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</si>
  <si>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</si>
  <si>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</si>
  <si>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</si>
  <si>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</si>
  <si>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</si>
  <si>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</si>
  <si>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</si>
  <si>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</si>
  <si>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</si>
  <si>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</si>
  <si>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</si>
  <si>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</si>
  <si>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</si>
  <si>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</si>
  <si>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</si>
  <si>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</si>
  <si>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</si>
  <si>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</si>
  <si>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</si>
  <si>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Combine two algorithm properly</t>
  </si>
  <si>
    <t>Specify TBDs</t>
  </si>
  <si>
    <t>Revise both text and figure 79</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</si>
  <si>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</si>
  <si>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</si>
  <si>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</si>
  <si>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</si>
  <si>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</si>
  <si>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</si>
  <si>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</si>
  <si>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</si>
  <si>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</si>
  <si>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</si>
  <si>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</si>
  <si>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</si>
  <si>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</si>
  <si>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</si>
  <si>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</si>
  <si>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</si>
  <si>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</si>
  <si>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</si>
  <si>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</si>
  <si>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</si>
  <si>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</si>
  <si>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</si>
  <si>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</si>
  <si>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</si>
  <si>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</si>
  <si>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</si>
  <si>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</si>
  <si>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</si>
  <si>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</si>
  <si>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</si>
  <si>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</si>
  <si>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</si>
  <si>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</si>
  <si>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</si>
  <si>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</si>
  <si>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</si>
  <si>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</si>
  <si>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</si>
  <si>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</si>
  <si>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</si>
  <si>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</si>
  <si>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</si>
  <si>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</si>
  <si>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</si>
  <si>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</si>
  <si>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</si>
  <si>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</si>
  <si>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</si>
  <si>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</si>
  <si>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</si>
  <si>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</si>
  <si>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</si>
  <si>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</si>
  <si>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</si>
  <si>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</si>
  <si>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</si>
  <si>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</si>
  <si>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</si>
  <si>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</si>
  <si>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</si>
  <si>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</si>
  <si>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</si>
  <si>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</si>
  <si>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</si>
  <si>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</si>
  <si>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</si>
  <si>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</si>
  <si>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</si>
  <si>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</si>
  <si>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</si>
  <si>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</si>
  <si>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</si>
  <si>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</si>
  <si>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</si>
  <si>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</si>
  <si>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</si>
  <si>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</si>
  <si>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</si>
  <si>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</si>
  <si>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</si>
  <si>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</si>
  <si>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</si>
  <si>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</si>
  <si>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</si>
  <si>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</si>
  <si>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</si>
  <si>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</si>
  <si>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</si>
  <si>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</si>
  <si>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</si>
  <si>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</si>
  <si>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</si>
  <si>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</si>
  <si>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</si>
  <si>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</si>
  <si>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</si>
  <si>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</si>
  <si>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</si>
  <si>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</si>
  <si>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</si>
  <si>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</si>
  <si>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</si>
  <si>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</si>
  <si>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</si>
  <si>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</si>
  <si>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</si>
  <si>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</si>
  <si>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</si>
  <si>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</si>
  <si>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</si>
  <si>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</si>
  <si>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A</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</si>
  <si>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</si>
  <si>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</si>
  <si>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</si>
  <si>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</si>
  <si>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S.Filin will prepare revised clause 4 to be inline with the current draft. Remaining part of clause 5, reference model, will be included in clause 4. Description of interoperability between profiles will be included. Clarify interface C.</t>
    <phoneticPr fontId="37" type="noConversion"/>
  </si>
  <si>
    <t>Accepted in principle. Remove the primitive definition from clause 5. In Annex B make transport sap primitives in profile N as common to all profiles.</t>
    <phoneticPr fontId="37" type="noConversion"/>
  </si>
  <si>
    <t>H.Kang</t>
    <phoneticPr fontId="37" type="noConversion"/>
  </si>
  <si>
    <t>Accepted</t>
    <phoneticPr fontId="37" type="noConversion"/>
  </si>
  <si>
    <t>M.Kasslin</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</si>
  <si>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</si>
  <si>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</si>
  <si>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</si>
  <si>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See CID 22, 23, and 26</t>
    <phoneticPr fontId="37" type="noConversion"/>
  </si>
  <si>
    <t>G.Farhadi</t>
    <phoneticPr fontId="37" type="noConversion"/>
  </si>
  <si>
    <t>Accept in principle
Modify the draft as described in 19-13/0047r1 and 19-13/0043r0. Add text from contribution 19-13/0044r0 to section 10.</t>
    <phoneticPr fontId="37" type="noConversion"/>
  </si>
  <si>
    <t>Accept in principle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</si>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</sst>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70">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26" fillId="36" borderId="17" xfId="0" applyFont="1" applyFill="1" applyBorder="1" applyAlignment="1"/>
    <xf numFmtId="0" fontId="0" fillId="36" borderId="17" xfId="0" applyFill="1" applyBorder="1" applyAlignment="1"/>
    <xf numFmtId="0" fontId="26" fillId="36" borderId="18" xfId="0" applyFont="1" applyFill="1" applyBorder="1" applyAlignment="1">
      <alignment wrapText="1"/>
    </xf>
    <xf numFmtId="0" fontId="26" fillId="36" borderId="18" xfId="0" applyFont="1" applyFill="1" applyBorder="1" applyAlignment="1"/>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0" fillId="35" borderId="16" xfId="0" applyFill="1" applyBorder="1" applyAlignment="1"/>
    <xf numFmtId="0" fontId="1" fillId="35" borderId="16" xfId="0" applyFont="1" applyFill="1" applyBorder="1" applyAlignment="1"/>
    <xf numFmtId="0" fontId="0" fillId="35" borderId="16" xfId="0" applyFill="1" applyBorder="1" applyAlignment="1">
      <alignment wrapText="1"/>
    </xf>
    <xf numFmtId="49" fontId="0" fillId="35" borderId="16" xfId="0" applyNumberFormat="1" applyFill="1" applyBorder="1" applyAlignment="1">
      <alignment horizontal="left" vertical="top"/>
    </xf>
    <xf numFmtId="0" fontId="0" fillId="35" borderId="16" xfId="0" applyFill="1" applyBorder="1" applyAlignment="1">
      <alignment horizontal="left" vertical="top" wrapText="1"/>
    </xf>
    <xf numFmtId="0" fontId="0" fillId="35" borderId="17" xfId="0" applyFill="1" applyBorder="1" applyAlignment="1"/>
    <xf numFmtId="0" fontId="0" fillId="35" borderId="18" xfId="0" applyFill="1" applyBorder="1" applyAlignment="1"/>
    <xf numFmtId="0" fontId="26" fillId="35" borderId="16" xfId="0" applyFont="1" applyFill="1" applyBorder="1" applyAlignment="1">
      <alignment wrapText="1"/>
    </xf>
    <xf numFmtId="0" fontId="26" fillId="35" borderId="16" xfId="0" applyFont="1" applyFill="1" applyBorder="1" applyAlignment="1"/>
    <xf numFmtId="14" fontId="0" fillId="35" borderId="16" xfId="0" applyNumberFormat="1" applyFill="1" applyBorder="1" applyAlignment="1"/>
    <xf numFmtId="0" fontId="26" fillId="35" borderId="18" xfId="0" applyFont="1" applyFill="1" applyBorder="1" applyAlignment="1"/>
    <xf numFmtId="0" fontId="36" fillId="35" borderId="16" xfId="0" applyFont="1" applyFill="1" applyBorder="1" applyAlignment="1"/>
    <xf numFmtId="0" fontId="39" fillId="35" borderId="16" xfId="0" applyFont="1" applyFill="1" applyBorder="1" applyAlignment="1">
      <alignment wrapText="1"/>
    </xf>
    <xf numFmtId="0" fontId="26" fillId="35" borderId="17" xfId="0" applyFont="1" applyFill="1" applyBorder="1" applyAlignment="1"/>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0" fillId="37" borderId="0" xfId="0" applyFill="1" applyAlignment="1">
      <alignment wrapText="1"/>
    </xf>
    <xf numFmtId="0" fontId="22" fillId="0" borderId="10" xfId="0" applyFont="1" applyBorder="1" applyAlignment="1">
      <alignment vertical="top" wrapText="1"/>
    </xf>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activeCell="D17" sqref="D17"/>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757</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8" t="s">
        <v>61</v>
      </c>
      <c r="C6" s="168"/>
      <c r="D6" s="11"/>
      <c r="E6" s="11"/>
      <c r="F6" s="11"/>
      <c r="G6" s="11"/>
      <c r="H6" s="11"/>
      <c r="I6" s="11"/>
      <c r="J6" s="11"/>
      <c r="K6" s="11"/>
      <c r="L6" s="11"/>
    </row>
    <row r="7" spans="1:12" ht="18.75" x14ac:dyDescent="0.25">
      <c r="A7" s="10" t="s">
        <v>63</v>
      </c>
      <c r="B7" s="169" t="s">
        <v>548</v>
      </c>
      <c r="C7" s="169"/>
      <c r="D7" s="12"/>
      <c r="E7" s="12"/>
      <c r="F7" s="12"/>
      <c r="G7" s="12"/>
      <c r="H7" s="12"/>
      <c r="I7" s="12"/>
      <c r="J7" s="12"/>
      <c r="K7" s="12"/>
      <c r="L7" s="12"/>
    </row>
    <row r="8" spans="1:12" ht="15.75" x14ac:dyDescent="0.25">
      <c r="A8" s="10" t="s">
        <v>64</v>
      </c>
      <c r="B8" s="168">
        <v>2013</v>
      </c>
      <c r="C8" s="168"/>
      <c r="D8" s="6"/>
      <c r="E8" s="6"/>
      <c r="F8" s="6"/>
      <c r="G8" s="15"/>
      <c r="H8" s="6"/>
      <c r="I8" s="6"/>
      <c r="J8" s="6"/>
      <c r="K8" s="6"/>
      <c r="L8" s="6"/>
    </row>
    <row r="9" spans="1:12" ht="15.75" x14ac:dyDescent="0.25">
      <c r="A9" s="168" t="s">
        <v>65</v>
      </c>
      <c r="B9" s="10" t="s">
        <v>14</v>
      </c>
      <c r="C9" s="10" t="s">
        <v>66</v>
      </c>
      <c r="D9" s="13"/>
      <c r="E9" s="13"/>
      <c r="F9" s="13"/>
      <c r="G9" s="13"/>
      <c r="H9" s="13"/>
      <c r="I9" s="13"/>
      <c r="J9" s="6"/>
      <c r="K9" s="6"/>
      <c r="L9" s="6"/>
    </row>
    <row r="10" spans="1:12" ht="15.75" x14ac:dyDescent="0.25">
      <c r="A10" s="168"/>
      <c r="B10" s="14" t="s">
        <v>92</v>
      </c>
      <c r="C10" s="14" t="s">
        <v>67</v>
      </c>
      <c r="D10" s="13"/>
      <c r="E10" s="13"/>
      <c r="F10" s="13"/>
      <c r="G10" s="13"/>
      <c r="H10" s="13"/>
      <c r="I10" s="13"/>
      <c r="J10" s="6"/>
      <c r="K10" s="6"/>
      <c r="L10" s="6"/>
    </row>
    <row r="11" spans="1:12" ht="31.5" x14ac:dyDescent="0.25">
      <c r="A11" s="168"/>
      <c r="B11" s="14"/>
      <c r="C11" s="14" t="s">
        <v>93</v>
      </c>
      <c r="D11" s="13"/>
      <c r="E11" s="13"/>
      <c r="F11" s="13"/>
      <c r="G11" s="13"/>
      <c r="H11" s="13"/>
      <c r="I11" s="13"/>
      <c r="J11" s="6"/>
      <c r="K11" s="6"/>
      <c r="L11" s="6"/>
    </row>
    <row r="12" spans="1:12" ht="15.75" x14ac:dyDescent="0.25">
      <c r="A12" s="168"/>
      <c r="C12" s="20"/>
      <c r="D12" s="13"/>
      <c r="E12" s="13"/>
      <c r="F12" s="13"/>
      <c r="G12" s="13"/>
      <c r="H12" s="13"/>
      <c r="I12" s="13"/>
      <c r="J12" s="6"/>
      <c r="K12" s="6"/>
      <c r="L12" s="6"/>
    </row>
    <row r="13" spans="1:12" ht="15.75" x14ac:dyDescent="0.25">
      <c r="A13" s="168" t="s">
        <v>760</v>
      </c>
      <c r="B13" s="167" t="s">
        <v>761</v>
      </c>
      <c r="C13" s="167" t="s">
        <v>66</v>
      </c>
      <c r="D13" s="13"/>
      <c r="E13" s="13"/>
      <c r="F13" s="13"/>
      <c r="G13" s="13"/>
      <c r="H13" s="13"/>
      <c r="I13" s="13"/>
      <c r="J13" s="6"/>
      <c r="K13" s="6"/>
      <c r="L13" s="6"/>
    </row>
    <row r="14" spans="1:12" ht="15.75" x14ac:dyDescent="0.25">
      <c r="A14" s="168"/>
      <c r="B14" s="14" t="s">
        <v>762</v>
      </c>
      <c r="C14" s="14" t="s">
        <v>67</v>
      </c>
      <c r="D14" s="13"/>
      <c r="E14" s="13"/>
      <c r="F14" s="13"/>
      <c r="G14" s="13"/>
      <c r="H14" s="13"/>
      <c r="I14" s="13"/>
      <c r="J14" s="6"/>
      <c r="K14" s="6"/>
      <c r="L14" s="6"/>
    </row>
    <row r="15" spans="1:12" ht="31.5" x14ac:dyDescent="0.25">
      <c r="A15" s="168"/>
      <c r="B15" s="14"/>
      <c r="C15" s="14" t="s">
        <v>763</v>
      </c>
      <c r="D15" s="13"/>
      <c r="E15" s="13"/>
      <c r="F15" s="13"/>
      <c r="G15" s="13"/>
      <c r="H15" s="13"/>
      <c r="I15" s="13"/>
      <c r="J15" s="6"/>
      <c r="K15" s="6"/>
      <c r="L15" s="6"/>
    </row>
    <row r="16" spans="1:12" ht="15.75" x14ac:dyDescent="0.25">
      <c r="A16" s="168"/>
      <c r="B16" s="14"/>
      <c r="C16" s="14"/>
      <c r="D16" s="6"/>
      <c r="E16" s="6"/>
      <c r="F16" s="6"/>
      <c r="G16" s="6"/>
      <c r="H16" s="6"/>
      <c r="I16" s="6"/>
      <c r="J16" s="6"/>
      <c r="K16" s="6"/>
      <c r="L16" s="6"/>
    </row>
    <row r="17" spans="1:12" ht="15.75" x14ac:dyDescent="0.25">
      <c r="A17" s="10" t="s">
        <v>19</v>
      </c>
      <c r="B17" s="168"/>
      <c r="C17" s="168"/>
      <c r="D17" s="6"/>
      <c r="E17" s="6"/>
      <c r="F17" s="6"/>
      <c r="G17" s="6"/>
      <c r="H17" s="6"/>
      <c r="I17" s="6"/>
      <c r="J17" s="6"/>
      <c r="K17" s="6"/>
      <c r="L17" s="6"/>
    </row>
    <row r="18" spans="1:12" s="22" customFormat="1" ht="66.75" customHeight="1" x14ac:dyDescent="0.25">
      <c r="A18" s="10" t="s">
        <v>68</v>
      </c>
      <c r="B18" s="168" t="s">
        <v>549</v>
      </c>
      <c r="C18" s="168"/>
      <c r="D18" s="21"/>
      <c r="E18" s="21"/>
      <c r="F18" s="21"/>
      <c r="G18" s="21"/>
      <c r="H18" s="21"/>
      <c r="I18" s="21"/>
      <c r="J18" s="21"/>
      <c r="K18" s="21"/>
      <c r="L18" s="21"/>
    </row>
    <row r="19" spans="1:12" s="22" customFormat="1" ht="90.6" customHeight="1" x14ac:dyDescent="0.25">
      <c r="A19" s="16" t="s">
        <v>69</v>
      </c>
      <c r="B19" s="168" t="s">
        <v>87</v>
      </c>
      <c r="C19" s="168"/>
    </row>
    <row r="20" spans="1:12" s="22" customFormat="1" ht="15.75" x14ac:dyDescent="0.25">
      <c r="A20" s="15"/>
      <c r="B20" s="168"/>
      <c r="C20" s="168"/>
    </row>
    <row r="21" spans="1:12" s="22" customFormat="1" ht="31.5" x14ac:dyDescent="0.25">
      <c r="A21" s="17" t="s">
        <v>94</v>
      </c>
      <c r="B21" s="23" t="s">
        <v>550</v>
      </c>
    </row>
    <row r="22" spans="1:12" ht="30" x14ac:dyDescent="0.25">
      <c r="A22" s="17" t="s">
        <v>758</v>
      </c>
      <c r="B22" s="22" t="s">
        <v>759</v>
      </c>
    </row>
    <row r="23" spans="1:12" ht="15.75" x14ac:dyDescent="0.25">
      <c r="A23" s="17"/>
      <c r="B23" s="22"/>
    </row>
    <row r="24" spans="1:12" ht="15.75" x14ac:dyDescent="0.25">
      <c r="A24" s="17"/>
      <c r="B24" s="22"/>
    </row>
    <row r="25" spans="1:12" ht="15.75" x14ac:dyDescent="0.25">
      <c r="A25" s="17"/>
      <c r="B25" s="22"/>
    </row>
    <row r="26" spans="1:12" ht="15.75" x14ac:dyDescent="0.25">
      <c r="A26" s="17"/>
      <c r="B26" s="22"/>
    </row>
    <row r="27" spans="1:12" x14ac:dyDescent="0.25">
      <c r="B27" s="22"/>
    </row>
    <row r="28" spans="1:12" x14ac:dyDescent="0.25">
      <c r="B28" s="22"/>
    </row>
    <row r="29" spans="1:12" x14ac:dyDescent="0.25">
      <c r="B29" s="22"/>
    </row>
    <row r="30" spans="1:12" x14ac:dyDescent="0.25">
      <c r="B30" s="22"/>
    </row>
    <row r="31" spans="1:12" x14ac:dyDescent="0.25">
      <c r="A31" s="39"/>
      <c r="B31" s="22"/>
    </row>
  </sheetData>
  <mergeCells count="9">
    <mergeCell ref="A9:A12"/>
    <mergeCell ref="A13:A16"/>
    <mergeCell ref="B17:C17"/>
    <mergeCell ref="B18:C18"/>
    <mergeCell ref="B19:C19"/>
    <mergeCell ref="B20:C20"/>
    <mergeCell ref="B6:C6"/>
    <mergeCell ref="B7:C7"/>
    <mergeCell ref="B8:C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topLeftCell="I1" zoomScaleNormal="100" workbookViewId="0">
      <pane ySplit="1" topLeftCell="A192" activePane="bottomLeft" state="frozen"/>
      <selection pane="bottomLeft" activeCell="N206" sqref="N206"/>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754</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zoomScale="85" zoomScaleNormal="85" workbookViewId="0">
      <pane ySplit="1" topLeftCell="A2" activePane="bottomLeft" state="frozen"/>
      <selection pane="bottomLeft" activeCell="F57" sqref="F57"/>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735</v>
      </c>
      <c r="D1" s="100" t="s">
        <v>736</v>
      </c>
      <c r="E1" s="100" t="s">
        <v>2</v>
      </c>
      <c r="F1" s="100" t="s">
        <v>3</v>
      </c>
      <c r="G1" s="100" t="s">
        <v>4</v>
      </c>
      <c r="H1" s="123" t="s">
        <v>5</v>
      </c>
      <c r="I1" s="100" t="s">
        <v>6</v>
      </c>
      <c r="J1" s="100" t="s">
        <v>7</v>
      </c>
      <c r="K1" s="100" t="s">
        <v>8</v>
      </c>
      <c r="L1" s="100" t="s">
        <v>81</v>
      </c>
      <c r="M1" s="100" t="s">
        <v>82</v>
      </c>
      <c r="N1" s="125" t="s">
        <v>83</v>
      </c>
      <c r="O1" s="100" t="s">
        <v>84</v>
      </c>
      <c r="P1" s="100" t="s">
        <v>85</v>
      </c>
      <c r="Q1" s="100" t="s">
        <v>86</v>
      </c>
      <c r="R1" s="128" t="s">
        <v>88</v>
      </c>
    </row>
    <row r="3" spans="1:18" ht="26.25" x14ac:dyDescent="0.45">
      <c r="A3" s="133" t="s">
        <v>733</v>
      </c>
    </row>
    <row r="4" spans="1:18" s="143" customFormat="1" ht="99" x14ac:dyDescent="0.3">
      <c r="A4" s="152">
        <v>1</v>
      </c>
      <c r="B4" s="141" t="s">
        <v>20</v>
      </c>
      <c r="C4" s="142" t="s">
        <v>91</v>
      </c>
      <c r="D4" s="142" t="s">
        <v>90</v>
      </c>
      <c r="E4" s="143" t="s">
        <v>679</v>
      </c>
      <c r="F4" s="141" t="s">
        <v>39</v>
      </c>
      <c r="G4" s="141">
        <v>1</v>
      </c>
      <c r="H4" s="144">
        <v>1</v>
      </c>
      <c r="I4" s="141">
        <v>1</v>
      </c>
      <c r="J4" s="143" t="s">
        <v>613</v>
      </c>
      <c r="K4" s="145" t="s">
        <v>720</v>
      </c>
      <c r="L4" s="143" t="s">
        <v>741</v>
      </c>
      <c r="M4" s="142" t="s">
        <v>739</v>
      </c>
      <c r="N4" s="146" t="s">
        <v>737</v>
      </c>
      <c r="O4" s="143" t="str">
        <f t="shared" ref="O4:O35" si="0">IF(F4="E",M4,"")</f>
        <v/>
      </c>
      <c r="P4" s="143" t="str">
        <f t="shared" ref="P4:P35" si="1">IF(F4="T",M4,"")</f>
        <v/>
      </c>
      <c r="Q4" s="143" t="str">
        <f t="shared" ref="Q4:Q35" si="2">IF(F4="G",M4,"")</f>
        <v>A</v>
      </c>
      <c r="R4" s="151"/>
    </row>
    <row r="5" spans="1:18" s="143" customFormat="1" ht="82.5" x14ac:dyDescent="0.3">
      <c r="A5" s="141">
        <v>2</v>
      </c>
      <c r="B5" s="141" t="s">
        <v>20</v>
      </c>
      <c r="C5" s="142" t="s">
        <v>91</v>
      </c>
      <c r="D5" s="142" t="s">
        <v>90</v>
      </c>
      <c r="E5" s="153" t="s">
        <v>698</v>
      </c>
      <c r="F5" s="141" t="s">
        <v>30</v>
      </c>
      <c r="G5" s="141">
        <v>3</v>
      </c>
      <c r="H5" s="144">
        <v>4</v>
      </c>
      <c r="I5" s="141">
        <v>29</v>
      </c>
      <c r="J5" s="143" t="s">
        <v>628</v>
      </c>
      <c r="K5" s="145" t="s">
        <v>720</v>
      </c>
      <c r="L5" s="143" t="s">
        <v>744</v>
      </c>
      <c r="M5" s="142" t="s">
        <v>739</v>
      </c>
      <c r="N5" s="146" t="s">
        <v>742</v>
      </c>
      <c r="O5" s="143" t="str">
        <f t="shared" si="0"/>
        <v/>
      </c>
      <c r="P5" s="143" t="str">
        <f t="shared" si="1"/>
        <v>A</v>
      </c>
      <c r="Q5" s="143" t="str">
        <f t="shared" si="2"/>
        <v/>
      </c>
      <c r="R5" s="147"/>
    </row>
    <row r="6" spans="1:18" s="143" customFormat="1" ht="49.5" x14ac:dyDescent="0.3">
      <c r="A6" s="141">
        <v>3</v>
      </c>
      <c r="B6" s="141" t="s">
        <v>14</v>
      </c>
      <c r="C6" s="142" t="s">
        <v>91</v>
      </c>
      <c r="D6" s="141" t="s">
        <v>90</v>
      </c>
      <c r="E6" s="143" t="s">
        <v>704</v>
      </c>
      <c r="F6" s="141" t="s">
        <v>30</v>
      </c>
      <c r="G6" s="141">
        <v>7</v>
      </c>
      <c r="H6" s="144"/>
      <c r="I6" s="141">
        <v>21</v>
      </c>
      <c r="J6" s="143" t="s">
        <v>634</v>
      </c>
      <c r="K6" s="145" t="s">
        <v>720</v>
      </c>
      <c r="L6" s="141" t="s">
        <v>743</v>
      </c>
      <c r="M6" s="142" t="s">
        <v>739</v>
      </c>
      <c r="N6" s="146" t="s">
        <v>742</v>
      </c>
      <c r="O6" s="143" t="str">
        <f t="shared" si="0"/>
        <v/>
      </c>
      <c r="P6" s="143" t="str">
        <f t="shared" si="1"/>
        <v>A</v>
      </c>
      <c r="Q6" s="143" t="str">
        <f t="shared" si="2"/>
        <v/>
      </c>
      <c r="R6" s="147"/>
    </row>
    <row r="7" spans="1:18" s="143" customFormat="1" ht="49.5" x14ac:dyDescent="0.3">
      <c r="A7" s="141">
        <v>4</v>
      </c>
      <c r="B7" s="141" t="s">
        <v>14</v>
      </c>
      <c r="C7" s="142" t="s">
        <v>91</v>
      </c>
      <c r="D7" s="141" t="s">
        <v>90</v>
      </c>
      <c r="E7" s="143" t="s">
        <v>705</v>
      </c>
      <c r="F7" s="141" t="s">
        <v>30</v>
      </c>
      <c r="G7" s="141">
        <v>9</v>
      </c>
      <c r="H7" s="144">
        <v>4.5999999999999996</v>
      </c>
      <c r="I7" s="141">
        <v>12</v>
      </c>
      <c r="J7" s="143" t="s">
        <v>635</v>
      </c>
      <c r="K7" s="145" t="s">
        <v>720</v>
      </c>
      <c r="L7" s="141" t="s">
        <v>743</v>
      </c>
      <c r="M7" s="142" t="s">
        <v>739</v>
      </c>
      <c r="N7" s="146" t="s">
        <v>742</v>
      </c>
      <c r="O7" s="143" t="str">
        <f t="shared" si="0"/>
        <v/>
      </c>
      <c r="P7" s="143" t="str">
        <f t="shared" si="1"/>
        <v>A</v>
      </c>
      <c r="Q7" s="143" t="str">
        <f t="shared" si="2"/>
        <v/>
      </c>
      <c r="R7" s="147"/>
    </row>
    <row r="8" spans="1:18" s="157" customFormat="1" ht="49.5" x14ac:dyDescent="0.3">
      <c r="A8" s="155">
        <v>5</v>
      </c>
      <c r="B8" s="156" t="s">
        <v>552</v>
      </c>
      <c r="C8" s="155" t="s">
        <v>91</v>
      </c>
      <c r="D8" s="155" t="s">
        <v>91</v>
      </c>
      <c r="E8" s="157" t="s">
        <v>650</v>
      </c>
      <c r="F8" s="156" t="s">
        <v>30</v>
      </c>
      <c r="G8" s="156"/>
      <c r="H8" s="158">
        <v>5</v>
      </c>
      <c r="I8" s="156"/>
      <c r="J8" s="157" t="s">
        <v>585</v>
      </c>
      <c r="K8" s="159" t="s">
        <v>720</v>
      </c>
      <c r="L8" s="157" t="s">
        <v>745</v>
      </c>
      <c r="M8" s="155" t="s">
        <v>738</v>
      </c>
      <c r="N8" s="160"/>
      <c r="O8" s="157" t="str">
        <f t="shared" si="0"/>
        <v/>
      </c>
      <c r="P8" s="157" t="str">
        <f t="shared" si="1"/>
        <v>C</v>
      </c>
      <c r="Q8" s="157" t="str">
        <f t="shared" si="2"/>
        <v/>
      </c>
      <c r="R8" s="161"/>
    </row>
    <row r="9" spans="1:18" s="143" customFormat="1" x14ac:dyDescent="0.3">
      <c r="A9" s="141">
        <v>6</v>
      </c>
      <c r="B9" s="141" t="s">
        <v>20</v>
      </c>
      <c r="C9" s="142" t="s">
        <v>91</v>
      </c>
      <c r="D9" s="142" t="s">
        <v>90</v>
      </c>
      <c r="E9" s="143" t="s">
        <v>683</v>
      </c>
      <c r="F9" s="141" t="s">
        <v>29</v>
      </c>
      <c r="G9" s="141">
        <v>13</v>
      </c>
      <c r="H9" s="144">
        <v>5</v>
      </c>
      <c r="I9" s="141">
        <v>7</v>
      </c>
      <c r="J9" s="143" t="s">
        <v>616</v>
      </c>
      <c r="K9" s="145" t="s">
        <v>720</v>
      </c>
      <c r="L9" s="141" t="s">
        <v>743</v>
      </c>
      <c r="M9" s="142" t="s">
        <v>739</v>
      </c>
      <c r="N9" s="146" t="s">
        <v>742</v>
      </c>
      <c r="O9" s="143" t="str">
        <f t="shared" si="0"/>
        <v>A</v>
      </c>
      <c r="P9" s="143" t="str">
        <f t="shared" si="1"/>
        <v/>
      </c>
      <c r="Q9" s="143" t="str">
        <f t="shared" si="2"/>
        <v/>
      </c>
      <c r="R9" s="147"/>
    </row>
    <row r="10" spans="1:18" s="143" customFormat="1" ht="33" x14ac:dyDescent="0.3">
      <c r="A10" s="141">
        <v>7</v>
      </c>
      <c r="B10" s="141" t="s">
        <v>20</v>
      </c>
      <c r="C10" s="142" t="s">
        <v>91</v>
      </c>
      <c r="D10" s="142" t="s">
        <v>90</v>
      </c>
      <c r="E10" s="143" t="s">
        <v>684</v>
      </c>
      <c r="F10" s="141" t="s">
        <v>30</v>
      </c>
      <c r="G10" s="141">
        <v>46</v>
      </c>
      <c r="H10" s="144">
        <v>6</v>
      </c>
      <c r="I10" s="141">
        <v>1</v>
      </c>
      <c r="J10" s="143" t="s">
        <v>617</v>
      </c>
      <c r="K10" s="145" t="s">
        <v>720</v>
      </c>
      <c r="L10" s="141"/>
      <c r="M10" s="142" t="s">
        <v>739</v>
      </c>
      <c r="N10" s="146" t="s">
        <v>746</v>
      </c>
      <c r="O10" s="143" t="str">
        <f t="shared" si="0"/>
        <v/>
      </c>
      <c r="P10" s="143" t="str">
        <f t="shared" si="1"/>
        <v>A</v>
      </c>
      <c r="Q10" s="143" t="str">
        <f t="shared" si="2"/>
        <v/>
      </c>
      <c r="R10" s="147"/>
    </row>
    <row r="11" spans="1:18" s="143" customFormat="1" ht="33" x14ac:dyDescent="0.3">
      <c r="A11" s="141">
        <v>8</v>
      </c>
      <c r="B11" s="141" t="s">
        <v>20</v>
      </c>
      <c r="C11" s="142" t="s">
        <v>91</v>
      </c>
      <c r="D11" s="142" t="s">
        <v>90</v>
      </c>
      <c r="E11" s="143" t="s">
        <v>693</v>
      </c>
      <c r="F11" s="141" t="s">
        <v>30</v>
      </c>
      <c r="G11" s="141">
        <v>46</v>
      </c>
      <c r="H11" s="144">
        <v>6</v>
      </c>
      <c r="I11" s="141">
        <v>1</v>
      </c>
      <c r="J11" s="143" t="s">
        <v>623</v>
      </c>
      <c r="K11" s="145" t="s">
        <v>720</v>
      </c>
      <c r="L11" s="141"/>
      <c r="M11" s="142" t="s">
        <v>739</v>
      </c>
      <c r="N11" s="146" t="s">
        <v>746</v>
      </c>
      <c r="O11" s="143" t="str">
        <f t="shared" si="0"/>
        <v/>
      </c>
      <c r="P11" s="143" t="str">
        <f t="shared" si="1"/>
        <v>A</v>
      </c>
      <c r="Q11" s="143" t="str">
        <f t="shared" si="2"/>
        <v/>
      </c>
      <c r="R11" s="147"/>
    </row>
    <row r="12" spans="1:18" s="157" customFormat="1" x14ac:dyDescent="0.3">
      <c r="A12" s="156">
        <v>9</v>
      </c>
      <c r="B12" s="156" t="s">
        <v>17</v>
      </c>
      <c r="C12" s="156" t="s">
        <v>90</v>
      </c>
      <c r="D12" s="156" t="s">
        <v>90</v>
      </c>
      <c r="E12" s="157" t="s">
        <v>662</v>
      </c>
      <c r="F12" s="156" t="s">
        <v>30</v>
      </c>
      <c r="G12" s="156">
        <v>56</v>
      </c>
      <c r="H12" s="158" t="s">
        <v>559</v>
      </c>
      <c r="I12" s="156">
        <v>2</v>
      </c>
      <c r="J12" s="157" t="s">
        <v>595</v>
      </c>
      <c r="K12" s="159" t="s">
        <v>720</v>
      </c>
      <c r="L12" s="156" t="s">
        <v>747</v>
      </c>
      <c r="M12" s="155" t="s">
        <v>738</v>
      </c>
      <c r="N12" s="162" t="s">
        <v>737</v>
      </c>
      <c r="O12" s="157" t="str">
        <f t="shared" si="0"/>
        <v/>
      </c>
      <c r="P12" s="157" t="str">
        <f t="shared" si="1"/>
        <v>C</v>
      </c>
      <c r="Q12" s="157" t="str">
        <f t="shared" si="2"/>
        <v/>
      </c>
      <c r="R12" s="163"/>
    </row>
    <row r="13" spans="1:18" s="143" customFormat="1" ht="33" x14ac:dyDescent="0.3">
      <c r="A13" s="141">
        <v>10</v>
      </c>
      <c r="B13" s="141" t="s">
        <v>552</v>
      </c>
      <c r="C13" s="141" t="s">
        <v>91</v>
      </c>
      <c r="D13" s="142" t="s">
        <v>91</v>
      </c>
      <c r="E13" s="143" t="s">
        <v>656</v>
      </c>
      <c r="F13" s="141" t="s">
        <v>30</v>
      </c>
      <c r="G13" s="141"/>
      <c r="H13" s="144">
        <v>7</v>
      </c>
      <c r="I13" s="141"/>
      <c r="J13" s="143" t="s">
        <v>591</v>
      </c>
      <c r="K13" s="145" t="s">
        <v>720</v>
      </c>
      <c r="L13" s="141" t="s">
        <v>743</v>
      </c>
      <c r="M13" s="142" t="s">
        <v>739</v>
      </c>
      <c r="N13" s="146" t="s">
        <v>742</v>
      </c>
      <c r="O13" s="143" t="str">
        <f t="shared" si="0"/>
        <v/>
      </c>
      <c r="P13" s="143" t="str">
        <f t="shared" si="1"/>
        <v>A</v>
      </c>
      <c r="Q13" s="143" t="str">
        <f t="shared" si="2"/>
        <v/>
      </c>
      <c r="R13" s="147"/>
    </row>
    <row r="14" spans="1:18" s="143" customFormat="1" ht="82.5" x14ac:dyDescent="0.3">
      <c r="A14" s="141">
        <v>11</v>
      </c>
      <c r="B14" s="141" t="s">
        <v>553</v>
      </c>
      <c r="C14" s="141" t="s">
        <v>27</v>
      </c>
      <c r="D14" s="141" t="s">
        <v>90</v>
      </c>
      <c r="E14" s="143" t="s">
        <v>706</v>
      </c>
      <c r="F14" s="141" t="s">
        <v>30</v>
      </c>
      <c r="G14" s="141">
        <v>112</v>
      </c>
      <c r="H14" s="144">
        <v>7</v>
      </c>
      <c r="I14" s="141">
        <v>4</v>
      </c>
      <c r="J14" s="143" t="s">
        <v>636</v>
      </c>
      <c r="K14" s="145" t="s">
        <v>720</v>
      </c>
      <c r="L14" s="141" t="s">
        <v>743</v>
      </c>
      <c r="M14" s="142" t="s">
        <v>739</v>
      </c>
      <c r="N14" s="146" t="s">
        <v>742</v>
      </c>
      <c r="O14" s="143" t="str">
        <f t="shared" si="0"/>
        <v/>
      </c>
      <c r="P14" s="143" t="str">
        <f t="shared" si="1"/>
        <v>A</v>
      </c>
      <c r="Q14" s="143" t="str">
        <f t="shared" si="2"/>
        <v/>
      </c>
      <c r="R14" s="147"/>
    </row>
    <row r="15" spans="1:18" s="143" customFormat="1" ht="33" x14ac:dyDescent="0.3">
      <c r="A15" s="141">
        <v>12</v>
      </c>
      <c r="B15" s="141" t="s">
        <v>10</v>
      </c>
      <c r="C15" s="141" t="s">
        <v>27</v>
      </c>
      <c r="D15" s="141" t="s">
        <v>90</v>
      </c>
      <c r="E15" s="143" t="s">
        <v>708</v>
      </c>
      <c r="F15" s="141" t="s">
        <v>30</v>
      </c>
      <c r="G15" s="141">
        <v>112</v>
      </c>
      <c r="H15" s="144">
        <v>7</v>
      </c>
      <c r="I15" s="141">
        <v>6</v>
      </c>
      <c r="J15" s="143" t="s">
        <v>639</v>
      </c>
      <c r="K15" s="145" t="s">
        <v>720</v>
      </c>
      <c r="L15" s="141"/>
      <c r="M15" s="142" t="s">
        <v>739</v>
      </c>
      <c r="N15" s="146" t="s">
        <v>748</v>
      </c>
      <c r="O15" s="143" t="str">
        <f t="shared" si="0"/>
        <v/>
      </c>
      <c r="P15" s="143" t="str">
        <f t="shared" si="1"/>
        <v>A</v>
      </c>
      <c r="Q15" s="143" t="str">
        <f t="shared" si="2"/>
        <v/>
      </c>
      <c r="R15" s="147"/>
    </row>
    <row r="16" spans="1:18" s="165" customFormat="1" ht="25.5" customHeight="1" x14ac:dyDescent="0.3">
      <c r="A16" s="156">
        <v>13</v>
      </c>
      <c r="B16" s="156" t="s">
        <v>17</v>
      </c>
      <c r="C16" s="156" t="s">
        <v>90</v>
      </c>
      <c r="D16" s="156" t="s">
        <v>90</v>
      </c>
      <c r="E16" s="157" t="s">
        <v>663</v>
      </c>
      <c r="F16" s="156" t="s">
        <v>30</v>
      </c>
      <c r="G16" s="156">
        <v>112</v>
      </c>
      <c r="H16" s="158">
        <v>7.1</v>
      </c>
      <c r="I16" s="156">
        <v>5</v>
      </c>
      <c r="J16" s="157" t="s">
        <v>596</v>
      </c>
      <c r="K16" s="159" t="s">
        <v>720</v>
      </c>
      <c r="L16" s="156" t="s">
        <v>750</v>
      </c>
      <c r="M16" s="155" t="s">
        <v>738</v>
      </c>
      <c r="N16" s="164"/>
      <c r="O16" s="157" t="str">
        <f t="shared" si="0"/>
        <v/>
      </c>
      <c r="P16" s="157" t="str">
        <f t="shared" si="1"/>
        <v>C</v>
      </c>
      <c r="Q16" s="157" t="str">
        <f t="shared" si="2"/>
        <v/>
      </c>
      <c r="R16" s="163"/>
    </row>
    <row r="17" spans="1:18" s="157" customFormat="1" ht="33" x14ac:dyDescent="0.3">
      <c r="A17" s="156">
        <v>14</v>
      </c>
      <c r="B17" s="156" t="s">
        <v>14</v>
      </c>
      <c r="C17" s="156" t="s">
        <v>91</v>
      </c>
      <c r="D17" s="156" t="s">
        <v>90</v>
      </c>
      <c r="E17" s="157" t="s">
        <v>699</v>
      </c>
      <c r="F17" s="156" t="s">
        <v>30</v>
      </c>
      <c r="G17" s="156">
        <v>112</v>
      </c>
      <c r="H17" s="158">
        <v>7.1</v>
      </c>
      <c r="I17" s="156">
        <v>5</v>
      </c>
      <c r="J17" s="157" t="s">
        <v>629</v>
      </c>
      <c r="K17" s="159" t="s">
        <v>720</v>
      </c>
      <c r="L17" s="156" t="s">
        <v>750</v>
      </c>
      <c r="M17" s="155" t="s">
        <v>738</v>
      </c>
      <c r="N17" s="164"/>
      <c r="O17" s="157" t="str">
        <f t="shared" si="0"/>
        <v/>
      </c>
      <c r="P17" s="157" t="str">
        <f t="shared" si="1"/>
        <v>C</v>
      </c>
      <c r="Q17" s="157" t="str">
        <f t="shared" si="2"/>
        <v/>
      </c>
      <c r="R17" s="163"/>
    </row>
    <row r="18" spans="1:18" s="157" customFormat="1" ht="33" x14ac:dyDescent="0.3">
      <c r="A18" s="155">
        <v>15</v>
      </c>
      <c r="B18" s="156" t="s">
        <v>552</v>
      </c>
      <c r="C18" s="155" t="s">
        <v>91</v>
      </c>
      <c r="D18" s="155" t="s">
        <v>91</v>
      </c>
      <c r="E18" s="157" t="s">
        <v>651</v>
      </c>
      <c r="F18" s="156" t="s">
        <v>30</v>
      </c>
      <c r="G18" s="156"/>
      <c r="H18" s="158">
        <v>7.2</v>
      </c>
      <c r="I18" s="156"/>
      <c r="J18" s="157" t="s">
        <v>586</v>
      </c>
      <c r="K18" s="159" t="s">
        <v>720</v>
      </c>
      <c r="L18" s="157" t="s">
        <v>749</v>
      </c>
      <c r="M18" s="155" t="s">
        <v>738</v>
      </c>
      <c r="N18" s="164" t="s">
        <v>737</v>
      </c>
      <c r="O18" s="157" t="str">
        <f t="shared" si="0"/>
        <v/>
      </c>
      <c r="P18" s="157" t="str">
        <f t="shared" si="1"/>
        <v>C</v>
      </c>
      <c r="Q18" s="157" t="str">
        <f t="shared" si="2"/>
        <v/>
      </c>
      <c r="R18" s="161"/>
    </row>
    <row r="19" spans="1:18" s="102" customFormat="1" ht="115.5" x14ac:dyDescent="0.3">
      <c r="A19" s="104">
        <v>16</v>
      </c>
      <c r="B19" s="103" t="s">
        <v>14</v>
      </c>
      <c r="C19" s="104" t="s">
        <v>91</v>
      </c>
      <c r="D19" s="104" t="s">
        <v>90</v>
      </c>
      <c r="E19" s="121" t="s">
        <v>700</v>
      </c>
      <c r="F19" s="103" t="s">
        <v>30</v>
      </c>
      <c r="G19" s="103">
        <v>112</v>
      </c>
      <c r="H19" s="132">
        <v>7.2</v>
      </c>
      <c r="I19" s="103">
        <v>6</v>
      </c>
      <c r="J19" s="121" t="s">
        <v>630</v>
      </c>
      <c r="K19" s="122" t="s">
        <v>720</v>
      </c>
      <c r="L19" s="104"/>
      <c r="M19" s="124" t="s">
        <v>73</v>
      </c>
      <c r="N19" s="127"/>
      <c r="O19" s="102" t="str">
        <f t="shared" si="0"/>
        <v/>
      </c>
      <c r="P19" s="102" t="str">
        <f t="shared" si="1"/>
        <v>O</v>
      </c>
      <c r="Q19" s="102" t="str">
        <f t="shared" si="2"/>
        <v/>
      </c>
      <c r="R19" s="130"/>
    </row>
    <row r="20" spans="1:18" s="143" customFormat="1" ht="33" x14ac:dyDescent="0.3">
      <c r="A20" s="141">
        <v>17</v>
      </c>
      <c r="B20" s="141" t="s">
        <v>20</v>
      </c>
      <c r="C20" s="141" t="s">
        <v>91</v>
      </c>
      <c r="D20" s="142" t="s">
        <v>90</v>
      </c>
      <c r="E20" s="143" t="s">
        <v>689</v>
      </c>
      <c r="F20" s="141" t="s">
        <v>30</v>
      </c>
      <c r="G20" s="141">
        <v>112</v>
      </c>
      <c r="H20" s="144" t="s">
        <v>727</v>
      </c>
      <c r="I20" s="141">
        <v>7</v>
      </c>
      <c r="J20" s="143" t="s">
        <v>619</v>
      </c>
      <c r="K20" s="145" t="s">
        <v>720</v>
      </c>
      <c r="L20" s="141"/>
      <c r="M20" s="142" t="s">
        <v>739</v>
      </c>
      <c r="N20" s="146" t="s">
        <v>746</v>
      </c>
      <c r="O20" s="143" t="str">
        <f t="shared" si="0"/>
        <v/>
      </c>
      <c r="P20" s="143" t="str">
        <f t="shared" si="1"/>
        <v>A</v>
      </c>
      <c r="Q20" s="143" t="str">
        <f t="shared" si="2"/>
        <v/>
      </c>
      <c r="R20" s="147"/>
    </row>
    <row r="21" spans="1:18" s="143" customFormat="1" x14ac:dyDescent="0.3">
      <c r="A21" s="141">
        <v>18</v>
      </c>
      <c r="B21" s="141" t="s">
        <v>17</v>
      </c>
      <c r="C21" s="141" t="s">
        <v>90</v>
      </c>
      <c r="D21" s="141" t="s">
        <v>90</v>
      </c>
      <c r="E21" s="143" t="s">
        <v>665</v>
      </c>
      <c r="F21" s="141" t="s">
        <v>30</v>
      </c>
      <c r="G21" s="141">
        <v>133</v>
      </c>
      <c r="H21" s="144" t="s">
        <v>722</v>
      </c>
      <c r="I21" s="141">
        <v>19</v>
      </c>
      <c r="J21" s="143" t="s">
        <v>598</v>
      </c>
      <c r="K21" s="145" t="s">
        <v>720</v>
      </c>
      <c r="L21" s="141"/>
      <c r="M21" s="142" t="s">
        <v>739</v>
      </c>
      <c r="N21" s="146" t="s">
        <v>748</v>
      </c>
      <c r="O21" s="143" t="str">
        <f t="shared" si="0"/>
        <v/>
      </c>
      <c r="P21" s="143" t="str">
        <f t="shared" si="1"/>
        <v>A</v>
      </c>
      <c r="Q21" s="143" t="str">
        <f t="shared" si="2"/>
        <v/>
      </c>
      <c r="R21" s="147"/>
    </row>
    <row r="22" spans="1:18" s="143" customFormat="1" ht="33" x14ac:dyDescent="0.3">
      <c r="A22" s="142">
        <v>19</v>
      </c>
      <c r="B22" s="141" t="s">
        <v>553</v>
      </c>
      <c r="C22" s="142" t="s">
        <v>27</v>
      </c>
      <c r="D22" s="141" t="s">
        <v>90</v>
      </c>
      <c r="E22" s="143" t="s">
        <v>707</v>
      </c>
      <c r="F22" s="141" t="s">
        <v>30</v>
      </c>
      <c r="G22" s="141">
        <v>133</v>
      </c>
      <c r="H22" s="144" t="s">
        <v>722</v>
      </c>
      <c r="I22" s="141">
        <v>19</v>
      </c>
      <c r="J22" s="143" t="s">
        <v>637</v>
      </c>
      <c r="K22" s="145" t="s">
        <v>720</v>
      </c>
      <c r="L22" s="141" t="s">
        <v>751</v>
      </c>
      <c r="M22" s="142" t="s">
        <v>739</v>
      </c>
      <c r="N22" s="146" t="s">
        <v>748</v>
      </c>
      <c r="O22" s="143" t="str">
        <f t="shared" si="0"/>
        <v/>
      </c>
      <c r="P22" s="143" t="str">
        <f t="shared" si="1"/>
        <v>A</v>
      </c>
      <c r="Q22" s="143" t="str">
        <f t="shared" si="2"/>
        <v/>
      </c>
      <c r="R22" s="151"/>
    </row>
    <row r="23" spans="1:18" s="143" customFormat="1" ht="33" x14ac:dyDescent="0.3">
      <c r="A23" s="141">
        <v>20</v>
      </c>
      <c r="B23" s="141" t="s">
        <v>554</v>
      </c>
      <c r="C23" s="141" t="s">
        <v>27</v>
      </c>
      <c r="D23" s="141" t="s">
        <v>90</v>
      </c>
      <c r="E23" s="143" t="s">
        <v>707</v>
      </c>
      <c r="F23" s="141" t="s">
        <v>30</v>
      </c>
      <c r="G23" s="141">
        <v>133</v>
      </c>
      <c r="H23" s="144" t="s">
        <v>722</v>
      </c>
      <c r="I23" s="141">
        <v>19</v>
      </c>
      <c r="J23" s="143" t="s">
        <v>647</v>
      </c>
      <c r="K23" s="145" t="s">
        <v>720</v>
      </c>
      <c r="L23" s="141" t="s">
        <v>751</v>
      </c>
      <c r="M23" s="142" t="s">
        <v>739</v>
      </c>
      <c r="N23" s="146" t="s">
        <v>748</v>
      </c>
      <c r="O23" s="143" t="str">
        <f t="shared" si="0"/>
        <v/>
      </c>
      <c r="P23" s="143" t="str">
        <f t="shared" si="1"/>
        <v>A</v>
      </c>
      <c r="Q23" s="143" t="str">
        <f t="shared" si="2"/>
        <v/>
      </c>
      <c r="R23" s="147"/>
    </row>
    <row r="24" spans="1:18" s="143" customFormat="1" x14ac:dyDescent="0.3">
      <c r="A24" s="142">
        <v>21</v>
      </c>
      <c r="B24" s="141" t="s">
        <v>551</v>
      </c>
      <c r="C24" s="142" t="s">
        <v>27</v>
      </c>
      <c r="D24" s="142" t="s">
        <v>90</v>
      </c>
      <c r="E24" s="143" t="s">
        <v>648</v>
      </c>
      <c r="F24" s="141" t="s">
        <v>30</v>
      </c>
      <c r="G24" s="141">
        <v>134</v>
      </c>
      <c r="H24" s="144">
        <v>7.3</v>
      </c>
      <c r="I24" s="141">
        <v>1</v>
      </c>
      <c r="J24" s="143" t="s">
        <v>584</v>
      </c>
      <c r="K24" s="145" t="s">
        <v>720</v>
      </c>
      <c r="L24" s="143" t="s">
        <v>752</v>
      </c>
      <c r="M24" s="142" t="s">
        <v>739</v>
      </c>
      <c r="N24" s="154"/>
      <c r="O24" s="143" t="str">
        <f t="shared" si="0"/>
        <v/>
      </c>
      <c r="P24" s="143" t="str">
        <f t="shared" si="1"/>
        <v>A</v>
      </c>
      <c r="Q24" s="143" t="str">
        <f t="shared" si="2"/>
        <v/>
      </c>
      <c r="R24" s="151"/>
    </row>
    <row r="25" spans="1:18" s="149" customFormat="1" ht="33.75" customHeight="1" x14ac:dyDescent="0.3">
      <c r="A25" s="141">
        <v>22</v>
      </c>
      <c r="B25" s="141" t="s">
        <v>552</v>
      </c>
      <c r="C25" s="141" t="s">
        <v>91</v>
      </c>
      <c r="D25" s="142" t="s">
        <v>91</v>
      </c>
      <c r="E25" s="143" t="s">
        <v>652</v>
      </c>
      <c r="F25" s="141" t="s">
        <v>30</v>
      </c>
      <c r="G25" s="141"/>
      <c r="H25" s="144">
        <v>7.3</v>
      </c>
      <c r="I25" s="141"/>
      <c r="J25" s="143" t="s">
        <v>587</v>
      </c>
      <c r="K25" s="145" t="s">
        <v>720</v>
      </c>
      <c r="L25" s="141"/>
      <c r="M25" s="142" t="s">
        <v>739</v>
      </c>
      <c r="N25" s="146" t="s">
        <v>742</v>
      </c>
      <c r="O25" s="143" t="str">
        <f t="shared" si="0"/>
        <v/>
      </c>
      <c r="P25" s="143" t="str">
        <f t="shared" si="1"/>
        <v>A</v>
      </c>
      <c r="Q25" s="143" t="str">
        <f t="shared" si="2"/>
        <v/>
      </c>
      <c r="R25" s="147"/>
    </row>
    <row r="26" spans="1:18" s="143" customFormat="1" x14ac:dyDescent="0.3">
      <c r="A26" s="141">
        <v>23</v>
      </c>
      <c r="B26" s="141" t="s">
        <v>14</v>
      </c>
      <c r="C26" s="141" t="s">
        <v>91</v>
      </c>
      <c r="D26" s="141" t="s">
        <v>90</v>
      </c>
      <c r="E26" s="143" t="s">
        <v>701</v>
      </c>
      <c r="F26" s="141" t="s">
        <v>30</v>
      </c>
      <c r="G26" s="141">
        <v>134</v>
      </c>
      <c r="H26" s="144">
        <v>7.3</v>
      </c>
      <c r="I26" s="141">
        <v>1</v>
      </c>
      <c r="J26" s="143" t="s">
        <v>631</v>
      </c>
      <c r="K26" s="145" t="s">
        <v>720</v>
      </c>
      <c r="L26" s="141"/>
      <c r="M26" s="142" t="s">
        <v>739</v>
      </c>
      <c r="N26" s="146" t="s">
        <v>748</v>
      </c>
      <c r="O26" s="143" t="str">
        <f t="shared" si="0"/>
        <v/>
      </c>
      <c r="P26" s="143" t="str">
        <f t="shared" si="1"/>
        <v>A</v>
      </c>
      <c r="Q26" s="143" t="str">
        <f t="shared" si="2"/>
        <v/>
      </c>
      <c r="R26" s="147"/>
    </row>
    <row r="27" spans="1:18" s="143" customFormat="1" x14ac:dyDescent="0.3">
      <c r="A27" s="141">
        <v>24</v>
      </c>
      <c r="B27" s="141" t="s">
        <v>553</v>
      </c>
      <c r="C27" s="141" t="s">
        <v>27</v>
      </c>
      <c r="D27" s="141" t="s">
        <v>90</v>
      </c>
      <c r="E27" s="143" t="s">
        <v>648</v>
      </c>
      <c r="F27" s="141" t="s">
        <v>30</v>
      </c>
      <c r="G27" s="141">
        <v>134</v>
      </c>
      <c r="H27" s="144">
        <v>7.3</v>
      </c>
      <c r="I27" s="141">
        <v>1</v>
      </c>
      <c r="J27" s="143" t="s">
        <v>638</v>
      </c>
      <c r="K27" s="145" t="s">
        <v>720</v>
      </c>
      <c r="L27" s="143" t="s">
        <v>752</v>
      </c>
      <c r="M27" s="142" t="s">
        <v>739</v>
      </c>
      <c r="N27" s="146"/>
      <c r="O27" s="143" t="str">
        <f t="shared" si="0"/>
        <v/>
      </c>
      <c r="P27" s="143" t="str">
        <f t="shared" si="1"/>
        <v>A</v>
      </c>
      <c r="Q27" s="143" t="str">
        <f t="shared" si="2"/>
        <v/>
      </c>
      <c r="R27" s="147"/>
    </row>
    <row r="28" spans="1:18" s="143" customFormat="1" x14ac:dyDescent="0.3">
      <c r="A28" s="141">
        <v>25</v>
      </c>
      <c r="B28" s="141" t="s">
        <v>17</v>
      </c>
      <c r="C28" s="141" t="s">
        <v>90</v>
      </c>
      <c r="D28" s="141" t="s">
        <v>90</v>
      </c>
      <c r="E28" s="143" t="s">
        <v>666</v>
      </c>
      <c r="F28" s="141" t="s">
        <v>30</v>
      </c>
      <c r="G28" s="141">
        <v>134</v>
      </c>
      <c r="H28" s="144" t="s">
        <v>723</v>
      </c>
      <c r="I28" s="141">
        <v>2</v>
      </c>
      <c r="J28" s="143" t="s">
        <v>599</v>
      </c>
      <c r="K28" s="145" t="s">
        <v>720</v>
      </c>
      <c r="L28" s="143" t="s">
        <v>752</v>
      </c>
      <c r="M28" s="142" t="s">
        <v>739</v>
      </c>
      <c r="N28" s="146"/>
      <c r="O28" s="143" t="str">
        <f t="shared" si="0"/>
        <v/>
      </c>
      <c r="P28" s="143" t="str">
        <f t="shared" si="1"/>
        <v>A</v>
      </c>
      <c r="Q28" s="143" t="str">
        <f t="shared" si="2"/>
        <v/>
      </c>
      <c r="R28" s="147"/>
    </row>
    <row r="29" spans="1:18" s="143" customFormat="1" ht="33" x14ac:dyDescent="0.3">
      <c r="A29" s="141">
        <v>26</v>
      </c>
      <c r="B29" s="141" t="s">
        <v>20</v>
      </c>
      <c r="C29" s="141" t="s">
        <v>91</v>
      </c>
      <c r="D29" s="142" t="s">
        <v>90</v>
      </c>
      <c r="E29" s="143" t="s">
        <v>690</v>
      </c>
      <c r="F29" s="141" t="s">
        <v>30</v>
      </c>
      <c r="G29" s="141">
        <v>134</v>
      </c>
      <c r="H29" s="144" t="s">
        <v>723</v>
      </c>
      <c r="I29" s="141">
        <v>2</v>
      </c>
      <c r="J29" s="143" t="s">
        <v>620</v>
      </c>
      <c r="K29" s="145" t="s">
        <v>720</v>
      </c>
      <c r="L29" s="141"/>
      <c r="M29" s="142" t="s">
        <v>739</v>
      </c>
      <c r="N29" s="146" t="s">
        <v>746</v>
      </c>
      <c r="O29" s="143" t="str">
        <f t="shared" si="0"/>
        <v/>
      </c>
      <c r="P29" s="143" t="str">
        <f t="shared" si="1"/>
        <v>A</v>
      </c>
      <c r="Q29" s="143" t="str">
        <f t="shared" si="2"/>
        <v/>
      </c>
      <c r="R29" s="147"/>
    </row>
    <row r="30" spans="1:18" s="143" customFormat="1" x14ac:dyDescent="0.3">
      <c r="A30" s="141">
        <v>27</v>
      </c>
      <c r="B30" s="141" t="s">
        <v>554</v>
      </c>
      <c r="C30" s="141" t="s">
        <v>27</v>
      </c>
      <c r="D30" s="141" t="s">
        <v>90</v>
      </c>
      <c r="E30" s="143" t="s">
        <v>717</v>
      </c>
      <c r="F30" s="141" t="s">
        <v>30</v>
      </c>
      <c r="G30" s="141">
        <v>134</v>
      </c>
      <c r="H30" s="144" t="s">
        <v>723</v>
      </c>
      <c r="I30" s="141">
        <v>1</v>
      </c>
      <c r="J30" s="143" t="s">
        <v>584</v>
      </c>
      <c r="K30" s="145" t="s">
        <v>720</v>
      </c>
      <c r="L30" s="143" t="s">
        <v>752</v>
      </c>
      <c r="M30" s="142" t="s">
        <v>739</v>
      </c>
      <c r="N30" s="146"/>
      <c r="O30" s="143" t="str">
        <f t="shared" si="0"/>
        <v/>
      </c>
      <c r="P30" s="143" t="str">
        <f t="shared" si="1"/>
        <v>A</v>
      </c>
      <c r="Q30" s="143" t="str">
        <f t="shared" si="2"/>
        <v/>
      </c>
      <c r="R30" s="147"/>
    </row>
    <row r="31" spans="1:18" s="143" customFormat="1" x14ac:dyDescent="0.3">
      <c r="A31" s="141">
        <v>28</v>
      </c>
      <c r="B31" s="141" t="s">
        <v>17</v>
      </c>
      <c r="C31" s="141" t="s">
        <v>90</v>
      </c>
      <c r="D31" s="141" t="s">
        <v>90</v>
      </c>
      <c r="E31" s="143" t="s">
        <v>667</v>
      </c>
      <c r="F31" s="141" t="s">
        <v>30</v>
      </c>
      <c r="G31" s="141">
        <v>134</v>
      </c>
      <c r="H31" s="144" t="s">
        <v>724</v>
      </c>
      <c r="I31" s="141">
        <v>3</v>
      </c>
      <c r="J31" s="143" t="s">
        <v>600</v>
      </c>
      <c r="K31" s="145" t="s">
        <v>720</v>
      </c>
      <c r="L31" s="143" t="s">
        <v>752</v>
      </c>
      <c r="M31" s="142" t="s">
        <v>739</v>
      </c>
      <c r="N31" s="146"/>
      <c r="O31" s="143" t="str">
        <f t="shared" si="0"/>
        <v/>
      </c>
      <c r="P31" s="143" t="str">
        <f t="shared" si="1"/>
        <v>A</v>
      </c>
      <c r="Q31" s="143" t="str">
        <f t="shared" si="2"/>
        <v/>
      </c>
      <c r="R31" s="147"/>
    </row>
    <row r="32" spans="1:18" s="143" customFormat="1" ht="33" x14ac:dyDescent="0.3">
      <c r="A32" s="141">
        <v>29</v>
      </c>
      <c r="B32" s="141" t="s">
        <v>20</v>
      </c>
      <c r="C32" s="141" t="s">
        <v>91</v>
      </c>
      <c r="D32" s="142" t="s">
        <v>90</v>
      </c>
      <c r="E32" s="143" t="s">
        <v>691</v>
      </c>
      <c r="F32" s="141" t="s">
        <v>30</v>
      </c>
      <c r="G32" s="141">
        <v>134</v>
      </c>
      <c r="H32" s="144" t="s">
        <v>724</v>
      </c>
      <c r="I32" s="141">
        <v>3</v>
      </c>
      <c r="J32" s="143" t="s">
        <v>621</v>
      </c>
      <c r="K32" s="145" t="s">
        <v>720</v>
      </c>
      <c r="L32" s="143" t="s">
        <v>752</v>
      </c>
      <c r="M32" s="142" t="s">
        <v>739</v>
      </c>
      <c r="N32" s="146"/>
      <c r="O32" s="143" t="str">
        <f t="shared" si="0"/>
        <v/>
      </c>
      <c r="P32" s="143" t="str">
        <f t="shared" si="1"/>
        <v>A</v>
      </c>
      <c r="Q32" s="143" t="str">
        <f t="shared" si="2"/>
        <v/>
      </c>
      <c r="R32" s="147"/>
    </row>
    <row r="33" spans="1:18" s="143" customFormat="1" x14ac:dyDescent="0.3">
      <c r="A33" s="141">
        <v>30</v>
      </c>
      <c r="B33" s="141" t="s">
        <v>554</v>
      </c>
      <c r="C33" s="141" t="s">
        <v>27</v>
      </c>
      <c r="D33" s="141" t="s">
        <v>90</v>
      </c>
      <c r="E33" s="143" t="s">
        <v>718</v>
      </c>
      <c r="F33" s="141" t="s">
        <v>30</v>
      </c>
      <c r="G33" s="141">
        <v>134</v>
      </c>
      <c r="H33" s="144" t="s">
        <v>724</v>
      </c>
      <c r="I33" s="141">
        <v>1</v>
      </c>
      <c r="J33" s="143" t="s">
        <v>584</v>
      </c>
      <c r="K33" s="145" t="s">
        <v>720</v>
      </c>
      <c r="L33" s="143" t="s">
        <v>752</v>
      </c>
      <c r="M33" s="142" t="s">
        <v>739</v>
      </c>
      <c r="N33" s="146"/>
      <c r="O33" s="143" t="str">
        <f t="shared" si="0"/>
        <v/>
      </c>
      <c r="P33" s="143" t="str">
        <f t="shared" si="1"/>
        <v>A</v>
      </c>
      <c r="Q33" s="143" t="str">
        <f t="shared" si="2"/>
        <v/>
      </c>
      <c r="R33" s="147"/>
    </row>
    <row r="34" spans="1:18" s="143" customFormat="1" x14ac:dyDescent="0.3">
      <c r="A34" s="141">
        <v>31</v>
      </c>
      <c r="B34" s="141" t="s">
        <v>17</v>
      </c>
      <c r="C34" s="141" t="s">
        <v>90</v>
      </c>
      <c r="D34" s="141" t="s">
        <v>90</v>
      </c>
      <c r="E34" s="143" t="s">
        <v>668</v>
      </c>
      <c r="F34" s="141" t="s">
        <v>30</v>
      </c>
      <c r="G34" s="141">
        <v>134</v>
      </c>
      <c r="H34" s="144" t="s">
        <v>725</v>
      </c>
      <c r="I34" s="141">
        <v>4</v>
      </c>
      <c r="J34" s="143" t="s">
        <v>600</v>
      </c>
      <c r="K34" s="145" t="s">
        <v>720</v>
      </c>
      <c r="L34" s="143" t="s">
        <v>752</v>
      </c>
      <c r="M34" s="142" t="s">
        <v>739</v>
      </c>
      <c r="N34" s="146"/>
      <c r="O34" s="143" t="str">
        <f t="shared" si="0"/>
        <v/>
      </c>
      <c r="P34" s="143" t="str">
        <f t="shared" si="1"/>
        <v>A</v>
      </c>
      <c r="Q34" s="143" t="str">
        <f t="shared" si="2"/>
        <v/>
      </c>
      <c r="R34" s="147"/>
    </row>
    <row r="35" spans="1:18" s="143" customFormat="1" ht="33" x14ac:dyDescent="0.3">
      <c r="A35" s="141">
        <v>32</v>
      </c>
      <c r="B35" s="141" t="s">
        <v>20</v>
      </c>
      <c r="C35" s="141" t="s">
        <v>91</v>
      </c>
      <c r="D35" s="142" t="s">
        <v>90</v>
      </c>
      <c r="E35" s="143" t="s">
        <v>692</v>
      </c>
      <c r="F35" s="141" t="s">
        <v>30</v>
      </c>
      <c r="G35" s="141">
        <v>134</v>
      </c>
      <c r="H35" s="144" t="s">
        <v>725</v>
      </c>
      <c r="I35" s="141">
        <v>4</v>
      </c>
      <c r="J35" s="143" t="s">
        <v>622</v>
      </c>
      <c r="K35" s="145" t="s">
        <v>720</v>
      </c>
      <c r="L35" s="143" t="s">
        <v>752</v>
      </c>
      <c r="M35" s="142" t="s">
        <v>739</v>
      </c>
      <c r="N35" s="146"/>
      <c r="O35" s="143" t="str">
        <f t="shared" si="0"/>
        <v/>
      </c>
      <c r="P35" s="143" t="str">
        <f t="shared" si="1"/>
        <v>A</v>
      </c>
      <c r="Q35" s="143" t="str">
        <f t="shared" si="2"/>
        <v/>
      </c>
      <c r="R35" s="147"/>
    </row>
    <row r="36" spans="1:18" s="143" customFormat="1" x14ac:dyDescent="0.3">
      <c r="A36" s="141">
        <v>33</v>
      </c>
      <c r="B36" s="141" t="s">
        <v>554</v>
      </c>
      <c r="C36" s="141" t="s">
        <v>27</v>
      </c>
      <c r="D36" s="141" t="s">
        <v>90</v>
      </c>
      <c r="E36" s="143" t="s">
        <v>719</v>
      </c>
      <c r="F36" s="141" t="s">
        <v>30</v>
      </c>
      <c r="G36" s="141">
        <v>134</v>
      </c>
      <c r="H36" s="144" t="s">
        <v>725</v>
      </c>
      <c r="I36" s="141">
        <v>1</v>
      </c>
      <c r="J36" s="143" t="s">
        <v>584</v>
      </c>
      <c r="K36" s="145" t="s">
        <v>720</v>
      </c>
      <c r="L36" s="143" t="s">
        <v>752</v>
      </c>
      <c r="M36" s="142" t="s">
        <v>739</v>
      </c>
      <c r="N36" s="146"/>
      <c r="O36" s="143" t="str">
        <f t="shared" ref="O36:O65" si="3">IF(F36="E",M36,"")</f>
        <v/>
      </c>
      <c r="P36" s="143" t="str">
        <f t="shared" ref="P36:P65" si="4">IF(F36="T",M36,"")</f>
        <v>A</v>
      </c>
      <c r="Q36" s="143" t="str">
        <f t="shared" ref="Q36:Q65" si="5">IF(F36="G",M36,"")</f>
        <v/>
      </c>
      <c r="R36" s="147"/>
    </row>
    <row r="37" spans="1:18" s="143" customFormat="1" ht="33" x14ac:dyDescent="0.3">
      <c r="A37" s="141">
        <v>34</v>
      </c>
      <c r="B37" s="141" t="s">
        <v>20</v>
      </c>
      <c r="C37" s="141" t="s">
        <v>91</v>
      </c>
      <c r="D37" s="142" t="s">
        <v>90</v>
      </c>
      <c r="E37" s="143" t="s">
        <v>688</v>
      </c>
      <c r="F37" s="141" t="s">
        <v>30</v>
      </c>
      <c r="G37" s="141">
        <v>134</v>
      </c>
      <c r="H37" s="144" t="s">
        <v>726</v>
      </c>
      <c r="I37" s="141">
        <v>6</v>
      </c>
      <c r="J37" s="143" t="s">
        <v>619</v>
      </c>
      <c r="K37" s="145" t="s">
        <v>720</v>
      </c>
      <c r="L37" s="141"/>
      <c r="M37" s="142" t="s">
        <v>739</v>
      </c>
      <c r="N37" s="146" t="s">
        <v>746</v>
      </c>
      <c r="O37" s="143" t="str">
        <f t="shared" si="3"/>
        <v/>
      </c>
      <c r="P37" s="143" t="str">
        <f t="shared" si="4"/>
        <v>A</v>
      </c>
      <c r="Q37" s="143" t="str">
        <f t="shared" si="5"/>
        <v/>
      </c>
      <c r="R37" s="147"/>
    </row>
    <row r="38" spans="1:18" s="143" customFormat="1" ht="33" x14ac:dyDescent="0.3">
      <c r="A38" s="141">
        <v>35</v>
      </c>
      <c r="B38" s="141" t="s">
        <v>20</v>
      </c>
      <c r="C38" s="141" t="s">
        <v>91</v>
      </c>
      <c r="D38" s="142" t="s">
        <v>90</v>
      </c>
      <c r="E38" s="143" t="s">
        <v>696</v>
      </c>
      <c r="F38" s="141" t="s">
        <v>30</v>
      </c>
      <c r="G38" s="141">
        <v>171</v>
      </c>
      <c r="H38" s="144" t="s">
        <v>728</v>
      </c>
      <c r="I38" s="141">
        <v>10</v>
      </c>
      <c r="J38" s="143" t="s">
        <v>626</v>
      </c>
      <c r="K38" s="145" t="s">
        <v>720</v>
      </c>
      <c r="L38" s="141"/>
      <c r="M38" s="142" t="s">
        <v>739</v>
      </c>
      <c r="N38" s="146" t="s">
        <v>748</v>
      </c>
      <c r="O38" s="143" t="str">
        <f t="shared" si="3"/>
        <v/>
      </c>
      <c r="P38" s="143" t="str">
        <f t="shared" si="4"/>
        <v>A</v>
      </c>
      <c r="Q38" s="143" t="str">
        <f t="shared" si="5"/>
        <v/>
      </c>
      <c r="R38" s="147"/>
    </row>
    <row r="39" spans="1:18" s="165" customFormat="1" ht="33.75" customHeight="1" x14ac:dyDescent="0.3">
      <c r="A39" s="156">
        <v>36</v>
      </c>
      <c r="B39" s="156" t="s">
        <v>95</v>
      </c>
      <c r="C39" s="156" t="s">
        <v>90</v>
      </c>
      <c r="D39" s="156" t="s">
        <v>90</v>
      </c>
      <c r="E39" s="157" t="s">
        <v>712</v>
      </c>
      <c r="F39" s="156" t="s">
        <v>30</v>
      </c>
      <c r="G39" s="156">
        <v>177</v>
      </c>
      <c r="H39" s="158" t="s">
        <v>580</v>
      </c>
      <c r="I39" s="156">
        <v>12</v>
      </c>
      <c r="J39" s="157" t="s">
        <v>642</v>
      </c>
      <c r="K39" s="159" t="s">
        <v>720</v>
      </c>
      <c r="L39" s="156" t="s">
        <v>747</v>
      </c>
      <c r="M39" s="155" t="s">
        <v>738</v>
      </c>
      <c r="N39" s="162" t="s">
        <v>737</v>
      </c>
      <c r="O39" s="157" t="str">
        <f t="shared" si="3"/>
        <v/>
      </c>
      <c r="P39" s="157" t="str">
        <f t="shared" si="4"/>
        <v>C</v>
      </c>
      <c r="Q39" s="157" t="str">
        <f t="shared" si="5"/>
        <v/>
      </c>
      <c r="R39" s="163"/>
    </row>
    <row r="40" spans="1:18" s="143" customFormat="1" x14ac:dyDescent="0.3">
      <c r="A40" s="141">
        <v>37</v>
      </c>
      <c r="B40" s="141" t="s">
        <v>95</v>
      </c>
      <c r="C40" s="141" t="s">
        <v>90</v>
      </c>
      <c r="D40" s="141" t="s">
        <v>90</v>
      </c>
      <c r="E40" s="143" t="s">
        <v>710</v>
      </c>
      <c r="F40" s="141" t="s">
        <v>30</v>
      </c>
      <c r="G40" s="141">
        <v>179</v>
      </c>
      <c r="H40" s="144" t="s">
        <v>578</v>
      </c>
      <c r="I40" s="141">
        <v>2</v>
      </c>
      <c r="J40" s="143" t="s">
        <v>641</v>
      </c>
      <c r="K40" s="145" t="s">
        <v>720</v>
      </c>
      <c r="L40" s="141"/>
      <c r="M40" s="142" t="s">
        <v>739</v>
      </c>
      <c r="N40" s="146" t="s">
        <v>753</v>
      </c>
      <c r="O40" s="143" t="str">
        <f t="shared" si="3"/>
        <v/>
      </c>
      <c r="P40" s="143" t="str">
        <f t="shared" si="4"/>
        <v>A</v>
      </c>
      <c r="Q40" s="143" t="str">
        <f t="shared" si="5"/>
        <v/>
      </c>
      <c r="R40" s="147"/>
    </row>
    <row r="41" spans="1:18" s="143" customFormat="1" x14ac:dyDescent="0.3">
      <c r="A41" s="141">
        <v>38</v>
      </c>
      <c r="B41" s="141" t="s">
        <v>95</v>
      </c>
      <c r="C41" s="141" t="s">
        <v>90</v>
      </c>
      <c r="D41" s="141" t="s">
        <v>90</v>
      </c>
      <c r="E41" s="143" t="s">
        <v>711</v>
      </c>
      <c r="F41" s="141" t="s">
        <v>30</v>
      </c>
      <c r="G41" s="141">
        <v>182</v>
      </c>
      <c r="H41" s="144" t="s">
        <v>579</v>
      </c>
      <c r="I41" s="141">
        <v>3</v>
      </c>
      <c r="J41" s="143" t="s">
        <v>641</v>
      </c>
      <c r="K41" s="145" t="s">
        <v>720</v>
      </c>
      <c r="L41" s="141"/>
      <c r="M41" s="142" t="s">
        <v>739</v>
      </c>
      <c r="N41" s="146" t="s">
        <v>753</v>
      </c>
      <c r="O41" s="143" t="str">
        <f t="shared" si="3"/>
        <v/>
      </c>
      <c r="P41" s="143" t="str">
        <f t="shared" si="4"/>
        <v>A</v>
      </c>
      <c r="Q41" s="143" t="str">
        <f t="shared" si="5"/>
        <v/>
      </c>
      <c r="R41" s="147"/>
    </row>
    <row r="42" spans="1:18" s="143" customFormat="1" ht="33" x14ac:dyDescent="0.3">
      <c r="A42" s="141">
        <v>39</v>
      </c>
      <c r="B42" s="141" t="s">
        <v>552</v>
      </c>
      <c r="C42" s="141" t="s">
        <v>91</v>
      </c>
      <c r="D42" s="142" t="s">
        <v>91</v>
      </c>
      <c r="E42" s="143" t="s">
        <v>659</v>
      </c>
      <c r="F42" s="141" t="s">
        <v>30</v>
      </c>
      <c r="G42" s="141"/>
      <c r="H42" s="144">
        <v>8</v>
      </c>
      <c r="I42" s="141"/>
      <c r="J42" s="143" t="s">
        <v>593</v>
      </c>
      <c r="K42" s="145" t="s">
        <v>720</v>
      </c>
      <c r="L42" s="141"/>
      <c r="M42" s="142" t="s">
        <v>739</v>
      </c>
      <c r="N42" s="146" t="s">
        <v>742</v>
      </c>
      <c r="O42" s="143" t="str">
        <f t="shared" si="3"/>
        <v/>
      </c>
      <c r="P42" s="143" t="str">
        <f t="shared" si="4"/>
        <v>A</v>
      </c>
      <c r="Q42" s="143" t="str">
        <f t="shared" si="5"/>
        <v/>
      </c>
      <c r="R42" s="147"/>
    </row>
    <row r="43" spans="1:18" s="157" customFormat="1" ht="33" x14ac:dyDescent="0.3">
      <c r="A43" s="156">
        <v>40</v>
      </c>
      <c r="B43" s="156" t="s">
        <v>552</v>
      </c>
      <c r="C43" s="156" t="s">
        <v>91</v>
      </c>
      <c r="D43" s="155" t="s">
        <v>91</v>
      </c>
      <c r="E43" s="157" t="s">
        <v>657</v>
      </c>
      <c r="F43" s="156" t="s">
        <v>30</v>
      </c>
      <c r="G43" s="156"/>
      <c r="H43" s="158">
        <v>8.4</v>
      </c>
      <c r="I43" s="156"/>
      <c r="J43" s="157" t="s">
        <v>592</v>
      </c>
      <c r="K43" s="159" t="s">
        <v>720</v>
      </c>
      <c r="L43" s="166" t="s">
        <v>755</v>
      </c>
      <c r="M43" s="155" t="s">
        <v>738</v>
      </c>
      <c r="N43" s="162" t="s">
        <v>737</v>
      </c>
      <c r="O43" s="157" t="str">
        <f t="shared" si="3"/>
        <v/>
      </c>
      <c r="P43" s="157" t="str">
        <f t="shared" si="4"/>
        <v>C</v>
      </c>
      <c r="Q43" s="157" t="str">
        <f t="shared" si="5"/>
        <v/>
      </c>
      <c r="R43" s="163"/>
    </row>
    <row r="44" spans="1:18" s="143" customFormat="1" x14ac:dyDescent="0.3">
      <c r="A44" s="141">
        <v>41</v>
      </c>
      <c r="B44" s="141" t="s">
        <v>552</v>
      </c>
      <c r="C44" s="141" t="s">
        <v>91</v>
      </c>
      <c r="D44" s="142" t="s">
        <v>91</v>
      </c>
      <c r="E44" s="143" t="s">
        <v>658</v>
      </c>
      <c r="F44" s="141" t="s">
        <v>30</v>
      </c>
      <c r="G44" s="141"/>
      <c r="H44" s="144">
        <v>8.4</v>
      </c>
      <c r="I44" s="141"/>
      <c r="J44" s="143" t="s">
        <v>592</v>
      </c>
      <c r="K44" s="145" t="s">
        <v>720</v>
      </c>
      <c r="L44" s="141"/>
      <c r="M44" s="142" t="s">
        <v>739</v>
      </c>
      <c r="N44" s="146" t="s">
        <v>742</v>
      </c>
      <c r="O44" s="143" t="str">
        <f t="shared" si="3"/>
        <v/>
      </c>
      <c r="P44" s="143" t="str">
        <f t="shared" si="4"/>
        <v>A</v>
      </c>
      <c r="Q44" s="143" t="str">
        <f t="shared" si="5"/>
        <v/>
      </c>
      <c r="R44" s="147"/>
    </row>
    <row r="45" spans="1:18" s="143" customFormat="1" ht="33" x14ac:dyDescent="0.3">
      <c r="A45" s="141">
        <v>42</v>
      </c>
      <c r="B45" s="141" t="s">
        <v>17</v>
      </c>
      <c r="C45" s="141" t="s">
        <v>90</v>
      </c>
      <c r="D45" s="141" t="s">
        <v>90</v>
      </c>
      <c r="E45" s="143" t="s">
        <v>601</v>
      </c>
      <c r="F45" s="141" t="s">
        <v>29</v>
      </c>
      <c r="G45" s="141">
        <v>269</v>
      </c>
      <c r="H45" s="144" t="s">
        <v>563</v>
      </c>
      <c r="I45" s="141">
        <v>20</v>
      </c>
      <c r="J45" s="143" t="s">
        <v>601</v>
      </c>
      <c r="K45" s="145" t="s">
        <v>720</v>
      </c>
      <c r="L45" s="141"/>
      <c r="M45" s="142" t="s">
        <v>739</v>
      </c>
      <c r="N45" s="146" t="s">
        <v>748</v>
      </c>
      <c r="O45" s="143" t="str">
        <f t="shared" si="3"/>
        <v>A</v>
      </c>
      <c r="P45" s="143" t="str">
        <f t="shared" si="4"/>
        <v/>
      </c>
      <c r="Q45" s="143" t="str">
        <f t="shared" si="5"/>
        <v/>
      </c>
      <c r="R45" s="147"/>
    </row>
    <row r="46" spans="1:18" s="143" customFormat="1" ht="49.5" x14ac:dyDescent="0.3">
      <c r="A46" s="141">
        <v>43</v>
      </c>
      <c r="B46" s="141" t="s">
        <v>20</v>
      </c>
      <c r="C46" s="141" t="s">
        <v>91</v>
      </c>
      <c r="D46" s="142" t="s">
        <v>90</v>
      </c>
      <c r="E46" s="143" t="s">
        <v>695</v>
      </c>
      <c r="F46" s="141" t="s">
        <v>30</v>
      </c>
      <c r="G46" s="141">
        <v>274</v>
      </c>
      <c r="H46" s="144" t="s">
        <v>576</v>
      </c>
      <c r="I46" s="141">
        <v>23</v>
      </c>
      <c r="J46" s="143" t="s">
        <v>625</v>
      </c>
      <c r="K46" s="145" t="s">
        <v>720</v>
      </c>
      <c r="L46" s="141"/>
      <c r="M46" s="142" t="s">
        <v>739</v>
      </c>
      <c r="N46" s="146" t="s">
        <v>746</v>
      </c>
      <c r="O46" s="143" t="str">
        <f t="shared" si="3"/>
        <v/>
      </c>
      <c r="P46" s="143" t="str">
        <f t="shared" si="4"/>
        <v>A</v>
      </c>
      <c r="Q46" s="143" t="str">
        <f t="shared" si="5"/>
        <v/>
      </c>
      <c r="R46" s="147"/>
    </row>
    <row r="47" spans="1:18" s="157" customFormat="1" ht="33" x14ac:dyDescent="0.3">
      <c r="A47" s="156">
        <v>44</v>
      </c>
      <c r="B47" s="156" t="s">
        <v>17</v>
      </c>
      <c r="C47" s="156" t="s">
        <v>90</v>
      </c>
      <c r="D47" s="156" t="s">
        <v>90</v>
      </c>
      <c r="E47" s="157" t="s">
        <v>672</v>
      </c>
      <c r="F47" s="156" t="s">
        <v>30</v>
      </c>
      <c r="G47" s="156" t="s">
        <v>555</v>
      </c>
      <c r="H47" s="158" t="s">
        <v>564</v>
      </c>
      <c r="I47" s="156">
        <v>9</v>
      </c>
      <c r="J47" s="157" t="s">
        <v>603</v>
      </c>
      <c r="K47" s="159" t="s">
        <v>720</v>
      </c>
      <c r="L47" s="156" t="s">
        <v>747</v>
      </c>
      <c r="M47" s="155" t="s">
        <v>738</v>
      </c>
      <c r="N47" s="162" t="s">
        <v>737</v>
      </c>
      <c r="O47" s="157" t="str">
        <f t="shared" si="3"/>
        <v/>
      </c>
      <c r="P47" s="157" t="str">
        <f t="shared" si="4"/>
        <v>C</v>
      </c>
      <c r="Q47" s="157" t="str">
        <f t="shared" si="5"/>
        <v/>
      </c>
      <c r="R47" s="163"/>
    </row>
    <row r="48" spans="1:18" s="149" customFormat="1" ht="33.75" customHeight="1" x14ac:dyDescent="0.3">
      <c r="A48" s="141">
        <v>45</v>
      </c>
      <c r="B48" s="141" t="s">
        <v>17</v>
      </c>
      <c r="C48" s="141" t="s">
        <v>90</v>
      </c>
      <c r="D48" s="141" t="s">
        <v>90</v>
      </c>
      <c r="E48" s="143" t="s">
        <v>673</v>
      </c>
      <c r="F48" s="141" t="s">
        <v>30</v>
      </c>
      <c r="G48" s="141" t="s">
        <v>556</v>
      </c>
      <c r="H48" s="144" t="s">
        <v>564</v>
      </c>
      <c r="I48" s="141">
        <v>9</v>
      </c>
      <c r="J48" s="143" t="s">
        <v>604</v>
      </c>
      <c r="K48" s="145" t="s">
        <v>720</v>
      </c>
      <c r="L48" s="141"/>
      <c r="M48" s="142" t="s">
        <v>739</v>
      </c>
      <c r="N48" s="146" t="s">
        <v>748</v>
      </c>
      <c r="O48" s="143" t="str">
        <f t="shared" si="3"/>
        <v/>
      </c>
      <c r="P48" s="143" t="str">
        <f t="shared" si="4"/>
        <v>A</v>
      </c>
      <c r="Q48" s="143" t="str">
        <f t="shared" si="5"/>
        <v/>
      </c>
      <c r="R48" s="147"/>
    </row>
    <row r="49" spans="1:18" s="157" customFormat="1" ht="49.5" x14ac:dyDescent="0.3">
      <c r="A49" s="156">
        <v>46</v>
      </c>
      <c r="B49" s="156" t="s">
        <v>10</v>
      </c>
      <c r="C49" s="156" t="s">
        <v>27</v>
      </c>
      <c r="D49" s="156" t="s">
        <v>90</v>
      </c>
      <c r="E49" s="157" t="s">
        <v>709</v>
      </c>
      <c r="F49" s="156" t="s">
        <v>30</v>
      </c>
      <c r="G49" s="156">
        <v>314</v>
      </c>
      <c r="H49" s="158" t="s">
        <v>729</v>
      </c>
      <c r="I49" s="156">
        <v>1</v>
      </c>
      <c r="J49" s="157" t="s">
        <v>640</v>
      </c>
      <c r="K49" s="159" t="s">
        <v>720</v>
      </c>
      <c r="L49" s="157" t="s">
        <v>756</v>
      </c>
      <c r="M49" s="155" t="s">
        <v>738</v>
      </c>
      <c r="N49" s="162"/>
      <c r="O49" s="157" t="str">
        <f t="shared" si="3"/>
        <v/>
      </c>
      <c r="P49" s="157" t="str">
        <f t="shared" si="4"/>
        <v>C</v>
      </c>
      <c r="Q49" s="157" t="str">
        <f t="shared" si="5"/>
        <v/>
      </c>
      <c r="R49" s="163"/>
    </row>
    <row r="50" spans="1:18" s="102" customFormat="1" x14ac:dyDescent="0.3">
      <c r="A50" s="104">
        <v>47</v>
      </c>
      <c r="B50" s="103" t="s">
        <v>552</v>
      </c>
      <c r="C50" s="104" t="s">
        <v>91</v>
      </c>
      <c r="D50" s="124" t="s">
        <v>91</v>
      </c>
      <c r="E50" s="121" t="s">
        <v>653</v>
      </c>
      <c r="F50" s="103" t="s">
        <v>30</v>
      </c>
      <c r="G50" s="103"/>
      <c r="H50" s="132" t="s">
        <v>27</v>
      </c>
      <c r="I50" s="103"/>
      <c r="J50" s="121" t="s">
        <v>588</v>
      </c>
      <c r="K50" s="122" t="s">
        <v>720</v>
      </c>
      <c r="L50" s="104"/>
      <c r="M50" s="124" t="s">
        <v>73</v>
      </c>
      <c r="N50" s="127"/>
      <c r="O50" s="102" t="str">
        <f t="shared" si="3"/>
        <v/>
      </c>
      <c r="P50" s="102" t="str">
        <f t="shared" si="4"/>
        <v>O</v>
      </c>
      <c r="Q50" s="102" t="str">
        <f t="shared" si="5"/>
        <v/>
      </c>
      <c r="R50" s="130"/>
    </row>
    <row r="51" spans="1:18" s="102" customFormat="1" ht="33" x14ac:dyDescent="0.3">
      <c r="A51" s="104">
        <v>48</v>
      </c>
      <c r="B51" s="103" t="s">
        <v>20</v>
      </c>
      <c r="C51" s="104" t="s">
        <v>91</v>
      </c>
      <c r="D51" s="124" t="s">
        <v>90</v>
      </c>
      <c r="E51" s="121" t="s">
        <v>685</v>
      </c>
      <c r="F51" s="103" t="s">
        <v>30</v>
      </c>
      <c r="G51" s="103">
        <v>344</v>
      </c>
      <c r="H51" s="132" t="s">
        <v>572</v>
      </c>
      <c r="I51" s="103">
        <v>2</v>
      </c>
      <c r="J51" s="121" t="s">
        <v>618</v>
      </c>
      <c r="K51" s="122" t="s">
        <v>720</v>
      </c>
      <c r="L51" s="104"/>
      <c r="M51" s="124" t="s">
        <v>73</v>
      </c>
      <c r="N51" s="127"/>
      <c r="O51" s="102" t="str">
        <f t="shared" si="3"/>
        <v/>
      </c>
      <c r="P51" s="102" t="str">
        <f t="shared" si="4"/>
        <v>O</v>
      </c>
      <c r="Q51" s="102" t="str">
        <f t="shared" si="5"/>
        <v/>
      </c>
      <c r="R51" s="130"/>
    </row>
    <row r="52" spans="1:18" s="102" customFormat="1" ht="33" x14ac:dyDescent="0.3">
      <c r="A52" s="104">
        <v>49</v>
      </c>
      <c r="B52" s="103" t="s">
        <v>95</v>
      </c>
      <c r="C52" s="104" t="s">
        <v>90</v>
      </c>
      <c r="D52" s="104" t="s">
        <v>90</v>
      </c>
      <c r="E52" s="121" t="s">
        <v>713</v>
      </c>
      <c r="F52" s="103" t="s">
        <v>30</v>
      </c>
      <c r="G52" s="103">
        <v>353</v>
      </c>
      <c r="H52" s="132" t="s">
        <v>581</v>
      </c>
      <c r="I52" s="103" t="s">
        <v>583</v>
      </c>
      <c r="J52" s="121" t="s">
        <v>643</v>
      </c>
      <c r="K52" s="122" t="s">
        <v>720</v>
      </c>
      <c r="L52" s="104"/>
      <c r="M52" s="124" t="s">
        <v>73</v>
      </c>
      <c r="N52" s="127"/>
      <c r="O52" s="102" t="str">
        <f t="shared" si="3"/>
        <v/>
      </c>
      <c r="P52" s="102" t="str">
        <f t="shared" si="4"/>
        <v>O</v>
      </c>
      <c r="Q52" s="102" t="str">
        <f t="shared" si="5"/>
        <v/>
      </c>
      <c r="R52" s="130"/>
    </row>
    <row r="53" spans="1:18" s="102" customFormat="1" x14ac:dyDescent="0.3">
      <c r="A53" s="104">
        <v>50</v>
      </c>
      <c r="B53" s="103" t="s">
        <v>17</v>
      </c>
      <c r="C53" s="104" t="s">
        <v>90</v>
      </c>
      <c r="D53" s="104" t="s">
        <v>90</v>
      </c>
      <c r="E53" s="121" t="s">
        <v>676</v>
      </c>
      <c r="F53" s="103" t="s">
        <v>30</v>
      </c>
      <c r="G53" s="103">
        <v>357</v>
      </c>
      <c r="H53" s="132" t="s">
        <v>557</v>
      </c>
      <c r="I53" s="103">
        <v>11</v>
      </c>
      <c r="J53" s="121" t="s">
        <v>610</v>
      </c>
      <c r="K53" s="122" t="s">
        <v>720</v>
      </c>
      <c r="L53" s="104"/>
      <c r="M53" s="124" t="s">
        <v>73</v>
      </c>
      <c r="N53" s="127"/>
      <c r="O53" s="102" t="str">
        <f t="shared" si="3"/>
        <v/>
      </c>
      <c r="P53" s="102" t="str">
        <f t="shared" si="4"/>
        <v>O</v>
      </c>
      <c r="Q53" s="102" t="str">
        <f t="shared" si="5"/>
        <v/>
      </c>
      <c r="R53" s="130"/>
    </row>
    <row r="54" spans="1:18" s="102" customFormat="1" x14ac:dyDescent="0.3">
      <c r="A54" s="104">
        <v>51</v>
      </c>
      <c r="B54" s="103" t="s">
        <v>553</v>
      </c>
      <c r="C54" s="104" t="s">
        <v>27</v>
      </c>
      <c r="D54" s="104" t="s">
        <v>90</v>
      </c>
      <c r="E54" s="121" t="s">
        <v>649</v>
      </c>
      <c r="F54" s="103" t="s">
        <v>30</v>
      </c>
      <c r="G54" s="103">
        <v>357</v>
      </c>
      <c r="H54" s="132" t="s">
        <v>557</v>
      </c>
      <c r="I54" s="103">
        <v>11</v>
      </c>
      <c r="J54" s="121" t="s">
        <v>638</v>
      </c>
      <c r="K54" s="122" t="s">
        <v>720</v>
      </c>
      <c r="L54" s="104"/>
      <c r="M54" s="124" t="s">
        <v>73</v>
      </c>
      <c r="N54" s="127"/>
      <c r="O54" s="102" t="str">
        <f t="shared" si="3"/>
        <v/>
      </c>
      <c r="P54" s="102" t="str">
        <f t="shared" si="4"/>
        <v>O</v>
      </c>
      <c r="Q54" s="102" t="str">
        <f t="shared" si="5"/>
        <v/>
      </c>
      <c r="R54" s="130"/>
    </row>
    <row r="55" spans="1:18" s="100" customFormat="1" x14ac:dyDescent="0.3">
      <c r="A55" s="101">
        <v>52</v>
      </c>
      <c r="B55" s="103" t="s">
        <v>551</v>
      </c>
      <c r="C55" s="124" t="s">
        <v>27</v>
      </c>
      <c r="D55" s="124" t="s">
        <v>90</v>
      </c>
      <c r="E55" s="121" t="s">
        <v>649</v>
      </c>
      <c r="F55" s="103" t="s">
        <v>29</v>
      </c>
      <c r="G55" s="103">
        <v>357</v>
      </c>
      <c r="H55" s="132" t="s">
        <v>557</v>
      </c>
      <c r="I55" s="103">
        <v>11</v>
      </c>
      <c r="J55" s="121" t="s">
        <v>584</v>
      </c>
      <c r="K55" s="122" t="s">
        <v>720</v>
      </c>
      <c r="L55" s="101"/>
      <c r="M55" s="124" t="s">
        <v>73</v>
      </c>
      <c r="N55" s="126"/>
      <c r="O55" s="102" t="str">
        <f t="shared" si="3"/>
        <v>O</v>
      </c>
      <c r="P55" s="102" t="str">
        <f t="shared" si="4"/>
        <v/>
      </c>
      <c r="Q55" s="102" t="str">
        <f t="shared" si="5"/>
        <v/>
      </c>
      <c r="R55" s="129"/>
    </row>
    <row r="56" spans="1:18" s="102" customFormat="1" x14ac:dyDescent="0.3">
      <c r="A56" s="104">
        <v>53</v>
      </c>
      <c r="B56" s="103" t="s">
        <v>552</v>
      </c>
      <c r="C56" s="104" t="s">
        <v>91</v>
      </c>
      <c r="D56" s="124" t="s">
        <v>91</v>
      </c>
      <c r="E56" s="121" t="s">
        <v>654</v>
      </c>
      <c r="F56" s="103" t="s">
        <v>30</v>
      </c>
      <c r="G56" s="103"/>
      <c r="H56" s="132" t="s">
        <v>425</v>
      </c>
      <c r="I56" s="103"/>
      <c r="J56" s="121" t="s">
        <v>589</v>
      </c>
      <c r="K56" s="122" t="s">
        <v>720</v>
      </c>
      <c r="L56" s="104"/>
      <c r="M56" s="124" t="s">
        <v>73</v>
      </c>
      <c r="N56" s="127"/>
      <c r="O56" s="102" t="str">
        <f t="shared" si="3"/>
        <v/>
      </c>
      <c r="P56" s="102" t="str">
        <f t="shared" si="4"/>
        <v>O</v>
      </c>
      <c r="Q56" s="102" t="str">
        <f t="shared" si="5"/>
        <v/>
      </c>
      <c r="R56" s="130"/>
    </row>
    <row r="57" spans="1:18" s="102" customFormat="1" ht="33" x14ac:dyDescent="0.3">
      <c r="A57" s="104">
        <v>54</v>
      </c>
      <c r="B57" s="103" t="s">
        <v>20</v>
      </c>
      <c r="C57" s="104" t="s">
        <v>91</v>
      </c>
      <c r="D57" s="124" t="s">
        <v>90</v>
      </c>
      <c r="E57" s="121" t="s">
        <v>687</v>
      </c>
      <c r="F57" s="103" t="s">
        <v>30</v>
      </c>
      <c r="G57" s="103">
        <v>358</v>
      </c>
      <c r="H57" s="132" t="s">
        <v>574</v>
      </c>
      <c r="I57" s="103">
        <v>2</v>
      </c>
      <c r="J57" s="121" t="s">
        <v>618</v>
      </c>
      <c r="K57" s="122" t="s">
        <v>720</v>
      </c>
      <c r="L57" s="104"/>
      <c r="M57" s="124" t="s">
        <v>73</v>
      </c>
      <c r="N57" s="127"/>
      <c r="O57" s="102" t="str">
        <f t="shared" si="3"/>
        <v/>
      </c>
      <c r="P57" s="102" t="str">
        <f t="shared" si="4"/>
        <v>O</v>
      </c>
      <c r="Q57" s="102" t="str">
        <f t="shared" si="5"/>
        <v/>
      </c>
      <c r="R57" s="130"/>
    </row>
    <row r="58" spans="1:18" s="101" customFormat="1" ht="33.75" customHeight="1" x14ac:dyDescent="0.3">
      <c r="A58" s="124">
        <v>55</v>
      </c>
      <c r="B58" s="103" t="s">
        <v>14</v>
      </c>
      <c r="C58" s="124" t="s">
        <v>91</v>
      </c>
      <c r="D58" s="104" t="s">
        <v>90</v>
      </c>
      <c r="E58" s="121" t="s">
        <v>702</v>
      </c>
      <c r="F58" s="103" t="s">
        <v>30</v>
      </c>
      <c r="G58" s="103">
        <v>369</v>
      </c>
      <c r="H58" s="132" t="s">
        <v>569</v>
      </c>
      <c r="I58" s="103">
        <v>11</v>
      </c>
      <c r="J58" s="121" t="s">
        <v>632</v>
      </c>
      <c r="K58" s="122" t="s">
        <v>720</v>
      </c>
      <c r="M58" s="124" t="s">
        <v>73</v>
      </c>
      <c r="N58" s="126"/>
      <c r="O58" s="102" t="str">
        <f t="shared" si="3"/>
        <v/>
      </c>
      <c r="P58" s="102" t="str">
        <f t="shared" si="4"/>
        <v>O</v>
      </c>
      <c r="Q58" s="102" t="str">
        <f t="shared" si="5"/>
        <v/>
      </c>
      <c r="R58" s="129"/>
    </row>
    <row r="59" spans="1:18" s="102" customFormat="1" ht="33" x14ac:dyDescent="0.3">
      <c r="A59" s="104">
        <v>56</v>
      </c>
      <c r="B59" s="103" t="s">
        <v>17</v>
      </c>
      <c r="C59" s="104" t="s">
        <v>90</v>
      </c>
      <c r="D59" s="104" t="s">
        <v>90</v>
      </c>
      <c r="E59" s="121" t="s">
        <v>677</v>
      </c>
      <c r="F59" s="103" t="s">
        <v>29</v>
      </c>
      <c r="G59" s="103">
        <v>369</v>
      </c>
      <c r="H59" s="132" t="s">
        <v>569</v>
      </c>
      <c r="I59" s="103">
        <v>11</v>
      </c>
      <c r="J59" s="121" t="s">
        <v>611</v>
      </c>
      <c r="K59" s="122" t="s">
        <v>720</v>
      </c>
      <c r="L59" s="104"/>
      <c r="M59" s="124" t="s">
        <v>73</v>
      </c>
      <c r="N59" s="127"/>
      <c r="O59" s="102" t="str">
        <f t="shared" si="3"/>
        <v>O</v>
      </c>
      <c r="P59" s="102" t="str">
        <f t="shared" si="4"/>
        <v/>
      </c>
      <c r="Q59" s="102" t="str">
        <f t="shared" si="5"/>
        <v/>
      </c>
      <c r="R59" s="130"/>
    </row>
    <row r="60" spans="1:18" s="102" customFormat="1" ht="33" x14ac:dyDescent="0.3">
      <c r="A60" s="104">
        <v>57</v>
      </c>
      <c r="B60" s="103" t="s">
        <v>20</v>
      </c>
      <c r="C60" s="104" t="s">
        <v>91</v>
      </c>
      <c r="D60" s="124" t="s">
        <v>90</v>
      </c>
      <c r="E60" s="121" t="s">
        <v>686</v>
      </c>
      <c r="F60" s="103" t="s">
        <v>30</v>
      </c>
      <c r="G60" s="103">
        <v>378</v>
      </c>
      <c r="H60" s="132" t="s">
        <v>573</v>
      </c>
      <c r="I60" s="103">
        <v>2</v>
      </c>
      <c r="J60" s="121" t="s">
        <v>618</v>
      </c>
      <c r="K60" s="122" t="s">
        <v>720</v>
      </c>
      <c r="L60" s="104"/>
      <c r="M60" s="124" t="s">
        <v>73</v>
      </c>
      <c r="N60" s="127"/>
      <c r="O60" s="102" t="str">
        <f t="shared" si="3"/>
        <v/>
      </c>
      <c r="P60" s="102" t="str">
        <f t="shared" si="4"/>
        <v>O</v>
      </c>
      <c r="Q60" s="102" t="str">
        <f t="shared" si="5"/>
        <v/>
      </c>
      <c r="R60" s="130"/>
    </row>
    <row r="61" spans="1:18" s="102" customFormat="1" ht="49.5" x14ac:dyDescent="0.3">
      <c r="A61" s="104">
        <v>58</v>
      </c>
      <c r="B61" s="103" t="s">
        <v>20</v>
      </c>
      <c r="C61" s="104" t="s">
        <v>91</v>
      </c>
      <c r="D61" s="124" t="s">
        <v>90</v>
      </c>
      <c r="E61" s="121" t="s">
        <v>694</v>
      </c>
      <c r="F61" s="103" t="s">
        <v>30</v>
      </c>
      <c r="G61" s="103">
        <v>406</v>
      </c>
      <c r="H61" s="132" t="s">
        <v>575</v>
      </c>
      <c r="I61" s="103">
        <v>1</v>
      </c>
      <c r="J61" s="121" t="s">
        <v>624</v>
      </c>
      <c r="K61" s="122" t="s">
        <v>720</v>
      </c>
      <c r="L61" s="104"/>
      <c r="M61" s="124" t="s">
        <v>73</v>
      </c>
      <c r="N61" s="127"/>
      <c r="O61" s="102" t="str">
        <f t="shared" si="3"/>
        <v/>
      </c>
      <c r="P61" s="102" t="str">
        <f t="shared" si="4"/>
        <v>O</v>
      </c>
      <c r="Q61" s="102" t="str">
        <f t="shared" si="5"/>
        <v/>
      </c>
      <c r="R61" s="130"/>
    </row>
    <row r="62" spans="1:18" s="102" customFormat="1" ht="49.5" x14ac:dyDescent="0.3">
      <c r="A62" s="104">
        <v>59</v>
      </c>
      <c r="B62" s="103" t="s">
        <v>20</v>
      </c>
      <c r="C62" s="104" t="s">
        <v>91</v>
      </c>
      <c r="D62" s="124" t="s">
        <v>90</v>
      </c>
      <c r="E62" s="121" t="s">
        <v>697</v>
      </c>
      <c r="F62" s="103" t="s">
        <v>30</v>
      </c>
      <c r="G62" s="103">
        <v>404</v>
      </c>
      <c r="H62" s="132" t="s">
        <v>577</v>
      </c>
      <c r="I62" s="103">
        <v>4</v>
      </c>
      <c r="J62" s="121" t="s">
        <v>627</v>
      </c>
      <c r="K62" s="122" t="s">
        <v>720</v>
      </c>
      <c r="L62" s="104"/>
      <c r="M62" s="124" t="s">
        <v>73</v>
      </c>
      <c r="N62" s="127"/>
      <c r="O62" s="102" t="str">
        <f t="shared" si="3"/>
        <v/>
      </c>
      <c r="P62" s="102" t="str">
        <f t="shared" si="4"/>
        <v>O</v>
      </c>
      <c r="Q62" s="102" t="str">
        <f t="shared" si="5"/>
        <v/>
      </c>
      <c r="R62" s="130"/>
    </row>
    <row r="63" spans="1:18" s="102" customFormat="1" x14ac:dyDescent="0.3">
      <c r="A63" s="104">
        <v>60</v>
      </c>
      <c r="B63" s="103" t="s">
        <v>552</v>
      </c>
      <c r="C63" s="104" t="s">
        <v>91</v>
      </c>
      <c r="D63" s="124" t="s">
        <v>91</v>
      </c>
      <c r="E63" s="121" t="s">
        <v>655</v>
      </c>
      <c r="F63" s="103" t="s">
        <v>30</v>
      </c>
      <c r="G63" s="103"/>
      <c r="H63" s="132" t="s">
        <v>76</v>
      </c>
      <c r="I63" s="103"/>
      <c r="J63" s="121" t="s">
        <v>590</v>
      </c>
      <c r="K63" s="122" t="s">
        <v>720</v>
      </c>
      <c r="L63" s="104"/>
      <c r="M63" s="124" t="s">
        <v>73</v>
      </c>
      <c r="N63" s="127"/>
      <c r="O63" s="102" t="str">
        <f t="shared" si="3"/>
        <v/>
      </c>
      <c r="P63" s="102" t="str">
        <f t="shared" si="4"/>
        <v>O</v>
      </c>
      <c r="Q63" s="102" t="str">
        <f t="shared" si="5"/>
        <v/>
      </c>
      <c r="R63" s="130"/>
    </row>
    <row r="64" spans="1:18" s="102" customFormat="1" ht="33" x14ac:dyDescent="0.3">
      <c r="A64" s="104">
        <v>61</v>
      </c>
      <c r="B64" s="103" t="s">
        <v>17</v>
      </c>
      <c r="C64" s="104" t="s">
        <v>90</v>
      </c>
      <c r="D64" s="104" t="s">
        <v>90</v>
      </c>
      <c r="E64" s="121" t="s">
        <v>678</v>
      </c>
      <c r="F64" s="103" t="s">
        <v>30</v>
      </c>
      <c r="G64" s="103">
        <v>390</v>
      </c>
      <c r="H64" s="132" t="s">
        <v>570</v>
      </c>
      <c r="I64" s="103">
        <v>36</v>
      </c>
      <c r="J64" s="121" t="s">
        <v>612</v>
      </c>
      <c r="K64" s="122"/>
      <c r="L64" s="104"/>
      <c r="M64" s="124" t="s">
        <v>73</v>
      </c>
      <c r="N64" s="127"/>
      <c r="O64" s="102" t="str">
        <f t="shared" si="3"/>
        <v/>
      </c>
      <c r="P64" s="102" t="str">
        <f t="shared" si="4"/>
        <v>O</v>
      </c>
      <c r="Q64" s="102" t="str">
        <f t="shared" si="5"/>
        <v/>
      </c>
      <c r="R64" s="130"/>
    </row>
    <row r="65" spans="1:18" s="102" customFormat="1" x14ac:dyDescent="0.3">
      <c r="A65" s="104">
        <v>62</v>
      </c>
      <c r="B65" s="103" t="s">
        <v>14</v>
      </c>
      <c r="C65" s="104" t="s">
        <v>91</v>
      </c>
      <c r="D65" s="104" t="s">
        <v>90</v>
      </c>
      <c r="E65" s="121" t="s">
        <v>703</v>
      </c>
      <c r="F65" s="103" t="s">
        <v>30</v>
      </c>
      <c r="G65" s="103">
        <v>390</v>
      </c>
      <c r="H65" s="132" t="s">
        <v>570</v>
      </c>
      <c r="I65" s="103">
        <v>36</v>
      </c>
      <c r="J65" s="121" t="s">
        <v>633</v>
      </c>
      <c r="K65" s="122" t="s">
        <v>720</v>
      </c>
      <c r="L65" s="104"/>
      <c r="M65" s="124" t="s">
        <v>73</v>
      </c>
      <c r="N65" s="127"/>
      <c r="O65" s="102" t="str">
        <f t="shared" si="3"/>
        <v/>
      </c>
      <c r="P65" s="102" t="str">
        <f t="shared" si="4"/>
        <v>O</v>
      </c>
      <c r="Q65" s="102" t="str">
        <f t="shared" si="5"/>
        <v/>
      </c>
      <c r="R65" s="130"/>
    </row>
    <row r="66" spans="1:18" s="140" customFormat="1" x14ac:dyDescent="0.3">
      <c r="A66" s="134"/>
      <c r="B66" s="135"/>
      <c r="C66" s="134"/>
      <c r="D66" s="134"/>
      <c r="E66" s="136"/>
      <c r="F66" s="135"/>
      <c r="G66" s="135"/>
      <c r="H66" s="137"/>
      <c r="I66" s="135"/>
      <c r="J66" s="136"/>
      <c r="K66" s="138"/>
      <c r="L66" s="134"/>
      <c r="M66" s="139"/>
      <c r="N66" s="134"/>
      <c r="O66" s="102"/>
      <c r="P66" s="102"/>
      <c r="Q66" s="102"/>
      <c r="R66" s="134"/>
    </row>
    <row r="67" spans="1:18" ht="26.25" x14ac:dyDescent="0.45">
      <c r="A67" s="133" t="s">
        <v>734</v>
      </c>
    </row>
    <row r="68" spans="1:18" s="143" customFormat="1" ht="33" x14ac:dyDescent="0.3">
      <c r="A68" s="141">
        <v>63</v>
      </c>
      <c r="B68" s="141" t="s">
        <v>20</v>
      </c>
      <c r="C68" s="141" t="s">
        <v>91</v>
      </c>
      <c r="D68" s="142" t="s">
        <v>90</v>
      </c>
      <c r="E68" s="143" t="s">
        <v>680</v>
      </c>
      <c r="F68" s="141" t="s">
        <v>29</v>
      </c>
      <c r="G68" s="141">
        <v>46</v>
      </c>
      <c r="H68" s="144">
        <v>6</v>
      </c>
      <c r="I68" s="141">
        <v>1</v>
      </c>
      <c r="J68" s="143" t="s">
        <v>614</v>
      </c>
      <c r="K68" s="145" t="s">
        <v>720</v>
      </c>
      <c r="L68" s="141" t="s">
        <v>740</v>
      </c>
      <c r="M68" s="142" t="s">
        <v>738</v>
      </c>
      <c r="N68" s="146" t="s">
        <v>737</v>
      </c>
      <c r="O68" s="143" t="str">
        <f t="shared" ref="O68:O87" si="6">IF(F68="E",M68,"")</f>
        <v>C</v>
      </c>
      <c r="P68" s="143" t="str">
        <f t="shared" ref="P68:P87" si="7">IF(F68="T",M68,"")</f>
        <v/>
      </c>
      <c r="Q68" s="143" t="str">
        <f t="shared" ref="Q68:Q87" si="8">IF(F68="G",M68,"")</f>
        <v/>
      </c>
      <c r="R68" s="147"/>
    </row>
    <row r="69" spans="1:18" s="148" customFormat="1" x14ac:dyDescent="0.3">
      <c r="A69" s="141">
        <v>64</v>
      </c>
      <c r="B69" s="141" t="s">
        <v>17</v>
      </c>
      <c r="C69" s="141" t="s">
        <v>90</v>
      </c>
      <c r="D69" s="141" t="s">
        <v>90</v>
      </c>
      <c r="E69" s="143" t="s">
        <v>660</v>
      </c>
      <c r="F69" s="141" t="s">
        <v>29</v>
      </c>
      <c r="G69" s="141">
        <v>46</v>
      </c>
      <c r="H69" s="144">
        <v>6.1</v>
      </c>
      <c r="I69" s="141">
        <v>6</v>
      </c>
      <c r="J69" s="145" t="s">
        <v>721</v>
      </c>
      <c r="L69" s="141" t="s">
        <v>740</v>
      </c>
      <c r="M69" s="142" t="s">
        <v>738</v>
      </c>
      <c r="N69" s="146" t="s">
        <v>737</v>
      </c>
      <c r="O69" s="143" t="str">
        <f t="shared" si="6"/>
        <v>C</v>
      </c>
      <c r="P69" s="143" t="str">
        <f t="shared" si="7"/>
        <v/>
      </c>
      <c r="Q69" s="143" t="str">
        <f t="shared" si="8"/>
        <v/>
      </c>
      <c r="R69" s="147"/>
    </row>
    <row r="70" spans="1:18" s="149" customFormat="1" ht="36" customHeight="1" x14ac:dyDescent="0.3">
      <c r="A70" s="141">
        <v>65</v>
      </c>
      <c r="B70" s="141" t="s">
        <v>17</v>
      </c>
      <c r="C70" s="141" t="s">
        <v>90</v>
      </c>
      <c r="D70" s="141" t="s">
        <v>90</v>
      </c>
      <c r="E70" s="143" t="s">
        <v>660</v>
      </c>
      <c r="F70" s="141" t="s">
        <v>29</v>
      </c>
      <c r="G70" s="141">
        <v>46</v>
      </c>
      <c r="H70" s="144" t="s">
        <v>436</v>
      </c>
      <c r="I70" s="141">
        <v>26</v>
      </c>
      <c r="J70" s="145" t="s">
        <v>721</v>
      </c>
      <c r="L70" s="141" t="s">
        <v>740</v>
      </c>
      <c r="M70" s="142" t="s">
        <v>738</v>
      </c>
      <c r="N70" s="146" t="s">
        <v>737</v>
      </c>
      <c r="O70" s="143" t="str">
        <f t="shared" si="6"/>
        <v>C</v>
      </c>
      <c r="P70" s="143" t="str">
        <f t="shared" si="7"/>
        <v/>
      </c>
      <c r="Q70" s="143" t="str">
        <f t="shared" si="8"/>
        <v/>
      </c>
      <c r="R70" s="147"/>
    </row>
    <row r="71" spans="1:18" s="149" customFormat="1" ht="32.25" customHeight="1" x14ac:dyDescent="0.3">
      <c r="A71" s="141">
        <v>66</v>
      </c>
      <c r="B71" s="141" t="s">
        <v>17</v>
      </c>
      <c r="C71" s="141" t="s">
        <v>90</v>
      </c>
      <c r="D71" s="141" t="s">
        <v>90</v>
      </c>
      <c r="E71" s="143" t="s">
        <v>661</v>
      </c>
      <c r="F71" s="141" t="s">
        <v>29</v>
      </c>
      <c r="G71" s="141">
        <v>50</v>
      </c>
      <c r="H71" s="144" t="s">
        <v>558</v>
      </c>
      <c r="I71" s="141">
        <v>18</v>
      </c>
      <c r="J71" s="143" t="s">
        <v>594</v>
      </c>
      <c r="K71" s="145" t="s">
        <v>720</v>
      </c>
      <c r="L71" s="141" t="s">
        <v>740</v>
      </c>
      <c r="M71" s="142" t="s">
        <v>738</v>
      </c>
      <c r="N71" s="146" t="s">
        <v>737</v>
      </c>
      <c r="O71" s="143" t="str">
        <f t="shared" si="6"/>
        <v>C</v>
      </c>
      <c r="P71" s="143" t="str">
        <f t="shared" si="7"/>
        <v/>
      </c>
      <c r="Q71" s="143" t="str">
        <f t="shared" si="8"/>
        <v/>
      </c>
      <c r="R71" s="147"/>
    </row>
    <row r="72" spans="1:18" s="143" customFormat="1" ht="33" x14ac:dyDescent="0.3">
      <c r="A72" s="141">
        <v>67</v>
      </c>
      <c r="B72" s="141" t="s">
        <v>20</v>
      </c>
      <c r="C72" s="141" t="s">
        <v>91</v>
      </c>
      <c r="D72" s="142" t="s">
        <v>90</v>
      </c>
      <c r="E72" s="143" t="s">
        <v>681</v>
      </c>
      <c r="F72" s="141" t="s">
        <v>29</v>
      </c>
      <c r="G72" s="141">
        <v>112</v>
      </c>
      <c r="H72" s="144">
        <v>7</v>
      </c>
      <c r="I72" s="141">
        <v>4</v>
      </c>
      <c r="J72" s="143" t="s">
        <v>614</v>
      </c>
      <c r="K72" s="145" t="s">
        <v>720</v>
      </c>
      <c r="L72" s="141" t="s">
        <v>740</v>
      </c>
      <c r="M72" s="142" t="s">
        <v>738</v>
      </c>
      <c r="N72" s="146" t="s">
        <v>737</v>
      </c>
      <c r="O72" s="143" t="str">
        <f t="shared" si="6"/>
        <v>C</v>
      </c>
      <c r="P72" s="143" t="str">
        <f t="shared" si="7"/>
        <v/>
      </c>
      <c r="Q72" s="143" t="str">
        <f t="shared" si="8"/>
        <v/>
      </c>
      <c r="R72" s="147"/>
    </row>
    <row r="73" spans="1:18" s="143" customFormat="1" x14ac:dyDescent="0.3">
      <c r="A73" s="141">
        <v>68</v>
      </c>
      <c r="B73" s="141" t="s">
        <v>17</v>
      </c>
      <c r="C73" s="141" t="s">
        <v>90</v>
      </c>
      <c r="D73" s="141" t="s">
        <v>90</v>
      </c>
      <c r="E73" s="143" t="s">
        <v>664</v>
      </c>
      <c r="F73" s="141" t="s">
        <v>29</v>
      </c>
      <c r="G73" s="141">
        <v>123</v>
      </c>
      <c r="H73" s="144" t="s">
        <v>560</v>
      </c>
      <c r="I73" s="141">
        <v>28</v>
      </c>
      <c r="J73" s="143" t="s">
        <v>597</v>
      </c>
      <c r="K73" s="145" t="s">
        <v>720</v>
      </c>
      <c r="L73" s="141" t="s">
        <v>740</v>
      </c>
      <c r="M73" s="142" t="s">
        <v>738</v>
      </c>
      <c r="N73" s="146" t="s">
        <v>737</v>
      </c>
      <c r="O73" s="143" t="str">
        <f t="shared" si="6"/>
        <v>C</v>
      </c>
      <c r="P73" s="143" t="str">
        <f t="shared" si="7"/>
        <v/>
      </c>
      <c r="Q73" s="143" t="str">
        <f t="shared" si="8"/>
        <v/>
      </c>
      <c r="R73" s="147"/>
    </row>
    <row r="74" spans="1:18" s="143" customFormat="1" x14ac:dyDescent="0.3">
      <c r="A74" s="141">
        <v>69</v>
      </c>
      <c r="B74" s="141" t="s">
        <v>17</v>
      </c>
      <c r="C74" s="141" t="s">
        <v>90</v>
      </c>
      <c r="D74" s="141" t="s">
        <v>90</v>
      </c>
      <c r="E74" s="143" t="s">
        <v>664</v>
      </c>
      <c r="F74" s="141" t="s">
        <v>29</v>
      </c>
      <c r="G74" s="141">
        <v>125</v>
      </c>
      <c r="H74" s="144" t="s">
        <v>561</v>
      </c>
      <c r="I74" s="141">
        <v>14</v>
      </c>
      <c r="J74" s="143" t="s">
        <v>597</v>
      </c>
      <c r="K74" s="145" t="s">
        <v>720</v>
      </c>
      <c r="L74" s="141" t="s">
        <v>740</v>
      </c>
      <c r="M74" s="142" t="s">
        <v>738</v>
      </c>
      <c r="N74" s="146" t="s">
        <v>737</v>
      </c>
      <c r="O74" s="143" t="str">
        <f t="shared" si="6"/>
        <v>C</v>
      </c>
      <c r="P74" s="143" t="str">
        <f t="shared" si="7"/>
        <v/>
      </c>
      <c r="Q74" s="143" t="str">
        <f t="shared" si="8"/>
        <v/>
      </c>
      <c r="R74" s="147"/>
    </row>
    <row r="75" spans="1:18" s="143" customFormat="1" x14ac:dyDescent="0.3">
      <c r="A75" s="141">
        <v>70</v>
      </c>
      <c r="B75" s="141" t="s">
        <v>17</v>
      </c>
      <c r="C75" s="141" t="s">
        <v>90</v>
      </c>
      <c r="D75" s="141" t="s">
        <v>90</v>
      </c>
      <c r="E75" s="143" t="s">
        <v>669</v>
      </c>
      <c r="F75" s="141" t="s">
        <v>29</v>
      </c>
      <c r="G75" s="141">
        <v>156</v>
      </c>
      <c r="H75" s="144" t="s">
        <v>730</v>
      </c>
      <c r="I75" s="150"/>
      <c r="J75" s="143" t="s">
        <v>731</v>
      </c>
      <c r="K75" s="145"/>
      <c r="L75" s="141" t="s">
        <v>740</v>
      </c>
      <c r="M75" s="142" t="s">
        <v>738</v>
      </c>
      <c r="N75" s="146" t="s">
        <v>737</v>
      </c>
      <c r="O75" s="143" t="str">
        <f t="shared" si="6"/>
        <v>C</v>
      </c>
      <c r="P75" s="143" t="str">
        <f t="shared" si="7"/>
        <v/>
      </c>
      <c r="Q75" s="143" t="str">
        <f t="shared" si="8"/>
        <v/>
      </c>
      <c r="R75" s="147"/>
    </row>
    <row r="76" spans="1:18" s="143" customFormat="1" ht="33" x14ac:dyDescent="0.3">
      <c r="A76" s="141">
        <v>71</v>
      </c>
      <c r="B76" s="141" t="s">
        <v>17</v>
      </c>
      <c r="C76" s="141" t="s">
        <v>90</v>
      </c>
      <c r="D76" s="141" t="s">
        <v>90</v>
      </c>
      <c r="E76" s="143" t="s">
        <v>670</v>
      </c>
      <c r="F76" s="141" t="s">
        <v>29</v>
      </c>
      <c r="G76" s="141">
        <v>173</v>
      </c>
      <c r="H76" s="144" t="s">
        <v>562</v>
      </c>
      <c r="I76" s="141" t="s">
        <v>732</v>
      </c>
      <c r="J76" s="143" t="s">
        <v>731</v>
      </c>
      <c r="K76" s="145"/>
      <c r="L76" s="141" t="s">
        <v>740</v>
      </c>
      <c r="M76" s="142" t="s">
        <v>738</v>
      </c>
      <c r="N76" s="146" t="s">
        <v>737</v>
      </c>
      <c r="O76" s="143" t="str">
        <f t="shared" si="6"/>
        <v>C</v>
      </c>
      <c r="P76" s="143" t="str">
        <f t="shared" si="7"/>
        <v/>
      </c>
      <c r="Q76" s="143" t="str">
        <f t="shared" si="8"/>
        <v/>
      </c>
      <c r="R76" s="147"/>
    </row>
    <row r="77" spans="1:18" s="143" customFormat="1" ht="33" x14ac:dyDescent="0.3">
      <c r="A77" s="141">
        <v>72</v>
      </c>
      <c r="B77" s="141" t="s">
        <v>17</v>
      </c>
      <c r="C77" s="141" t="s">
        <v>90</v>
      </c>
      <c r="D77" s="141" t="s">
        <v>90</v>
      </c>
      <c r="E77" s="143" t="s">
        <v>671</v>
      </c>
      <c r="F77" s="141" t="s">
        <v>29</v>
      </c>
      <c r="G77" s="141"/>
      <c r="H77" s="144" t="s">
        <v>564</v>
      </c>
      <c r="I77" s="141">
        <v>9</v>
      </c>
      <c r="J77" s="143" t="s">
        <v>602</v>
      </c>
      <c r="K77" s="145" t="s">
        <v>720</v>
      </c>
      <c r="L77" s="141" t="s">
        <v>740</v>
      </c>
      <c r="M77" s="142" t="s">
        <v>738</v>
      </c>
      <c r="N77" s="146" t="s">
        <v>737</v>
      </c>
      <c r="O77" s="143" t="str">
        <f t="shared" si="6"/>
        <v>C</v>
      </c>
      <c r="P77" s="143" t="str">
        <f t="shared" si="7"/>
        <v/>
      </c>
      <c r="Q77" s="143" t="str">
        <f t="shared" si="8"/>
        <v/>
      </c>
      <c r="R77" s="147"/>
    </row>
    <row r="78" spans="1:18" s="143" customFormat="1" ht="33" x14ac:dyDescent="0.3">
      <c r="A78" s="141">
        <v>73</v>
      </c>
      <c r="B78" s="141" t="s">
        <v>17</v>
      </c>
      <c r="C78" s="141" t="s">
        <v>90</v>
      </c>
      <c r="D78" s="141" t="s">
        <v>90</v>
      </c>
      <c r="E78" s="143" t="s">
        <v>674</v>
      </c>
      <c r="F78" s="141" t="s">
        <v>29</v>
      </c>
      <c r="G78" s="141">
        <v>310</v>
      </c>
      <c r="H78" s="144" t="s">
        <v>565</v>
      </c>
      <c r="I78" s="141">
        <v>6</v>
      </c>
      <c r="J78" s="143" t="s">
        <v>605</v>
      </c>
      <c r="K78" s="145" t="s">
        <v>720</v>
      </c>
      <c r="L78" s="141" t="s">
        <v>740</v>
      </c>
      <c r="M78" s="142" t="s">
        <v>738</v>
      </c>
      <c r="N78" s="146" t="s">
        <v>737</v>
      </c>
      <c r="O78" s="143" t="str">
        <f t="shared" si="6"/>
        <v>C</v>
      </c>
      <c r="P78" s="143" t="str">
        <f t="shared" si="7"/>
        <v/>
      </c>
      <c r="Q78" s="143" t="str">
        <f t="shared" si="8"/>
        <v/>
      </c>
      <c r="R78" s="147"/>
    </row>
    <row r="79" spans="1:18" s="143" customFormat="1" x14ac:dyDescent="0.3">
      <c r="A79" s="141">
        <v>74</v>
      </c>
      <c r="B79" s="141" t="s">
        <v>17</v>
      </c>
      <c r="C79" s="141" t="s">
        <v>90</v>
      </c>
      <c r="D79" s="141" t="s">
        <v>90</v>
      </c>
      <c r="E79" s="143" t="s">
        <v>675</v>
      </c>
      <c r="F79" s="141" t="s">
        <v>29</v>
      </c>
      <c r="G79" s="141">
        <v>321</v>
      </c>
      <c r="H79" s="144" t="s">
        <v>566</v>
      </c>
      <c r="I79" s="141">
        <v>6</v>
      </c>
      <c r="J79" s="143" t="s">
        <v>606</v>
      </c>
      <c r="K79" s="145" t="s">
        <v>720</v>
      </c>
      <c r="L79" s="141" t="s">
        <v>740</v>
      </c>
      <c r="M79" s="142" t="s">
        <v>738</v>
      </c>
      <c r="N79" s="146" t="s">
        <v>737</v>
      </c>
      <c r="O79" s="143" t="str">
        <f t="shared" si="6"/>
        <v>C</v>
      </c>
      <c r="P79" s="143" t="str">
        <f t="shared" si="7"/>
        <v/>
      </c>
      <c r="Q79" s="143" t="str">
        <f t="shared" si="8"/>
        <v/>
      </c>
      <c r="R79" s="147"/>
    </row>
    <row r="80" spans="1:18" s="143" customFormat="1" x14ac:dyDescent="0.3">
      <c r="A80" s="141">
        <v>75</v>
      </c>
      <c r="B80" s="141" t="s">
        <v>17</v>
      </c>
      <c r="C80" s="141" t="s">
        <v>90</v>
      </c>
      <c r="D80" s="141" t="s">
        <v>90</v>
      </c>
      <c r="E80" s="143" t="s">
        <v>675</v>
      </c>
      <c r="F80" s="141" t="s">
        <v>29</v>
      </c>
      <c r="G80" s="141">
        <v>321</v>
      </c>
      <c r="H80" s="144" t="s">
        <v>566</v>
      </c>
      <c r="I80" s="141">
        <v>7</v>
      </c>
      <c r="J80" s="143" t="s">
        <v>607</v>
      </c>
      <c r="K80" s="145" t="s">
        <v>720</v>
      </c>
      <c r="L80" s="141" t="s">
        <v>740</v>
      </c>
      <c r="M80" s="142" t="s">
        <v>738</v>
      </c>
      <c r="N80" s="146" t="s">
        <v>737</v>
      </c>
      <c r="O80" s="143" t="str">
        <f t="shared" si="6"/>
        <v>C</v>
      </c>
      <c r="P80" s="143" t="str">
        <f t="shared" si="7"/>
        <v/>
      </c>
      <c r="Q80" s="143" t="str">
        <f t="shared" si="8"/>
        <v/>
      </c>
      <c r="R80" s="147"/>
    </row>
    <row r="81" spans="1:18" s="143" customFormat="1" x14ac:dyDescent="0.3">
      <c r="A81" s="141">
        <v>76</v>
      </c>
      <c r="B81" s="141" t="s">
        <v>17</v>
      </c>
      <c r="C81" s="141" t="s">
        <v>90</v>
      </c>
      <c r="D81" s="141" t="s">
        <v>90</v>
      </c>
      <c r="E81" s="143" t="s">
        <v>675</v>
      </c>
      <c r="F81" s="141" t="s">
        <v>29</v>
      </c>
      <c r="G81" s="141">
        <v>321</v>
      </c>
      <c r="H81" s="144" t="s">
        <v>566</v>
      </c>
      <c r="I81" s="141">
        <v>8</v>
      </c>
      <c r="J81" s="143" t="s">
        <v>608</v>
      </c>
      <c r="K81" s="145" t="s">
        <v>720</v>
      </c>
      <c r="L81" s="141" t="s">
        <v>740</v>
      </c>
      <c r="M81" s="142" t="s">
        <v>738</v>
      </c>
      <c r="N81" s="146" t="s">
        <v>737</v>
      </c>
      <c r="O81" s="143" t="str">
        <f t="shared" si="6"/>
        <v>C</v>
      </c>
      <c r="P81" s="143" t="str">
        <f t="shared" si="7"/>
        <v/>
      </c>
      <c r="Q81" s="143" t="str">
        <f t="shared" si="8"/>
        <v/>
      </c>
      <c r="R81" s="147"/>
    </row>
    <row r="82" spans="1:18" s="143" customFormat="1" x14ac:dyDescent="0.3">
      <c r="A82" s="142">
        <v>77</v>
      </c>
      <c r="B82" s="141" t="s">
        <v>17</v>
      </c>
      <c r="C82" s="142" t="s">
        <v>90</v>
      </c>
      <c r="D82" s="141" t="s">
        <v>90</v>
      </c>
      <c r="E82" s="143" t="s">
        <v>675</v>
      </c>
      <c r="F82" s="141" t="s">
        <v>29</v>
      </c>
      <c r="G82" s="141">
        <v>322</v>
      </c>
      <c r="H82" s="144" t="s">
        <v>567</v>
      </c>
      <c r="I82" s="141">
        <v>11</v>
      </c>
      <c r="J82" s="143" t="s">
        <v>609</v>
      </c>
      <c r="K82" s="145" t="s">
        <v>720</v>
      </c>
      <c r="L82" s="141" t="s">
        <v>740</v>
      </c>
      <c r="M82" s="142" t="s">
        <v>738</v>
      </c>
      <c r="N82" s="146" t="s">
        <v>737</v>
      </c>
      <c r="O82" s="143" t="str">
        <f t="shared" si="6"/>
        <v>C</v>
      </c>
      <c r="P82" s="143" t="str">
        <f t="shared" si="7"/>
        <v/>
      </c>
      <c r="Q82" s="143" t="str">
        <f t="shared" si="8"/>
        <v/>
      </c>
      <c r="R82" s="151"/>
    </row>
    <row r="83" spans="1:18" s="143" customFormat="1" x14ac:dyDescent="0.3">
      <c r="A83" s="141">
        <v>78</v>
      </c>
      <c r="B83" s="141" t="s">
        <v>17</v>
      </c>
      <c r="C83" s="141" t="s">
        <v>90</v>
      </c>
      <c r="D83" s="141" t="s">
        <v>90</v>
      </c>
      <c r="E83" s="143" t="s">
        <v>675</v>
      </c>
      <c r="F83" s="141" t="s">
        <v>29</v>
      </c>
      <c r="G83" s="141">
        <v>322</v>
      </c>
      <c r="H83" s="144" t="s">
        <v>568</v>
      </c>
      <c r="I83" s="141">
        <v>36</v>
      </c>
      <c r="J83" s="143" t="s">
        <v>609</v>
      </c>
      <c r="K83" s="145" t="s">
        <v>720</v>
      </c>
      <c r="L83" s="141" t="s">
        <v>740</v>
      </c>
      <c r="M83" s="142" t="s">
        <v>738</v>
      </c>
      <c r="N83" s="146" t="s">
        <v>737</v>
      </c>
      <c r="O83" s="143" t="str">
        <f t="shared" si="6"/>
        <v>C</v>
      </c>
      <c r="P83" s="143" t="str">
        <f t="shared" si="7"/>
        <v/>
      </c>
      <c r="Q83" s="143" t="str">
        <f t="shared" si="8"/>
        <v/>
      </c>
      <c r="R83" s="147"/>
    </row>
    <row r="84" spans="1:18" s="143" customFormat="1" ht="33" x14ac:dyDescent="0.3">
      <c r="A84" s="141">
        <v>79</v>
      </c>
      <c r="B84" s="141" t="s">
        <v>20</v>
      </c>
      <c r="C84" s="141" t="s">
        <v>91</v>
      </c>
      <c r="D84" s="142" t="s">
        <v>90</v>
      </c>
      <c r="E84" s="143" t="s">
        <v>682</v>
      </c>
      <c r="F84" s="141" t="s">
        <v>29</v>
      </c>
      <c r="G84" s="141">
        <v>407</v>
      </c>
      <c r="H84" s="144" t="s">
        <v>571</v>
      </c>
      <c r="I84" s="141">
        <v>1</v>
      </c>
      <c r="J84" s="143" t="s">
        <v>615</v>
      </c>
      <c r="K84" s="145" t="s">
        <v>720</v>
      </c>
      <c r="L84" s="141" t="s">
        <v>740</v>
      </c>
      <c r="M84" s="142" t="s">
        <v>738</v>
      </c>
      <c r="N84" s="146" t="s">
        <v>737</v>
      </c>
      <c r="O84" s="143" t="str">
        <f t="shared" si="6"/>
        <v>C</v>
      </c>
      <c r="P84" s="143" t="str">
        <f t="shared" si="7"/>
        <v/>
      </c>
      <c r="Q84" s="143" t="str">
        <f t="shared" si="8"/>
        <v/>
      </c>
      <c r="R84" s="147"/>
    </row>
    <row r="85" spans="1:18" s="143" customFormat="1" ht="33" x14ac:dyDescent="0.3">
      <c r="A85" s="141">
        <v>80</v>
      </c>
      <c r="B85" s="141" t="s">
        <v>95</v>
      </c>
      <c r="C85" s="141" t="s">
        <v>90</v>
      </c>
      <c r="D85" s="141" t="s">
        <v>90</v>
      </c>
      <c r="E85" s="143" t="s">
        <v>714</v>
      </c>
      <c r="F85" s="141" t="s">
        <v>29</v>
      </c>
      <c r="G85" s="141">
        <v>407</v>
      </c>
      <c r="H85" s="144" t="s">
        <v>582</v>
      </c>
      <c r="I85" s="141">
        <v>40</v>
      </c>
      <c r="J85" s="143" t="s">
        <v>644</v>
      </c>
      <c r="K85" s="145" t="s">
        <v>720</v>
      </c>
      <c r="L85" s="141" t="s">
        <v>740</v>
      </c>
      <c r="M85" s="142" t="s">
        <v>738</v>
      </c>
      <c r="N85" s="146" t="s">
        <v>737</v>
      </c>
      <c r="O85" s="143" t="str">
        <f t="shared" si="6"/>
        <v>C</v>
      </c>
      <c r="P85" s="143" t="str">
        <f t="shared" si="7"/>
        <v/>
      </c>
      <c r="Q85" s="143" t="str">
        <f t="shared" si="8"/>
        <v/>
      </c>
      <c r="R85" s="147"/>
    </row>
    <row r="86" spans="1:18" s="143" customFormat="1" ht="33" x14ac:dyDescent="0.3">
      <c r="A86" s="141">
        <v>81</v>
      </c>
      <c r="B86" s="141" t="s">
        <v>95</v>
      </c>
      <c r="C86" s="141" t="s">
        <v>90</v>
      </c>
      <c r="D86" s="141" t="s">
        <v>90</v>
      </c>
      <c r="E86" s="143" t="s">
        <v>715</v>
      </c>
      <c r="F86" s="141" t="s">
        <v>29</v>
      </c>
      <c r="G86" s="141">
        <v>408</v>
      </c>
      <c r="H86" s="144" t="s">
        <v>582</v>
      </c>
      <c r="I86" s="141">
        <v>23</v>
      </c>
      <c r="J86" s="143" t="s">
        <v>645</v>
      </c>
      <c r="K86" s="145" t="s">
        <v>720</v>
      </c>
      <c r="L86" s="141" t="s">
        <v>740</v>
      </c>
      <c r="M86" s="142" t="s">
        <v>738</v>
      </c>
      <c r="N86" s="146" t="s">
        <v>737</v>
      </c>
      <c r="O86" s="143" t="str">
        <f t="shared" si="6"/>
        <v>C</v>
      </c>
      <c r="P86" s="143" t="str">
        <f t="shared" si="7"/>
        <v/>
      </c>
      <c r="Q86" s="143" t="str">
        <f t="shared" si="8"/>
        <v/>
      </c>
      <c r="R86" s="147"/>
    </row>
    <row r="87" spans="1:18" s="143" customFormat="1" ht="33" x14ac:dyDescent="0.3">
      <c r="A87" s="142">
        <v>82</v>
      </c>
      <c r="B87" s="141" t="s">
        <v>95</v>
      </c>
      <c r="C87" s="142" t="s">
        <v>90</v>
      </c>
      <c r="D87" s="141" t="s">
        <v>90</v>
      </c>
      <c r="E87" s="143" t="s">
        <v>716</v>
      </c>
      <c r="F87" s="141" t="s">
        <v>29</v>
      </c>
      <c r="G87" s="141">
        <v>408</v>
      </c>
      <c r="H87" s="144" t="s">
        <v>582</v>
      </c>
      <c r="I87" s="141">
        <v>25</v>
      </c>
      <c r="J87" s="143" t="s">
        <v>646</v>
      </c>
      <c r="K87" s="145" t="s">
        <v>720</v>
      </c>
      <c r="L87" s="141" t="s">
        <v>740</v>
      </c>
      <c r="M87" s="142" t="s">
        <v>738</v>
      </c>
      <c r="N87" s="146" t="s">
        <v>737</v>
      </c>
      <c r="O87" s="143" t="str">
        <f t="shared" si="6"/>
        <v>C</v>
      </c>
      <c r="P87" s="143" t="str">
        <f t="shared" si="7"/>
        <v/>
      </c>
      <c r="Q87" s="143" t="str">
        <f t="shared" si="8"/>
        <v/>
      </c>
      <c r="R87" s="151"/>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31"/>
      <c r="P174" s="131"/>
      <c r="Q174" s="131"/>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9">IF(F259="Editorial",M259,"")</f>
        <v/>
      </c>
    </row>
  </sheetData>
  <sortState ref="A4:S61">
    <sortCondition ref="H4:H6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15</v>
      </c>
      <c r="D9" s="18">
        <f>C9/C$12</f>
        <v>0.26315789473684209</v>
      </c>
    </row>
    <row r="10" spans="1:4" x14ac:dyDescent="0.3">
      <c r="A10" t="s">
        <v>74</v>
      </c>
      <c r="B10" t="s">
        <v>27</v>
      </c>
      <c r="C10" s="2">
        <f>COUNTIF('DF3.03 WG re-circ LB'!P$1:P$65,B10)</f>
        <v>33</v>
      </c>
      <c r="D10" s="18">
        <f>C10/C$12</f>
        <v>0.57894736842105265</v>
      </c>
    </row>
    <row r="11" spans="1:4" x14ac:dyDescent="0.3">
      <c r="A11" t="s">
        <v>75</v>
      </c>
      <c r="B11" t="s">
        <v>76</v>
      </c>
      <c r="C11" s="2">
        <f>COUNTIF('DF3.03 WG re-circ LB'!P$1:P$65,B11)</f>
        <v>9</v>
      </c>
      <c r="D11" s="18">
        <f>C11/C$12</f>
        <v>0.15789473684210525</v>
      </c>
    </row>
    <row r="12" spans="1:4" x14ac:dyDescent="0.3">
      <c r="A12" t="s">
        <v>77</v>
      </c>
      <c r="C12" s="2">
        <f>SUM(C9:C11)</f>
        <v>57</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1</v>
      </c>
      <c r="D16" s="18">
        <f>C16/C18</f>
        <v>1</v>
      </c>
    </row>
    <row r="17" spans="1:4" x14ac:dyDescent="0.3">
      <c r="A17" t="s">
        <v>75</v>
      </c>
      <c r="B17" t="s">
        <v>76</v>
      </c>
      <c r="C17" s="2">
        <f>COUNTIF('DF3.03 WG re-circ LB'!Q$1:Q$65642,B17)</f>
        <v>0</v>
      </c>
      <c r="D17" s="18">
        <f>C17/C18</f>
        <v>0</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17</v>
      </c>
      <c r="D22" s="18">
        <f>C22/C$25</f>
        <v>0.2073170731707317</v>
      </c>
    </row>
    <row r="23" spans="1:4" x14ac:dyDescent="0.3">
      <c r="A23" t="s">
        <v>74</v>
      </c>
      <c r="B23" t="s">
        <v>27</v>
      </c>
      <c r="C23" s="2">
        <f>COUNTIF('DF3.03 WG re-circ LB'!M$1:M$65642,B23)</f>
        <v>36</v>
      </c>
      <c r="D23" s="18">
        <f>C23/C$25</f>
        <v>0.43902439024390244</v>
      </c>
    </row>
    <row r="24" spans="1:4" x14ac:dyDescent="0.3">
      <c r="A24" t="s">
        <v>75</v>
      </c>
      <c r="B24" t="s">
        <v>76</v>
      </c>
      <c r="C24" s="2">
        <f>COUNTIF('DF3.03 WG re-circ LB'!M$1:M$65642,B24)</f>
        <v>29</v>
      </c>
      <c r="D24" s="18">
        <f>C24/C$25</f>
        <v>0.35365853658536583</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Title Page</vt:lpstr>
      <vt:lpstr>DF3.02 WG LB</vt:lpstr>
      <vt:lpstr>DF3.03 WG re-circ LB</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2013-05-14T05:50:46Z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