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680" windowWidth="14115" windowHeight="6465"/>
  </bookViews>
  <sheets>
    <sheet name="Title Page" sheetId="2" r:id="rId1"/>
    <sheet name="comments and resolutions" sheetId="1" r:id="rId2"/>
    <sheet name="Status" sheetId="4" r:id="rId3"/>
  </sheets>
  <calcPr calcId="145621"/>
</workbook>
</file>

<file path=xl/calcChain.xml><?xml version="1.0" encoding="utf-8"?>
<calcChain xmlns="http://schemas.openxmlformats.org/spreadsheetml/2006/main">
  <c r="Q217" i="1" l="1"/>
  <c r="P217" i="1"/>
  <c r="O217" i="1"/>
  <c r="Q216" i="1"/>
  <c r="P216" i="1"/>
  <c r="O216"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2" i="1"/>
  <c r="P192" i="1"/>
  <c r="O192" i="1"/>
  <c r="Q191" i="1"/>
  <c r="P191" i="1"/>
  <c r="O191" i="1"/>
  <c r="Q190" i="1"/>
  <c r="P190" i="1"/>
  <c r="O190" i="1"/>
  <c r="Q189" i="1"/>
  <c r="P189" i="1"/>
  <c r="O189" i="1"/>
  <c r="Q188" i="1"/>
  <c r="P188" i="1"/>
  <c r="O188" i="1"/>
  <c r="Q187" i="1"/>
  <c r="P187" i="1"/>
  <c r="O187" i="1"/>
  <c r="Q185" i="1"/>
  <c r="P185" i="1"/>
  <c r="O185" i="1"/>
  <c r="Q184" i="1"/>
  <c r="P184" i="1"/>
  <c r="O184" i="1"/>
  <c r="Q182" i="1"/>
  <c r="P182" i="1"/>
  <c r="O182"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0" i="1"/>
  <c r="P160" i="1"/>
  <c r="O160" i="1"/>
  <c r="Q159" i="1"/>
  <c r="P159" i="1"/>
  <c r="O159" i="1"/>
  <c r="Q158" i="1"/>
  <c r="P158" i="1"/>
  <c r="O158" i="1"/>
  <c r="Q157" i="1"/>
  <c r="P157" i="1"/>
  <c r="O157" i="1"/>
  <c r="Q156" i="1"/>
  <c r="P156" i="1"/>
  <c r="O156" i="1"/>
  <c r="Q155" i="1"/>
  <c r="P155" i="1"/>
  <c r="O155" i="1"/>
  <c r="Q154" i="1"/>
  <c r="P154" i="1"/>
  <c r="O154" i="1"/>
  <c r="Q153" i="1"/>
  <c r="P153" i="1"/>
  <c r="O153"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1" i="1"/>
  <c r="P81" i="1"/>
  <c r="O81" i="1"/>
  <c r="Q80" i="1"/>
  <c r="P80" i="1"/>
  <c r="O80" i="1"/>
  <c r="Q78" i="1"/>
  <c r="P78" i="1"/>
  <c r="O78" i="1"/>
  <c r="Q77" i="1"/>
  <c r="P77" i="1"/>
  <c r="O77" i="1"/>
  <c r="Q76" i="1"/>
  <c r="P76" i="1"/>
  <c r="O76" i="1"/>
  <c r="Q75" i="1"/>
  <c r="P75" i="1"/>
  <c r="O75" i="1"/>
  <c r="Q74" i="1"/>
  <c r="P74" i="1"/>
  <c r="O74" i="1"/>
  <c r="Q73" i="1"/>
  <c r="P73" i="1"/>
  <c r="O73" i="1"/>
  <c r="Q72" i="1"/>
  <c r="P72" i="1"/>
  <c r="O72" i="1"/>
  <c r="Q71" i="1"/>
  <c r="P71" i="1"/>
  <c r="O71" i="1"/>
  <c r="Q70" i="1"/>
  <c r="P70" i="1"/>
  <c r="O70" i="1"/>
  <c r="Q69" i="1"/>
  <c r="P69" i="1"/>
  <c r="O69" i="1"/>
  <c r="Q67" i="1"/>
  <c r="P67" i="1"/>
  <c r="O67" i="1"/>
  <c r="Q66" i="1"/>
  <c r="P66" i="1"/>
  <c r="O66" i="1"/>
  <c r="Q65" i="1"/>
  <c r="P65" i="1"/>
  <c r="O65" i="1"/>
  <c r="Q64" i="1"/>
  <c r="P64" i="1"/>
  <c r="O64"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39" i="1"/>
  <c r="P39" i="1"/>
  <c r="O39" i="1"/>
  <c r="Q38" i="1"/>
  <c r="P38" i="1"/>
  <c r="O38" i="1"/>
  <c r="Q37" i="1"/>
  <c r="P37" i="1"/>
  <c r="O37" i="1"/>
  <c r="Q36" i="1"/>
  <c r="P36" i="1"/>
  <c r="O36"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Q6" i="1"/>
  <c r="P6" i="1"/>
  <c r="O6" i="1"/>
  <c r="C3" i="4" l="1"/>
  <c r="A36" i="1"/>
  <c r="A37" i="1" s="1"/>
  <c r="A38" i="1" s="1"/>
  <c r="A39"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9" i="1" s="1"/>
  <c r="A70" i="1" s="1"/>
  <c r="A71" i="1" s="1"/>
  <c r="A72" i="1" s="1"/>
  <c r="A73" i="1" s="1"/>
  <c r="A74" i="1" s="1"/>
  <c r="A75" i="1" s="1"/>
  <c r="A76" i="1" s="1"/>
  <c r="A77" i="1" s="1"/>
  <c r="A78"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8" i="1" s="1"/>
  <c r="A139" i="1" s="1"/>
  <c r="A140" i="1" s="1"/>
  <c r="A141" i="1" s="1"/>
  <c r="A142" i="1" s="1"/>
  <c r="A143" i="1" s="1"/>
  <c r="A144" i="1" s="1"/>
  <c r="A145" i="1" s="1"/>
  <c r="A146" i="1" s="1"/>
  <c r="A147" i="1" s="1"/>
  <c r="A148" i="1" s="1"/>
  <c r="A149" i="1" s="1"/>
  <c r="A150" i="1" s="1"/>
  <c r="A153" i="1" s="1"/>
  <c r="A154" i="1" s="1"/>
  <c r="A155" i="1" s="1"/>
  <c r="A156" i="1" s="1"/>
  <c r="A157" i="1" s="1"/>
  <c r="A158" i="1" s="1"/>
  <c r="A159" i="1" s="1"/>
  <c r="A160" i="1" s="1"/>
  <c r="A162" i="1" s="1"/>
  <c r="A163" i="1" s="1"/>
  <c r="A164" i="1" s="1"/>
  <c r="A165" i="1" s="1"/>
  <c r="A166" i="1" s="1"/>
  <c r="A167" i="1" s="1"/>
  <c r="A168" i="1" s="1"/>
  <c r="A169" i="1" s="1"/>
  <c r="A170" i="1" s="1"/>
  <c r="A171" i="1" s="1"/>
  <c r="A172" i="1" s="1"/>
  <c r="A173" i="1" s="1"/>
  <c r="A174" i="1" s="1"/>
  <c r="A175" i="1" s="1"/>
  <c r="A176" i="1" s="1"/>
  <c r="A177" i="1" s="1"/>
  <c r="A178" i="1" s="1"/>
  <c r="A179" i="1" s="1"/>
  <c r="A180" i="1" s="1"/>
  <c r="A182" i="1" s="1"/>
  <c r="A184" i="1" s="1"/>
  <c r="A185" i="1" s="1"/>
  <c r="A187" i="1" s="1"/>
  <c r="A188" i="1" s="1"/>
  <c r="A189" i="1" s="1"/>
  <c r="A190" i="1" s="1"/>
  <c r="A191" i="1" s="1"/>
  <c r="A192"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C31" i="4" l="1"/>
  <c r="C23" i="4"/>
  <c r="C24" i="4"/>
  <c r="C22" i="4"/>
  <c r="O280" i="1"/>
  <c r="O194" i="1"/>
  <c r="O195" i="1"/>
  <c r="C17" i="4"/>
  <c r="C16" i="4"/>
  <c r="C15" i="4"/>
  <c r="C10" i="4"/>
  <c r="C11" i="4"/>
  <c r="C9" i="4"/>
  <c r="C5" i="4" l="1"/>
  <c r="C4" i="4"/>
  <c r="C18" i="4"/>
  <c r="D15" i="4" s="1"/>
  <c r="C25" i="4"/>
  <c r="D23" i="4" s="1"/>
  <c r="C12" i="4"/>
  <c r="D24" i="4" l="1"/>
  <c r="D16" i="4"/>
  <c r="D17" i="4"/>
  <c r="D22" i="4"/>
  <c r="C6" i="4"/>
  <c r="D4" i="4" s="1"/>
  <c r="D10" i="4"/>
  <c r="D9" i="4"/>
  <c r="D11" i="4"/>
  <c r="D5" i="4" l="1"/>
  <c r="D3" i="4"/>
</calcChain>
</file>

<file path=xl/sharedStrings.xml><?xml version="1.0" encoding="utf-8"?>
<sst xmlns="http://schemas.openxmlformats.org/spreadsheetml/2006/main" count="1642" uniqueCount="572">
  <si>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</si>
  <si>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</si>
  <si>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</si>
  <si>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</si>
  <si>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</si>
  <si>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</si>
  <si>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</si>
  <si>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</si>
  <si>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</si>
  <si>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</si>
  <si>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</si>
  <si>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</si>
  <si>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</si>
  <si>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</si>
  <si>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</si>
  <si>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</si>
  <si>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</si>
  <si>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</si>
  <si>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</si>
  <si>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</si>
  <si>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</si>
  <si>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</si>
  <si>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</si>
  <si>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</si>
  <si>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</si>
  <si>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</si>
  <si>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</si>
  <si>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</si>
  <si>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</si>
  <si>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</si>
  <si>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</si>
  <si>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</si>
  <si>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</si>
  <si>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</si>
  <si>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</si>
  <si>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</si>
  <si>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</si>
  <si>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</si>
  <si>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</si>
  <si>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</si>
  <si>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</si>
  <si>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</si>
  <si>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</si>
  <si>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</si>
  <si>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</si>
  <si>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</si>
  <si>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</si>
  <si>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</si>
  <si>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</si>
  <si>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</si>
  <si>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</si>
  <si>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</si>
  <si>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</si>
  <si>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</si>
  <si>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</si>
  <si>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</si>
  <si>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</si>
  <si>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</si>
  <si>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</si>
  <si>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</si>
  <si>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</si>
  <si>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</si>
  <si>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</si>
  <si>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</si>
  <si>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</si>
  <si>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</si>
  <si>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</si>
  <si>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</si>
  <si>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</si>
  <si>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</si>
  <si>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</si>
  <si>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</si>
  <si>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</si>
  <si>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</si>
  <si>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</si>
  <si>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</si>
  <si>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</si>
  <si>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</si>
  <si>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</si>
  <si>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</si>
  <si>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</si>
  <si>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</si>
  <si>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</si>
  <si>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</si>
  <si>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</si>
  <si>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</si>
  <si>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</si>
  <si>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</si>
  <si>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</si>
  <si>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</si>
  <si>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</si>
  <si>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</si>
  <si>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</si>
  <si>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</si>
  <si>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</si>
  <si>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</si>
  <si>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IEEE 802.19 Letter Ballot on DF3.02 Comments</t>
  </si>
  <si>
    <t>This document contains comments received in WG LB on DF3.02 and resolutions to the comments.</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</si>
  <si>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</si>
  <si>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</si>
  <si>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</si>
  <si>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</si>
  <si>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</si>
  <si>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</si>
  <si>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</si>
  <si>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</si>
  <si>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</si>
  <si>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</si>
  <si>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</si>
  <si>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</si>
  <si>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</si>
  <si>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</si>
  <si>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</si>
  <si>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</si>
  <si>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</si>
  <si>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</si>
  <si>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</si>
  <si>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</si>
  <si>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</si>
  <si>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</si>
  <si>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</si>
  <si>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</si>
  <si>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</si>
  <si>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</si>
  <si>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</si>
  <si>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</si>
  <si>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</si>
  <si>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</si>
  <si>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</si>
  <si>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</si>
  <si>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</si>
  <si>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</si>
  <si>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</si>
  <si>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</si>
  <si>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</si>
  <si>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</si>
  <si>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</si>
  <si>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</si>
  <si>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</si>
  <si>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</si>
  <si>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</si>
  <si>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</si>
  <si>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</si>
  <si>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</si>
  <si>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</si>
  <si>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</si>
  <si>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</si>
  <si>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</si>
  <si>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</si>
  <si>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</si>
  <si>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</si>
  <si>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</si>
  <si>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</si>
  <si>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</si>
  <si>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</si>
  <si>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</si>
  <si>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</si>
  <si>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</si>
  <si>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</si>
  <si>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</si>
  <si>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</si>
  <si>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</si>
  <si>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</si>
  <si>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</si>
  <si>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</si>
  <si>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</si>
  <si>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</si>
  <si>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</si>
  <si>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</si>
  <si>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</si>
  <si>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</si>
  <si>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</si>
  <si>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</si>
  <si>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</si>
  <si>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</si>
  <si>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</si>
  <si>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</si>
  <si>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</si>
  <si>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</si>
  <si>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</si>
  <si>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</si>
  <si>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</si>
  <si>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</si>
  <si>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</si>
  <si>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</si>
  <si>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</si>
  <si>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</si>
  <si>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</si>
  <si>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</si>
  <si>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</si>
  <si>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</si>
  <si>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</si>
  <si>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</si>
  <si>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</si>
  <si>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</si>
  <si>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</si>
  <si>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</si>
  <si>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</si>
  <si>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</si>
  <si>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</si>
  <si>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</si>
  <si>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</si>
  <si>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</si>
  <si>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</si>
  <si>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</si>
  <si>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</si>
  <si>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</si>
  <si>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</si>
  <si>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</si>
  <si>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</si>
  <si>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</si>
  <si>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</si>
  <si>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</si>
  <si>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</si>
  <si>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</si>
  <si>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</si>
  <si>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</si>
  <si>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</si>
  <si>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</si>
  <si>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</si>
  <si>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</si>
  <si>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</si>
  <si>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</si>
  <si>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</si>
  <si>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</si>
  <si>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</si>
  <si>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</si>
  <si>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</si>
  <si>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</si>
  <si>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</si>
  <si>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</si>
  <si>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</si>
  <si>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</si>
  <si>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</si>
  <si>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</si>
  <si>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</si>
  <si>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</si>
  <si>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</si>
  <si>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</si>
  <si>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</si>
  <si>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</si>
  <si>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</si>
  <si>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</si>
  <si>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</si>
  <si>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</si>
  <si>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</si>
  <si>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</si>
  <si>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</si>
  <si>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</si>
  <si>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</si>
  <si>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</si>
  <si>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</si>
  <si>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</si>
  <si>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</si>
  <si>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</si>
  <si>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</si>
  <si>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</si>
  <si>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</si>
  <si>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</si>
  <si>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</si>
  <si>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</si>
  <si>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</si>
  <si>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</si>
  <si>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</si>
  <si>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</si>
  <si>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</si>
  <si>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</si>
  <si>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</si>
  <si>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</si>
  <si>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</si>
  <si>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</si>
  <si>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</si>
  <si>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</si>
  <si>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</si>
  <si>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</si>
  <si>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</si>
  <si>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</si>
  <si>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</si>
  <si>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</si>
  <si>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</si>
  <si>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</si>
  <si>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</si>
  <si>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</si>
  <si>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</si>
  <si>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</si>
  <si>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</si>
  <si>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</si>
  <si>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</si>
  <si>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</si>
  <si>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</si>
  <si>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</si>
  <si>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</si>
  <si>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</si>
  <si>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</si>
  <si>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</si>
  <si>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</si>
  <si>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</si>
  <si>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</si>
  <si>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</si>
  <si>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</si>
  <si>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</si>
  <si>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</si>
  <si>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</si>
  <si>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</si>
  <si>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</si>
  <si>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</si>
  <si>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</si>
  <si>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</si>
  <si>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</si>
  <si>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</si>
  <si>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</si>
  <si>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</si>
  <si>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</si>
  <si>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</si>
  <si>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</si>
  <si>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</si>
  <si>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</si>
  <si>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</si>
  <si>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</si>
  <si>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</si>
  <si>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</si>
  <si>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</si>
  <si>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</si>
  <si>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</si>
  <si>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</si>
  <si>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</si>
  <si>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</si>
  <si>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</si>
  <si>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</si>
  <si>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</si>
  <si>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</si>
  <si>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</si>
  <si>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</si>
  <si>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</si>
  <si>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</si>
  <si>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</si>
  <si>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</si>
  <si>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</si>
  <si>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</si>
  <si>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</si>
  <si>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</si>
  <si>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</si>
  <si>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</si>
  <si>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</si>
  <si>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</si>
  <si>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</si>
  <si>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</si>
  <si>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</si>
  <si>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</si>
  <si>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</si>
  <si>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</si>
  <si>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</si>
  <si>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</si>
  <si>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</si>
  <si>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</si>
  <si>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</si>
  <si>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</si>
  <si>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</si>
  <si>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</si>
  <si>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</si>
  <si>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</si>
  <si>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</si>
  <si>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</si>
  <si>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</si>
  <si>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</si>
  <si>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</si>
  <si>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</si>
  <si>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</si>
  <si>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</si>
  <si>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</si>
  <si>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</si>
  <si>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</si>
  <si>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</si>
  <si>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</si>
  <si>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</si>
  <si>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</si>
  <si>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</si>
  <si>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</si>
  <si>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</si>
  <si>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</si>
  <si>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</si>
  <si>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</si>
  <si>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</si>
  <si>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</si>
  <si>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</si>
  <si>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</si>
  <si>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</si>
  <si>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</si>
  <si>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</si>
  <si>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</si>
  <si>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</si>
  <si>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</si>
  <si>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</si>
  <si>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</si>
  <si>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</si>
  <si>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</si>
  <si>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</si>
  <si>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</si>
  <si>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</si>
  <si>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</si>
  <si>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</si>
  <si>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</si>
  <si>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</si>
  <si>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</si>
  <si>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</si>
  <si>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</si>
  <si>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</si>
  <si>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</si>
  <si>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</si>
  <si>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</si>
  <si>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</si>
  <si>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</si>
  <si>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</si>
  <si>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</si>
  <si>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</si>
  <si>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</si>
  <si>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</si>
  <si>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</si>
  <si>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</si>
  <si>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</si>
  <si>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</si>
  <si>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</si>
  <si>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</si>
  <si>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</si>
  <si>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</si>
  <si>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</si>
  <si>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</si>
  <si>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</si>
  <si>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</si>
  <si>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</si>
  <si>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</si>
  <si>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</si>
  <si>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</si>
  <si>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</si>
  <si>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</si>
  <si>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</si>
  <si>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</si>
  <si>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</si>
  <si>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</si>
  <si>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</si>
  <si>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</si>
  <si>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</si>
  <si>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</si>
  <si>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</si>
  <si>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</si>
  <si>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</si>
  <si>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</si>
  <si>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</si>
  <si>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</si>
  <si>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</si>
  <si>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</si>
  <si>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</si>
  <si>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</si>
  <si>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</si>
  <si>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</si>
  <si>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</si>
  <si>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</si>
  <si>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</si>
  <si>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</si>
  <si>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</si>
  <si>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</si>
  <si>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</si>
  <si>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</si>
  <si>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</si>
  <si>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</si>
  <si>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</si>
  <si>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</si>
  <si>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</si>
  <si>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</si>
  <si>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</si>
  <si>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</si>
  <si>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</si>
  <si>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</si>
  <si>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</si>
  <si>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All the comments categorized and prepared for resolutions in the San Antonio meeting</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</si>
  <si>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</si>
  <si>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</si>
  <si>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</si>
  <si>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</si>
  <si>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</si>
  <si>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</si>
  <si>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</si>
  <si>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</si>
  <si>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</si>
  <si>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</si>
  <si>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</si>
  <si>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</si>
  <si>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</si>
  <si>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</si>
  <si>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</si>
  <si>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</si>
  <si>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</si>
  <si>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</si>
  <si>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</si>
  <si>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</si>
  <si>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</si>
  <si>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</si>
  <si>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</si>
  <si>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Revision 1</t>
  </si>
  <si>
    <t>Comment resolution status after Wednesday in San Antonio, November 2012</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</si>
  <si>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</si>
  <si>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</si>
  <si>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</si>
  <si>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</si>
  <si>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</si>
  <si>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</si>
  <si>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</si>
  <si>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</si>
  <si>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</si>
  <si>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</si>
  <si>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</si>
  <si>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</si>
  <si>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</si>
  <si>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</si>
  <si>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</si>
  <si>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</si>
  <si>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</si>
  <si>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Revision 2</t>
  </si>
  <si>
    <t>Comment resolution proposals added for comments with CID within the range of 148 through 166</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</si>
  <si>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</si>
  <si>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</si>
  <si>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</si>
  <si>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</si>
  <si>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</si>
  <si>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Calibri"/>
        <family val="2"/>
        <scheme val="minor"/>
      </rPr>
      <t>represents</t>
    </r>
    <r>
      <rPr>
        <sz val="11"/>
        <color theme="1"/>
        <rFont val="Calibri"/>
        <family val="2"/>
        <charset val="128"/>
        <scheme val="minor"/>
      </rPr>
      <t xml:space="preserve"> a TVWS white space device or a network of TVWS devices. 
The language will be clarified.</t>
    </r>
  </si>
  <si>
    <t>Revision 3</t>
  </si>
  <si>
    <t>Comment resolution status after Thursday AM meetings in San Antonio, November 2012</t>
  </si>
  <si>
    <t>Revision 4</t>
  </si>
  <si>
    <t>Comment resolution status after November 2012 plenary in San Antonio, TX</t>
  </si>
  <si>
    <t>Revision 5</t>
  </si>
  <si>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</si>
  <si>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</si>
  <si>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Comment resolution status after AM2 Wednesday in Vancouver, January 2013. Vancouver meeting resolutions highlighted with blue.</t>
  </si>
  <si>
    <t>Revision 6</t>
  </si>
  <si>
    <t>Accept in principle
See 19-13/0001r3.</t>
  </si>
  <si>
    <t>Withdrawn</t>
  </si>
  <si>
    <t>Comment resolution status after Wednesday in Vancouver, January 2013. Vancouver meeting resolutions highlighted with blue.</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</si>
  <si>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</si>
  <si>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Revision 7</t>
  </si>
  <si>
    <t>Editorial fixes to comment resolutions from the Vancouver meeting</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</si>
  <si>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</si>
  <si>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</si>
  <si>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</si>
  <si>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</si>
  <si>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</si>
  <si>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</si>
  <si>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</si>
  <si>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</si>
  <si>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</si>
  <si>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</si>
  <si>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</si>
  <si>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</si>
  <si>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</si>
  <si>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</si>
  <si>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</si>
  <si>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</si>
  <si>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Revision 8</t>
  </si>
  <si>
    <t>Comment resolutions status after Wednesday in Orlando, March 2013. Orlando meeting resolutions highlighed with yellow.</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</si>
  <si>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</si>
  <si>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</si>
  <si>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</si>
  <si>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</si>
  <si>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</si>
  <si>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</si>
  <si>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</si>
  <si>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</si>
  <si>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</si>
  <si>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</si>
  <si>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</si>
  <si>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Revision 9</t>
  </si>
  <si>
    <t>Comment resolutions status after Thursday AM1 in Orlando, March 2013. Orlando meeting resolutions highlighed with yellow.</t>
  </si>
  <si>
    <t>IEEE P802.19.1-12/0204r9</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</si>
</sst>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u/>
      <sz val="11"/>
      <color theme="10"/>
      <name val="Calibri"/>
      <family val="2"/>
      <charset val="128"/>
      <scheme val="minor"/>
    </font>
    <font>
      <u/>
      <sz val="11"/>
      <color theme="11"/>
      <name val="Calibri"/>
      <family val="2"/>
      <charset val="128"/>
      <scheme val="minor"/>
    </font>
    <font>
      <b/>
      <u/>
      <sz val="12"/>
      <color theme="1"/>
      <name val="Calibri"/>
      <family val="2"/>
      <scheme val="minor"/>
    </font>
    <font>
      <b/>
      <u/>
      <sz val="14"/>
      <color theme="1"/>
      <name val="Calibri"/>
      <family val="2"/>
      <scheme val="minor"/>
    </font>
    <font>
      <sz val="14"/>
      <color theme="1"/>
      <name val="Calibri"/>
      <family val="2"/>
      <scheme val="minor"/>
    </font>
    <font>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86">
    <xf numFmtId="0" fontId="0" fillId="0" borderId="0" xfId="0"/>
    <xf numFmtId="0" fontId="0" fillId="0" borderId="0" xfId="0" applyAlignment="1">
      <alignment wrapText="1"/>
    </xf>
    <xf numFmtId="0" fontId="0" fillId="0" borderId="0" xfId="0" applyNumberFormat="1"/>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8"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election activeCell="A2" sqref="A2"/>
    </sheetView>
  </sheetViews>
  <sheetFormatPr defaultColWidth="8.7109375" defaultRowHeight="15"/>
  <cols>
    <col min="1" max="1" width="13.7109375" style="20" bestFit="1" customWidth="1"/>
    <col min="2" max="2" width="48.140625" style="20" bestFit="1" customWidth="1"/>
    <col min="3" max="3" width="24.7109375" style="20" bestFit="1" customWidth="1"/>
    <col min="4" max="256" width="8.7109375" style="20"/>
    <col min="257" max="257" width="13.7109375" style="20" bestFit="1" customWidth="1"/>
    <col min="258" max="258" width="48.140625" style="20" bestFit="1" customWidth="1"/>
    <col min="259" max="259" width="24.7109375" style="20" bestFit="1" customWidth="1"/>
    <col min="260" max="512" width="8.7109375" style="20"/>
    <col min="513" max="513" width="13.7109375" style="20" bestFit="1" customWidth="1"/>
    <col min="514" max="514" width="48.140625" style="20" bestFit="1" customWidth="1"/>
    <col min="515" max="515" width="24.7109375" style="20" bestFit="1" customWidth="1"/>
    <col min="516" max="768" width="8.7109375" style="20"/>
    <col min="769" max="769" width="13.7109375" style="20" bestFit="1" customWidth="1"/>
    <col min="770" max="770" width="48.140625" style="20" bestFit="1" customWidth="1"/>
    <col min="771" max="771" width="24.7109375" style="20" bestFit="1" customWidth="1"/>
    <col min="772" max="1024" width="8.7109375" style="20"/>
    <col min="1025" max="1025" width="13.7109375" style="20" bestFit="1" customWidth="1"/>
    <col min="1026" max="1026" width="48.140625" style="20" bestFit="1" customWidth="1"/>
    <col min="1027" max="1027" width="24.7109375" style="20" bestFit="1" customWidth="1"/>
    <col min="1028" max="1280" width="8.7109375" style="20"/>
    <col min="1281" max="1281" width="13.7109375" style="20" bestFit="1" customWidth="1"/>
    <col min="1282" max="1282" width="48.140625" style="20" bestFit="1" customWidth="1"/>
    <col min="1283" max="1283" width="24.7109375" style="20" bestFit="1" customWidth="1"/>
    <col min="1284" max="1536" width="8.7109375" style="20"/>
    <col min="1537" max="1537" width="13.7109375" style="20" bestFit="1" customWidth="1"/>
    <col min="1538" max="1538" width="48.140625" style="20" bestFit="1" customWidth="1"/>
    <col min="1539" max="1539" width="24.7109375" style="20" bestFit="1" customWidth="1"/>
    <col min="1540" max="1792" width="8.7109375" style="20"/>
    <col min="1793" max="1793" width="13.7109375" style="20" bestFit="1" customWidth="1"/>
    <col min="1794" max="1794" width="48.140625" style="20" bestFit="1" customWidth="1"/>
    <col min="1795" max="1795" width="24.7109375" style="20" bestFit="1" customWidth="1"/>
    <col min="1796" max="2048" width="8.7109375" style="20"/>
    <col min="2049" max="2049" width="13.7109375" style="20" bestFit="1" customWidth="1"/>
    <col min="2050" max="2050" width="48.140625" style="20" bestFit="1" customWidth="1"/>
    <col min="2051" max="2051" width="24.7109375" style="20" bestFit="1" customWidth="1"/>
    <col min="2052" max="2304" width="8.7109375" style="20"/>
    <col min="2305" max="2305" width="13.7109375" style="20" bestFit="1" customWidth="1"/>
    <col min="2306" max="2306" width="48.140625" style="20" bestFit="1" customWidth="1"/>
    <col min="2307" max="2307" width="24.7109375" style="20" bestFit="1" customWidth="1"/>
    <col min="2308" max="2560" width="8.7109375" style="20"/>
    <col min="2561" max="2561" width="13.7109375" style="20" bestFit="1" customWidth="1"/>
    <col min="2562" max="2562" width="48.140625" style="20" bestFit="1" customWidth="1"/>
    <col min="2563" max="2563" width="24.7109375" style="20" bestFit="1" customWidth="1"/>
    <col min="2564" max="2816" width="8.7109375" style="20"/>
    <col min="2817" max="2817" width="13.7109375" style="20" bestFit="1" customWidth="1"/>
    <col min="2818" max="2818" width="48.140625" style="20" bestFit="1" customWidth="1"/>
    <col min="2819" max="2819" width="24.7109375" style="20" bestFit="1" customWidth="1"/>
    <col min="2820" max="3072" width="8.7109375" style="20"/>
    <col min="3073" max="3073" width="13.7109375" style="20" bestFit="1" customWidth="1"/>
    <col min="3074" max="3074" width="48.140625" style="20" bestFit="1" customWidth="1"/>
    <col min="3075" max="3075" width="24.7109375" style="20" bestFit="1" customWidth="1"/>
    <col min="3076" max="3328" width="8.7109375" style="20"/>
    <col min="3329" max="3329" width="13.7109375" style="20" bestFit="1" customWidth="1"/>
    <col min="3330" max="3330" width="48.140625" style="20" bestFit="1" customWidth="1"/>
    <col min="3331" max="3331" width="24.7109375" style="20" bestFit="1" customWidth="1"/>
    <col min="3332" max="3584" width="8.7109375" style="20"/>
    <col min="3585" max="3585" width="13.7109375" style="20" bestFit="1" customWidth="1"/>
    <col min="3586" max="3586" width="48.140625" style="20" bestFit="1" customWidth="1"/>
    <col min="3587" max="3587" width="24.7109375" style="20" bestFit="1" customWidth="1"/>
    <col min="3588" max="3840" width="8.7109375" style="20"/>
    <col min="3841" max="3841" width="13.7109375" style="20" bestFit="1" customWidth="1"/>
    <col min="3842" max="3842" width="48.140625" style="20" bestFit="1" customWidth="1"/>
    <col min="3843" max="3843" width="24.7109375" style="20" bestFit="1" customWidth="1"/>
    <col min="3844" max="4096" width="8.7109375" style="20"/>
    <col min="4097" max="4097" width="13.7109375" style="20" bestFit="1" customWidth="1"/>
    <col min="4098" max="4098" width="48.140625" style="20" bestFit="1" customWidth="1"/>
    <col min="4099" max="4099" width="24.7109375" style="20" bestFit="1" customWidth="1"/>
    <col min="4100" max="4352" width="8.7109375" style="20"/>
    <col min="4353" max="4353" width="13.7109375" style="20" bestFit="1" customWidth="1"/>
    <col min="4354" max="4354" width="48.140625" style="20" bestFit="1" customWidth="1"/>
    <col min="4355" max="4355" width="24.7109375" style="20" bestFit="1" customWidth="1"/>
    <col min="4356" max="4608" width="8.7109375" style="20"/>
    <col min="4609" max="4609" width="13.7109375" style="20" bestFit="1" customWidth="1"/>
    <col min="4610" max="4610" width="48.140625" style="20" bestFit="1" customWidth="1"/>
    <col min="4611" max="4611" width="24.7109375" style="20" bestFit="1" customWidth="1"/>
    <col min="4612" max="4864" width="8.7109375" style="20"/>
    <col min="4865" max="4865" width="13.7109375" style="20" bestFit="1" customWidth="1"/>
    <col min="4866" max="4866" width="48.140625" style="20" bestFit="1" customWidth="1"/>
    <col min="4867" max="4867" width="24.7109375" style="20" bestFit="1" customWidth="1"/>
    <col min="4868" max="5120" width="8.7109375" style="20"/>
    <col min="5121" max="5121" width="13.7109375" style="20" bestFit="1" customWidth="1"/>
    <col min="5122" max="5122" width="48.140625" style="20" bestFit="1" customWidth="1"/>
    <col min="5123" max="5123" width="24.7109375" style="20" bestFit="1" customWidth="1"/>
    <col min="5124" max="5376" width="8.7109375" style="20"/>
    <col min="5377" max="5377" width="13.7109375" style="20" bestFit="1" customWidth="1"/>
    <col min="5378" max="5378" width="48.140625" style="20" bestFit="1" customWidth="1"/>
    <col min="5379" max="5379" width="24.7109375" style="20" bestFit="1" customWidth="1"/>
    <col min="5380" max="5632" width="8.7109375" style="20"/>
    <col min="5633" max="5633" width="13.7109375" style="20" bestFit="1" customWidth="1"/>
    <col min="5634" max="5634" width="48.140625" style="20" bestFit="1" customWidth="1"/>
    <col min="5635" max="5635" width="24.7109375" style="20" bestFit="1" customWidth="1"/>
    <col min="5636" max="5888" width="8.7109375" style="20"/>
    <col min="5889" max="5889" width="13.7109375" style="20" bestFit="1" customWidth="1"/>
    <col min="5890" max="5890" width="48.140625" style="20" bestFit="1" customWidth="1"/>
    <col min="5891" max="5891" width="24.7109375" style="20" bestFit="1" customWidth="1"/>
    <col min="5892" max="6144" width="8.7109375" style="20"/>
    <col min="6145" max="6145" width="13.7109375" style="20" bestFit="1" customWidth="1"/>
    <col min="6146" max="6146" width="48.140625" style="20" bestFit="1" customWidth="1"/>
    <col min="6147" max="6147" width="24.7109375" style="20" bestFit="1" customWidth="1"/>
    <col min="6148" max="6400" width="8.7109375" style="20"/>
    <col min="6401" max="6401" width="13.7109375" style="20" bestFit="1" customWidth="1"/>
    <col min="6402" max="6402" width="48.140625" style="20" bestFit="1" customWidth="1"/>
    <col min="6403" max="6403" width="24.7109375" style="20" bestFit="1" customWidth="1"/>
    <col min="6404" max="6656" width="8.7109375" style="20"/>
    <col min="6657" max="6657" width="13.7109375" style="20" bestFit="1" customWidth="1"/>
    <col min="6658" max="6658" width="48.140625" style="20" bestFit="1" customWidth="1"/>
    <col min="6659" max="6659" width="24.7109375" style="20" bestFit="1" customWidth="1"/>
    <col min="6660" max="6912" width="8.7109375" style="20"/>
    <col min="6913" max="6913" width="13.7109375" style="20" bestFit="1" customWidth="1"/>
    <col min="6914" max="6914" width="48.140625" style="20" bestFit="1" customWidth="1"/>
    <col min="6915" max="6915" width="24.7109375" style="20" bestFit="1" customWidth="1"/>
    <col min="6916" max="7168" width="8.7109375" style="20"/>
    <col min="7169" max="7169" width="13.7109375" style="20" bestFit="1" customWidth="1"/>
    <col min="7170" max="7170" width="48.140625" style="20" bestFit="1" customWidth="1"/>
    <col min="7171" max="7171" width="24.7109375" style="20" bestFit="1" customWidth="1"/>
    <col min="7172" max="7424" width="8.7109375" style="20"/>
    <col min="7425" max="7425" width="13.7109375" style="20" bestFit="1" customWidth="1"/>
    <col min="7426" max="7426" width="48.140625" style="20" bestFit="1" customWidth="1"/>
    <col min="7427" max="7427" width="24.7109375" style="20" bestFit="1" customWidth="1"/>
    <col min="7428" max="7680" width="8.7109375" style="20"/>
    <col min="7681" max="7681" width="13.7109375" style="20" bestFit="1" customWidth="1"/>
    <col min="7682" max="7682" width="48.140625" style="20" bestFit="1" customWidth="1"/>
    <col min="7683" max="7683" width="24.7109375" style="20" bestFit="1" customWidth="1"/>
    <col min="7684" max="7936" width="8.7109375" style="20"/>
    <col min="7937" max="7937" width="13.7109375" style="20" bestFit="1" customWidth="1"/>
    <col min="7938" max="7938" width="48.140625" style="20" bestFit="1" customWidth="1"/>
    <col min="7939" max="7939" width="24.7109375" style="20" bestFit="1" customWidth="1"/>
    <col min="7940" max="8192" width="8.7109375" style="20"/>
    <col min="8193" max="8193" width="13.7109375" style="20" bestFit="1" customWidth="1"/>
    <col min="8194" max="8194" width="48.140625" style="20" bestFit="1" customWidth="1"/>
    <col min="8195" max="8195" width="24.7109375" style="20" bestFit="1" customWidth="1"/>
    <col min="8196" max="8448" width="8.7109375" style="20"/>
    <col min="8449" max="8449" width="13.7109375" style="20" bestFit="1" customWidth="1"/>
    <col min="8450" max="8450" width="48.140625" style="20" bestFit="1" customWidth="1"/>
    <col min="8451" max="8451" width="24.7109375" style="20" bestFit="1" customWidth="1"/>
    <col min="8452" max="8704" width="8.7109375" style="20"/>
    <col min="8705" max="8705" width="13.7109375" style="20" bestFit="1" customWidth="1"/>
    <col min="8706" max="8706" width="48.140625" style="20" bestFit="1" customWidth="1"/>
    <col min="8707" max="8707" width="24.7109375" style="20" bestFit="1" customWidth="1"/>
    <col min="8708" max="8960" width="8.7109375" style="20"/>
    <col min="8961" max="8961" width="13.7109375" style="20" bestFit="1" customWidth="1"/>
    <col min="8962" max="8962" width="48.140625" style="20" bestFit="1" customWidth="1"/>
    <col min="8963" max="8963" width="24.7109375" style="20" bestFit="1" customWidth="1"/>
    <col min="8964" max="9216" width="8.7109375" style="20"/>
    <col min="9217" max="9217" width="13.7109375" style="20" bestFit="1" customWidth="1"/>
    <col min="9218" max="9218" width="48.140625" style="20" bestFit="1" customWidth="1"/>
    <col min="9219" max="9219" width="24.7109375" style="20" bestFit="1" customWidth="1"/>
    <col min="9220" max="9472" width="8.7109375" style="20"/>
    <col min="9473" max="9473" width="13.7109375" style="20" bestFit="1" customWidth="1"/>
    <col min="9474" max="9474" width="48.140625" style="20" bestFit="1" customWidth="1"/>
    <col min="9475" max="9475" width="24.7109375" style="20" bestFit="1" customWidth="1"/>
    <col min="9476" max="9728" width="8.7109375" style="20"/>
    <col min="9729" max="9729" width="13.7109375" style="20" bestFit="1" customWidth="1"/>
    <col min="9730" max="9730" width="48.140625" style="20" bestFit="1" customWidth="1"/>
    <col min="9731" max="9731" width="24.7109375" style="20" bestFit="1" customWidth="1"/>
    <col min="9732" max="9984" width="8.7109375" style="20"/>
    <col min="9985" max="9985" width="13.7109375" style="20" bestFit="1" customWidth="1"/>
    <col min="9986" max="9986" width="48.140625" style="20" bestFit="1" customWidth="1"/>
    <col min="9987" max="9987" width="24.7109375" style="20" bestFit="1" customWidth="1"/>
    <col min="9988" max="10240" width="8.7109375" style="20"/>
    <col min="10241" max="10241" width="13.7109375" style="20" bestFit="1" customWidth="1"/>
    <col min="10242" max="10242" width="48.140625" style="20" bestFit="1" customWidth="1"/>
    <col min="10243" max="10243" width="24.7109375" style="20" bestFit="1" customWidth="1"/>
    <col min="10244" max="10496" width="8.7109375" style="20"/>
    <col min="10497" max="10497" width="13.7109375" style="20" bestFit="1" customWidth="1"/>
    <col min="10498" max="10498" width="48.140625" style="20" bestFit="1" customWidth="1"/>
    <col min="10499" max="10499" width="24.7109375" style="20" bestFit="1" customWidth="1"/>
    <col min="10500" max="10752" width="8.7109375" style="20"/>
    <col min="10753" max="10753" width="13.7109375" style="20" bestFit="1" customWidth="1"/>
    <col min="10754" max="10754" width="48.140625" style="20" bestFit="1" customWidth="1"/>
    <col min="10755" max="10755" width="24.7109375" style="20" bestFit="1" customWidth="1"/>
    <col min="10756" max="11008" width="8.7109375" style="20"/>
    <col min="11009" max="11009" width="13.7109375" style="20" bestFit="1" customWidth="1"/>
    <col min="11010" max="11010" width="48.140625" style="20" bestFit="1" customWidth="1"/>
    <col min="11011" max="11011" width="24.7109375" style="20" bestFit="1" customWidth="1"/>
    <col min="11012" max="11264" width="8.7109375" style="20"/>
    <col min="11265" max="11265" width="13.7109375" style="20" bestFit="1" customWidth="1"/>
    <col min="11266" max="11266" width="48.140625" style="20" bestFit="1" customWidth="1"/>
    <col min="11267" max="11267" width="24.7109375" style="20" bestFit="1" customWidth="1"/>
    <col min="11268" max="11520" width="8.7109375" style="20"/>
    <col min="11521" max="11521" width="13.7109375" style="20" bestFit="1" customWidth="1"/>
    <col min="11522" max="11522" width="48.140625" style="20" bestFit="1" customWidth="1"/>
    <col min="11523" max="11523" width="24.7109375" style="20" bestFit="1" customWidth="1"/>
    <col min="11524" max="11776" width="8.7109375" style="20"/>
    <col min="11777" max="11777" width="13.7109375" style="20" bestFit="1" customWidth="1"/>
    <col min="11778" max="11778" width="48.140625" style="20" bestFit="1" customWidth="1"/>
    <col min="11779" max="11779" width="24.7109375" style="20" bestFit="1" customWidth="1"/>
    <col min="11780" max="12032" width="8.7109375" style="20"/>
    <col min="12033" max="12033" width="13.7109375" style="20" bestFit="1" customWidth="1"/>
    <col min="12034" max="12034" width="48.140625" style="20" bestFit="1" customWidth="1"/>
    <col min="12035" max="12035" width="24.7109375" style="20" bestFit="1" customWidth="1"/>
    <col min="12036" max="12288" width="8.7109375" style="20"/>
    <col min="12289" max="12289" width="13.7109375" style="20" bestFit="1" customWidth="1"/>
    <col min="12290" max="12290" width="48.140625" style="20" bestFit="1" customWidth="1"/>
    <col min="12291" max="12291" width="24.7109375" style="20" bestFit="1" customWidth="1"/>
    <col min="12292" max="12544" width="8.7109375" style="20"/>
    <col min="12545" max="12545" width="13.7109375" style="20" bestFit="1" customWidth="1"/>
    <col min="12546" max="12546" width="48.140625" style="20" bestFit="1" customWidth="1"/>
    <col min="12547" max="12547" width="24.7109375" style="20" bestFit="1" customWidth="1"/>
    <col min="12548" max="12800" width="8.7109375" style="20"/>
    <col min="12801" max="12801" width="13.7109375" style="20" bestFit="1" customWidth="1"/>
    <col min="12802" max="12802" width="48.140625" style="20" bestFit="1" customWidth="1"/>
    <col min="12803" max="12803" width="24.7109375" style="20" bestFit="1" customWidth="1"/>
    <col min="12804" max="13056" width="8.7109375" style="20"/>
    <col min="13057" max="13057" width="13.7109375" style="20" bestFit="1" customWidth="1"/>
    <col min="13058" max="13058" width="48.140625" style="20" bestFit="1" customWidth="1"/>
    <col min="13059" max="13059" width="24.7109375" style="20" bestFit="1" customWidth="1"/>
    <col min="13060" max="13312" width="8.7109375" style="20"/>
    <col min="13313" max="13313" width="13.7109375" style="20" bestFit="1" customWidth="1"/>
    <col min="13314" max="13314" width="48.140625" style="20" bestFit="1" customWidth="1"/>
    <col min="13315" max="13315" width="24.7109375" style="20" bestFit="1" customWidth="1"/>
    <col min="13316" max="13568" width="8.7109375" style="20"/>
    <col min="13569" max="13569" width="13.7109375" style="20" bestFit="1" customWidth="1"/>
    <col min="13570" max="13570" width="48.140625" style="20" bestFit="1" customWidth="1"/>
    <col min="13571" max="13571" width="24.7109375" style="20" bestFit="1" customWidth="1"/>
    <col min="13572" max="13824" width="8.7109375" style="20"/>
    <col min="13825" max="13825" width="13.7109375" style="20" bestFit="1" customWidth="1"/>
    <col min="13826" max="13826" width="48.140625" style="20" bestFit="1" customWidth="1"/>
    <col min="13827" max="13827" width="24.7109375" style="20" bestFit="1" customWidth="1"/>
    <col min="13828" max="14080" width="8.7109375" style="20"/>
    <col min="14081" max="14081" width="13.7109375" style="20" bestFit="1" customWidth="1"/>
    <col min="14082" max="14082" width="48.140625" style="20" bestFit="1" customWidth="1"/>
    <col min="14083" max="14083" width="24.7109375" style="20" bestFit="1" customWidth="1"/>
    <col min="14084" max="14336" width="8.7109375" style="20"/>
    <col min="14337" max="14337" width="13.7109375" style="20" bestFit="1" customWidth="1"/>
    <col min="14338" max="14338" width="48.140625" style="20" bestFit="1" customWidth="1"/>
    <col min="14339" max="14339" width="24.7109375" style="20" bestFit="1" customWidth="1"/>
    <col min="14340" max="14592" width="8.7109375" style="20"/>
    <col min="14593" max="14593" width="13.7109375" style="20" bestFit="1" customWidth="1"/>
    <col min="14594" max="14594" width="48.140625" style="20" bestFit="1" customWidth="1"/>
    <col min="14595" max="14595" width="24.7109375" style="20" bestFit="1" customWidth="1"/>
    <col min="14596" max="14848" width="8.7109375" style="20"/>
    <col min="14849" max="14849" width="13.7109375" style="20" bestFit="1" customWidth="1"/>
    <col min="14850" max="14850" width="48.140625" style="20" bestFit="1" customWidth="1"/>
    <col min="14851" max="14851" width="24.7109375" style="20" bestFit="1" customWidth="1"/>
    <col min="14852" max="15104" width="8.7109375" style="20"/>
    <col min="15105" max="15105" width="13.7109375" style="20" bestFit="1" customWidth="1"/>
    <col min="15106" max="15106" width="48.140625" style="20" bestFit="1" customWidth="1"/>
    <col min="15107" max="15107" width="24.7109375" style="20" bestFit="1" customWidth="1"/>
    <col min="15108" max="15360" width="8.7109375" style="20"/>
    <col min="15361" max="15361" width="13.7109375" style="20" bestFit="1" customWidth="1"/>
    <col min="15362" max="15362" width="48.140625" style="20" bestFit="1" customWidth="1"/>
    <col min="15363" max="15363" width="24.7109375" style="20" bestFit="1" customWidth="1"/>
    <col min="15364" max="15616" width="8.7109375" style="20"/>
    <col min="15617" max="15617" width="13.7109375" style="20" bestFit="1" customWidth="1"/>
    <col min="15618" max="15618" width="48.140625" style="20" bestFit="1" customWidth="1"/>
    <col min="15619" max="15619" width="24.7109375" style="20" bestFit="1" customWidth="1"/>
    <col min="15620" max="15872" width="8.7109375" style="20"/>
    <col min="15873" max="15873" width="13.7109375" style="20" bestFit="1" customWidth="1"/>
    <col min="15874" max="15874" width="48.140625" style="20" bestFit="1" customWidth="1"/>
    <col min="15875" max="15875" width="24.7109375" style="20" bestFit="1" customWidth="1"/>
    <col min="15876" max="16128" width="8.7109375" style="20"/>
    <col min="16129" max="16129" width="13.7109375" style="20" bestFit="1" customWidth="1"/>
    <col min="16130" max="16130" width="48.140625" style="20" bestFit="1" customWidth="1"/>
    <col min="16131" max="16131" width="24.7109375" style="20" bestFit="1" customWidth="1"/>
    <col min="16132" max="16384" width="8.7109375" style="20"/>
  </cols>
  <sheetData>
    <row r="1" spans="1:12" ht="26.25">
      <c r="A1" s="3">
        <v>41354</v>
      </c>
      <c r="B1" s="4"/>
      <c r="C1" s="5" t="s">
        <v>571</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82" t="s">
        <v>61</v>
      </c>
      <c r="C6" s="82"/>
      <c r="D6" s="11"/>
      <c r="E6" s="11"/>
      <c r="F6" s="11"/>
      <c r="G6" s="11"/>
      <c r="H6" s="11"/>
      <c r="I6" s="11"/>
      <c r="J6" s="11"/>
      <c r="K6" s="11"/>
      <c r="L6" s="11"/>
    </row>
    <row r="7" spans="1:12" ht="18.75">
      <c r="A7" s="10" t="s">
        <v>63</v>
      </c>
      <c r="B7" s="85" t="s">
        <v>96</v>
      </c>
      <c r="C7" s="85"/>
      <c r="D7" s="12"/>
      <c r="E7" s="12"/>
      <c r="F7" s="12"/>
      <c r="G7" s="12"/>
      <c r="H7" s="12"/>
      <c r="I7" s="12"/>
      <c r="J7" s="12"/>
      <c r="K7" s="12"/>
      <c r="L7" s="12"/>
    </row>
    <row r="8" spans="1:12" ht="31.5">
      <c r="A8" s="10" t="s">
        <v>64</v>
      </c>
      <c r="B8" s="82">
        <v>2013</v>
      </c>
      <c r="C8" s="82"/>
      <c r="D8" s="6"/>
      <c r="E8" s="6"/>
      <c r="F8" s="6"/>
      <c r="G8" s="6"/>
      <c r="H8" s="6"/>
      <c r="I8" s="6"/>
      <c r="J8" s="6"/>
      <c r="K8" s="6"/>
      <c r="L8" s="6"/>
    </row>
    <row r="9" spans="1:12" ht="15.75">
      <c r="A9" s="82" t="s">
        <v>65</v>
      </c>
      <c r="B9" s="10" t="s">
        <v>14</v>
      </c>
      <c r="C9" s="10" t="s">
        <v>66</v>
      </c>
      <c r="D9" s="13"/>
      <c r="E9" s="13"/>
      <c r="F9" s="13"/>
      <c r="G9" s="13"/>
      <c r="H9" s="13"/>
      <c r="I9" s="13"/>
      <c r="J9" s="6"/>
      <c r="K9" s="6"/>
      <c r="L9" s="6"/>
    </row>
    <row r="10" spans="1:12" ht="15.75">
      <c r="A10" s="82"/>
      <c r="B10" s="14" t="s">
        <v>94</v>
      </c>
      <c r="C10" s="14" t="s">
        <v>67</v>
      </c>
      <c r="D10" s="13"/>
      <c r="E10" s="13"/>
      <c r="F10" s="13"/>
      <c r="G10" s="13"/>
      <c r="H10" s="13"/>
      <c r="I10" s="13"/>
      <c r="J10" s="6"/>
      <c r="K10" s="6"/>
      <c r="L10" s="6"/>
    </row>
    <row r="11" spans="1:12" ht="31.5">
      <c r="A11" s="82"/>
      <c r="B11" s="14"/>
      <c r="C11" s="14" t="s">
        <v>95</v>
      </c>
      <c r="D11" s="13"/>
      <c r="E11" s="13"/>
      <c r="F11" s="13"/>
      <c r="G11" s="13"/>
      <c r="H11" s="13"/>
      <c r="I11" s="13"/>
      <c r="J11" s="6"/>
      <c r="K11" s="6"/>
      <c r="L11" s="6"/>
    </row>
    <row r="12" spans="1:12" ht="15.75">
      <c r="A12" s="82"/>
      <c r="B12" s="15"/>
      <c r="C12" s="21"/>
      <c r="D12" s="13"/>
      <c r="E12" s="13"/>
      <c r="F12" s="13"/>
      <c r="G12" s="13"/>
      <c r="H12" s="13"/>
      <c r="I12" s="13"/>
      <c r="J12" s="6"/>
      <c r="K12" s="6"/>
      <c r="L12" s="6"/>
    </row>
    <row r="13" spans="1:12" ht="15.75">
      <c r="A13" s="82" t="s">
        <v>68</v>
      </c>
      <c r="B13" s="83"/>
      <c r="C13" s="83"/>
      <c r="D13" s="13"/>
      <c r="E13" s="13"/>
      <c r="F13" s="13"/>
      <c r="G13" s="13"/>
      <c r="H13" s="13"/>
      <c r="I13" s="13"/>
      <c r="J13" s="6"/>
      <c r="K13" s="6"/>
      <c r="L13" s="6"/>
    </row>
    <row r="14" spans="1:12" ht="15.75">
      <c r="A14" s="82"/>
      <c r="B14" s="84"/>
      <c r="C14" s="84"/>
      <c r="D14" s="13"/>
      <c r="E14" s="13"/>
      <c r="F14" s="13"/>
      <c r="G14" s="13"/>
      <c r="H14" s="13"/>
      <c r="I14" s="13"/>
      <c r="J14" s="6"/>
      <c r="K14" s="6"/>
      <c r="L14" s="6"/>
    </row>
    <row r="15" spans="1:12" ht="15.75">
      <c r="A15" s="82"/>
      <c r="B15" s="16"/>
      <c r="D15" s="6"/>
      <c r="E15" s="6"/>
      <c r="F15" s="6"/>
      <c r="G15" s="6"/>
      <c r="H15" s="6"/>
      <c r="I15" s="6"/>
      <c r="J15" s="6"/>
      <c r="K15" s="6"/>
      <c r="L15" s="6"/>
    </row>
    <row r="16" spans="1:12" ht="15.75">
      <c r="A16" s="10" t="s">
        <v>19</v>
      </c>
      <c r="B16" s="82"/>
      <c r="C16" s="82"/>
      <c r="D16" s="6"/>
      <c r="E16" s="6"/>
      <c r="F16" s="6"/>
      <c r="G16" s="6"/>
      <c r="H16" s="6"/>
      <c r="I16" s="6"/>
      <c r="J16" s="6"/>
      <c r="K16" s="6"/>
      <c r="L16" s="6"/>
    </row>
    <row r="17" spans="1:12" s="23" customFormat="1" ht="30.6" customHeight="1">
      <c r="A17" s="10" t="s">
        <v>69</v>
      </c>
      <c r="B17" s="82" t="s">
        <v>97</v>
      </c>
      <c r="C17" s="82"/>
      <c r="D17" s="22"/>
      <c r="E17" s="22"/>
      <c r="F17" s="22"/>
      <c r="G17" s="22"/>
      <c r="H17" s="22"/>
      <c r="I17" s="22"/>
      <c r="J17" s="22"/>
      <c r="K17" s="22"/>
      <c r="L17" s="22"/>
    </row>
    <row r="18" spans="1:12" s="23" customFormat="1" ht="90.6" customHeight="1">
      <c r="A18" s="17" t="s">
        <v>70</v>
      </c>
      <c r="B18" s="82" t="s">
        <v>89</v>
      </c>
      <c r="C18" s="82"/>
    </row>
    <row r="19" spans="1:12" s="23" customFormat="1" ht="15.75">
      <c r="A19" s="15"/>
      <c r="B19" s="82"/>
      <c r="C19" s="82"/>
    </row>
    <row r="20" spans="1:12" s="23" customFormat="1" ht="31.5">
      <c r="A20" s="18" t="s">
        <v>98</v>
      </c>
      <c r="B20" s="24" t="s">
        <v>474</v>
      </c>
    </row>
    <row r="21" spans="1:12" ht="30">
      <c r="A21" s="18" t="s">
        <v>498</v>
      </c>
      <c r="B21" s="23" t="s">
        <v>499</v>
      </c>
    </row>
    <row r="22" spans="1:12" ht="30">
      <c r="A22" s="18" t="s">
        <v>517</v>
      </c>
      <c r="B22" s="23" t="s">
        <v>518</v>
      </c>
    </row>
    <row r="23" spans="1:12" ht="30">
      <c r="A23" s="18" t="s">
        <v>525</v>
      </c>
      <c r="B23" s="23" t="s">
        <v>526</v>
      </c>
    </row>
    <row r="24" spans="1:12" ht="30">
      <c r="A24" s="18" t="s">
        <v>527</v>
      </c>
      <c r="B24" s="23" t="s">
        <v>528</v>
      </c>
    </row>
    <row r="25" spans="1:12" ht="45">
      <c r="A25" s="18" t="s">
        <v>529</v>
      </c>
      <c r="B25" s="23" t="s">
        <v>532</v>
      </c>
    </row>
    <row r="26" spans="1:12" ht="45">
      <c r="A26" s="20" t="s">
        <v>533</v>
      </c>
      <c r="B26" s="23" t="s">
        <v>536</v>
      </c>
    </row>
    <row r="27" spans="1:12" ht="30">
      <c r="A27" s="20" t="s">
        <v>538</v>
      </c>
      <c r="B27" s="23" t="s">
        <v>539</v>
      </c>
    </row>
    <row r="28" spans="1:12" ht="45">
      <c r="A28" s="20" t="s">
        <v>556</v>
      </c>
      <c r="B28" s="23" t="s">
        <v>557</v>
      </c>
    </row>
    <row r="29" spans="1:12" ht="45">
      <c r="A29" s="20" t="s">
        <v>569</v>
      </c>
      <c r="B29" s="23" t="s">
        <v>570</v>
      </c>
    </row>
    <row r="30" spans="1:12">
      <c r="A30" s="40"/>
      <c r="B30" s="23"/>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Normal="100" workbookViewId="0">
      <pane ySplit="1" topLeftCell="A196" activePane="bottomLeft" state="frozen"/>
      <selection pane="bottomLeft" activeCell="A197" sqref="A197"/>
    </sheetView>
  </sheetViews>
  <sheetFormatPr defaultColWidth="8.85546875" defaultRowHeight="15"/>
  <cols>
    <col min="1" max="1" width="6.42578125" style="1" customWidth="1"/>
    <col min="2" max="2" width="8.85546875" style="1"/>
    <col min="3" max="3" width="18.85546875" style="1" customWidth="1"/>
    <col min="4" max="4" width="10.28515625" style="1" customWidth="1"/>
    <col min="5" max="5" width="45" style="1" customWidth="1"/>
    <col min="6" max="6" width="10.42578125" style="1" customWidth="1"/>
    <col min="7" max="7" width="8.85546875" style="1"/>
    <col min="8" max="8" width="12" style="63" customWidth="1"/>
    <col min="9" max="9" width="8.85546875" style="1"/>
    <col min="10" max="10" width="38.140625" style="1" customWidth="1"/>
    <col min="11" max="11" width="9.42578125" style="1" customWidth="1"/>
    <col min="12" max="12" width="50.140625" style="1" customWidth="1"/>
    <col min="13" max="13" width="6.7109375" style="1" customWidth="1"/>
    <col min="14" max="14" width="11.42578125" style="1" customWidth="1"/>
    <col min="15" max="17" width="8.85546875" style="1"/>
    <col min="18" max="18" width="31.28515625" style="1" customWidth="1"/>
    <col min="19" max="16384" width="8.85546875" style="1"/>
  </cols>
  <sheetData>
    <row r="1" spans="1:18" s="25" customFormat="1" ht="30">
      <c r="A1" s="25" t="s">
        <v>452</v>
      </c>
      <c r="B1" s="25" t="s">
        <v>0</v>
      </c>
      <c r="C1" s="25" t="s">
        <v>1</v>
      </c>
      <c r="D1" s="25" t="s">
        <v>91</v>
      </c>
      <c r="E1" s="25" t="s">
        <v>2</v>
      </c>
      <c r="F1" s="25" t="s">
        <v>3</v>
      </c>
      <c r="G1" s="25" t="s">
        <v>4</v>
      </c>
      <c r="H1" s="56" t="s">
        <v>5</v>
      </c>
      <c r="I1" s="25" t="s">
        <v>6</v>
      </c>
      <c r="J1" s="25" t="s">
        <v>7</v>
      </c>
      <c r="K1" s="25" t="s">
        <v>8</v>
      </c>
      <c r="L1" s="26" t="s">
        <v>83</v>
      </c>
      <c r="M1" s="27" t="s">
        <v>84</v>
      </c>
      <c r="N1" s="27" t="s">
        <v>85</v>
      </c>
      <c r="O1" s="28" t="s">
        <v>86</v>
      </c>
      <c r="P1" s="28" t="s">
        <v>87</v>
      </c>
      <c r="Q1" s="28" t="s">
        <v>88</v>
      </c>
      <c r="R1" s="25" t="s">
        <v>90</v>
      </c>
    </row>
    <row r="2" spans="1:18" s="25" customFormat="1">
      <c r="G2" s="37"/>
      <c r="H2" s="57"/>
      <c r="I2" s="37"/>
      <c r="L2" s="29"/>
      <c r="M2" s="30"/>
      <c r="N2" s="30"/>
      <c r="O2" s="31"/>
      <c r="P2" s="31"/>
      <c r="Q2" s="31"/>
    </row>
    <row r="3" spans="1:18" s="25" customFormat="1">
      <c r="G3" s="37"/>
      <c r="H3" s="57"/>
      <c r="I3" s="37"/>
      <c r="L3" s="29"/>
      <c r="M3" s="30"/>
      <c r="N3" s="30"/>
      <c r="O3" s="31"/>
      <c r="P3" s="31"/>
      <c r="Q3" s="31"/>
    </row>
    <row r="4" spans="1:18" s="32" customFormat="1" ht="18.75">
      <c r="A4" s="65" t="s">
        <v>447</v>
      </c>
      <c r="E4" s="25"/>
      <c r="G4" s="38"/>
      <c r="H4" s="58"/>
      <c r="I4" s="38"/>
      <c r="J4" s="25"/>
      <c r="L4" s="33"/>
      <c r="M4" s="33"/>
      <c r="N4" s="33"/>
      <c r="O4" s="34"/>
      <c r="P4" s="34"/>
      <c r="Q4" s="34"/>
    </row>
    <row r="5" spans="1:18" s="32" customFormat="1" ht="21.75" customHeight="1">
      <c r="A5" s="64" t="s">
        <v>459</v>
      </c>
      <c r="E5" s="25"/>
      <c r="G5" s="38"/>
      <c r="H5" s="58"/>
      <c r="I5" s="38"/>
      <c r="J5" s="25"/>
      <c r="L5" s="33"/>
      <c r="M5" s="33"/>
      <c r="N5" s="33"/>
      <c r="O5" s="34"/>
      <c r="P5" s="34"/>
      <c r="Q5" s="34"/>
    </row>
    <row r="6" spans="1:18" s="76" customFormat="1" ht="90">
      <c r="A6" s="76">
        <v>1</v>
      </c>
      <c r="B6" s="77">
        <v>14928</v>
      </c>
      <c r="C6" s="77" t="s">
        <v>11</v>
      </c>
      <c r="D6" s="76" t="s">
        <v>93</v>
      </c>
      <c r="E6" s="76" t="s">
        <v>117</v>
      </c>
      <c r="F6" s="77" t="s">
        <v>9</v>
      </c>
      <c r="G6" s="77"/>
      <c r="H6" s="78">
        <v>5.2</v>
      </c>
      <c r="I6" s="77"/>
      <c r="J6" s="76" t="s">
        <v>118</v>
      </c>
      <c r="K6" s="77"/>
      <c r="L6" s="76" t="s">
        <v>562</v>
      </c>
      <c r="M6" s="76" t="s">
        <v>77</v>
      </c>
      <c r="O6" s="76" t="str">
        <f>IF(F6="Editorial",M6,"")</f>
        <v/>
      </c>
      <c r="P6" s="76" t="str">
        <f>IF(F6="Technical",M6,"")</f>
        <v>C</v>
      </c>
      <c r="Q6" s="76" t="str">
        <f>IF(F6="General",M6,"")</f>
        <v/>
      </c>
    </row>
    <row r="7" spans="1:18" s="70" customFormat="1" ht="60">
      <c r="A7" s="70">
        <v>2</v>
      </c>
      <c r="B7" s="71">
        <v>14928</v>
      </c>
      <c r="C7" s="71" t="s">
        <v>11</v>
      </c>
      <c r="D7" s="70" t="s">
        <v>93</v>
      </c>
      <c r="E7" s="70" t="s">
        <v>119</v>
      </c>
      <c r="F7" s="71" t="s">
        <v>9</v>
      </c>
      <c r="G7" s="71"/>
      <c r="H7" s="72">
        <v>5.3</v>
      </c>
      <c r="I7" s="71"/>
      <c r="J7" s="70" t="s">
        <v>120</v>
      </c>
      <c r="K7" s="71"/>
      <c r="L7" s="70" t="s">
        <v>475</v>
      </c>
      <c r="M7" s="70" t="s">
        <v>77</v>
      </c>
      <c r="O7" s="70" t="str">
        <f t="shared" ref="O7:O10" si="0">IF(F7="Editorial",M7,"")</f>
        <v/>
      </c>
      <c r="P7" s="70" t="str">
        <f t="shared" ref="P7:P10" si="1">IF(F7="Technical",M7,"")</f>
        <v>C</v>
      </c>
      <c r="Q7" s="70" t="str">
        <f t="shared" ref="Q7:Q10" si="2">IF(F7="General",M7,"")</f>
        <v/>
      </c>
    </row>
    <row r="8" spans="1:18" s="76" customFormat="1" ht="225">
      <c r="A8" s="76">
        <v>3</v>
      </c>
      <c r="B8" s="77">
        <v>14928</v>
      </c>
      <c r="C8" s="77" t="s">
        <v>11</v>
      </c>
      <c r="D8" s="76" t="s">
        <v>93</v>
      </c>
      <c r="E8" s="76" t="s">
        <v>119</v>
      </c>
      <c r="F8" s="77" t="s">
        <v>9</v>
      </c>
      <c r="G8" s="77"/>
      <c r="H8" s="78">
        <v>6.5</v>
      </c>
      <c r="I8" s="77"/>
      <c r="J8" s="76" t="s">
        <v>120</v>
      </c>
      <c r="K8" s="77"/>
      <c r="L8" s="76" t="s">
        <v>563</v>
      </c>
      <c r="M8" s="76" t="s">
        <v>77</v>
      </c>
      <c r="O8" s="76" t="str">
        <f t="shared" si="0"/>
        <v/>
      </c>
      <c r="P8" s="76" t="str">
        <f t="shared" si="1"/>
        <v>C</v>
      </c>
      <c r="Q8" s="76" t="str">
        <f t="shared" si="2"/>
        <v/>
      </c>
    </row>
    <row r="9" spans="1:18" s="79" customFormat="1" ht="45">
      <c r="A9" s="79">
        <v>4</v>
      </c>
      <c r="B9" s="80">
        <v>60941</v>
      </c>
      <c r="C9" s="80" t="s">
        <v>21</v>
      </c>
      <c r="D9" s="79" t="s">
        <v>93</v>
      </c>
      <c r="E9" s="79" t="s">
        <v>197</v>
      </c>
      <c r="F9" s="80" t="s">
        <v>9</v>
      </c>
      <c r="G9" s="80">
        <v>100</v>
      </c>
      <c r="H9" s="81">
        <v>7</v>
      </c>
      <c r="I9" s="80">
        <v>30</v>
      </c>
      <c r="J9" s="79" t="s">
        <v>198</v>
      </c>
      <c r="K9" s="80"/>
      <c r="L9" s="79" t="s">
        <v>540</v>
      </c>
      <c r="M9" s="79" t="s">
        <v>77</v>
      </c>
      <c r="O9" s="79" t="str">
        <f t="shared" si="0"/>
        <v/>
      </c>
      <c r="P9" s="79" t="str">
        <f t="shared" si="1"/>
        <v>C</v>
      </c>
      <c r="Q9" s="79" t="str">
        <f t="shared" si="2"/>
        <v/>
      </c>
    </row>
    <row r="10" spans="1:18" s="79" customFormat="1" ht="45">
      <c r="A10" s="79">
        <v>5</v>
      </c>
      <c r="B10" s="80">
        <v>24144</v>
      </c>
      <c r="C10" s="80" t="s">
        <v>20</v>
      </c>
      <c r="D10" s="79" t="s">
        <v>93</v>
      </c>
      <c r="E10" s="79" t="s">
        <v>387</v>
      </c>
      <c r="F10" s="80" t="s">
        <v>9</v>
      </c>
      <c r="G10" s="80">
        <v>100</v>
      </c>
      <c r="H10" s="81">
        <v>7</v>
      </c>
      <c r="I10" s="80">
        <v>30</v>
      </c>
      <c r="J10" s="79" t="s">
        <v>388</v>
      </c>
      <c r="K10" s="80"/>
      <c r="L10" s="79" t="s">
        <v>540</v>
      </c>
      <c r="M10" s="79" t="s">
        <v>77</v>
      </c>
      <c r="O10" s="79" t="str">
        <f t="shared" si="0"/>
        <v/>
      </c>
      <c r="P10" s="79" t="str">
        <f t="shared" si="1"/>
        <v>C</v>
      </c>
      <c r="Q10" s="79" t="str">
        <f t="shared" si="2"/>
        <v/>
      </c>
    </row>
    <row r="11" spans="1:18" s="79" customFormat="1" ht="45">
      <c r="A11" s="79">
        <v>6</v>
      </c>
      <c r="B11" s="80">
        <v>62099</v>
      </c>
      <c r="C11" s="80" t="s">
        <v>17</v>
      </c>
      <c r="D11" s="79" t="s">
        <v>92</v>
      </c>
      <c r="E11" s="79" t="s">
        <v>270</v>
      </c>
      <c r="F11" s="80" t="s">
        <v>9</v>
      </c>
      <c r="G11" s="80"/>
      <c r="H11" s="81"/>
      <c r="I11" s="80"/>
      <c r="J11" s="79" t="s">
        <v>271</v>
      </c>
      <c r="K11" s="80">
        <v>1</v>
      </c>
      <c r="L11" s="79" t="s">
        <v>540</v>
      </c>
      <c r="M11" s="79" t="s">
        <v>77</v>
      </c>
      <c r="O11" s="79" t="str">
        <f t="shared" ref="O11:O34" si="3">IF(F11="Editorial",M11,"")</f>
        <v/>
      </c>
      <c r="P11" s="79" t="str">
        <f t="shared" ref="P11:P34" si="4">IF(F11="Technical",M11,"")</f>
        <v>C</v>
      </c>
      <c r="Q11" s="79" t="str">
        <f t="shared" ref="Q11:Q34" si="5">IF(F11="General",M11,"")</f>
        <v/>
      </c>
    </row>
    <row r="12" spans="1:18" s="79" customFormat="1" ht="45">
      <c r="A12" s="79">
        <v>7</v>
      </c>
      <c r="B12" s="80">
        <v>14928</v>
      </c>
      <c r="C12" s="80" t="s">
        <v>11</v>
      </c>
      <c r="D12" s="79" t="s">
        <v>93</v>
      </c>
      <c r="E12" s="79" t="s">
        <v>131</v>
      </c>
      <c r="F12" s="80" t="s">
        <v>9</v>
      </c>
      <c r="G12" s="80"/>
      <c r="H12" s="81">
        <v>7</v>
      </c>
      <c r="I12" s="80"/>
      <c r="J12" s="79" t="s">
        <v>132</v>
      </c>
      <c r="K12" s="80"/>
      <c r="L12" s="79" t="s">
        <v>540</v>
      </c>
      <c r="M12" s="79" t="s">
        <v>77</v>
      </c>
      <c r="O12" s="79" t="str">
        <f t="shared" si="3"/>
        <v/>
      </c>
      <c r="P12" s="79" t="str">
        <f t="shared" si="4"/>
        <v>C</v>
      </c>
      <c r="Q12" s="79" t="str">
        <f t="shared" si="5"/>
        <v/>
      </c>
    </row>
    <row r="13" spans="1:18" s="79" customFormat="1" ht="60">
      <c r="A13" s="79">
        <v>8</v>
      </c>
      <c r="B13" s="80">
        <v>60941</v>
      </c>
      <c r="C13" s="80" t="s">
        <v>21</v>
      </c>
      <c r="D13" s="79" t="s">
        <v>93</v>
      </c>
      <c r="E13" s="79" t="s">
        <v>199</v>
      </c>
      <c r="F13" s="80" t="s">
        <v>9</v>
      </c>
      <c r="G13" s="80">
        <v>124</v>
      </c>
      <c r="H13" s="81">
        <v>8</v>
      </c>
      <c r="I13" s="80">
        <v>9</v>
      </c>
      <c r="J13" s="79" t="s">
        <v>198</v>
      </c>
      <c r="K13" s="80"/>
      <c r="L13" s="79" t="s">
        <v>568</v>
      </c>
      <c r="M13" s="79" t="s">
        <v>77</v>
      </c>
      <c r="O13" s="79" t="str">
        <f t="shared" si="3"/>
        <v/>
      </c>
      <c r="P13" s="79" t="str">
        <f t="shared" si="4"/>
        <v>C</v>
      </c>
      <c r="Q13" s="79" t="str">
        <f t="shared" si="5"/>
        <v/>
      </c>
    </row>
    <row r="14" spans="1:18" s="79" customFormat="1" ht="60">
      <c r="A14" s="79">
        <v>9</v>
      </c>
      <c r="B14" s="80">
        <v>24144</v>
      </c>
      <c r="C14" s="80" t="s">
        <v>20</v>
      </c>
      <c r="D14" s="79" t="s">
        <v>93</v>
      </c>
      <c r="E14" s="79" t="s">
        <v>389</v>
      </c>
      <c r="F14" s="80" t="s">
        <v>9</v>
      </c>
      <c r="G14" s="80">
        <v>124</v>
      </c>
      <c r="H14" s="81">
        <v>8</v>
      </c>
      <c r="I14" s="80">
        <v>9</v>
      </c>
      <c r="J14" s="79" t="s">
        <v>390</v>
      </c>
      <c r="K14" s="80"/>
      <c r="L14" s="79" t="s">
        <v>568</v>
      </c>
      <c r="M14" s="79" t="s">
        <v>77</v>
      </c>
      <c r="O14" s="79" t="str">
        <f t="shared" si="3"/>
        <v/>
      </c>
      <c r="P14" s="79" t="str">
        <f t="shared" si="4"/>
        <v>C</v>
      </c>
      <c r="Q14" s="79" t="str">
        <f t="shared" si="5"/>
        <v/>
      </c>
    </row>
    <row r="15" spans="1:18" s="79" customFormat="1" ht="60">
      <c r="A15" s="79">
        <v>10</v>
      </c>
      <c r="B15" s="80">
        <v>62099</v>
      </c>
      <c r="C15" s="80" t="s">
        <v>17</v>
      </c>
      <c r="D15" s="79" t="s">
        <v>92</v>
      </c>
      <c r="E15" s="79" t="s">
        <v>272</v>
      </c>
      <c r="F15" s="80" t="s">
        <v>9</v>
      </c>
      <c r="G15" s="80"/>
      <c r="H15" s="81"/>
      <c r="I15" s="80"/>
      <c r="J15" s="79" t="s">
        <v>271</v>
      </c>
      <c r="K15" s="80">
        <v>1</v>
      </c>
      <c r="L15" s="79" t="s">
        <v>568</v>
      </c>
      <c r="M15" s="79" t="s">
        <v>77</v>
      </c>
      <c r="O15" s="79" t="str">
        <f t="shared" si="3"/>
        <v/>
      </c>
      <c r="P15" s="79" t="str">
        <f t="shared" si="4"/>
        <v>C</v>
      </c>
      <c r="Q15" s="79" t="str">
        <f t="shared" si="5"/>
        <v/>
      </c>
    </row>
    <row r="16" spans="1:18" s="79" customFormat="1" ht="60">
      <c r="A16" s="79">
        <v>11</v>
      </c>
      <c r="B16" s="80">
        <v>14928</v>
      </c>
      <c r="C16" s="80" t="s">
        <v>11</v>
      </c>
      <c r="D16" s="79" t="s">
        <v>93</v>
      </c>
      <c r="E16" s="79" t="s">
        <v>133</v>
      </c>
      <c r="F16" s="80" t="s">
        <v>9</v>
      </c>
      <c r="G16" s="80"/>
      <c r="H16" s="81">
        <v>8</v>
      </c>
      <c r="I16" s="80"/>
      <c r="J16" s="79" t="s">
        <v>134</v>
      </c>
      <c r="K16" s="80"/>
      <c r="L16" s="79" t="s">
        <v>568</v>
      </c>
      <c r="M16" s="79" t="s">
        <v>77</v>
      </c>
      <c r="O16" s="79" t="str">
        <f t="shared" si="3"/>
        <v/>
      </c>
      <c r="P16" s="79" t="str">
        <f t="shared" si="4"/>
        <v>C</v>
      </c>
      <c r="Q16" s="79" t="str">
        <f t="shared" si="5"/>
        <v/>
      </c>
    </row>
    <row r="17" spans="1:17" s="79" customFormat="1" ht="60">
      <c r="A17" s="79">
        <v>12</v>
      </c>
      <c r="B17" s="80">
        <v>60941</v>
      </c>
      <c r="C17" s="80" t="s">
        <v>21</v>
      </c>
      <c r="D17" s="79" t="s">
        <v>93</v>
      </c>
      <c r="E17" s="79" t="s">
        <v>200</v>
      </c>
      <c r="F17" s="80" t="s">
        <v>9</v>
      </c>
      <c r="G17" s="80">
        <v>166</v>
      </c>
      <c r="H17" s="81">
        <v>9</v>
      </c>
      <c r="I17" s="80">
        <v>3</v>
      </c>
      <c r="J17" s="79" t="s">
        <v>198</v>
      </c>
      <c r="K17" s="80"/>
      <c r="L17" s="79" t="s">
        <v>542</v>
      </c>
      <c r="M17" s="79" t="s">
        <v>77</v>
      </c>
      <c r="O17" s="79" t="str">
        <f t="shared" si="3"/>
        <v/>
      </c>
      <c r="P17" s="79" t="str">
        <f t="shared" si="4"/>
        <v>C</v>
      </c>
      <c r="Q17" s="79" t="str">
        <f t="shared" si="5"/>
        <v/>
      </c>
    </row>
    <row r="18" spans="1:17" s="79" customFormat="1" ht="60">
      <c r="A18" s="79">
        <v>13</v>
      </c>
      <c r="B18" s="80">
        <v>24144</v>
      </c>
      <c r="C18" s="80" t="s">
        <v>20</v>
      </c>
      <c r="D18" s="79" t="s">
        <v>93</v>
      </c>
      <c r="E18" s="79" t="s">
        <v>391</v>
      </c>
      <c r="F18" s="80" t="s">
        <v>9</v>
      </c>
      <c r="G18" s="80">
        <v>166</v>
      </c>
      <c r="H18" s="81">
        <v>9</v>
      </c>
      <c r="I18" s="80">
        <v>3</v>
      </c>
      <c r="J18" s="79" t="s">
        <v>392</v>
      </c>
      <c r="K18" s="80"/>
      <c r="L18" s="79" t="s">
        <v>542</v>
      </c>
      <c r="M18" s="79" t="s">
        <v>77</v>
      </c>
      <c r="O18" s="79" t="str">
        <f t="shared" si="3"/>
        <v/>
      </c>
      <c r="P18" s="79" t="str">
        <f t="shared" si="4"/>
        <v>C</v>
      </c>
      <c r="Q18" s="79" t="str">
        <f t="shared" si="5"/>
        <v/>
      </c>
    </row>
    <row r="19" spans="1:17" s="79" customFormat="1" ht="60">
      <c r="A19" s="79">
        <v>14</v>
      </c>
      <c r="B19" s="80">
        <v>62099</v>
      </c>
      <c r="C19" s="80" t="s">
        <v>17</v>
      </c>
      <c r="D19" s="79" t="s">
        <v>92</v>
      </c>
      <c r="E19" s="79" t="s">
        <v>273</v>
      </c>
      <c r="F19" s="80" t="s">
        <v>9</v>
      </c>
      <c r="G19" s="80"/>
      <c r="H19" s="81"/>
      <c r="I19" s="80"/>
      <c r="J19" s="79" t="s">
        <v>271</v>
      </c>
      <c r="K19" s="80">
        <v>1</v>
      </c>
      <c r="L19" s="79" t="s">
        <v>542</v>
      </c>
      <c r="M19" s="79" t="s">
        <v>77</v>
      </c>
      <c r="O19" s="79" t="str">
        <f t="shared" si="3"/>
        <v/>
      </c>
      <c r="P19" s="79" t="str">
        <f t="shared" si="4"/>
        <v>C</v>
      </c>
      <c r="Q19" s="79" t="str">
        <f t="shared" si="5"/>
        <v/>
      </c>
    </row>
    <row r="20" spans="1:17" s="79" customFormat="1" ht="60">
      <c r="A20" s="79">
        <v>15</v>
      </c>
      <c r="B20" s="80">
        <v>14928</v>
      </c>
      <c r="C20" s="80" t="s">
        <v>11</v>
      </c>
      <c r="D20" s="79" t="s">
        <v>93</v>
      </c>
      <c r="E20" s="79" t="s">
        <v>135</v>
      </c>
      <c r="F20" s="80" t="s">
        <v>9</v>
      </c>
      <c r="G20" s="80"/>
      <c r="H20" s="81">
        <v>9</v>
      </c>
      <c r="I20" s="80"/>
      <c r="J20" s="79" t="s">
        <v>136</v>
      </c>
      <c r="K20" s="80"/>
      <c r="L20" s="79" t="s">
        <v>542</v>
      </c>
      <c r="M20" s="79" t="s">
        <v>77</v>
      </c>
      <c r="O20" s="79" t="str">
        <f t="shared" si="3"/>
        <v/>
      </c>
      <c r="P20" s="79" t="str">
        <f t="shared" si="4"/>
        <v>C</v>
      </c>
      <c r="Q20" s="79" t="str">
        <f t="shared" si="5"/>
        <v/>
      </c>
    </row>
    <row r="21" spans="1:17" s="79" customFormat="1" ht="75">
      <c r="A21" s="79">
        <v>16</v>
      </c>
      <c r="B21" s="80">
        <v>14928</v>
      </c>
      <c r="C21" s="80" t="s">
        <v>11</v>
      </c>
      <c r="D21" s="79" t="s">
        <v>93</v>
      </c>
      <c r="E21" s="79" t="s">
        <v>111</v>
      </c>
      <c r="F21" s="80" t="s">
        <v>9</v>
      </c>
      <c r="G21" s="80"/>
      <c r="H21" s="81">
        <v>10</v>
      </c>
      <c r="I21" s="80"/>
      <c r="J21" s="79" t="s">
        <v>112</v>
      </c>
      <c r="K21" s="80"/>
      <c r="L21" s="79" t="s">
        <v>559</v>
      </c>
      <c r="M21" s="79" t="s">
        <v>77</v>
      </c>
      <c r="O21" s="79" t="str">
        <f t="shared" si="3"/>
        <v/>
      </c>
      <c r="P21" s="79" t="str">
        <f t="shared" si="4"/>
        <v>C</v>
      </c>
      <c r="Q21" s="79" t="str">
        <f t="shared" si="5"/>
        <v/>
      </c>
    </row>
    <row r="22" spans="1:17" s="70" customFormat="1" ht="60">
      <c r="A22" s="70">
        <v>17</v>
      </c>
      <c r="B22" s="71">
        <v>14928</v>
      </c>
      <c r="C22" s="71" t="s">
        <v>11</v>
      </c>
      <c r="D22" s="70" t="s">
        <v>93</v>
      </c>
      <c r="E22" s="70" t="s">
        <v>113</v>
      </c>
      <c r="F22" s="71" t="s">
        <v>9</v>
      </c>
      <c r="G22" s="71"/>
      <c r="H22" s="72">
        <v>10</v>
      </c>
      <c r="I22" s="71"/>
      <c r="J22" s="70" t="s">
        <v>114</v>
      </c>
      <c r="K22" s="71"/>
      <c r="L22" s="70" t="s">
        <v>523</v>
      </c>
      <c r="M22" s="70" t="s">
        <v>77</v>
      </c>
      <c r="O22" s="70" t="str">
        <f t="shared" si="3"/>
        <v/>
      </c>
      <c r="P22" s="70" t="str">
        <f t="shared" si="4"/>
        <v>C</v>
      </c>
      <c r="Q22" s="70" t="str">
        <f t="shared" si="5"/>
        <v/>
      </c>
    </row>
    <row r="23" spans="1:17" s="79" customFormat="1" ht="90">
      <c r="A23" s="79">
        <v>18</v>
      </c>
      <c r="B23" s="80">
        <v>14928</v>
      </c>
      <c r="C23" s="80" t="s">
        <v>11</v>
      </c>
      <c r="D23" s="79" t="s">
        <v>93</v>
      </c>
      <c r="E23" s="79" t="s">
        <v>115</v>
      </c>
      <c r="F23" s="80" t="s">
        <v>9</v>
      </c>
      <c r="G23" s="80"/>
      <c r="H23" s="81">
        <v>10</v>
      </c>
      <c r="I23" s="80"/>
      <c r="J23" s="79" t="s">
        <v>116</v>
      </c>
      <c r="K23" s="80"/>
      <c r="L23" s="79" t="s">
        <v>541</v>
      </c>
      <c r="M23" s="79" t="s">
        <v>77</v>
      </c>
      <c r="N23" s="79" t="s">
        <v>497</v>
      </c>
      <c r="O23" s="79" t="str">
        <f t="shared" si="3"/>
        <v/>
      </c>
      <c r="P23" s="79" t="str">
        <f t="shared" si="4"/>
        <v>C</v>
      </c>
      <c r="Q23" s="79" t="str">
        <f t="shared" si="5"/>
        <v/>
      </c>
    </row>
    <row r="24" spans="1:17" s="79" customFormat="1" ht="90">
      <c r="A24" s="79">
        <v>19</v>
      </c>
      <c r="B24" s="80">
        <v>24144</v>
      </c>
      <c r="C24" s="80" t="s">
        <v>20</v>
      </c>
      <c r="D24" s="79" t="s">
        <v>93</v>
      </c>
      <c r="E24" s="79" t="s">
        <v>402</v>
      </c>
      <c r="F24" s="80" t="s">
        <v>9</v>
      </c>
      <c r="G24" s="80">
        <v>228</v>
      </c>
      <c r="H24" s="81" t="s">
        <v>453</v>
      </c>
      <c r="I24" s="80">
        <v>1</v>
      </c>
      <c r="J24" s="79" t="s">
        <v>403</v>
      </c>
      <c r="K24" s="80"/>
      <c r="L24" s="79" t="s">
        <v>541</v>
      </c>
      <c r="M24" s="79" t="s">
        <v>77</v>
      </c>
      <c r="O24" s="79" t="str">
        <f t="shared" si="3"/>
        <v/>
      </c>
      <c r="P24" s="79" t="str">
        <f t="shared" si="4"/>
        <v>C</v>
      </c>
      <c r="Q24" s="79" t="str">
        <f t="shared" si="5"/>
        <v/>
      </c>
    </row>
    <row r="25" spans="1:17" s="79" customFormat="1" ht="90">
      <c r="A25" s="79">
        <v>20</v>
      </c>
      <c r="B25" s="80">
        <v>24144</v>
      </c>
      <c r="C25" s="80" t="s">
        <v>20</v>
      </c>
      <c r="D25" s="79" t="s">
        <v>93</v>
      </c>
      <c r="E25" s="79" t="s">
        <v>404</v>
      </c>
      <c r="F25" s="80" t="s">
        <v>9</v>
      </c>
      <c r="G25" s="80">
        <v>228</v>
      </c>
      <c r="H25" s="81" t="s">
        <v>405</v>
      </c>
      <c r="I25" s="80">
        <v>16</v>
      </c>
      <c r="J25" s="79" t="s">
        <v>406</v>
      </c>
      <c r="K25" s="80"/>
      <c r="L25" s="79" t="s">
        <v>541</v>
      </c>
      <c r="M25" s="79" t="s">
        <v>77</v>
      </c>
      <c r="O25" s="79" t="str">
        <f t="shared" si="3"/>
        <v/>
      </c>
      <c r="P25" s="79" t="str">
        <f t="shared" si="4"/>
        <v>C</v>
      </c>
      <c r="Q25" s="79" t="str">
        <f t="shared" si="5"/>
        <v/>
      </c>
    </row>
    <row r="26" spans="1:17" s="79" customFormat="1" ht="90">
      <c r="A26" s="79">
        <v>21</v>
      </c>
      <c r="B26" s="80">
        <v>6111</v>
      </c>
      <c r="C26" s="80" t="s">
        <v>14</v>
      </c>
      <c r="D26" s="79" t="s">
        <v>93</v>
      </c>
      <c r="E26" s="79" t="s">
        <v>435</v>
      </c>
      <c r="F26" s="80" t="s">
        <v>16</v>
      </c>
      <c r="G26" s="80">
        <v>175</v>
      </c>
      <c r="H26" s="81">
        <v>10.4</v>
      </c>
      <c r="I26" s="80">
        <v>9</v>
      </c>
      <c r="J26" s="79" t="s">
        <v>436</v>
      </c>
      <c r="K26" s="80">
        <v>0</v>
      </c>
      <c r="L26" s="79" t="s">
        <v>541</v>
      </c>
      <c r="M26" s="79" t="s">
        <v>77</v>
      </c>
      <c r="O26" s="79" t="str">
        <f t="shared" si="3"/>
        <v/>
      </c>
      <c r="P26" s="79" t="str">
        <f t="shared" si="4"/>
        <v/>
      </c>
      <c r="Q26" s="79" t="str">
        <f t="shared" si="5"/>
        <v>C</v>
      </c>
    </row>
    <row r="27" spans="1:17" s="79" customFormat="1" ht="30">
      <c r="A27" s="79">
        <v>22</v>
      </c>
      <c r="B27" s="80">
        <v>24144</v>
      </c>
      <c r="C27" s="80" t="s">
        <v>20</v>
      </c>
      <c r="D27" s="79" t="s">
        <v>93</v>
      </c>
      <c r="E27" s="79" t="s">
        <v>408</v>
      </c>
      <c r="F27" s="80" t="s">
        <v>9</v>
      </c>
      <c r="G27" s="80">
        <v>240</v>
      </c>
      <c r="H27" s="81" t="s">
        <v>18</v>
      </c>
      <c r="I27" s="80">
        <v>1</v>
      </c>
      <c r="J27" s="79" t="s">
        <v>409</v>
      </c>
      <c r="K27" s="80"/>
      <c r="L27" s="79" t="s">
        <v>544</v>
      </c>
      <c r="M27" s="79" t="s">
        <v>77</v>
      </c>
      <c r="O27" s="79" t="str">
        <f t="shared" si="3"/>
        <v/>
      </c>
      <c r="P27" s="79" t="str">
        <f t="shared" si="4"/>
        <v>C</v>
      </c>
      <c r="Q27" s="79" t="str">
        <f t="shared" si="5"/>
        <v/>
      </c>
    </row>
    <row r="28" spans="1:17" s="79" customFormat="1" ht="30">
      <c r="A28" s="79">
        <v>23</v>
      </c>
      <c r="B28" s="80">
        <v>6111</v>
      </c>
      <c r="C28" s="80" t="s">
        <v>14</v>
      </c>
      <c r="D28" s="79" t="s">
        <v>93</v>
      </c>
      <c r="E28" s="79" t="s">
        <v>428</v>
      </c>
      <c r="F28" s="80" t="s">
        <v>9</v>
      </c>
      <c r="G28" s="80">
        <v>240</v>
      </c>
      <c r="H28" s="81" t="s">
        <v>429</v>
      </c>
      <c r="I28" s="80">
        <v>1</v>
      </c>
      <c r="J28" s="79" t="s">
        <v>430</v>
      </c>
      <c r="K28" s="80">
        <v>0</v>
      </c>
      <c r="L28" s="79" t="s">
        <v>544</v>
      </c>
      <c r="M28" s="79" t="s">
        <v>77</v>
      </c>
      <c r="O28" s="79" t="str">
        <f t="shared" si="3"/>
        <v/>
      </c>
      <c r="P28" s="79" t="str">
        <f t="shared" si="4"/>
        <v>C</v>
      </c>
      <c r="Q28" s="79" t="str">
        <f t="shared" si="5"/>
        <v/>
      </c>
    </row>
    <row r="29" spans="1:17" s="79" customFormat="1" ht="30">
      <c r="A29" s="79">
        <v>24</v>
      </c>
      <c r="B29" s="80">
        <v>62099</v>
      </c>
      <c r="C29" s="80" t="s">
        <v>17</v>
      </c>
      <c r="D29" s="79" t="s">
        <v>92</v>
      </c>
      <c r="E29" s="79" t="s">
        <v>245</v>
      </c>
      <c r="F29" s="80" t="s">
        <v>9</v>
      </c>
      <c r="G29" s="80">
        <v>241</v>
      </c>
      <c r="H29" s="81" t="s">
        <v>18</v>
      </c>
      <c r="I29" s="80"/>
      <c r="J29" s="79" t="s">
        <v>15</v>
      </c>
      <c r="K29" s="80">
        <v>1</v>
      </c>
      <c r="L29" s="79" t="s">
        <v>544</v>
      </c>
      <c r="M29" s="79" t="s">
        <v>77</v>
      </c>
      <c r="O29" s="79" t="str">
        <f t="shared" si="3"/>
        <v/>
      </c>
      <c r="P29" s="79" t="str">
        <f t="shared" si="4"/>
        <v>C</v>
      </c>
      <c r="Q29" s="79" t="str">
        <f t="shared" si="5"/>
        <v/>
      </c>
    </row>
    <row r="30" spans="1:17" s="79" customFormat="1" ht="120">
      <c r="A30" s="79">
        <v>25</v>
      </c>
      <c r="B30" s="80">
        <v>14928</v>
      </c>
      <c r="C30" s="80" t="s">
        <v>11</v>
      </c>
      <c r="D30" s="79" t="s">
        <v>93</v>
      </c>
      <c r="E30" s="79" t="s">
        <v>137</v>
      </c>
      <c r="F30" s="80" t="s">
        <v>16</v>
      </c>
      <c r="G30" s="80"/>
      <c r="H30" s="81"/>
      <c r="I30" s="80"/>
      <c r="J30" s="79" t="s">
        <v>138</v>
      </c>
      <c r="K30" s="80"/>
      <c r="L30" s="79" t="s">
        <v>543</v>
      </c>
      <c r="M30" s="79" t="s">
        <v>77</v>
      </c>
      <c r="O30" s="79" t="str">
        <f t="shared" si="3"/>
        <v/>
      </c>
      <c r="P30" s="79" t="str">
        <f t="shared" si="4"/>
        <v/>
      </c>
      <c r="Q30" s="79" t="str">
        <f t="shared" si="5"/>
        <v>C</v>
      </c>
    </row>
    <row r="31" spans="1:17" s="79" customFormat="1" ht="30">
      <c r="A31" s="79">
        <v>26</v>
      </c>
      <c r="B31" s="80">
        <v>24144</v>
      </c>
      <c r="C31" s="80" t="s">
        <v>20</v>
      </c>
      <c r="D31" s="79" t="s">
        <v>93</v>
      </c>
      <c r="E31" s="79" t="s">
        <v>410</v>
      </c>
      <c r="F31" s="80" t="s">
        <v>9</v>
      </c>
      <c r="G31" s="80"/>
      <c r="H31" s="81"/>
      <c r="I31" s="80"/>
      <c r="J31" s="79" t="s">
        <v>411</v>
      </c>
      <c r="K31" s="80"/>
      <c r="L31" s="79" t="s">
        <v>543</v>
      </c>
      <c r="M31" s="79" t="s">
        <v>77</v>
      </c>
      <c r="O31" s="79" t="str">
        <f t="shared" si="3"/>
        <v/>
      </c>
      <c r="P31" s="79" t="str">
        <f t="shared" si="4"/>
        <v>C</v>
      </c>
      <c r="Q31" s="79" t="str">
        <f t="shared" si="5"/>
        <v/>
      </c>
    </row>
    <row r="32" spans="1:17" s="79" customFormat="1" ht="45">
      <c r="A32" s="79">
        <v>27</v>
      </c>
      <c r="B32" s="80">
        <v>6111</v>
      </c>
      <c r="C32" s="80" t="s">
        <v>14</v>
      </c>
      <c r="D32" s="79" t="s">
        <v>93</v>
      </c>
      <c r="E32" s="79" t="s">
        <v>431</v>
      </c>
      <c r="F32" s="80" t="s">
        <v>9</v>
      </c>
      <c r="G32" s="80">
        <v>241</v>
      </c>
      <c r="H32" s="81" t="s">
        <v>77</v>
      </c>
      <c r="I32" s="80">
        <v>8</v>
      </c>
      <c r="J32" s="79" t="s">
        <v>432</v>
      </c>
      <c r="K32" s="80">
        <v>0</v>
      </c>
      <c r="L32" s="79" t="s">
        <v>545</v>
      </c>
      <c r="M32" s="79" t="s">
        <v>77</v>
      </c>
      <c r="O32" s="79" t="str">
        <f t="shared" si="3"/>
        <v/>
      </c>
      <c r="P32" s="79" t="str">
        <f t="shared" si="4"/>
        <v>C</v>
      </c>
      <c r="Q32" s="79" t="str">
        <f t="shared" si="5"/>
        <v/>
      </c>
    </row>
    <row r="33" spans="1:17" s="79" customFormat="1" ht="45">
      <c r="A33" s="79">
        <v>28</v>
      </c>
      <c r="B33" s="80">
        <v>14928</v>
      </c>
      <c r="C33" s="80" t="s">
        <v>11</v>
      </c>
      <c r="D33" s="79" t="s">
        <v>93</v>
      </c>
      <c r="E33" s="79" t="s">
        <v>127</v>
      </c>
      <c r="F33" s="80" t="s">
        <v>16</v>
      </c>
      <c r="G33" s="80"/>
      <c r="H33" s="81"/>
      <c r="I33" s="80"/>
      <c r="J33" s="79" t="s">
        <v>128</v>
      </c>
      <c r="K33" s="80"/>
      <c r="L33" s="79" t="s">
        <v>545</v>
      </c>
      <c r="M33" s="79" t="s">
        <v>77</v>
      </c>
      <c r="O33" s="79" t="str">
        <f t="shared" si="3"/>
        <v/>
      </c>
      <c r="P33" s="79" t="str">
        <f t="shared" si="4"/>
        <v/>
      </c>
      <c r="Q33" s="79" t="str">
        <f t="shared" si="5"/>
        <v>C</v>
      </c>
    </row>
    <row r="34" spans="1:17" s="79" customFormat="1" ht="45">
      <c r="A34" s="79">
        <v>29</v>
      </c>
      <c r="B34" s="80">
        <v>14928</v>
      </c>
      <c r="C34" s="80" t="s">
        <v>11</v>
      </c>
      <c r="D34" s="79" t="s">
        <v>93</v>
      </c>
      <c r="E34" s="79" t="s">
        <v>129</v>
      </c>
      <c r="F34" s="80" t="s">
        <v>16</v>
      </c>
      <c r="G34" s="80"/>
      <c r="H34" s="81"/>
      <c r="I34" s="80"/>
      <c r="J34" s="79" t="s">
        <v>130</v>
      </c>
      <c r="K34" s="80"/>
      <c r="L34" s="79" t="s">
        <v>545</v>
      </c>
      <c r="M34" s="79" t="s">
        <v>77</v>
      </c>
      <c r="O34" s="79" t="str">
        <f t="shared" si="3"/>
        <v/>
      </c>
      <c r="P34" s="79" t="str">
        <f t="shared" si="4"/>
        <v/>
      </c>
      <c r="Q34" s="79" t="str">
        <f t="shared" si="5"/>
        <v>C</v>
      </c>
    </row>
    <row r="35" spans="1:17" s="32" customFormat="1" ht="25.5" customHeight="1">
      <c r="A35" s="64" t="s">
        <v>460</v>
      </c>
      <c r="E35" s="25"/>
      <c r="G35" s="38"/>
      <c r="H35" s="58"/>
      <c r="I35" s="38"/>
      <c r="J35" s="25"/>
      <c r="L35" s="33"/>
      <c r="M35" s="33"/>
      <c r="N35" s="33"/>
      <c r="O35" s="34"/>
      <c r="P35" s="34"/>
      <c r="Q35" s="34"/>
    </row>
    <row r="36" spans="1:17" s="79" customFormat="1" ht="90">
      <c r="A36" s="79">
        <f>SUM(A34,1)</f>
        <v>30</v>
      </c>
      <c r="B36" s="80">
        <v>6111</v>
      </c>
      <c r="C36" s="80" t="s">
        <v>14</v>
      </c>
      <c r="D36" s="79" t="s">
        <v>93</v>
      </c>
      <c r="E36" s="79" t="s">
        <v>433</v>
      </c>
      <c r="F36" s="80" t="s">
        <v>16</v>
      </c>
      <c r="G36" s="80">
        <v>5</v>
      </c>
      <c r="H36" s="81" t="s">
        <v>449</v>
      </c>
      <c r="I36" s="80">
        <v>26</v>
      </c>
      <c r="J36" s="79" t="s">
        <v>434</v>
      </c>
      <c r="K36" s="80">
        <v>0</v>
      </c>
      <c r="L36" s="79" t="s">
        <v>535</v>
      </c>
      <c r="M36" s="79" t="s">
        <v>77</v>
      </c>
      <c r="O36" s="79" t="str">
        <f t="shared" ref="O36:O39" si="6">IF(F36="Editorial",M36,"")</f>
        <v/>
      </c>
      <c r="P36" s="79" t="str">
        <f t="shared" ref="P36:P39" si="7">IF(F36="Technical",M36,"")</f>
        <v/>
      </c>
      <c r="Q36" s="79" t="str">
        <f t="shared" ref="Q36:Q39" si="8">IF(F36="General",M36,"")</f>
        <v>C</v>
      </c>
    </row>
    <row r="37" spans="1:17" s="79" customFormat="1" ht="45">
      <c r="A37" s="79">
        <f>SUM(A36,1)</f>
        <v>31</v>
      </c>
      <c r="B37" s="80">
        <v>62099</v>
      </c>
      <c r="C37" s="80" t="s">
        <v>17</v>
      </c>
      <c r="D37" s="79" t="s">
        <v>92</v>
      </c>
      <c r="E37" s="79" t="s">
        <v>274</v>
      </c>
      <c r="F37" s="80" t="s">
        <v>9</v>
      </c>
      <c r="G37" s="80">
        <v>228</v>
      </c>
      <c r="H37" s="81" t="s">
        <v>453</v>
      </c>
      <c r="I37" s="80"/>
      <c r="J37" s="79" t="s">
        <v>275</v>
      </c>
      <c r="K37" s="80">
        <v>1</v>
      </c>
      <c r="L37" s="79" t="s">
        <v>547</v>
      </c>
      <c r="M37" s="79" t="s">
        <v>77</v>
      </c>
      <c r="O37" s="79" t="str">
        <f t="shared" si="6"/>
        <v/>
      </c>
      <c r="P37" s="79" t="str">
        <f t="shared" si="7"/>
        <v>C</v>
      </c>
      <c r="Q37" s="79" t="str">
        <f t="shared" si="8"/>
        <v/>
      </c>
    </row>
    <row r="38" spans="1:17" s="79" customFormat="1" ht="60">
      <c r="A38" s="79">
        <f t="shared" ref="A38:A39" si="9">SUM(A37,1)</f>
        <v>32</v>
      </c>
      <c r="B38" s="80">
        <v>14928</v>
      </c>
      <c r="C38" s="80" t="s">
        <v>11</v>
      </c>
      <c r="D38" s="79" t="s">
        <v>93</v>
      </c>
      <c r="E38" s="79" t="s">
        <v>121</v>
      </c>
      <c r="F38" s="80" t="s">
        <v>9</v>
      </c>
      <c r="G38" s="80"/>
      <c r="H38" s="81">
        <v>4.2</v>
      </c>
      <c r="I38" s="80"/>
      <c r="J38" s="79" t="s">
        <v>122</v>
      </c>
      <c r="K38" s="80"/>
      <c r="L38" s="79" t="s">
        <v>535</v>
      </c>
      <c r="M38" s="79" t="s">
        <v>77</v>
      </c>
      <c r="N38" s="79" t="s">
        <v>11</v>
      </c>
      <c r="O38" s="79" t="str">
        <f t="shared" si="6"/>
        <v/>
      </c>
      <c r="P38" s="79" t="str">
        <f t="shared" si="7"/>
        <v>C</v>
      </c>
      <c r="Q38" s="79" t="str">
        <f t="shared" si="8"/>
        <v/>
      </c>
    </row>
    <row r="39" spans="1:17" s="79" customFormat="1" ht="30">
      <c r="A39" s="79">
        <f t="shared" si="9"/>
        <v>33</v>
      </c>
      <c r="B39" s="80">
        <v>24144</v>
      </c>
      <c r="C39" s="80" t="s">
        <v>20</v>
      </c>
      <c r="D39" s="79" t="s">
        <v>93</v>
      </c>
      <c r="E39" s="79" t="s">
        <v>412</v>
      </c>
      <c r="F39" s="80" t="s">
        <v>9</v>
      </c>
      <c r="G39" s="80"/>
      <c r="H39" s="81"/>
      <c r="I39" s="80"/>
      <c r="J39" s="79" t="s">
        <v>411</v>
      </c>
      <c r="K39" s="80"/>
      <c r="L39" s="79" t="s">
        <v>535</v>
      </c>
      <c r="M39" s="79" t="s">
        <v>77</v>
      </c>
      <c r="O39" s="79" t="str">
        <f t="shared" si="6"/>
        <v/>
      </c>
      <c r="P39" s="79" t="str">
        <f t="shared" si="7"/>
        <v>C</v>
      </c>
      <c r="Q39" s="79" t="str">
        <f t="shared" si="8"/>
        <v/>
      </c>
    </row>
    <row r="40" spans="1:17" s="32" customFormat="1" ht="33.75" customHeight="1">
      <c r="A40" s="64" t="s">
        <v>463</v>
      </c>
      <c r="E40" s="25"/>
      <c r="G40" s="38"/>
      <c r="H40" s="58"/>
      <c r="I40" s="38"/>
      <c r="J40" s="25"/>
      <c r="L40" s="33"/>
      <c r="M40" s="33"/>
      <c r="N40" s="33"/>
      <c r="O40" s="34"/>
      <c r="P40" s="34"/>
      <c r="Q40" s="34"/>
    </row>
    <row r="41" spans="1:17" s="79" customFormat="1" ht="60">
      <c r="A41" s="79">
        <f>SUM(A39,1)</f>
        <v>34</v>
      </c>
      <c r="B41" s="80">
        <v>14928</v>
      </c>
      <c r="C41" s="80" t="s">
        <v>11</v>
      </c>
      <c r="D41" s="79" t="s">
        <v>93</v>
      </c>
      <c r="E41" s="79" t="s">
        <v>123</v>
      </c>
      <c r="F41" s="80" t="s">
        <v>16</v>
      </c>
      <c r="G41" s="80"/>
      <c r="H41" s="81"/>
      <c r="I41" s="80"/>
      <c r="J41" s="79" t="s">
        <v>124</v>
      </c>
      <c r="K41" s="80"/>
      <c r="L41" s="79" t="s">
        <v>548</v>
      </c>
      <c r="M41" s="79" t="s">
        <v>77</v>
      </c>
      <c r="N41" s="79" t="s">
        <v>11</v>
      </c>
      <c r="O41" s="79" t="str">
        <f t="shared" ref="O41:O62" si="10">IF(F41="Editorial",M41,"")</f>
        <v/>
      </c>
      <c r="P41" s="79" t="str">
        <f t="shared" ref="P41:P62" si="11">IF(F41="Technical",M41,"")</f>
        <v/>
      </c>
      <c r="Q41" s="79" t="str">
        <f t="shared" ref="Q41:Q62" si="12">IF(F41="General",M41,"")</f>
        <v>C</v>
      </c>
    </row>
    <row r="42" spans="1:17" s="76" customFormat="1" ht="105">
      <c r="A42" s="76">
        <f t="shared" ref="A42:A62" si="13">SUM(A41,1)</f>
        <v>35</v>
      </c>
      <c r="B42" s="77">
        <v>14928</v>
      </c>
      <c r="C42" s="77" t="s">
        <v>11</v>
      </c>
      <c r="D42" s="76" t="s">
        <v>93</v>
      </c>
      <c r="E42" s="76" t="s">
        <v>104</v>
      </c>
      <c r="F42" s="77" t="s">
        <v>9</v>
      </c>
      <c r="G42" s="77"/>
      <c r="H42" s="78">
        <v>6.4</v>
      </c>
      <c r="I42" s="77"/>
      <c r="J42" s="76" t="s">
        <v>105</v>
      </c>
      <c r="K42" s="77"/>
      <c r="L42" s="76" t="s">
        <v>530</v>
      </c>
      <c r="M42" s="76" t="s">
        <v>77</v>
      </c>
      <c r="O42" s="76" t="str">
        <f t="shared" si="10"/>
        <v/>
      </c>
      <c r="P42" s="76" t="str">
        <f t="shared" si="11"/>
        <v>C</v>
      </c>
      <c r="Q42" s="76" t="str">
        <f t="shared" si="12"/>
        <v/>
      </c>
    </row>
    <row r="43" spans="1:17" s="76" customFormat="1" ht="45">
      <c r="A43" s="76">
        <f t="shared" si="13"/>
        <v>36</v>
      </c>
      <c r="B43" s="77">
        <v>65892</v>
      </c>
      <c r="C43" s="77" t="s">
        <v>99</v>
      </c>
      <c r="D43" s="76" t="s">
        <v>92</v>
      </c>
      <c r="E43" s="76" t="s">
        <v>305</v>
      </c>
      <c r="F43" s="77" t="s">
        <v>9</v>
      </c>
      <c r="G43" s="77">
        <v>23</v>
      </c>
      <c r="H43" s="78" t="s">
        <v>151</v>
      </c>
      <c r="I43" s="77">
        <v>14</v>
      </c>
      <c r="J43" s="76" t="s">
        <v>306</v>
      </c>
      <c r="K43" s="77">
        <v>1</v>
      </c>
      <c r="L43" s="76" t="s">
        <v>534</v>
      </c>
      <c r="M43" s="76" t="s">
        <v>77</v>
      </c>
      <c r="O43" s="76" t="str">
        <f t="shared" si="10"/>
        <v/>
      </c>
      <c r="P43" s="76" t="str">
        <f t="shared" si="11"/>
        <v>C</v>
      </c>
      <c r="Q43" s="76" t="str">
        <f t="shared" si="12"/>
        <v/>
      </c>
    </row>
    <row r="44" spans="1:17" s="76" customFormat="1" ht="30">
      <c r="A44" s="76">
        <f t="shared" si="13"/>
        <v>37</v>
      </c>
      <c r="B44" s="77">
        <v>65892</v>
      </c>
      <c r="C44" s="77" t="s">
        <v>99</v>
      </c>
      <c r="D44" s="76" t="s">
        <v>92</v>
      </c>
      <c r="E44" s="76" t="s">
        <v>305</v>
      </c>
      <c r="F44" s="77" t="s">
        <v>9</v>
      </c>
      <c r="G44" s="77">
        <v>24</v>
      </c>
      <c r="H44" s="78" t="s">
        <v>151</v>
      </c>
      <c r="I44" s="77">
        <v>1</v>
      </c>
      <c r="J44" s="76" t="s">
        <v>307</v>
      </c>
      <c r="K44" s="77">
        <v>1</v>
      </c>
      <c r="L44" s="76" t="s">
        <v>534</v>
      </c>
      <c r="M44" s="76" t="s">
        <v>77</v>
      </c>
      <c r="O44" s="76" t="str">
        <f t="shared" si="10"/>
        <v/>
      </c>
      <c r="P44" s="76" t="str">
        <f t="shared" si="11"/>
        <v>C</v>
      </c>
      <c r="Q44" s="76" t="str">
        <f t="shared" si="12"/>
        <v/>
      </c>
    </row>
    <row r="45" spans="1:17" s="76" customFormat="1" ht="45">
      <c r="A45" s="76">
        <f t="shared" si="13"/>
        <v>38</v>
      </c>
      <c r="B45" s="77">
        <v>65892</v>
      </c>
      <c r="C45" s="77" t="s">
        <v>99</v>
      </c>
      <c r="D45" s="76" t="s">
        <v>92</v>
      </c>
      <c r="E45" s="76" t="s">
        <v>312</v>
      </c>
      <c r="F45" s="77" t="s">
        <v>9</v>
      </c>
      <c r="G45" s="77">
        <v>25</v>
      </c>
      <c r="H45" s="78" t="s">
        <v>153</v>
      </c>
      <c r="I45" s="77">
        <v>16</v>
      </c>
      <c r="J45" s="76" t="s">
        <v>313</v>
      </c>
      <c r="K45" s="77">
        <v>1</v>
      </c>
      <c r="L45" s="76" t="s">
        <v>534</v>
      </c>
      <c r="M45" s="76" t="s">
        <v>77</v>
      </c>
      <c r="O45" s="76" t="str">
        <f t="shared" si="10"/>
        <v/>
      </c>
      <c r="P45" s="76" t="str">
        <f t="shared" si="11"/>
        <v>C</v>
      </c>
      <c r="Q45" s="76" t="str">
        <f t="shared" si="12"/>
        <v/>
      </c>
    </row>
    <row r="46" spans="1:17" s="76" customFormat="1" ht="30">
      <c r="A46" s="76">
        <f t="shared" si="13"/>
        <v>39</v>
      </c>
      <c r="B46" s="77">
        <v>65892</v>
      </c>
      <c r="C46" s="77" t="s">
        <v>99</v>
      </c>
      <c r="D46" s="76" t="s">
        <v>92</v>
      </c>
      <c r="E46" s="76" t="s">
        <v>314</v>
      </c>
      <c r="F46" s="77" t="s">
        <v>9</v>
      </c>
      <c r="G46" s="77">
        <v>26</v>
      </c>
      <c r="H46" s="78" t="s">
        <v>153</v>
      </c>
      <c r="I46" s="77">
        <v>1</v>
      </c>
      <c r="J46" s="76" t="s">
        <v>315</v>
      </c>
      <c r="K46" s="77">
        <v>1</v>
      </c>
      <c r="L46" s="76" t="s">
        <v>534</v>
      </c>
      <c r="M46" s="76" t="s">
        <v>77</v>
      </c>
      <c r="O46" s="76" t="str">
        <f t="shared" si="10"/>
        <v/>
      </c>
      <c r="P46" s="76" t="str">
        <f t="shared" si="11"/>
        <v>C</v>
      </c>
      <c r="Q46" s="76" t="str">
        <f t="shared" si="12"/>
        <v/>
      </c>
    </row>
    <row r="47" spans="1:17" s="76" customFormat="1" ht="75">
      <c r="A47" s="76">
        <f t="shared" si="13"/>
        <v>40</v>
      </c>
      <c r="B47" s="77">
        <v>65892</v>
      </c>
      <c r="C47" s="77" t="s">
        <v>99</v>
      </c>
      <c r="D47" s="76" t="s">
        <v>92</v>
      </c>
      <c r="E47" s="76" t="s">
        <v>316</v>
      </c>
      <c r="F47" s="77" t="s">
        <v>9</v>
      </c>
      <c r="G47" s="77">
        <v>33</v>
      </c>
      <c r="H47" s="78" t="s">
        <v>298</v>
      </c>
      <c r="I47" s="77">
        <v>17</v>
      </c>
      <c r="J47" s="76" t="s">
        <v>317</v>
      </c>
      <c r="K47" s="77">
        <v>1</v>
      </c>
      <c r="L47" s="76" t="s">
        <v>534</v>
      </c>
      <c r="M47" s="76" t="s">
        <v>77</v>
      </c>
      <c r="O47" s="76" t="str">
        <f t="shared" si="10"/>
        <v/>
      </c>
      <c r="P47" s="76" t="str">
        <f t="shared" si="11"/>
        <v>C</v>
      </c>
      <c r="Q47" s="76" t="str">
        <f t="shared" si="12"/>
        <v/>
      </c>
    </row>
    <row r="48" spans="1:17" s="76" customFormat="1" ht="30">
      <c r="A48" s="76">
        <f t="shared" si="13"/>
        <v>41</v>
      </c>
      <c r="B48" s="77">
        <v>65892</v>
      </c>
      <c r="C48" s="77" t="s">
        <v>99</v>
      </c>
      <c r="D48" s="76" t="s">
        <v>92</v>
      </c>
      <c r="E48" s="76" t="s">
        <v>320</v>
      </c>
      <c r="F48" s="77" t="s">
        <v>9</v>
      </c>
      <c r="G48" s="77">
        <v>33</v>
      </c>
      <c r="H48" s="78" t="s">
        <v>298</v>
      </c>
      <c r="I48" s="77">
        <v>26</v>
      </c>
      <c r="J48" s="76" t="s">
        <v>321</v>
      </c>
      <c r="K48" s="77">
        <v>1</v>
      </c>
      <c r="L48" s="76" t="s">
        <v>534</v>
      </c>
      <c r="M48" s="76" t="s">
        <v>77</v>
      </c>
      <c r="O48" s="76" t="str">
        <f t="shared" si="10"/>
        <v/>
      </c>
      <c r="P48" s="76" t="str">
        <f t="shared" si="11"/>
        <v>C</v>
      </c>
      <c r="Q48" s="76" t="str">
        <f t="shared" si="12"/>
        <v/>
      </c>
    </row>
    <row r="49" spans="1:17" s="76" customFormat="1" ht="30">
      <c r="A49" s="76">
        <f t="shared" si="13"/>
        <v>42</v>
      </c>
      <c r="B49" s="77">
        <v>65892</v>
      </c>
      <c r="C49" s="77" t="s">
        <v>99</v>
      </c>
      <c r="D49" s="76" t="s">
        <v>92</v>
      </c>
      <c r="E49" s="76" t="s">
        <v>322</v>
      </c>
      <c r="F49" s="77" t="s">
        <v>9</v>
      </c>
      <c r="G49" s="77">
        <v>42</v>
      </c>
      <c r="H49" s="78" t="s">
        <v>446</v>
      </c>
      <c r="I49" s="77">
        <v>14</v>
      </c>
      <c r="J49" s="76" t="s">
        <v>323</v>
      </c>
      <c r="K49" s="77">
        <v>1</v>
      </c>
      <c r="L49" s="76" t="s">
        <v>534</v>
      </c>
      <c r="M49" s="76" t="s">
        <v>77</v>
      </c>
      <c r="O49" s="76" t="str">
        <f t="shared" si="10"/>
        <v/>
      </c>
      <c r="P49" s="76" t="str">
        <f t="shared" si="11"/>
        <v>C</v>
      </c>
      <c r="Q49" s="76" t="str">
        <f t="shared" si="12"/>
        <v/>
      </c>
    </row>
    <row r="50" spans="1:17" s="76" customFormat="1" ht="30">
      <c r="A50" s="76">
        <f t="shared" si="13"/>
        <v>43</v>
      </c>
      <c r="B50" s="77">
        <v>65892</v>
      </c>
      <c r="C50" s="77" t="s">
        <v>99</v>
      </c>
      <c r="D50" s="76" t="s">
        <v>92</v>
      </c>
      <c r="E50" s="76" t="s">
        <v>324</v>
      </c>
      <c r="F50" s="77" t="s">
        <v>9</v>
      </c>
      <c r="G50" s="77">
        <v>42</v>
      </c>
      <c r="H50" s="78" t="s">
        <v>446</v>
      </c>
      <c r="I50" s="77">
        <v>27</v>
      </c>
      <c r="J50" s="76" t="s">
        <v>325</v>
      </c>
      <c r="K50" s="77">
        <v>1</v>
      </c>
      <c r="L50" s="76" t="s">
        <v>534</v>
      </c>
      <c r="M50" s="76" t="s">
        <v>77</v>
      </c>
      <c r="O50" s="76" t="str">
        <f t="shared" si="10"/>
        <v/>
      </c>
      <c r="P50" s="76" t="str">
        <f t="shared" si="11"/>
        <v>C</v>
      </c>
      <c r="Q50" s="76" t="str">
        <f t="shared" si="12"/>
        <v/>
      </c>
    </row>
    <row r="51" spans="1:17" s="76" customFormat="1" ht="30">
      <c r="A51" s="76">
        <f t="shared" si="13"/>
        <v>44</v>
      </c>
      <c r="B51" s="77">
        <v>65892</v>
      </c>
      <c r="C51" s="77" t="s">
        <v>99</v>
      </c>
      <c r="D51" s="76" t="s">
        <v>92</v>
      </c>
      <c r="E51" s="76" t="s">
        <v>327</v>
      </c>
      <c r="F51" s="77" t="s">
        <v>9</v>
      </c>
      <c r="G51" s="77">
        <v>42</v>
      </c>
      <c r="H51" s="78" t="s">
        <v>446</v>
      </c>
      <c r="I51" s="77">
        <v>45</v>
      </c>
      <c r="J51" s="76" t="s">
        <v>328</v>
      </c>
      <c r="K51" s="77">
        <v>1</v>
      </c>
      <c r="L51" s="76" t="s">
        <v>535</v>
      </c>
      <c r="M51" s="76" t="s">
        <v>77</v>
      </c>
      <c r="O51" s="76" t="str">
        <f t="shared" si="10"/>
        <v/>
      </c>
      <c r="P51" s="76" t="str">
        <f t="shared" si="11"/>
        <v>C</v>
      </c>
      <c r="Q51" s="76" t="str">
        <f t="shared" si="12"/>
        <v/>
      </c>
    </row>
    <row r="52" spans="1:17" s="76" customFormat="1" ht="30">
      <c r="A52" s="76">
        <f t="shared" si="13"/>
        <v>45</v>
      </c>
      <c r="B52" s="77">
        <v>65892</v>
      </c>
      <c r="C52" s="77" t="s">
        <v>99</v>
      </c>
      <c r="D52" s="76" t="s">
        <v>92</v>
      </c>
      <c r="E52" s="76" t="s">
        <v>327</v>
      </c>
      <c r="F52" s="77" t="s">
        <v>9</v>
      </c>
      <c r="G52" s="77">
        <v>43</v>
      </c>
      <c r="H52" s="78" t="s">
        <v>446</v>
      </c>
      <c r="I52" s="77">
        <v>19</v>
      </c>
      <c r="J52" s="76" t="s">
        <v>329</v>
      </c>
      <c r="K52" s="77">
        <v>1</v>
      </c>
      <c r="L52" s="76" t="s">
        <v>535</v>
      </c>
      <c r="M52" s="76" t="s">
        <v>77</v>
      </c>
      <c r="O52" s="76" t="str">
        <f t="shared" si="10"/>
        <v/>
      </c>
      <c r="P52" s="76" t="str">
        <f t="shared" si="11"/>
        <v>C</v>
      </c>
      <c r="Q52" s="76" t="str">
        <f t="shared" si="12"/>
        <v/>
      </c>
    </row>
    <row r="53" spans="1:17" s="76" customFormat="1">
      <c r="A53" s="76">
        <f t="shared" si="13"/>
        <v>46</v>
      </c>
      <c r="B53" s="77">
        <v>65892</v>
      </c>
      <c r="C53" s="77" t="s">
        <v>99</v>
      </c>
      <c r="D53" s="76" t="s">
        <v>92</v>
      </c>
      <c r="E53" s="76" t="s">
        <v>332</v>
      </c>
      <c r="F53" s="77" t="s">
        <v>9</v>
      </c>
      <c r="G53" s="77">
        <v>44</v>
      </c>
      <c r="H53" s="78" t="s">
        <v>446</v>
      </c>
      <c r="I53" s="77">
        <v>16</v>
      </c>
      <c r="J53" s="76" t="s">
        <v>333</v>
      </c>
      <c r="K53" s="77">
        <v>1</v>
      </c>
      <c r="L53" s="76" t="s">
        <v>535</v>
      </c>
      <c r="M53" s="76" t="s">
        <v>77</v>
      </c>
      <c r="O53" s="76" t="str">
        <f t="shared" si="10"/>
        <v/>
      </c>
      <c r="P53" s="76" t="str">
        <f t="shared" si="11"/>
        <v>C</v>
      </c>
      <c r="Q53" s="76" t="str">
        <f t="shared" si="12"/>
        <v/>
      </c>
    </row>
    <row r="54" spans="1:17" s="76" customFormat="1" ht="30">
      <c r="A54" s="76">
        <f t="shared" si="13"/>
        <v>47</v>
      </c>
      <c r="B54" s="77">
        <v>65892</v>
      </c>
      <c r="C54" s="77" t="s">
        <v>99</v>
      </c>
      <c r="D54" s="76" t="s">
        <v>92</v>
      </c>
      <c r="E54" s="76" t="s">
        <v>330</v>
      </c>
      <c r="F54" s="77" t="s">
        <v>9</v>
      </c>
      <c r="G54" s="77">
        <v>44</v>
      </c>
      <c r="H54" s="78" t="s">
        <v>446</v>
      </c>
      <c r="I54" s="77">
        <v>17</v>
      </c>
      <c r="J54" s="76" t="s">
        <v>331</v>
      </c>
      <c r="K54" s="77">
        <v>1</v>
      </c>
      <c r="L54" s="76" t="s">
        <v>535</v>
      </c>
      <c r="M54" s="76" t="s">
        <v>77</v>
      </c>
      <c r="O54" s="76" t="str">
        <f t="shared" si="10"/>
        <v/>
      </c>
      <c r="P54" s="76" t="str">
        <f t="shared" si="11"/>
        <v>C</v>
      </c>
      <c r="Q54" s="76" t="str">
        <f t="shared" si="12"/>
        <v/>
      </c>
    </row>
    <row r="55" spans="1:17" s="76" customFormat="1" ht="30">
      <c r="A55" s="76">
        <f t="shared" si="13"/>
        <v>48</v>
      </c>
      <c r="B55" s="77">
        <v>65892</v>
      </c>
      <c r="C55" s="77" t="s">
        <v>99</v>
      </c>
      <c r="D55" s="76" t="s">
        <v>92</v>
      </c>
      <c r="E55" s="76" t="s">
        <v>310</v>
      </c>
      <c r="F55" s="77" t="s">
        <v>9</v>
      </c>
      <c r="G55" s="77">
        <v>80</v>
      </c>
      <c r="H55" s="78">
        <v>6.4</v>
      </c>
      <c r="I55" s="77">
        <v>51</v>
      </c>
      <c r="J55" s="76" t="s">
        <v>311</v>
      </c>
      <c r="K55" s="77">
        <v>1</v>
      </c>
      <c r="L55" s="76" t="s">
        <v>534</v>
      </c>
      <c r="M55" s="76" t="s">
        <v>77</v>
      </c>
      <c r="O55" s="76" t="str">
        <f t="shared" si="10"/>
        <v/>
      </c>
      <c r="P55" s="76" t="str">
        <f t="shared" si="11"/>
        <v>C</v>
      </c>
      <c r="Q55" s="76" t="str">
        <f t="shared" si="12"/>
        <v/>
      </c>
    </row>
    <row r="56" spans="1:17" s="76" customFormat="1" ht="30">
      <c r="A56" s="76">
        <f t="shared" si="13"/>
        <v>49</v>
      </c>
      <c r="B56" s="77">
        <v>65892</v>
      </c>
      <c r="C56" s="77" t="s">
        <v>99</v>
      </c>
      <c r="D56" s="76" t="s">
        <v>92</v>
      </c>
      <c r="E56" s="76" t="s">
        <v>308</v>
      </c>
      <c r="F56" s="77" t="s">
        <v>9</v>
      </c>
      <c r="G56" s="77">
        <v>79</v>
      </c>
      <c r="H56" s="78">
        <v>6.4</v>
      </c>
      <c r="I56" s="77">
        <v>52</v>
      </c>
      <c r="J56" s="76" t="s">
        <v>309</v>
      </c>
      <c r="K56" s="77">
        <v>1</v>
      </c>
      <c r="L56" s="76" t="s">
        <v>534</v>
      </c>
      <c r="M56" s="76" t="s">
        <v>77</v>
      </c>
      <c r="O56" s="76" t="str">
        <f t="shared" si="10"/>
        <v/>
      </c>
      <c r="P56" s="76" t="str">
        <f t="shared" si="11"/>
        <v>C</v>
      </c>
      <c r="Q56" s="76" t="str">
        <f t="shared" si="12"/>
        <v/>
      </c>
    </row>
    <row r="57" spans="1:17" s="76" customFormat="1" ht="75">
      <c r="A57" s="76">
        <f t="shared" si="13"/>
        <v>50</v>
      </c>
      <c r="B57" s="77">
        <v>65892</v>
      </c>
      <c r="C57" s="77" t="s">
        <v>99</v>
      </c>
      <c r="D57" s="76" t="s">
        <v>92</v>
      </c>
      <c r="E57" s="76" t="s">
        <v>318</v>
      </c>
      <c r="F57" s="77" t="s">
        <v>9</v>
      </c>
      <c r="G57" s="77">
        <v>90</v>
      </c>
      <c r="H57" s="78">
        <v>6.4</v>
      </c>
      <c r="I57" s="77">
        <v>16</v>
      </c>
      <c r="J57" s="76" t="s">
        <v>319</v>
      </c>
      <c r="K57" s="77">
        <v>1</v>
      </c>
      <c r="L57" s="76" t="s">
        <v>534</v>
      </c>
      <c r="M57" s="76" t="s">
        <v>77</v>
      </c>
      <c r="O57" s="76" t="str">
        <f t="shared" si="10"/>
        <v/>
      </c>
      <c r="P57" s="76" t="str">
        <f t="shared" si="11"/>
        <v>C</v>
      </c>
      <c r="Q57" s="76" t="str">
        <f t="shared" si="12"/>
        <v/>
      </c>
    </row>
    <row r="58" spans="1:17" s="76" customFormat="1" ht="30">
      <c r="A58" s="76">
        <f t="shared" si="13"/>
        <v>51</v>
      </c>
      <c r="B58" s="77">
        <v>65892</v>
      </c>
      <c r="C58" s="77" t="s">
        <v>99</v>
      </c>
      <c r="D58" s="76" t="s">
        <v>92</v>
      </c>
      <c r="E58" s="76" t="s">
        <v>322</v>
      </c>
      <c r="F58" s="77" t="s">
        <v>9</v>
      </c>
      <c r="G58" s="77">
        <v>95</v>
      </c>
      <c r="H58" s="78">
        <v>6.5</v>
      </c>
      <c r="I58" s="77">
        <v>54</v>
      </c>
      <c r="J58" s="76" t="s">
        <v>323</v>
      </c>
      <c r="K58" s="77">
        <v>1</v>
      </c>
      <c r="L58" s="76" t="s">
        <v>534</v>
      </c>
      <c r="M58" s="76" t="s">
        <v>77</v>
      </c>
      <c r="O58" s="76" t="str">
        <f t="shared" si="10"/>
        <v/>
      </c>
      <c r="P58" s="76" t="str">
        <f t="shared" si="11"/>
        <v>C</v>
      </c>
      <c r="Q58" s="76" t="str">
        <f t="shared" si="12"/>
        <v/>
      </c>
    </row>
    <row r="59" spans="1:17" s="76" customFormat="1" ht="30">
      <c r="A59" s="76">
        <f t="shared" si="13"/>
        <v>52</v>
      </c>
      <c r="B59" s="77">
        <v>65892</v>
      </c>
      <c r="C59" s="77" t="s">
        <v>99</v>
      </c>
      <c r="D59" s="76" t="s">
        <v>92</v>
      </c>
      <c r="E59" s="76" t="s">
        <v>324</v>
      </c>
      <c r="F59" s="77" t="s">
        <v>9</v>
      </c>
      <c r="G59" s="77">
        <v>96</v>
      </c>
      <c r="H59" s="78">
        <v>6.5</v>
      </c>
      <c r="I59" s="77">
        <v>11</v>
      </c>
      <c r="J59" s="76" t="s">
        <v>326</v>
      </c>
      <c r="K59" s="77">
        <v>1</v>
      </c>
      <c r="L59" s="76" t="s">
        <v>534</v>
      </c>
      <c r="M59" s="76" t="s">
        <v>77</v>
      </c>
      <c r="O59" s="76" t="str">
        <f t="shared" si="10"/>
        <v/>
      </c>
      <c r="P59" s="76" t="str">
        <f t="shared" si="11"/>
        <v>C</v>
      </c>
      <c r="Q59" s="76" t="str">
        <f t="shared" si="12"/>
        <v/>
      </c>
    </row>
    <row r="60" spans="1:17" s="76" customFormat="1" ht="30">
      <c r="A60" s="76">
        <f t="shared" si="13"/>
        <v>53</v>
      </c>
      <c r="B60" s="77">
        <v>65892</v>
      </c>
      <c r="C60" s="77" t="s">
        <v>99</v>
      </c>
      <c r="D60" s="76" t="s">
        <v>92</v>
      </c>
      <c r="E60" s="76" t="s">
        <v>327</v>
      </c>
      <c r="F60" s="77" t="s">
        <v>9</v>
      </c>
      <c r="G60" s="77">
        <v>96</v>
      </c>
      <c r="H60" s="78">
        <v>6.5</v>
      </c>
      <c r="I60" s="77">
        <v>45</v>
      </c>
      <c r="J60" s="76" t="s">
        <v>329</v>
      </c>
      <c r="K60" s="77">
        <v>1</v>
      </c>
      <c r="L60" s="76" t="s">
        <v>535</v>
      </c>
      <c r="M60" s="76" t="s">
        <v>77</v>
      </c>
      <c r="O60" s="76" t="str">
        <f t="shared" si="10"/>
        <v/>
      </c>
      <c r="P60" s="76" t="str">
        <f t="shared" si="11"/>
        <v>C</v>
      </c>
      <c r="Q60" s="76" t="str">
        <f t="shared" si="12"/>
        <v/>
      </c>
    </row>
    <row r="61" spans="1:17" s="76" customFormat="1">
      <c r="A61" s="76">
        <f t="shared" si="13"/>
        <v>54</v>
      </c>
      <c r="B61" s="77">
        <v>65892</v>
      </c>
      <c r="C61" s="77" t="s">
        <v>99</v>
      </c>
      <c r="D61" s="76" t="s">
        <v>92</v>
      </c>
      <c r="E61" s="76" t="s">
        <v>332</v>
      </c>
      <c r="F61" s="77" t="s">
        <v>9</v>
      </c>
      <c r="G61" s="77">
        <v>97</v>
      </c>
      <c r="H61" s="78">
        <v>6.5</v>
      </c>
      <c r="I61" s="77">
        <v>42</v>
      </c>
      <c r="J61" s="76" t="s">
        <v>333</v>
      </c>
      <c r="K61" s="77">
        <v>1</v>
      </c>
      <c r="L61" s="76" t="s">
        <v>535</v>
      </c>
      <c r="M61" s="76" t="s">
        <v>77</v>
      </c>
      <c r="O61" s="76" t="str">
        <f t="shared" si="10"/>
        <v/>
      </c>
      <c r="P61" s="76" t="str">
        <f t="shared" si="11"/>
        <v>C</v>
      </c>
      <c r="Q61" s="76" t="str">
        <f t="shared" si="12"/>
        <v/>
      </c>
    </row>
    <row r="62" spans="1:17" s="76" customFormat="1" ht="30">
      <c r="A62" s="76">
        <f t="shared" si="13"/>
        <v>55</v>
      </c>
      <c r="B62" s="77">
        <v>65892</v>
      </c>
      <c r="C62" s="77" t="s">
        <v>99</v>
      </c>
      <c r="D62" s="76" t="s">
        <v>92</v>
      </c>
      <c r="E62" s="76" t="s">
        <v>330</v>
      </c>
      <c r="F62" s="77" t="s">
        <v>9</v>
      </c>
      <c r="G62" s="77">
        <v>97</v>
      </c>
      <c r="H62" s="78">
        <v>6.5</v>
      </c>
      <c r="I62" s="77">
        <v>43</v>
      </c>
      <c r="J62" s="76" t="s">
        <v>331</v>
      </c>
      <c r="K62" s="77">
        <v>1</v>
      </c>
      <c r="L62" s="76" t="s">
        <v>535</v>
      </c>
      <c r="M62" s="76" t="s">
        <v>77</v>
      </c>
      <c r="O62" s="76" t="str">
        <f t="shared" si="10"/>
        <v/>
      </c>
      <c r="P62" s="76" t="str">
        <f t="shared" si="11"/>
        <v>C</v>
      </c>
      <c r="Q62" s="76" t="str">
        <f t="shared" si="12"/>
        <v/>
      </c>
    </row>
    <row r="63" spans="1:17" s="32" customFormat="1" ht="33.75" customHeight="1">
      <c r="A63" s="64" t="s">
        <v>464</v>
      </c>
      <c r="E63" s="25"/>
      <c r="G63" s="38"/>
      <c r="H63" s="58"/>
      <c r="I63" s="38"/>
      <c r="J63" s="25"/>
      <c r="L63" s="33"/>
      <c r="M63" s="33"/>
      <c r="N63" s="33"/>
      <c r="O63" s="34"/>
      <c r="P63" s="34"/>
      <c r="Q63" s="34"/>
    </row>
    <row r="64" spans="1:17" s="79" customFormat="1" ht="285">
      <c r="A64" s="79">
        <f>SUM(A62,1)</f>
        <v>56</v>
      </c>
      <c r="B64" s="80">
        <v>23144</v>
      </c>
      <c r="C64" s="80" t="s">
        <v>276</v>
      </c>
      <c r="D64" s="79" t="s">
        <v>92</v>
      </c>
      <c r="E64" s="79" t="s">
        <v>277</v>
      </c>
      <c r="F64" s="80" t="s">
        <v>9</v>
      </c>
      <c r="G64" s="80" t="s">
        <v>278</v>
      </c>
      <c r="H64" s="81">
        <v>1</v>
      </c>
      <c r="I64" s="80">
        <v>1</v>
      </c>
      <c r="J64" s="79" t="s">
        <v>279</v>
      </c>
      <c r="K64" s="80">
        <v>1</v>
      </c>
      <c r="L64" s="79" t="s">
        <v>567</v>
      </c>
      <c r="M64" s="79" t="s">
        <v>77</v>
      </c>
      <c r="O64" s="79" t="str">
        <f t="shared" ref="O64:O67" si="14">IF(F64="Editorial",M64,"")</f>
        <v/>
      </c>
      <c r="P64" s="79" t="str">
        <f t="shared" ref="P64:P67" si="15">IF(F64="Technical",M64,"")</f>
        <v>C</v>
      </c>
      <c r="Q64" s="79" t="str">
        <f t="shared" ref="Q64:Q67" si="16">IF(F64="General",M64,"")</f>
        <v/>
      </c>
    </row>
    <row r="65" spans="1:17" s="79" customFormat="1" ht="135">
      <c r="A65" s="79">
        <f>SUM(A64,1)</f>
        <v>57</v>
      </c>
      <c r="B65" s="80">
        <v>6111</v>
      </c>
      <c r="C65" s="80" t="s">
        <v>14</v>
      </c>
      <c r="D65" s="79" t="s">
        <v>93</v>
      </c>
      <c r="E65" s="79" t="s">
        <v>415</v>
      </c>
      <c r="F65" s="80" t="s">
        <v>9</v>
      </c>
      <c r="G65" s="80">
        <v>6</v>
      </c>
      <c r="H65" s="81">
        <v>4.4000000000000004</v>
      </c>
      <c r="I65" s="80">
        <v>1</v>
      </c>
      <c r="J65" s="79" t="s">
        <v>416</v>
      </c>
      <c r="K65" s="80">
        <v>0</v>
      </c>
      <c r="L65" s="79" t="s">
        <v>549</v>
      </c>
      <c r="M65" s="79" t="s">
        <v>77</v>
      </c>
      <c r="O65" s="79" t="str">
        <f t="shared" si="14"/>
        <v/>
      </c>
      <c r="P65" s="79" t="str">
        <f t="shared" si="15"/>
        <v>C</v>
      </c>
      <c r="Q65" s="79" t="str">
        <f t="shared" si="16"/>
        <v/>
      </c>
    </row>
    <row r="66" spans="1:17" s="79" customFormat="1">
      <c r="A66" s="79">
        <f t="shared" ref="A66:A67" si="17">SUM(A65,1)</f>
        <v>58</v>
      </c>
      <c r="B66" s="80">
        <v>24144</v>
      </c>
      <c r="C66" s="80" t="s">
        <v>20</v>
      </c>
      <c r="D66" s="79" t="s">
        <v>93</v>
      </c>
      <c r="E66" s="79" t="s">
        <v>341</v>
      </c>
      <c r="F66" s="80" t="s">
        <v>9</v>
      </c>
      <c r="G66" s="80">
        <v>6</v>
      </c>
      <c r="H66" s="81" t="s">
        <v>450</v>
      </c>
      <c r="I66" s="80">
        <v>19</v>
      </c>
      <c r="J66" s="79" t="s">
        <v>342</v>
      </c>
      <c r="K66" s="80"/>
      <c r="L66" s="79" t="s">
        <v>535</v>
      </c>
      <c r="M66" s="79" t="s">
        <v>77</v>
      </c>
      <c r="O66" s="79" t="str">
        <f t="shared" si="14"/>
        <v/>
      </c>
      <c r="P66" s="79" t="str">
        <f t="shared" si="15"/>
        <v>C</v>
      </c>
      <c r="Q66" s="79" t="str">
        <f t="shared" si="16"/>
        <v/>
      </c>
    </row>
    <row r="67" spans="1:17" s="70" customFormat="1" ht="45">
      <c r="A67" s="70">
        <f t="shared" si="17"/>
        <v>59</v>
      </c>
      <c r="B67" s="71">
        <v>24144</v>
      </c>
      <c r="C67" s="71" t="s">
        <v>20</v>
      </c>
      <c r="D67" s="70" t="s">
        <v>93</v>
      </c>
      <c r="E67" s="70" t="s">
        <v>26</v>
      </c>
      <c r="F67" s="71" t="s">
        <v>9</v>
      </c>
      <c r="G67" s="71">
        <v>237</v>
      </c>
      <c r="H67" s="72" t="s">
        <v>407</v>
      </c>
      <c r="I67" s="71">
        <v>1</v>
      </c>
      <c r="J67" s="70" t="s">
        <v>28</v>
      </c>
      <c r="K67" s="71"/>
      <c r="L67" s="70" t="s">
        <v>521</v>
      </c>
      <c r="M67" s="70" t="s">
        <v>77</v>
      </c>
      <c r="O67" s="70" t="str">
        <f t="shared" si="14"/>
        <v/>
      </c>
      <c r="P67" s="70" t="str">
        <f t="shared" si="15"/>
        <v>C</v>
      </c>
      <c r="Q67" s="70" t="str">
        <f t="shared" si="16"/>
        <v/>
      </c>
    </row>
    <row r="68" spans="1:17" s="32" customFormat="1" ht="33.75" customHeight="1">
      <c r="A68" s="64" t="s">
        <v>465</v>
      </c>
      <c r="E68" s="25"/>
      <c r="G68" s="38"/>
      <c r="H68" s="58"/>
      <c r="I68" s="38"/>
      <c r="J68" s="25"/>
      <c r="L68" s="33"/>
      <c r="M68" s="33"/>
      <c r="N68" s="33"/>
      <c r="O68" s="34"/>
      <c r="P68" s="34"/>
      <c r="Q68" s="34"/>
    </row>
    <row r="69" spans="1:17" s="76" customFormat="1" ht="150">
      <c r="A69" s="76">
        <f>SUM(A67,1)</f>
        <v>60</v>
      </c>
      <c r="B69" s="77">
        <v>14928</v>
      </c>
      <c r="C69" s="77" t="s">
        <v>11</v>
      </c>
      <c r="D69" s="76" t="s">
        <v>93</v>
      </c>
      <c r="E69" s="76" t="s">
        <v>102</v>
      </c>
      <c r="F69" s="77" t="s">
        <v>9</v>
      </c>
      <c r="G69" s="77"/>
      <c r="H69" s="78" t="s">
        <v>437</v>
      </c>
      <c r="I69" s="77"/>
      <c r="J69" s="76" t="s">
        <v>103</v>
      </c>
      <c r="K69" s="77"/>
      <c r="L69" s="76" t="s">
        <v>537</v>
      </c>
      <c r="M69" s="76" t="s">
        <v>77</v>
      </c>
      <c r="O69" s="76" t="str">
        <f t="shared" ref="O69:O78" si="18">IF(F69="Editorial",M69,"")</f>
        <v/>
      </c>
      <c r="P69" s="76" t="str">
        <f t="shared" ref="P69:P78" si="19">IF(F69="Technical",M69,"")</f>
        <v>C</v>
      </c>
      <c r="Q69" s="76" t="str">
        <f t="shared" ref="Q69:Q78" si="20">IF(F69="General",M69,"")</f>
        <v/>
      </c>
    </row>
    <row r="70" spans="1:17" s="70" customFormat="1" ht="45">
      <c r="A70" s="70">
        <f t="shared" ref="A70:A78" si="21">SUM(A69,1)</f>
        <v>61</v>
      </c>
      <c r="B70" s="71">
        <v>60941</v>
      </c>
      <c r="C70" s="71" t="s">
        <v>21</v>
      </c>
      <c r="D70" s="70" t="s">
        <v>93</v>
      </c>
      <c r="E70" s="70" t="s">
        <v>148</v>
      </c>
      <c r="F70" s="71" t="s">
        <v>9</v>
      </c>
      <c r="G70" s="71">
        <v>17</v>
      </c>
      <c r="H70" s="72" t="s">
        <v>12</v>
      </c>
      <c r="I70" s="71">
        <v>11</v>
      </c>
      <c r="J70" s="70" t="s">
        <v>149</v>
      </c>
      <c r="K70" s="71"/>
      <c r="L70" s="70" t="s">
        <v>476</v>
      </c>
      <c r="M70" s="70" t="s">
        <v>77</v>
      </c>
      <c r="O70" s="70" t="str">
        <f t="shared" si="18"/>
        <v/>
      </c>
      <c r="P70" s="70" t="str">
        <f t="shared" si="19"/>
        <v>C</v>
      </c>
      <c r="Q70" s="70" t="str">
        <f t="shared" si="20"/>
        <v/>
      </c>
    </row>
    <row r="71" spans="1:17" s="70" customFormat="1" ht="75">
      <c r="A71" s="70">
        <f t="shared" si="21"/>
        <v>62</v>
      </c>
      <c r="B71" s="71">
        <v>60941</v>
      </c>
      <c r="C71" s="71" t="s">
        <v>21</v>
      </c>
      <c r="D71" s="70" t="s">
        <v>93</v>
      </c>
      <c r="E71" s="70" t="s">
        <v>150</v>
      </c>
      <c r="F71" s="71" t="s">
        <v>9</v>
      </c>
      <c r="G71" s="71">
        <v>24</v>
      </c>
      <c r="H71" s="72" t="s">
        <v>151</v>
      </c>
      <c r="I71" s="71">
        <v>1</v>
      </c>
      <c r="J71" s="70" t="s">
        <v>25</v>
      </c>
      <c r="K71" s="71"/>
      <c r="L71" s="70" t="s">
        <v>487</v>
      </c>
      <c r="M71" s="70" t="s">
        <v>77</v>
      </c>
      <c r="O71" s="70" t="str">
        <f t="shared" si="18"/>
        <v/>
      </c>
      <c r="P71" s="70" t="str">
        <f t="shared" si="19"/>
        <v>C</v>
      </c>
      <c r="Q71" s="70" t="str">
        <f t="shared" si="20"/>
        <v/>
      </c>
    </row>
    <row r="72" spans="1:17" s="70" customFormat="1" ht="75">
      <c r="A72" s="70">
        <f t="shared" si="21"/>
        <v>63</v>
      </c>
      <c r="B72" s="71">
        <v>60941</v>
      </c>
      <c r="C72" s="71" t="s">
        <v>21</v>
      </c>
      <c r="D72" s="70" t="s">
        <v>93</v>
      </c>
      <c r="E72" s="70" t="s">
        <v>152</v>
      </c>
      <c r="F72" s="71" t="s">
        <v>9</v>
      </c>
      <c r="G72" s="71">
        <v>26</v>
      </c>
      <c r="H72" s="72" t="s">
        <v>153</v>
      </c>
      <c r="I72" s="71">
        <v>1</v>
      </c>
      <c r="J72" s="70" t="s">
        <v>25</v>
      </c>
      <c r="K72" s="71"/>
      <c r="L72" s="70" t="s">
        <v>487</v>
      </c>
      <c r="M72" s="70" t="s">
        <v>77</v>
      </c>
      <c r="O72" s="70" t="str">
        <f t="shared" si="18"/>
        <v/>
      </c>
      <c r="P72" s="70" t="str">
        <f t="shared" si="19"/>
        <v>C</v>
      </c>
      <c r="Q72" s="70" t="str">
        <f t="shared" si="20"/>
        <v/>
      </c>
    </row>
    <row r="73" spans="1:17" s="70" customFormat="1" ht="30">
      <c r="A73" s="70">
        <f t="shared" si="21"/>
        <v>64</v>
      </c>
      <c r="B73" s="71">
        <v>60941</v>
      </c>
      <c r="C73" s="71" t="s">
        <v>21</v>
      </c>
      <c r="D73" s="70" t="s">
        <v>93</v>
      </c>
      <c r="E73" s="70" t="s">
        <v>154</v>
      </c>
      <c r="F73" s="71" t="s">
        <v>9</v>
      </c>
      <c r="G73" s="71">
        <v>30</v>
      </c>
      <c r="H73" s="72" t="s">
        <v>155</v>
      </c>
      <c r="I73" s="71">
        <v>1</v>
      </c>
      <c r="J73" s="70" t="s">
        <v>156</v>
      </c>
      <c r="K73" s="71"/>
      <c r="L73" s="70" t="s">
        <v>487</v>
      </c>
      <c r="M73" s="70" t="s">
        <v>77</v>
      </c>
      <c r="O73" s="70" t="str">
        <f t="shared" si="18"/>
        <v/>
      </c>
      <c r="P73" s="70" t="str">
        <f t="shared" si="19"/>
        <v>C</v>
      </c>
      <c r="Q73" s="70" t="str">
        <f t="shared" si="20"/>
        <v/>
      </c>
    </row>
    <row r="74" spans="1:17" s="70" customFormat="1" ht="30">
      <c r="A74" s="70">
        <f t="shared" si="21"/>
        <v>65</v>
      </c>
      <c r="B74" s="71">
        <v>60941</v>
      </c>
      <c r="C74" s="71" t="s">
        <v>21</v>
      </c>
      <c r="D74" s="70" t="s">
        <v>93</v>
      </c>
      <c r="E74" s="70" t="s">
        <v>157</v>
      </c>
      <c r="F74" s="71" t="s">
        <v>9</v>
      </c>
      <c r="G74" s="71">
        <v>32</v>
      </c>
      <c r="H74" s="72" t="s">
        <v>158</v>
      </c>
      <c r="I74" s="71">
        <v>12</v>
      </c>
      <c r="J74" s="70" t="s">
        <v>159</v>
      </c>
      <c r="K74" s="71"/>
      <c r="L74" s="70" t="s">
        <v>487</v>
      </c>
      <c r="M74" s="70" t="s">
        <v>77</v>
      </c>
      <c r="O74" s="70" t="str">
        <f t="shared" si="18"/>
        <v/>
      </c>
      <c r="P74" s="70" t="str">
        <f t="shared" si="19"/>
        <v>C</v>
      </c>
      <c r="Q74" s="70" t="str">
        <f t="shared" si="20"/>
        <v/>
      </c>
    </row>
    <row r="75" spans="1:17" s="79" customFormat="1" ht="75">
      <c r="A75" s="79">
        <f t="shared" si="21"/>
        <v>66</v>
      </c>
      <c r="B75" s="80">
        <v>65892</v>
      </c>
      <c r="C75" s="80" t="s">
        <v>99</v>
      </c>
      <c r="D75" s="79" t="s">
        <v>92</v>
      </c>
      <c r="E75" s="79" t="s">
        <v>297</v>
      </c>
      <c r="F75" s="80" t="s">
        <v>9</v>
      </c>
      <c r="G75" s="80">
        <v>33</v>
      </c>
      <c r="H75" s="81" t="s">
        <v>298</v>
      </c>
      <c r="I75" s="80">
        <v>26</v>
      </c>
      <c r="J75" s="79" t="s">
        <v>299</v>
      </c>
      <c r="K75" s="80">
        <v>1</v>
      </c>
      <c r="L75" s="79" t="s">
        <v>535</v>
      </c>
      <c r="M75" s="79" t="s">
        <v>77</v>
      </c>
      <c r="O75" s="79" t="str">
        <f t="shared" si="18"/>
        <v/>
      </c>
      <c r="P75" s="79" t="str">
        <f t="shared" si="19"/>
        <v>C</v>
      </c>
      <c r="Q75" s="79" t="str">
        <f t="shared" si="20"/>
        <v/>
      </c>
    </row>
    <row r="76" spans="1:17" s="70" customFormat="1" ht="75">
      <c r="A76" s="70">
        <f t="shared" si="21"/>
        <v>67</v>
      </c>
      <c r="B76" s="71">
        <v>65892</v>
      </c>
      <c r="C76" s="71" t="s">
        <v>99</v>
      </c>
      <c r="D76" s="70" t="s">
        <v>92</v>
      </c>
      <c r="E76" s="70" t="s">
        <v>300</v>
      </c>
      <c r="F76" s="71" t="s">
        <v>9</v>
      </c>
      <c r="G76" s="71">
        <v>34</v>
      </c>
      <c r="H76" s="72" t="s">
        <v>301</v>
      </c>
      <c r="I76" s="71">
        <v>11</v>
      </c>
      <c r="J76" s="70" t="s">
        <v>302</v>
      </c>
      <c r="K76" s="71">
        <v>1</v>
      </c>
      <c r="L76" s="70" t="s">
        <v>488</v>
      </c>
      <c r="M76" s="70" t="s">
        <v>77</v>
      </c>
      <c r="O76" s="70" t="str">
        <f t="shared" si="18"/>
        <v/>
      </c>
      <c r="P76" s="70" t="str">
        <f t="shared" si="19"/>
        <v>C</v>
      </c>
      <c r="Q76" s="70" t="str">
        <f t="shared" si="20"/>
        <v/>
      </c>
    </row>
    <row r="77" spans="1:17" s="76" customFormat="1" ht="120">
      <c r="A77" s="76">
        <f t="shared" si="21"/>
        <v>68</v>
      </c>
      <c r="B77" s="77">
        <v>65892</v>
      </c>
      <c r="C77" s="77" t="s">
        <v>99</v>
      </c>
      <c r="D77" s="76" t="s">
        <v>92</v>
      </c>
      <c r="E77" s="76" t="s">
        <v>282</v>
      </c>
      <c r="F77" s="77" t="s">
        <v>9</v>
      </c>
      <c r="G77" s="77">
        <v>38</v>
      </c>
      <c r="H77" s="78" t="s">
        <v>446</v>
      </c>
      <c r="I77" s="77">
        <v>10</v>
      </c>
      <c r="J77" s="76" t="s">
        <v>283</v>
      </c>
      <c r="K77" s="77">
        <v>1</v>
      </c>
      <c r="L77" s="76" t="s">
        <v>531</v>
      </c>
      <c r="M77" s="76" t="s">
        <v>77</v>
      </c>
      <c r="O77" s="76" t="str">
        <f t="shared" si="18"/>
        <v/>
      </c>
      <c r="P77" s="76" t="str">
        <f t="shared" si="19"/>
        <v>C</v>
      </c>
      <c r="Q77" s="76" t="str">
        <f t="shared" si="20"/>
        <v/>
      </c>
    </row>
    <row r="78" spans="1:17" s="70" customFormat="1" ht="60">
      <c r="A78" s="70">
        <f t="shared" si="21"/>
        <v>69</v>
      </c>
      <c r="B78" s="71">
        <v>60941</v>
      </c>
      <c r="C78" s="71" t="s">
        <v>21</v>
      </c>
      <c r="D78" s="70" t="s">
        <v>93</v>
      </c>
      <c r="E78" s="70" t="s">
        <v>160</v>
      </c>
      <c r="F78" s="71" t="s">
        <v>9</v>
      </c>
      <c r="G78" s="71">
        <v>41</v>
      </c>
      <c r="H78" s="72" t="s">
        <v>446</v>
      </c>
      <c r="I78" s="71">
        <v>37</v>
      </c>
      <c r="J78" s="70" t="s">
        <v>161</v>
      </c>
      <c r="K78" s="71"/>
      <c r="L78" s="70" t="s">
        <v>487</v>
      </c>
      <c r="M78" s="70" t="s">
        <v>77</v>
      </c>
      <c r="O78" s="70" t="str">
        <f t="shared" si="18"/>
        <v/>
      </c>
      <c r="P78" s="70" t="str">
        <f t="shared" si="19"/>
        <v>C</v>
      </c>
      <c r="Q78" s="70" t="str">
        <f t="shared" si="20"/>
        <v/>
      </c>
    </row>
    <row r="79" spans="1:17" s="32" customFormat="1" ht="33.75" customHeight="1">
      <c r="A79" s="64" t="s">
        <v>466</v>
      </c>
      <c r="E79" s="25"/>
      <c r="G79" s="38"/>
      <c r="H79" s="58"/>
      <c r="I79" s="38"/>
      <c r="J79" s="25"/>
      <c r="L79" s="33"/>
      <c r="M79" s="33"/>
      <c r="N79" s="33"/>
      <c r="O79" s="34"/>
      <c r="P79" s="34"/>
      <c r="Q79" s="34"/>
    </row>
    <row r="80" spans="1:17" s="79" customFormat="1" ht="75">
      <c r="A80" s="79">
        <f>SUM(A78,1)</f>
        <v>70</v>
      </c>
      <c r="B80" s="80">
        <v>60941</v>
      </c>
      <c r="C80" s="80" t="s">
        <v>21</v>
      </c>
      <c r="D80" s="79" t="s">
        <v>93</v>
      </c>
      <c r="E80" s="79" t="s">
        <v>235</v>
      </c>
      <c r="F80" s="80" t="s">
        <v>9</v>
      </c>
      <c r="G80" s="80">
        <v>46</v>
      </c>
      <c r="H80" s="81">
        <v>6.2</v>
      </c>
      <c r="I80" s="80">
        <v>9</v>
      </c>
      <c r="J80" s="79" t="s">
        <v>236</v>
      </c>
      <c r="K80" s="80"/>
      <c r="L80" s="79" t="s">
        <v>561</v>
      </c>
      <c r="M80" s="79" t="s">
        <v>77</v>
      </c>
      <c r="O80" s="79" t="str">
        <f t="shared" ref="O80:O136" si="22">IF(F80="Editorial",M80,"")</f>
        <v/>
      </c>
      <c r="P80" s="79" t="str">
        <f t="shared" ref="P80:P136" si="23">IF(F80="Technical",M80,"")</f>
        <v>C</v>
      </c>
      <c r="Q80" s="79" t="str">
        <f t="shared" ref="Q80:Q136" si="24">IF(F80="General",M80,"")</f>
        <v/>
      </c>
    </row>
    <row r="81" spans="1:17" s="79" customFormat="1" ht="90">
      <c r="A81" s="79">
        <f t="shared" ref="A81:A136" si="25">SUM(A80,1)</f>
        <v>71</v>
      </c>
      <c r="B81" s="80">
        <v>24144</v>
      </c>
      <c r="C81" s="80" t="s">
        <v>20</v>
      </c>
      <c r="D81" s="79" t="s">
        <v>93</v>
      </c>
      <c r="E81" s="79" t="s">
        <v>343</v>
      </c>
      <c r="F81" s="80" t="s">
        <v>9</v>
      </c>
      <c r="G81" s="80">
        <v>46</v>
      </c>
      <c r="H81" s="81" t="s">
        <v>440</v>
      </c>
      <c r="I81" s="80">
        <v>32</v>
      </c>
      <c r="J81" s="79" t="s">
        <v>344</v>
      </c>
      <c r="K81" s="80"/>
      <c r="L81" s="79" t="s">
        <v>560</v>
      </c>
      <c r="M81" s="79" t="s">
        <v>77</v>
      </c>
      <c r="O81" s="79" t="str">
        <f t="shared" si="22"/>
        <v/>
      </c>
      <c r="P81" s="79" t="str">
        <f t="shared" si="23"/>
        <v>C</v>
      </c>
      <c r="Q81" s="79" t="str">
        <f t="shared" si="24"/>
        <v/>
      </c>
    </row>
    <row r="82" spans="1:17" s="79" customFormat="1" ht="60">
      <c r="A82" s="79">
        <f t="shared" si="25"/>
        <v>72</v>
      </c>
      <c r="B82" s="80">
        <v>6111</v>
      </c>
      <c r="C82" s="80" t="s">
        <v>14</v>
      </c>
      <c r="D82" s="79" t="s">
        <v>93</v>
      </c>
      <c r="E82" s="79" t="s">
        <v>417</v>
      </c>
      <c r="F82" s="80" t="s">
        <v>9</v>
      </c>
      <c r="G82" s="80">
        <v>47</v>
      </c>
      <c r="H82" s="81" t="s">
        <v>441</v>
      </c>
      <c r="I82" s="80">
        <v>2</v>
      </c>
      <c r="J82" s="79" t="s">
        <v>418</v>
      </c>
      <c r="K82" s="80">
        <v>0</v>
      </c>
      <c r="L82" s="79" t="s">
        <v>558</v>
      </c>
      <c r="M82" s="79" t="s">
        <v>77</v>
      </c>
      <c r="O82" s="79" t="str">
        <f t="shared" si="22"/>
        <v/>
      </c>
      <c r="P82" s="79" t="str">
        <f t="shared" si="23"/>
        <v>C</v>
      </c>
      <c r="Q82" s="79" t="str">
        <f t="shared" si="24"/>
        <v/>
      </c>
    </row>
    <row r="83" spans="1:17" s="76" customFormat="1" ht="60">
      <c r="A83" s="76">
        <f t="shared" si="25"/>
        <v>73</v>
      </c>
      <c r="B83" s="77">
        <v>60941</v>
      </c>
      <c r="C83" s="77" t="s">
        <v>21</v>
      </c>
      <c r="D83" s="76" t="s">
        <v>93</v>
      </c>
      <c r="E83" s="76" t="s">
        <v>162</v>
      </c>
      <c r="F83" s="77" t="s">
        <v>9</v>
      </c>
      <c r="G83" s="77">
        <v>51</v>
      </c>
      <c r="H83" s="78" t="s">
        <v>163</v>
      </c>
      <c r="I83" s="77">
        <v>18</v>
      </c>
      <c r="J83" s="76" t="s">
        <v>25</v>
      </c>
      <c r="K83" s="77"/>
      <c r="L83" s="76" t="s">
        <v>476</v>
      </c>
      <c r="M83" s="76" t="s">
        <v>77</v>
      </c>
      <c r="O83" s="76" t="str">
        <f t="shared" si="22"/>
        <v/>
      </c>
      <c r="P83" s="76" t="str">
        <f t="shared" si="23"/>
        <v>C</v>
      </c>
      <c r="Q83" s="76" t="str">
        <f t="shared" si="24"/>
        <v/>
      </c>
    </row>
    <row r="84" spans="1:17" s="76" customFormat="1" ht="30">
      <c r="A84" s="76">
        <f t="shared" si="25"/>
        <v>74</v>
      </c>
      <c r="B84" s="77">
        <v>24144</v>
      </c>
      <c r="C84" s="77" t="s">
        <v>20</v>
      </c>
      <c r="D84" s="76" t="s">
        <v>93</v>
      </c>
      <c r="E84" s="76" t="s">
        <v>356</v>
      </c>
      <c r="F84" s="77" t="s">
        <v>9</v>
      </c>
      <c r="G84" s="77">
        <v>51</v>
      </c>
      <c r="H84" s="78" t="s">
        <v>163</v>
      </c>
      <c r="I84" s="77">
        <v>18</v>
      </c>
      <c r="J84" s="76" t="s">
        <v>346</v>
      </c>
      <c r="K84" s="77"/>
      <c r="L84" s="76" t="s">
        <v>476</v>
      </c>
      <c r="M84" s="76" t="s">
        <v>77</v>
      </c>
      <c r="O84" s="76" t="str">
        <f t="shared" si="22"/>
        <v/>
      </c>
      <c r="P84" s="76" t="str">
        <f t="shared" si="23"/>
        <v>C</v>
      </c>
      <c r="Q84" s="76" t="str">
        <f t="shared" si="24"/>
        <v/>
      </c>
    </row>
    <row r="85" spans="1:17" s="76" customFormat="1" ht="75">
      <c r="A85" s="76">
        <f t="shared" si="25"/>
        <v>75</v>
      </c>
      <c r="B85" s="77">
        <v>60941</v>
      </c>
      <c r="C85" s="77" t="s">
        <v>21</v>
      </c>
      <c r="D85" s="76" t="s">
        <v>93</v>
      </c>
      <c r="E85" s="76" t="s">
        <v>164</v>
      </c>
      <c r="F85" s="77" t="s">
        <v>9</v>
      </c>
      <c r="G85" s="77">
        <v>52</v>
      </c>
      <c r="H85" s="78" t="s">
        <v>165</v>
      </c>
      <c r="I85" s="77">
        <v>11</v>
      </c>
      <c r="J85" s="76" t="s">
        <v>25</v>
      </c>
      <c r="K85" s="77"/>
      <c r="L85" s="76" t="s">
        <v>476</v>
      </c>
      <c r="M85" s="76" t="s">
        <v>77</v>
      </c>
      <c r="O85" s="76" t="str">
        <f t="shared" si="22"/>
        <v/>
      </c>
      <c r="P85" s="76" t="str">
        <f t="shared" si="23"/>
        <v>C</v>
      </c>
      <c r="Q85" s="76" t="str">
        <f t="shared" si="24"/>
        <v/>
      </c>
    </row>
    <row r="86" spans="1:17" s="76" customFormat="1" ht="30">
      <c r="A86" s="76">
        <f t="shared" si="25"/>
        <v>76</v>
      </c>
      <c r="B86" s="77">
        <v>24144</v>
      </c>
      <c r="C86" s="77" t="s">
        <v>20</v>
      </c>
      <c r="D86" s="76" t="s">
        <v>93</v>
      </c>
      <c r="E86" s="76" t="s">
        <v>357</v>
      </c>
      <c r="F86" s="77" t="s">
        <v>9</v>
      </c>
      <c r="G86" s="77">
        <v>52</v>
      </c>
      <c r="H86" s="78" t="s">
        <v>165</v>
      </c>
      <c r="I86" s="77">
        <v>11</v>
      </c>
      <c r="J86" s="76" t="s">
        <v>346</v>
      </c>
      <c r="K86" s="77"/>
      <c r="L86" s="76" t="s">
        <v>476</v>
      </c>
      <c r="M86" s="76" t="s">
        <v>77</v>
      </c>
      <c r="O86" s="76" t="str">
        <f t="shared" si="22"/>
        <v/>
      </c>
      <c r="P86" s="76" t="str">
        <f t="shared" si="23"/>
        <v>C</v>
      </c>
      <c r="Q86" s="76" t="str">
        <f t="shared" si="24"/>
        <v/>
      </c>
    </row>
    <row r="87" spans="1:17" s="76" customFormat="1" ht="75">
      <c r="A87" s="76">
        <f t="shared" si="25"/>
        <v>77</v>
      </c>
      <c r="B87" s="77">
        <v>60941</v>
      </c>
      <c r="C87" s="77" t="s">
        <v>21</v>
      </c>
      <c r="D87" s="76" t="s">
        <v>93</v>
      </c>
      <c r="E87" s="76" t="s">
        <v>166</v>
      </c>
      <c r="F87" s="77" t="s">
        <v>9</v>
      </c>
      <c r="G87" s="77">
        <v>52</v>
      </c>
      <c r="H87" s="78" t="s">
        <v>167</v>
      </c>
      <c r="I87" s="77">
        <v>27</v>
      </c>
      <c r="J87" s="76" t="s">
        <v>25</v>
      </c>
      <c r="K87" s="77"/>
      <c r="L87" s="76" t="s">
        <v>476</v>
      </c>
      <c r="M87" s="76" t="s">
        <v>77</v>
      </c>
      <c r="O87" s="76" t="str">
        <f t="shared" si="22"/>
        <v/>
      </c>
      <c r="P87" s="76" t="str">
        <f t="shared" si="23"/>
        <v>C</v>
      </c>
      <c r="Q87" s="76" t="str">
        <f t="shared" si="24"/>
        <v/>
      </c>
    </row>
    <row r="88" spans="1:17" s="76" customFormat="1" ht="30">
      <c r="A88" s="76">
        <f t="shared" si="25"/>
        <v>78</v>
      </c>
      <c r="B88" s="77">
        <v>24144</v>
      </c>
      <c r="C88" s="77" t="s">
        <v>20</v>
      </c>
      <c r="D88" s="76" t="s">
        <v>93</v>
      </c>
      <c r="E88" s="76" t="s">
        <v>358</v>
      </c>
      <c r="F88" s="77" t="s">
        <v>9</v>
      </c>
      <c r="G88" s="77">
        <v>52</v>
      </c>
      <c r="H88" s="78" t="s">
        <v>167</v>
      </c>
      <c r="I88" s="77">
        <v>27</v>
      </c>
      <c r="J88" s="76" t="s">
        <v>346</v>
      </c>
      <c r="K88" s="77"/>
      <c r="L88" s="76" t="s">
        <v>476</v>
      </c>
      <c r="M88" s="76" t="s">
        <v>77</v>
      </c>
      <c r="O88" s="76" t="str">
        <f t="shared" si="22"/>
        <v/>
      </c>
      <c r="P88" s="76" t="str">
        <f t="shared" si="23"/>
        <v>C</v>
      </c>
      <c r="Q88" s="76" t="str">
        <f t="shared" si="24"/>
        <v/>
      </c>
    </row>
    <row r="89" spans="1:17" s="76" customFormat="1" ht="75">
      <c r="A89" s="76">
        <f t="shared" si="25"/>
        <v>79</v>
      </c>
      <c r="B89" s="77">
        <v>60941</v>
      </c>
      <c r="C89" s="77" t="s">
        <v>21</v>
      </c>
      <c r="D89" s="76" t="s">
        <v>93</v>
      </c>
      <c r="E89" s="76" t="s">
        <v>168</v>
      </c>
      <c r="F89" s="77" t="s">
        <v>9</v>
      </c>
      <c r="G89" s="77">
        <v>55</v>
      </c>
      <c r="H89" s="78" t="s">
        <v>169</v>
      </c>
      <c r="I89" s="77">
        <v>20</v>
      </c>
      <c r="J89" s="76" t="s">
        <v>25</v>
      </c>
      <c r="K89" s="77"/>
      <c r="L89" s="76" t="s">
        <v>476</v>
      </c>
      <c r="M89" s="76" t="s">
        <v>77</v>
      </c>
      <c r="O89" s="76" t="str">
        <f t="shared" si="22"/>
        <v/>
      </c>
      <c r="P89" s="76" t="str">
        <f t="shared" si="23"/>
        <v>C</v>
      </c>
      <c r="Q89" s="76" t="str">
        <f t="shared" si="24"/>
        <v/>
      </c>
    </row>
    <row r="90" spans="1:17" s="76" customFormat="1" ht="30">
      <c r="A90" s="76">
        <f t="shared" si="25"/>
        <v>80</v>
      </c>
      <c r="B90" s="77">
        <v>24144</v>
      </c>
      <c r="C90" s="77" t="s">
        <v>20</v>
      </c>
      <c r="D90" s="76" t="s">
        <v>93</v>
      </c>
      <c r="E90" s="76" t="s">
        <v>359</v>
      </c>
      <c r="F90" s="77" t="s">
        <v>9</v>
      </c>
      <c r="G90" s="77">
        <v>55</v>
      </c>
      <c r="H90" s="78" t="s">
        <v>169</v>
      </c>
      <c r="I90" s="77">
        <v>20</v>
      </c>
      <c r="J90" s="76" t="s">
        <v>346</v>
      </c>
      <c r="K90" s="77"/>
      <c r="L90" s="76" t="s">
        <v>476</v>
      </c>
      <c r="M90" s="76" t="s">
        <v>77</v>
      </c>
      <c r="O90" s="76" t="str">
        <f t="shared" si="22"/>
        <v/>
      </c>
      <c r="P90" s="76" t="str">
        <f t="shared" si="23"/>
        <v>C</v>
      </c>
      <c r="Q90" s="76" t="str">
        <f t="shared" si="24"/>
        <v/>
      </c>
    </row>
    <row r="91" spans="1:17" s="76" customFormat="1" ht="60">
      <c r="A91" s="76">
        <f t="shared" si="25"/>
        <v>81</v>
      </c>
      <c r="B91" s="77">
        <v>60941</v>
      </c>
      <c r="C91" s="77" t="s">
        <v>21</v>
      </c>
      <c r="D91" s="76" t="s">
        <v>93</v>
      </c>
      <c r="E91" s="76" t="s">
        <v>170</v>
      </c>
      <c r="F91" s="77" t="s">
        <v>9</v>
      </c>
      <c r="G91" s="77">
        <v>56</v>
      </c>
      <c r="H91" s="78" t="s">
        <v>171</v>
      </c>
      <c r="I91" s="77">
        <v>6</v>
      </c>
      <c r="J91" s="76" t="s">
        <v>25</v>
      </c>
      <c r="K91" s="77"/>
      <c r="L91" s="76" t="s">
        <v>476</v>
      </c>
      <c r="M91" s="76" t="s">
        <v>77</v>
      </c>
      <c r="O91" s="76" t="str">
        <f t="shared" si="22"/>
        <v/>
      </c>
      <c r="P91" s="76" t="str">
        <f t="shared" si="23"/>
        <v>C</v>
      </c>
      <c r="Q91" s="76" t="str">
        <f t="shared" si="24"/>
        <v/>
      </c>
    </row>
    <row r="92" spans="1:17" s="76" customFormat="1" ht="30">
      <c r="A92" s="76">
        <f t="shared" si="25"/>
        <v>82</v>
      </c>
      <c r="B92" s="77">
        <v>24144</v>
      </c>
      <c r="C92" s="77" t="s">
        <v>20</v>
      </c>
      <c r="D92" s="76" t="s">
        <v>93</v>
      </c>
      <c r="E92" s="76" t="s">
        <v>360</v>
      </c>
      <c r="F92" s="77" t="s">
        <v>9</v>
      </c>
      <c r="G92" s="77">
        <v>56</v>
      </c>
      <c r="H92" s="78" t="s">
        <v>171</v>
      </c>
      <c r="I92" s="77">
        <v>6</v>
      </c>
      <c r="J92" s="76" t="s">
        <v>346</v>
      </c>
      <c r="K92" s="77"/>
      <c r="L92" s="76" t="s">
        <v>476</v>
      </c>
      <c r="M92" s="76" t="s">
        <v>77</v>
      </c>
      <c r="O92" s="76" t="str">
        <f t="shared" si="22"/>
        <v/>
      </c>
      <c r="P92" s="76" t="str">
        <f t="shared" si="23"/>
        <v>C</v>
      </c>
      <c r="Q92" s="76" t="str">
        <f t="shared" si="24"/>
        <v/>
      </c>
    </row>
    <row r="93" spans="1:17" s="70" customFormat="1" ht="120">
      <c r="A93" s="70">
        <f t="shared" si="25"/>
        <v>83</v>
      </c>
      <c r="B93" s="71">
        <v>62099</v>
      </c>
      <c r="C93" s="71" t="s">
        <v>17</v>
      </c>
      <c r="D93" s="70" t="s">
        <v>92</v>
      </c>
      <c r="E93" s="70" t="s">
        <v>249</v>
      </c>
      <c r="F93" s="71" t="s">
        <v>9</v>
      </c>
      <c r="G93" s="71">
        <v>55</v>
      </c>
      <c r="H93" s="72" t="s">
        <v>442</v>
      </c>
      <c r="I93" s="71"/>
      <c r="J93" s="70" t="s">
        <v>250</v>
      </c>
      <c r="K93" s="71">
        <v>1</v>
      </c>
      <c r="L93" s="70" t="s">
        <v>522</v>
      </c>
      <c r="M93" s="70" t="s">
        <v>77</v>
      </c>
      <c r="O93" s="70" t="str">
        <f t="shared" si="22"/>
        <v/>
      </c>
      <c r="P93" s="70" t="str">
        <f t="shared" si="23"/>
        <v>C</v>
      </c>
      <c r="Q93" s="70" t="str">
        <f t="shared" si="24"/>
        <v/>
      </c>
    </row>
    <row r="94" spans="1:17" s="70" customFormat="1" ht="30">
      <c r="A94" s="70">
        <f t="shared" si="25"/>
        <v>84</v>
      </c>
      <c r="B94" s="71">
        <v>62099</v>
      </c>
      <c r="C94" s="71" t="s">
        <v>17</v>
      </c>
      <c r="D94" s="70" t="s">
        <v>92</v>
      </c>
      <c r="E94" s="70" t="s">
        <v>251</v>
      </c>
      <c r="F94" s="71" t="s">
        <v>9</v>
      </c>
      <c r="G94" s="71">
        <v>55</v>
      </c>
      <c r="H94" s="72" t="s">
        <v>442</v>
      </c>
      <c r="I94" s="71"/>
      <c r="J94" s="70" t="s">
        <v>252</v>
      </c>
      <c r="K94" s="71">
        <v>1</v>
      </c>
      <c r="L94" s="70" t="s">
        <v>522</v>
      </c>
      <c r="M94" s="70" t="s">
        <v>77</v>
      </c>
      <c r="O94" s="70" t="str">
        <f t="shared" si="22"/>
        <v/>
      </c>
      <c r="P94" s="70" t="str">
        <f t="shared" si="23"/>
        <v>C</v>
      </c>
      <c r="Q94" s="70" t="str">
        <f t="shared" si="24"/>
        <v/>
      </c>
    </row>
    <row r="95" spans="1:17" s="70" customFormat="1" ht="30">
      <c r="A95" s="70">
        <f t="shared" si="25"/>
        <v>85</v>
      </c>
      <c r="B95" s="71">
        <v>6111</v>
      </c>
      <c r="C95" s="71" t="s">
        <v>14</v>
      </c>
      <c r="D95" s="70" t="s">
        <v>93</v>
      </c>
      <c r="E95" s="70" t="s">
        <v>419</v>
      </c>
      <c r="F95" s="71" t="s">
        <v>9</v>
      </c>
      <c r="G95" s="71">
        <v>58</v>
      </c>
      <c r="H95" s="72" t="s">
        <v>365</v>
      </c>
      <c r="I95" s="71">
        <v>2</v>
      </c>
      <c r="J95" s="70" t="s">
        <v>420</v>
      </c>
      <c r="K95" s="71">
        <v>0</v>
      </c>
      <c r="L95" s="70" t="s">
        <v>476</v>
      </c>
      <c r="M95" s="70" t="s">
        <v>77</v>
      </c>
      <c r="O95" s="70" t="str">
        <f t="shared" si="22"/>
        <v/>
      </c>
      <c r="P95" s="70" t="str">
        <f t="shared" si="23"/>
        <v>C</v>
      </c>
      <c r="Q95" s="70" t="str">
        <f t="shared" si="24"/>
        <v/>
      </c>
    </row>
    <row r="96" spans="1:17" s="70" customFormat="1" ht="30">
      <c r="A96" s="70">
        <f t="shared" si="25"/>
        <v>86</v>
      </c>
      <c r="B96" s="71">
        <v>24144</v>
      </c>
      <c r="C96" s="71" t="s">
        <v>20</v>
      </c>
      <c r="D96" s="70" t="s">
        <v>93</v>
      </c>
      <c r="E96" s="70" t="s">
        <v>364</v>
      </c>
      <c r="F96" s="71" t="s">
        <v>9</v>
      </c>
      <c r="G96" s="71">
        <v>58</v>
      </c>
      <c r="H96" s="72" t="s">
        <v>365</v>
      </c>
      <c r="I96" s="71">
        <v>2</v>
      </c>
      <c r="J96" s="70" t="s">
        <v>366</v>
      </c>
      <c r="K96" s="71"/>
      <c r="L96" s="70" t="s">
        <v>477</v>
      </c>
      <c r="M96" s="70" t="s">
        <v>77</v>
      </c>
      <c r="O96" s="70" t="str">
        <f t="shared" si="22"/>
        <v/>
      </c>
      <c r="P96" s="70" t="str">
        <f t="shared" si="23"/>
        <v>C</v>
      </c>
      <c r="Q96" s="70" t="str">
        <f t="shared" si="24"/>
        <v/>
      </c>
    </row>
    <row r="97" spans="1:17" s="70" customFormat="1" ht="30">
      <c r="A97" s="70">
        <f t="shared" si="25"/>
        <v>87</v>
      </c>
      <c r="B97" s="71">
        <v>6111</v>
      </c>
      <c r="C97" s="71" t="s">
        <v>14</v>
      </c>
      <c r="D97" s="70" t="s">
        <v>93</v>
      </c>
      <c r="E97" s="70" t="s">
        <v>421</v>
      </c>
      <c r="F97" s="71" t="s">
        <v>9</v>
      </c>
      <c r="G97" s="71">
        <v>58</v>
      </c>
      <c r="H97" s="72" t="s">
        <v>368</v>
      </c>
      <c r="I97" s="71">
        <v>7</v>
      </c>
      <c r="J97" s="70" t="s">
        <v>422</v>
      </c>
      <c r="K97" s="71">
        <v>0</v>
      </c>
      <c r="L97" s="70" t="s">
        <v>476</v>
      </c>
      <c r="M97" s="70" t="s">
        <v>77</v>
      </c>
      <c r="O97" s="70" t="str">
        <f t="shared" si="22"/>
        <v/>
      </c>
      <c r="P97" s="70" t="str">
        <f t="shared" si="23"/>
        <v>C</v>
      </c>
      <c r="Q97" s="70" t="str">
        <f t="shared" si="24"/>
        <v/>
      </c>
    </row>
    <row r="98" spans="1:17" s="70" customFormat="1" ht="45">
      <c r="A98" s="70">
        <f t="shared" si="25"/>
        <v>88</v>
      </c>
      <c r="B98" s="71">
        <v>24144</v>
      </c>
      <c r="C98" s="71" t="s">
        <v>20</v>
      </c>
      <c r="D98" s="70" t="s">
        <v>93</v>
      </c>
      <c r="E98" s="70" t="s">
        <v>367</v>
      </c>
      <c r="F98" s="71" t="s">
        <v>9</v>
      </c>
      <c r="G98" s="71">
        <v>58</v>
      </c>
      <c r="H98" s="72" t="s">
        <v>368</v>
      </c>
      <c r="I98" s="71">
        <v>7</v>
      </c>
      <c r="J98" s="70" t="s">
        <v>366</v>
      </c>
      <c r="K98" s="71"/>
      <c r="L98" s="70" t="s">
        <v>478</v>
      </c>
      <c r="M98" s="70" t="s">
        <v>77</v>
      </c>
      <c r="O98" s="70" t="str">
        <f t="shared" si="22"/>
        <v/>
      </c>
      <c r="P98" s="70" t="str">
        <f t="shared" si="23"/>
        <v>C</v>
      </c>
      <c r="Q98" s="70" t="str">
        <f t="shared" si="24"/>
        <v/>
      </c>
    </row>
    <row r="99" spans="1:17" s="70" customFormat="1" ht="75">
      <c r="A99" s="70">
        <f t="shared" si="25"/>
        <v>89</v>
      </c>
      <c r="B99" s="71">
        <v>60941</v>
      </c>
      <c r="C99" s="71" t="s">
        <v>21</v>
      </c>
      <c r="D99" s="70" t="s">
        <v>93</v>
      </c>
      <c r="E99" s="70" t="s">
        <v>172</v>
      </c>
      <c r="F99" s="71" t="s">
        <v>9</v>
      </c>
      <c r="G99" s="71">
        <v>58</v>
      </c>
      <c r="H99" s="72" t="s">
        <v>443</v>
      </c>
      <c r="I99" s="71">
        <v>1</v>
      </c>
      <c r="J99" s="70" t="s">
        <v>173</v>
      </c>
      <c r="K99" s="71"/>
      <c r="L99" s="70" t="s">
        <v>479</v>
      </c>
      <c r="M99" s="70" t="s">
        <v>77</v>
      </c>
      <c r="O99" s="70" t="str">
        <f t="shared" si="22"/>
        <v/>
      </c>
      <c r="P99" s="70" t="str">
        <f t="shared" si="23"/>
        <v>C</v>
      </c>
      <c r="Q99" s="70" t="str">
        <f t="shared" si="24"/>
        <v/>
      </c>
    </row>
    <row r="100" spans="1:17" s="76" customFormat="1" ht="75">
      <c r="A100" s="76">
        <f t="shared" si="25"/>
        <v>90</v>
      </c>
      <c r="B100" s="77">
        <v>60941</v>
      </c>
      <c r="C100" s="77" t="s">
        <v>21</v>
      </c>
      <c r="D100" s="76" t="s">
        <v>93</v>
      </c>
      <c r="E100" s="76" t="s">
        <v>174</v>
      </c>
      <c r="F100" s="77" t="s">
        <v>9</v>
      </c>
      <c r="G100" s="77">
        <v>58</v>
      </c>
      <c r="H100" s="78" t="s">
        <v>175</v>
      </c>
      <c r="I100" s="77">
        <v>12</v>
      </c>
      <c r="J100" s="76" t="s">
        <v>25</v>
      </c>
      <c r="K100" s="77"/>
      <c r="L100" s="76" t="s">
        <v>476</v>
      </c>
      <c r="M100" s="76" t="s">
        <v>77</v>
      </c>
      <c r="O100" s="76" t="str">
        <f t="shared" si="22"/>
        <v/>
      </c>
      <c r="P100" s="76" t="str">
        <f t="shared" si="23"/>
        <v>C</v>
      </c>
      <c r="Q100" s="76" t="str">
        <f t="shared" si="24"/>
        <v/>
      </c>
    </row>
    <row r="101" spans="1:17" s="76" customFormat="1" ht="30">
      <c r="A101" s="76">
        <f t="shared" si="25"/>
        <v>91</v>
      </c>
      <c r="B101" s="77">
        <v>24144</v>
      </c>
      <c r="C101" s="77" t="s">
        <v>20</v>
      </c>
      <c r="D101" s="76" t="s">
        <v>93</v>
      </c>
      <c r="E101" s="76" t="s">
        <v>345</v>
      </c>
      <c r="F101" s="77" t="s">
        <v>9</v>
      </c>
      <c r="G101" s="77">
        <v>58</v>
      </c>
      <c r="H101" s="78" t="s">
        <v>175</v>
      </c>
      <c r="I101" s="77">
        <v>12</v>
      </c>
      <c r="J101" s="76" t="s">
        <v>346</v>
      </c>
      <c r="K101" s="77"/>
      <c r="L101" s="76" t="s">
        <v>476</v>
      </c>
      <c r="M101" s="76" t="s">
        <v>77</v>
      </c>
      <c r="O101" s="76" t="str">
        <f t="shared" si="22"/>
        <v/>
      </c>
      <c r="P101" s="76" t="str">
        <f t="shared" si="23"/>
        <v>C</v>
      </c>
      <c r="Q101" s="76" t="str">
        <f t="shared" si="24"/>
        <v/>
      </c>
    </row>
    <row r="102" spans="1:17" s="76" customFormat="1" ht="75">
      <c r="A102" s="76">
        <f t="shared" si="25"/>
        <v>92</v>
      </c>
      <c r="B102" s="77">
        <v>60941</v>
      </c>
      <c r="C102" s="77" t="s">
        <v>21</v>
      </c>
      <c r="D102" s="76" t="s">
        <v>93</v>
      </c>
      <c r="E102" s="76" t="s">
        <v>176</v>
      </c>
      <c r="F102" s="77" t="s">
        <v>9</v>
      </c>
      <c r="G102" s="77">
        <v>59</v>
      </c>
      <c r="H102" s="78" t="s">
        <v>177</v>
      </c>
      <c r="I102" s="77">
        <v>13</v>
      </c>
      <c r="J102" s="76" t="s">
        <v>25</v>
      </c>
      <c r="K102" s="77"/>
      <c r="L102" s="76" t="s">
        <v>476</v>
      </c>
      <c r="M102" s="76" t="s">
        <v>77</v>
      </c>
      <c r="O102" s="76" t="str">
        <f t="shared" si="22"/>
        <v/>
      </c>
      <c r="P102" s="76" t="str">
        <f t="shared" si="23"/>
        <v>C</v>
      </c>
      <c r="Q102" s="76" t="str">
        <f t="shared" si="24"/>
        <v/>
      </c>
    </row>
    <row r="103" spans="1:17" s="76" customFormat="1" ht="30">
      <c r="A103" s="76">
        <f t="shared" si="25"/>
        <v>93</v>
      </c>
      <c r="B103" s="77">
        <v>24144</v>
      </c>
      <c r="C103" s="77" t="s">
        <v>20</v>
      </c>
      <c r="D103" s="76" t="s">
        <v>93</v>
      </c>
      <c r="E103" s="76" t="s">
        <v>347</v>
      </c>
      <c r="F103" s="77" t="s">
        <v>9</v>
      </c>
      <c r="G103" s="77">
        <v>59</v>
      </c>
      <c r="H103" s="78" t="s">
        <v>177</v>
      </c>
      <c r="I103" s="77">
        <v>13</v>
      </c>
      <c r="J103" s="76" t="s">
        <v>346</v>
      </c>
      <c r="K103" s="77"/>
      <c r="L103" s="76" t="s">
        <v>476</v>
      </c>
      <c r="M103" s="76" t="s">
        <v>77</v>
      </c>
      <c r="O103" s="76" t="str">
        <f t="shared" si="22"/>
        <v/>
      </c>
      <c r="P103" s="76" t="str">
        <f t="shared" si="23"/>
        <v>C</v>
      </c>
      <c r="Q103" s="76" t="str">
        <f t="shared" si="24"/>
        <v/>
      </c>
    </row>
    <row r="104" spans="1:17" s="70" customFormat="1" ht="45">
      <c r="A104" s="70">
        <f t="shared" si="25"/>
        <v>94</v>
      </c>
      <c r="B104" s="71">
        <v>65892</v>
      </c>
      <c r="C104" s="71" t="s">
        <v>99</v>
      </c>
      <c r="D104" s="70" t="s">
        <v>92</v>
      </c>
      <c r="E104" s="70" t="s">
        <v>289</v>
      </c>
      <c r="F104" s="71" t="s">
        <v>9</v>
      </c>
      <c r="G104" s="71">
        <v>59</v>
      </c>
      <c r="H104" s="72" t="s">
        <v>177</v>
      </c>
      <c r="I104" s="71">
        <v>14</v>
      </c>
      <c r="J104" s="70" t="s">
        <v>290</v>
      </c>
      <c r="K104" s="71">
        <v>1</v>
      </c>
      <c r="L104" s="70" t="s">
        <v>480</v>
      </c>
      <c r="M104" s="70" t="s">
        <v>77</v>
      </c>
      <c r="O104" s="70" t="str">
        <f t="shared" si="22"/>
        <v/>
      </c>
      <c r="P104" s="70" t="str">
        <f t="shared" si="23"/>
        <v>C</v>
      </c>
      <c r="Q104" s="70" t="str">
        <f t="shared" si="24"/>
        <v/>
      </c>
    </row>
    <row r="105" spans="1:17" s="76" customFormat="1" ht="75">
      <c r="A105" s="76">
        <f t="shared" si="25"/>
        <v>95</v>
      </c>
      <c r="B105" s="77">
        <v>60941</v>
      </c>
      <c r="C105" s="77" t="s">
        <v>21</v>
      </c>
      <c r="D105" s="76" t="s">
        <v>93</v>
      </c>
      <c r="E105" s="76" t="s">
        <v>178</v>
      </c>
      <c r="F105" s="77" t="s">
        <v>9</v>
      </c>
      <c r="G105" s="77">
        <v>60</v>
      </c>
      <c r="H105" s="78" t="s">
        <v>179</v>
      </c>
      <c r="I105" s="77">
        <v>2</v>
      </c>
      <c r="J105" s="76" t="s">
        <v>25</v>
      </c>
      <c r="K105" s="77"/>
      <c r="L105" s="76" t="s">
        <v>476</v>
      </c>
      <c r="M105" s="76" t="s">
        <v>77</v>
      </c>
      <c r="O105" s="76" t="str">
        <f t="shared" si="22"/>
        <v/>
      </c>
      <c r="P105" s="76" t="str">
        <f t="shared" si="23"/>
        <v>C</v>
      </c>
      <c r="Q105" s="76" t="str">
        <f t="shared" si="24"/>
        <v/>
      </c>
    </row>
    <row r="106" spans="1:17" s="76" customFormat="1" ht="30">
      <c r="A106" s="76">
        <f t="shared" si="25"/>
        <v>96</v>
      </c>
      <c r="B106" s="77">
        <v>24144</v>
      </c>
      <c r="C106" s="77" t="s">
        <v>20</v>
      </c>
      <c r="D106" s="76" t="s">
        <v>93</v>
      </c>
      <c r="E106" s="76" t="s">
        <v>361</v>
      </c>
      <c r="F106" s="77" t="s">
        <v>9</v>
      </c>
      <c r="G106" s="77">
        <v>60</v>
      </c>
      <c r="H106" s="78" t="s">
        <v>179</v>
      </c>
      <c r="I106" s="77">
        <v>2</v>
      </c>
      <c r="J106" s="76" t="s">
        <v>346</v>
      </c>
      <c r="K106" s="77"/>
      <c r="L106" s="76" t="s">
        <v>476</v>
      </c>
      <c r="M106" s="76" t="s">
        <v>77</v>
      </c>
      <c r="O106" s="76" t="str">
        <f t="shared" si="22"/>
        <v/>
      </c>
      <c r="P106" s="76" t="str">
        <f t="shared" si="23"/>
        <v>C</v>
      </c>
      <c r="Q106" s="76" t="str">
        <f t="shared" si="24"/>
        <v/>
      </c>
    </row>
    <row r="107" spans="1:17" s="76" customFormat="1" ht="75">
      <c r="A107" s="76">
        <f t="shared" si="25"/>
        <v>97</v>
      </c>
      <c r="B107" s="77">
        <v>60941</v>
      </c>
      <c r="C107" s="77" t="s">
        <v>21</v>
      </c>
      <c r="D107" s="76" t="s">
        <v>93</v>
      </c>
      <c r="E107" s="76" t="s">
        <v>180</v>
      </c>
      <c r="F107" s="77" t="s">
        <v>9</v>
      </c>
      <c r="G107" s="77">
        <v>60</v>
      </c>
      <c r="H107" s="78" t="s">
        <v>181</v>
      </c>
      <c r="I107" s="77">
        <v>23</v>
      </c>
      <c r="J107" s="76" t="s">
        <v>25</v>
      </c>
      <c r="K107" s="77"/>
      <c r="L107" s="76" t="s">
        <v>476</v>
      </c>
      <c r="M107" s="76" t="s">
        <v>77</v>
      </c>
      <c r="O107" s="76" t="str">
        <f t="shared" si="22"/>
        <v/>
      </c>
      <c r="P107" s="76" t="str">
        <f t="shared" si="23"/>
        <v>C</v>
      </c>
      <c r="Q107" s="76" t="str">
        <f t="shared" si="24"/>
        <v/>
      </c>
    </row>
    <row r="108" spans="1:17" s="76" customFormat="1" ht="30">
      <c r="A108" s="76">
        <f t="shared" si="25"/>
        <v>98</v>
      </c>
      <c r="B108" s="77">
        <v>24144</v>
      </c>
      <c r="C108" s="77" t="s">
        <v>20</v>
      </c>
      <c r="D108" s="76" t="s">
        <v>93</v>
      </c>
      <c r="E108" s="76" t="s">
        <v>362</v>
      </c>
      <c r="F108" s="77" t="s">
        <v>9</v>
      </c>
      <c r="G108" s="77">
        <v>60</v>
      </c>
      <c r="H108" s="78" t="s">
        <v>181</v>
      </c>
      <c r="I108" s="77">
        <v>23</v>
      </c>
      <c r="J108" s="76" t="s">
        <v>346</v>
      </c>
      <c r="K108" s="77"/>
      <c r="L108" s="76" t="s">
        <v>476</v>
      </c>
      <c r="M108" s="76" t="s">
        <v>77</v>
      </c>
      <c r="O108" s="76" t="str">
        <f t="shared" si="22"/>
        <v/>
      </c>
      <c r="P108" s="76" t="str">
        <f t="shared" si="23"/>
        <v>C</v>
      </c>
      <c r="Q108" s="76" t="str">
        <f t="shared" si="24"/>
        <v/>
      </c>
    </row>
    <row r="109" spans="1:17" s="76" customFormat="1" ht="75">
      <c r="A109" s="76">
        <f t="shared" si="25"/>
        <v>99</v>
      </c>
      <c r="B109" s="77">
        <v>60941</v>
      </c>
      <c r="C109" s="77" t="s">
        <v>21</v>
      </c>
      <c r="D109" s="76" t="s">
        <v>93</v>
      </c>
      <c r="E109" s="76" t="s">
        <v>182</v>
      </c>
      <c r="F109" s="77" t="s">
        <v>9</v>
      </c>
      <c r="G109" s="77">
        <v>62</v>
      </c>
      <c r="H109" s="78" t="s">
        <v>183</v>
      </c>
      <c r="I109" s="77">
        <v>4</v>
      </c>
      <c r="J109" s="76" t="s">
        <v>25</v>
      </c>
      <c r="K109" s="77"/>
      <c r="L109" s="76" t="s">
        <v>476</v>
      </c>
      <c r="M109" s="76" t="s">
        <v>77</v>
      </c>
      <c r="O109" s="76" t="str">
        <f t="shared" si="22"/>
        <v/>
      </c>
      <c r="P109" s="76" t="str">
        <f t="shared" si="23"/>
        <v>C</v>
      </c>
      <c r="Q109" s="76" t="str">
        <f t="shared" si="24"/>
        <v/>
      </c>
    </row>
    <row r="110" spans="1:17" s="76" customFormat="1" ht="30">
      <c r="A110" s="76">
        <f t="shared" si="25"/>
        <v>100</v>
      </c>
      <c r="B110" s="77">
        <v>24144</v>
      </c>
      <c r="C110" s="77" t="s">
        <v>20</v>
      </c>
      <c r="D110" s="76" t="s">
        <v>93</v>
      </c>
      <c r="E110" s="76" t="s">
        <v>363</v>
      </c>
      <c r="F110" s="77" t="s">
        <v>9</v>
      </c>
      <c r="G110" s="77">
        <v>62</v>
      </c>
      <c r="H110" s="78" t="s">
        <v>183</v>
      </c>
      <c r="I110" s="77">
        <v>4</v>
      </c>
      <c r="J110" s="76" t="s">
        <v>346</v>
      </c>
      <c r="K110" s="77"/>
      <c r="L110" s="76" t="s">
        <v>476</v>
      </c>
      <c r="M110" s="76" t="s">
        <v>77</v>
      </c>
      <c r="O110" s="76" t="str">
        <f t="shared" si="22"/>
        <v/>
      </c>
      <c r="P110" s="76" t="str">
        <f t="shared" si="23"/>
        <v>C</v>
      </c>
      <c r="Q110" s="76" t="str">
        <f t="shared" si="24"/>
        <v/>
      </c>
    </row>
    <row r="111" spans="1:17" s="76" customFormat="1" ht="75">
      <c r="A111" s="76">
        <f t="shared" si="25"/>
        <v>101</v>
      </c>
      <c r="B111" s="77">
        <v>60941</v>
      </c>
      <c r="C111" s="77" t="s">
        <v>21</v>
      </c>
      <c r="D111" s="76" t="s">
        <v>93</v>
      </c>
      <c r="E111" s="76" t="s">
        <v>184</v>
      </c>
      <c r="F111" s="77" t="s">
        <v>9</v>
      </c>
      <c r="G111" s="77">
        <v>62</v>
      </c>
      <c r="H111" s="78" t="s">
        <v>185</v>
      </c>
      <c r="I111" s="77">
        <v>20</v>
      </c>
      <c r="J111" s="76" t="s">
        <v>25</v>
      </c>
      <c r="K111" s="77"/>
      <c r="L111" s="76" t="s">
        <v>476</v>
      </c>
      <c r="M111" s="76" t="s">
        <v>77</v>
      </c>
      <c r="O111" s="76" t="str">
        <f t="shared" si="22"/>
        <v/>
      </c>
      <c r="P111" s="76" t="str">
        <f t="shared" si="23"/>
        <v>C</v>
      </c>
      <c r="Q111" s="76" t="str">
        <f t="shared" si="24"/>
        <v/>
      </c>
    </row>
    <row r="112" spans="1:17" s="76" customFormat="1" ht="30">
      <c r="A112" s="76">
        <f t="shared" si="25"/>
        <v>102</v>
      </c>
      <c r="B112" s="77">
        <v>24144</v>
      </c>
      <c r="C112" s="77" t="s">
        <v>20</v>
      </c>
      <c r="D112" s="76" t="s">
        <v>93</v>
      </c>
      <c r="E112" s="76" t="s">
        <v>348</v>
      </c>
      <c r="F112" s="77" t="s">
        <v>9</v>
      </c>
      <c r="G112" s="77">
        <v>62</v>
      </c>
      <c r="H112" s="78" t="s">
        <v>185</v>
      </c>
      <c r="I112" s="77">
        <v>20</v>
      </c>
      <c r="J112" s="76" t="s">
        <v>346</v>
      </c>
      <c r="K112" s="77"/>
      <c r="L112" s="76" t="s">
        <v>476</v>
      </c>
      <c r="M112" s="76" t="s">
        <v>77</v>
      </c>
      <c r="O112" s="76" t="str">
        <f t="shared" si="22"/>
        <v/>
      </c>
      <c r="P112" s="76" t="str">
        <f t="shared" si="23"/>
        <v>C</v>
      </c>
      <c r="Q112" s="76" t="str">
        <f t="shared" si="24"/>
        <v/>
      </c>
    </row>
    <row r="113" spans="1:17" s="76" customFormat="1" ht="75">
      <c r="A113" s="76">
        <f t="shared" si="25"/>
        <v>103</v>
      </c>
      <c r="B113" s="77">
        <v>60941</v>
      </c>
      <c r="C113" s="77" t="s">
        <v>21</v>
      </c>
      <c r="D113" s="76" t="s">
        <v>93</v>
      </c>
      <c r="E113" s="76" t="s">
        <v>186</v>
      </c>
      <c r="F113" s="77" t="s">
        <v>9</v>
      </c>
      <c r="G113" s="77">
        <v>63</v>
      </c>
      <c r="H113" s="78" t="s">
        <v>187</v>
      </c>
      <c r="I113" s="77">
        <v>15</v>
      </c>
      <c r="J113" s="76" t="s">
        <v>25</v>
      </c>
      <c r="K113" s="77"/>
      <c r="L113" s="76" t="s">
        <v>476</v>
      </c>
      <c r="M113" s="76" t="s">
        <v>77</v>
      </c>
      <c r="O113" s="76" t="str">
        <f t="shared" si="22"/>
        <v/>
      </c>
      <c r="P113" s="76" t="str">
        <f t="shared" si="23"/>
        <v>C</v>
      </c>
      <c r="Q113" s="76" t="str">
        <f t="shared" si="24"/>
        <v/>
      </c>
    </row>
    <row r="114" spans="1:17" s="76" customFormat="1" ht="30">
      <c r="A114" s="76">
        <f t="shared" si="25"/>
        <v>104</v>
      </c>
      <c r="B114" s="77">
        <v>24144</v>
      </c>
      <c r="C114" s="77" t="s">
        <v>20</v>
      </c>
      <c r="D114" s="76" t="s">
        <v>93</v>
      </c>
      <c r="E114" s="76" t="s">
        <v>349</v>
      </c>
      <c r="F114" s="77" t="s">
        <v>9</v>
      </c>
      <c r="G114" s="77">
        <v>63</v>
      </c>
      <c r="H114" s="78" t="s">
        <v>187</v>
      </c>
      <c r="I114" s="77">
        <v>15</v>
      </c>
      <c r="J114" s="76" t="s">
        <v>346</v>
      </c>
      <c r="K114" s="77"/>
      <c r="L114" s="76" t="s">
        <v>476</v>
      </c>
      <c r="M114" s="76" t="s">
        <v>77</v>
      </c>
      <c r="O114" s="76" t="str">
        <f t="shared" si="22"/>
        <v/>
      </c>
      <c r="P114" s="76" t="str">
        <f t="shared" si="23"/>
        <v>C</v>
      </c>
      <c r="Q114" s="76" t="str">
        <f t="shared" si="24"/>
        <v/>
      </c>
    </row>
    <row r="115" spans="1:17" s="70" customFormat="1" ht="90">
      <c r="A115" s="70">
        <f t="shared" si="25"/>
        <v>105</v>
      </c>
      <c r="B115" s="71">
        <v>62099</v>
      </c>
      <c r="C115" s="71" t="s">
        <v>17</v>
      </c>
      <c r="D115" s="70" t="s">
        <v>92</v>
      </c>
      <c r="E115" s="70" t="s">
        <v>246</v>
      </c>
      <c r="F115" s="71" t="s">
        <v>9</v>
      </c>
      <c r="G115" s="71">
        <v>64</v>
      </c>
      <c r="H115" s="72" t="s">
        <v>247</v>
      </c>
      <c r="I115" s="71">
        <v>6</v>
      </c>
      <c r="J115" s="70" t="s">
        <v>248</v>
      </c>
      <c r="K115" s="71">
        <v>1</v>
      </c>
      <c r="L115" s="70" t="s">
        <v>522</v>
      </c>
      <c r="M115" s="70" t="s">
        <v>77</v>
      </c>
      <c r="O115" s="70" t="str">
        <f t="shared" si="22"/>
        <v/>
      </c>
      <c r="P115" s="70" t="str">
        <f t="shared" si="23"/>
        <v>C</v>
      </c>
      <c r="Q115" s="70" t="str">
        <f t="shared" si="24"/>
        <v/>
      </c>
    </row>
    <row r="116" spans="1:17" s="70" customFormat="1" ht="30">
      <c r="A116" s="70">
        <f t="shared" si="25"/>
        <v>106</v>
      </c>
      <c r="B116" s="71">
        <v>6111</v>
      </c>
      <c r="C116" s="71" t="s">
        <v>14</v>
      </c>
      <c r="D116" s="70" t="s">
        <v>93</v>
      </c>
      <c r="E116" s="70" t="s">
        <v>421</v>
      </c>
      <c r="F116" s="71" t="s">
        <v>9</v>
      </c>
      <c r="G116" s="71">
        <v>64</v>
      </c>
      <c r="H116" s="72" t="s">
        <v>370</v>
      </c>
      <c r="I116" s="71">
        <v>32</v>
      </c>
      <c r="J116" s="70" t="s">
        <v>423</v>
      </c>
      <c r="K116" s="71">
        <v>0</v>
      </c>
      <c r="L116" s="70" t="s">
        <v>519</v>
      </c>
      <c r="M116" s="70" t="s">
        <v>77</v>
      </c>
      <c r="O116" s="70" t="str">
        <f t="shared" si="22"/>
        <v/>
      </c>
      <c r="P116" s="70" t="str">
        <f t="shared" si="23"/>
        <v>C</v>
      </c>
      <c r="Q116" s="70" t="str">
        <f t="shared" si="24"/>
        <v/>
      </c>
    </row>
    <row r="117" spans="1:17" s="70" customFormat="1" ht="30">
      <c r="A117" s="70">
        <f t="shared" si="25"/>
        <v>107</v>
      </c>
      <c r="B117" s="71">
        <v>24144</v>
      </c>
      <c r="C117" s="71" t="s">
        <v>20</v>
      </c>
      <c r="D117" s="70" t="s">
        <v>93</v>
      </c>
      <c r="E117" s="70" t="s">
        <v>369</v>
      </c>
      <c r="F117" s="71" t="s">
        <v>9</v>
      </c>
      <c r="G117" s="71">
        <v>64</v>
      </c>
      <c r="H117" s="72" t="s">
        <v>370</v>
      </c>
      <c r="I117" s="71">
        <v>32</v>
      </c>
      <c r="J117" s="70" t="s">
        <v>366</v>
      </c>
      <c r="K117" s="71"/>
      <c r="L117" s="70" t="s">
        <v>520</v>
      </c>
      <c r="M117" s="70" t="s">
        <v>77</v>
      </c>
      <c r="O117" s="70" t="str">
        <f t="shared" si="22"/>
        <v/>
      </c>
      <c r="P117" s="70" t="str">
        <f t="shared" si="23"/>
        <v>C</v>
      </c>
      <c r="Q117" s="70" t="str">
        <f t="shared" si="24"/>
        <v/>
      </c>
    </row>
    <row r="118" spans="1:17" s="70" customFormat="1" ht="30">
      <c r="A118" s="70">
        <f t="shared" si="25"/>
        <v>108</v>
      </c>
      <c r="B118" s="71">
        <v>6111</v>
      </c>
      <c r="C118" s="71" t="s">
        <v>14</v>
      </c>
      <c r="D118" s="70" t="s">
        <v>93</v>
      </c>
      <c r="E118" s="70" t="s">
        <v>421</v>
      </c>
      <c r="F118" s="71" t="s">
        <v>9</v>
      </c>
      <c r="G118" s="71">
        <v>65</v>
      </c>
      <c r="H118" s="72" t="s">
        <v>372</v>
      </c>
      <c r="I118" s="71">
        <v>6</v>
      </c>
      <c r="J118" s="70" t="s">
        <v>424</v>
      </c>
      <c r="K118" s="71">
        <v>0</v>
      </c>
      <c r="L118" s="70" t="s">
        <v>476</v>
      </c>
      <c r="M118" s="70" t="s">
        <v>77</v>
      </c>
      <c r="O118" s="70" t="str">
        <f t="shared" si="22"/>
        <v/>
      </c>
      <c r="P118" s="70" t="str">
        <f t="shared" si="23"/>
        <v>C</v>
      </c>
      <c r="Q118" s="70" t="str">
        <f t="shared" si="24"/>
        <v/>
      </c>
    </row>
    <row r="119" spans="1:17" s="70" customFormat="1" ht="30">
      <c r="A119" s="70">
        <f t="shared" si="25"/>
        <v>109</v>
      </c>
      <c r="B119" s="71">
        <v>24144</v>
      </c>
      <c r="C119" s="71" t="s">
        <v>20</v>
      </c>
      <c r="D119" s="70" t="s">
        <v>93</v>
      </c>
      <c r="E119" s="70" t="s">
        <v>371</v>
      </c>
      <c r="F119" s="71" t="s">
        <v>9</v>
      </c>
      <c r="G119" s="71">
        <v>65</v>
      </c>
      <c r="H119" s="72" t="s">
        <v>372</v>
      </c>
      <c r="I119" s="71">
        <v>6</v>
      </c>
      <c r="J119" s="70" t="s">
        <v>366</v>
      </c>
      <c r="K119" s="71"/>
      <c r="L119" s="70" t="s">
        <v>481</v>
      </c>
      <c r="M119" s="70" t="s">
        <v>77</v>
      </c>
      <c r="O119" s="70" t="str">
        <f t="shared" si="22"/>
        <v/>
      </c>
      <c r="P119" s="70" t="str">
        <f t="shared" si="23"/>
        <v>C</v>
      </c>
      <c r="Q119" s="70" t="str">
        <f t="shared" si="24"/>
        <v/>
      </c>
    </row>
    <row r="120" spans="1:17" s="70" customFormat="1" ht="30">
      <c r="A120" s="70">
        <f t="shared" si="25"/>
        <v>110</v>
      </c>
      <c r="B120" s="71">
        <v>6111</v>
      </c>
      <c r="C120" s="71" t="s">
        <v>14</v>
      </c>
      <c r="D120" s="70" t="s">
        <v>93</v>
      </c>
      <c r="E120" s="70" t="s">
        <v>421</v>
      </c>
      <c r="F120" s="71" t="s">
        <v>9</v>
      </c>
      <c r="G120" s="71">
        <v>65</v>
      </c>
      <c r="H120" s="72" t="s">
        <v>374</v>
      </c>
      <c r="I120" s="71">
        <v>11</v>
      </c>
      <c r="J120" s="70" t="s">
        <v>425</v>
      </c>
      <c r="K120" s="71">
        <v>0</v>
      </c>
      <c r="L120" s="70" t="s">
        <v>482</v>
      </c>
      <c r="M120" s="70" t="s">
        <v>77</v>
      </c>
      <c r="O120" s="70" t="str">
        <f t="shared" si="22"/>
        <v/>
      </c>
      <c r="P120" s="70" t="str">
        <f t="shared" si="23"/>
        <v>C</v>
      </c>
      <c r="Q120" s="70" t="str">
        <f t="shared" si="24"/>
        <v/>
      </c>
    </row>
    <row r="121" spans="1:17" s="70" customFormat="1" ht="30">
      <c r="A121" s="70">
        <f t="shared" si="25"/>
        <v>111</v>
      </c>
      <c r="B121" s="71">
        <v>24144</v>
      </c>
      <c r="C121" s="71" t="s">
        <v>20</v>
      </c>
      <c r="D121" s="70" t="s">
        <v>93</v>
      </c>
      <c r="E121" s="70" t="s">
        <v>373</v>
      </c>
      <c r="F121" s="71" t="s">
        <v>9</v>
      </c>
      <c r="G121" s="71">
        <v>65</v>
      </c>
      <c r="H121" s="72" t="s">
        <v>374</v>
      </c>
      <c r="I121" s="71">
        <v>11</v>
      </c>
      <c r="J121" s="70" t="s">
        <v>366</v>
      </c>
      <c r="K121" s="71"/>
      <c r="L121" s="70" t="s">
        <v>483</v>
      </c>
      <c r="M121" s="70" t="s">
        <v>77</v>
      </c>
      <c r="O121" s="70" t="str">
        <f t="shared" si="22"/>
        <v/>
      </c>
      <c r="P121" s="70" t="str">
        <f t="shared" si="23"/>
        <v>C</v>
      </c>
      <c r="Q121" s="70" t="str">
        <f t="shared" si="24"/>
        <v/>
      </c>
    </row>
    <row r="122" spans="1:17" s="70" customFormat="1" ht="45">
      <c r="A122" s="70">
        <f t="shared" si="25"/>
        <v>112</v>
      </c>
      <c r="B122" s="71">
        <v>60941</v>
      </c>
      <c r="C122" s="71" t="s">
        <v>21</v>
      </c>
      <c r="D122" s="70" t="s">
        <v>93</v>
      </c>
      <c r="E122" s="70" t="s">
        <v>188</v>
      </c>
      <c r="F122" s="71" t="s">
        <v>9</v>
      </c>
      <c r="G122" s="71">
        <v>64</v>
      </c>
      <c r="H122" s="72" t="s">
        <v>451</v>
      </c>
      <c r="I122" s="71">
        <v>31</v>
      </c>
      <c r="J122" s="70" t="s">
        <v>173</v>
      </c>
      <c r="K122" s="71"/>
      <c r="L122" s="70" t="s">
        <v>484</v>
      </c>
      <c r="M122" s="70" t="s">
        <v>77</v>
      </c>
      <c r="O122" s="70" t="str">
        <f t="shared" si="22"/>
        <v/>
      </c>
      <c r="P122" s="70" t="str">
        <f t="shared" si="23"/>
        <v>C</v>
      </c>
      <c r="Q122" s="70" t="str">
        <f t="shared" si="24"/>
        <v/>
      </c>
    </row>
    <row r="123" spans="1:17" s="76" customFormat="1" ht="30">
      <c r="A123" s="76">
        <f t="shared" si="25"/>
        <v>113</v>
      </c>
      <c r="B123" s="77">
        <v>24144</v>
      </c>
      <c r="C123" s="77" t="s">
        <v>20</v>
      </c>
      <c r="D123" s="76" t="s">
        <v>93</v>
      </c>
      <c r="E123" s="76" t="s">
        <v>350</v>
      </c>
      <c r="F123" s="77" t="s">
        <v>9</v>
      </c>
      <c r="G123" s="77">
        <v>66</v>
      </c>
      <c r="H123" s="78" t="s">
        <v>190</v>
      </c>
      <c r="I123" s="77">
        <v>3</v>
      </c>
      <c r="J123" s="76" t="s">
        <v>346</v>
      </c>
      <c r="K123" s="77"/>
      <c r="L123" s="76" t="s">
        <v>476</v>
      </c>
      <c r="M123" s="76" t="s">
        <v>77</v>
      </c>
      <c r="O123" s="76" t="str">
        <f t="shared" si="22"/>
        <v/>
      </c>
      <c r="P123" s="76" t="str">
        <f t="shared" si="23"/>
        <v>C</v>
      </c>
      <c r="Q123" s="76" t="str">
        <f t="shared" si="24"/>
        <v/>
      </c>
    </row>
    <row r="124" spans="1:17" s="76" customFormat="1" ht="75">
      <c r="A124" s="76">
        <f t="shared" si="25"/>
        <v>114</v>
      </c>
      <c r="B124" s="77">
        <v>60941</v>
      </c>
      <c r="C124" s="77" t="s">
        <v>21</v>
      </c>
      <c r="D124" s="76" t="s">
        <v>93</v>
      </c>
      <c r="E124" s="76" t="s">
        <v>189</v>
      </c>
      <c r="F124" s="77" t="s">
        <v>9</v>
      </c>
      <c r="G124" s="77">
        <v>66</v>
      </c>
      <c r="H124" s="78" t="s">
        <v>190</v>
      </c>
      <c r="I124" s="77">
        <v>8</v>
      </c>
      <c r="J124" s="76" t="s">
        <v>25</v>
      </c>
      <c r="K124" s="77"/>
      <c r="L124" s="76" t="s">
        <v>476</v>
      </c>
      <c r="M124" s="76" t="s">
        <v>77</v>
      </c>
      <c r="O124" s="76" t="str">
        <f t="shared" si="22"/>
        <v/>
      </c>
      <c r="P124" s="76" t="str">
        <f t="shared" si="23"/>
        <v>C</v>
      </c>
      <c r="Q124" s="76" t="str">
        <f t="shared" si="24"/>
        <v/>
      </c>
    </row>
    <row r="125" spans="1:17" s="79" customFormat="1" ht="30">
      <c r="A125" s="79">
        <f t="shared" si="25"/>
        <v>115</v>
      </c>
      <c r="B125" s="80">
        <v>24144</v>
      </c>
      <c r="C125" s="80" t="s">
        <v>20</v>
      </c>
      <c r="D125" s="79" t="s">
        <v>93</v>
      </c>
      <c r="E125" s="79" t="s">
        <v>377</v>
      </c>
      <c r="F125" s="80" t="s">
        <v>9</v>
      </c>
      <c r="G125" s="80">
        <v>69</v>
      </c>
      <c r="H125" s="81" t="s">
        <v>378</v>
      </c>
      <c r="I125" s="80">
        <v>3</v>
      </c>
      <c r="J125" s="79" t="s">
        <v>366</v>
      </c>
      <c r="K125" s="80"/>
      <c r="L125" s="79" t="s">
        <v>566</v>
      </c>
      <c r="M125" s="79" t="s">
        <v>77</v>
      </c>
      <c r="O125" s="79" t="str">
        <f t="shared" si="22"/>
        <v/>
      </c>
      <c r="P125" s="79" t="str">
        <f t="shared" si="23"/>
        <v>C</v>
      </c>
      <c r="Q125" s="79" t="str">
        <f t="shared" si="24"/>
        <v/>
      </c>
    </row>
    <row r="126" spans="1:17" s="79" customFormat="1" ht="30">
      <c r="A126" s="79">
        <f t="shared" si="25"/>
        <v>116</v>
      </c>
      <c r="B126" s="80">
        <v>24144</v>
      </c>
      <c r="C126" s="80" t="s">
        <v>20</v>
      </c>
      <c r="D126" s="79" t="s">
        <v>93</v>
      </c>
      <c r="E126" s="79" t="s">
        <v>375</v>
      </c>
      <c r="F126" s="80" t="s">
        <v>9</v>
      </c>
      <c r="G126" s="80">
        <v>68</v>
      </c>
      <c r="H126" s="81" t="s">
        <v>376</v>
      </c>
      <c r="I126" s="80">
        <v>17</v>
      </c>
      <c r="J126" s="79" t="s">
        <v>366</v>
      </c>
      <c r="K126" s="80"/>
      <c r="L126" s="79" t="s">
        <v>566</v>
      </c>
      <c r="M126" s="79" t="s">
        <v>77</v>
      </c>
      <c r="O126" s="79" t="str">
        <f t="shared" si="22"/>
        <v/>
      </c>
      <c r="P126" s="79" t="str">
        <f t="shared" si="23"/>
        <v>C</v>
      </c>
      <c r="Q126" s="79" t="str">
        <f t="shared" si="24"/>
        <v/>
      </c>
    </row>
    <row r="127" spans="1:17" s="79" customFormat="1" ht="30">
      <c r="A127" s="79">
        <f t="shared" si="25"/>
        <v>117</v>
      </c>
      <c r="B127" s="80">
        <v>24144</v>
      </c>
      <c r="C127" s="80" t="s">
        <v>20</v>
      </c>
      <c r="D127" s="79" t="s">
        <v>93</v>
      </c>
      <c r="E127" s="79" t="s">
        <v>379</v>
      </c>
      <c r="F127" s="80" t="s">
        <v>9</v>
      </c>
      <c r="G127" s="80">
        <v>69</v>
      </c>
      <c r="H127" s="81" t="s">
        <v>380</v>
      </c>
      <c r="I127" s="80">
        <v>10</v>
      </c>
      <c r="J127" s="79" t="s">
        <v>366</v>
      </c>
      <c r="K127" s="80"/>
      <c r="L127" s="79" t="s">
        <v>566</v>
      </c>
      <c r="M127" s="79" t="s">
        <v>77</v>
      </c>
      <c r="O127" s="79" t="str">
        <f t="shared" si="22"/>
        <v/>
      </c>
      <c r="P127" s="79" t="str">
        <f t="shared" si="23"/>
        <v>C</v>
      </c>
      <c r="Q127" s="79" t="str">
        <f t="shared" si="24"/>
        <v/>
      </c>
    </row>
    <row r="128" spans="1:17" s="79" customFormat="1" ht="30">
      <c r="A128" s="79">
        <f t="shared" si="25"/>
        <v>118</v>
      </c>
      <c r="B128" s="80">
        <v>24144</v>
      </c>
      <c r="C128" s="80" t="s">
        <v>20</v>
      </c>
      <c r="D128" s="79" t="s">
        <v>93</v>
      </c>
      <c r="E128" s="79" t="s">
        <v>381</v>
      </c>
      <c r="F128" s="80" t="s">
        <v>9</v>
      </c>
      <c r="G128" s="80">
        <v>70</v>
      </c>
      <c r="H128" s="81" t="s">
        <v>382</v>
      </c>
      <c r="I128" s="80">
        <v>3</v>
      </c>
      <c r="J128" s="79" t="s">
        <v>366</v>
      </c>
      <c r="K128" s="80"/>
      <c r="L128" s="79" t="s">
        <v>566</v>
      </c>
      <c r="M128" s="79" t="s">
        <v>77</v>
      </c>
      <c r="O128" s="79" t="str">
        <f t="shared" si="22"/>
        <v/>
      </c>
      <c r="P128" s="79" t="str">
        <f t="shared" si="23"/>
        <v>C</v>
      </c>
      <c r="Q128" s="79" t="str">
        <f t="shared" si="24"/>
        <v/>
      </c>
    </row>
    <row r="129" spans="1:17" s="76" customFormat="1" ht="30">
      <c r="A129" s="76">
        <f t="shared" si="25"/>
        <v>119</v>
      </c>
      <c r="B129" s="77">
        <v>24144</v>
      </c>
      <c r="C129" s="77" t="s">
        <v>20</v>
      </c>
      <c r="D129" s="76" t="s">
        <v>93</v>
      </c>
      <c r="E129" s="76" t="s">
        <v>351</v>
      </c>
      <c r="F129" s="77" t="s">
        <v>9</v>
      </c>
      <c r="G129" s="77">
        <v>71</v>
      </c>
      <c r="H129" s="78" t="s">
        <v>352</v>
      </c>
      <c r="I129" s="77">
        <v>15</v>
      </c>
      <c r="J129" s="76" t="s">
        <v>346</v>
      </c>
      <c r="K129" s="77"/>
      <c r="L129" s="76" t="s">
        <v>476</v>
      </c>
      <c r="M129" s="76" t="s">
        <v>77</v>
      </c>
      <c r="O129" s="76" t="str">
        <f t="shared" si="22"/>
        <v/>
      </c>
      <c r="P129" s="76" t="str">
        <f t="shared" si="23"/>
        <v>C</v>
      </c>
      <c r="Q129" s="76" t="str">
        <f t="shared" si="24"/>
        <v/>
      </c>
    </row>
    <row r="130" spans="1:17" s="79" customFormat="1" ht="45">
      <c r="A130" s="79">
        <f t="shared" si="25"/>
        <v>120</v>
      </c>
      <c r="B130" s="80">
        <v>24144</v>
      </c>
      <c r="C130" s="80" t="s">
        <v>20</v>
      </c>
      <c r="D130" s="79" t="s">
        <v>93</v>
      </c>
      <c r="E130" s="79" t="s">
        <v>383</v>
      </c>
      <c r="F130" s="80" t="s">
        <v>9</v>
      </c>
      <c r="G130" s="80">
        <v>72</v>
      </c>
      <c r="H130" s="81" t="s">
        <v>384</v>
      </c>
      <c r="I130" s="80">
        <v>1</v>
      </c>
      <c r="J130" s="79" t="s">
        <v>366</v>
      </c>
      <c r="K130" s="80"/>
      <c r="L130" s="79" t="s">
        <v>566</v>
      </c>
      <c r="M130" s="79" t="s">
        <v>77</v>
      </c>
      <c r="O130" s="79" t="str">
        <f t="shared" si="22"/>
        <v/>
      </c>
      <c r="P130" s="79" t="str">
        <f t="shared" si="23"/>
        <v>C</v>
      </c>
      <c r="Q130" s="79" t="str">
        <f t="shared" si="24"/>
        <v/>
      </c>
    </row>
    <row r="131" spans="1:17" s="76" customFormat="1" ht="75">
      <c r="A131" s="76">
        <f t="shared" si="25"/>
        <v>121</v>
      </c>
      <c r="B131" s="77">
        <v>60941</v>
      </c>
      <c r="C131" s="77" t="s">
        <v>21</v>
      </c>
      <c r="D131" s="76" t="s">
        <v>93</v>
      </c>
      <c r="E131" s="76" t="s">
        <v>191</v>
      </c>
      <c r="F131" s="77" t="s">
        <v>9</v>
      </c>
      <c r="G131" s="77">
        <v>72</v>
      </c>
      <c r="H131" s="78" t="s">
        <v>192</v>
      </c>
      <c r="I131" s="77">
        <v>6</v>
      </c>
      <c r="J131" s="76" t="s">
        <v>25</v>
      </c>
      <c r="K131" s="77"/>
      <c r="L131" s="76" t="s">
        <v>476</v>
      </c>
      <c r="M131" s="76" t="s">
        <v>77</v>
      </c>
      <c r="O131" s="76" t="str">
        <f t="shared" si="22"/>
        <v/>
      </c>
      <c r="P131" s="76" t="str">
        <f t="shared" si="23"/>
        <v>C</v>
      </c>
      <c r="Q131" s="76" t="str">
        <f t="shared" si="24"/>
        <v/>
      </c>
    </row>
    <row r="132" spans="1:17" s="76" customFormat="1" ht="30">
      <c r="A132" s="76">
        <f t="shared" si="25"/>
        <v>122</v>
      </c>
      <c r="B132" s="77">
        <v>24144</v>
      </c>
      <c r="C132" s="77" t="s">
        <v>20</v>
      </c>
      <c r="D132" s="76" t="s">
        <v>93</v>
      </c>
      <c r="E132" s="76" t="s">
        <v>353</v>
      </c>
      <c r="F132" s="77" t="s">
        <v>9</v>
      </c>
      <c r="G132" s="77">
        <v>72</v>
      </c>
      <c r="H132" s="78" t="s">
        <v>192</v>
      </c>
      <c r="I132" s="77">
        <v>6</v>
      </c>
      <c r="J132" s="76" t="s">
        <v>346</v>
      </c>
      <c r="K132" s="77"/>
      <c r="L132" s="76" t="s">
        <v>476</v>
      </c>
      <c r="M132" s="76" t="s">
        <v>77</v>
      </c>
      <c r="O132" s="76" t="str">
        <f t="shared" si="22"/>
        <v/>
      </c>
      <c r="P132" s="76" t="str">
        <f t="shared" si="23"/>
        <v>C</v>
      </c>
      <c r="Q132" s="76" t="str">
        <f t="shared" si="24"/>
        <v/>
      </c>
    </row>
    <row r="133" spans="1:17" s="76" customFormat="1" ht="30">
      <c r="A133" s="76">
        <f t="shared" si="25"/>
        <v>123</v>
      </c>
      <c r="B133" s="77">
        <v>24144</v>
      </c>
      <c r="C133" s="77" t="s">
        <v>20</v>
      </c>
      <c r="D133" s="76" t="s">
        <v>93</v>
      </c>
      <c r="E133" s="76" t="s">
        <v>354</v>
      </c>
      <c r="F133" s="77" t="s">
        <v>9</v>
      </c>
      <c r="G133" s="77">
        <v>73</v>
      </c>
      <c r="H133" s="78" t="s">
        <v>355</v>
      </c>
      <c r="I133" s="77">
        <v>1</v>
      </c>
      <c r="J133" s="76" t="s">
        <v>346</v>
      </c>
      <c r="K133" s="77"/>
      <c r="L133" s="76" t="s">
        <v>476</v>
      </c>
      <c r="M133" s="76" t="s">
        <v>77</v>
      </c>
      <c r="O133" s="76" t="str">
        <f t="shared" si="22"/>
        <v/>
      </c>
      <c r="P133" s="76" t="str">
        <f t="shared" si="23"/>
        <v>C</v>
      </c>
      <c r="Q133" s="76" t="str">
        <f t="shared" si="24"/>
        <v/>
      </c>
    </row>
    <row r="134" spans="1:17" s="79" customFormat="1" ht="60">
      <c r="A134" s="79">
        <f t="shared" si="25"/>
        <v>124</v>
      </c>
      <c r="B134" s="80">
        <v>60941</v>
      </c>
      <c r="C134" s="80" t="s">
        <v>21</v>
      </c>
      <c r="D134" s="79" t="s">
        <v>93</v>
      </c>
      <c r="E134" s="79" t="s">
        <v>237</v>
      </c>
      <c r="F134" s="80" t="s">
        <v>9</v>
      </c>
      <c r="G134" s="80">
        <v>74</v>
      </c>
      <c r="H134" s="81" t="s">
        <v>444</v>
      </c>
      <c r="I134" s="80">
        <v>12</v>
      </c>
      <c r="J134" s="79" t="s">
        <v>238</v>
      </c>
      <c r="K134" s="80"/>
      <c r="L134" s="79" t="s">
        <v>535</v>
      </c>
      <c r="M134" s="79" t="s">
        <v>77</v>
      </c>
      <c r="O134" s="79" t="str">
        <f t="shared" si="22"/>
        <v/>
      </c>
      <c r="P134" s="79" t="str">
        <f t="shared" si="23"/>
        <v>C</v>
      </c>
      <c r="Q134" s="79" t="str">
        <f t="shared" si="24"/>
        <v/>
      </c>
    </row>
    <row r="135" spans="1:17" s="79" customFormat="1" ht="60">
      <c r="A135" s="79">
        <f t="shared" si="25"/>
        <v>125</v>
      </c>
      <c r="B135" s="80">
        <v>24144</v>
      </c>
      <c r="C135" s="80" t="s">
        <v>20</v>
      </c>
      <c r="D135" s="79" t="s">
        <v>93</v>
      </c>
      <c r="E135" s="79" t="s">
        <v>385</v>
      </c>
      <c r="F135" s="80" t="s">
        <v>9</v>
      </c>
      <c r="G135" s="80">
        <v>74</v>
      </c>
      <c r="H135" s="81" t="s">
        <v>444</v>
      </c>
      <c r="I135" s="80">
        <v>12</v>
      </c>
      <c r="J135" s="79" t="s">
        <v>386</v>
      </c>
      <c r="K135" s="80"/>
      <c r="L135" s="79" t="s">
        <v>535</v>
      </c>
      <c r="M135" s="79" t="s">
        <v>77</v>
      </c>
      <c r="O135" s="79" t="str">
        <f t="shared" si="22"/>
        <v/>
      </c>
      <c r="P135" s="79" t="str">
        <f t="shared" si="23"/>
        <v>C</v>
      </c>
      <c r="Q135" s="79" t="str">
        <f t="shared" si="24"/>
        <v/>
      </c>
    </row>
    <row r="136" spans="1:17" s="79" customFormat="1" ht="45">
      <c r="A136" s="79">
        <f t="shared" si="25"/>
        <v>126</v>
      </c>
      <c r="B136" s="80">
        <v>62099</v>
      </c>
      <c r="C136" s="80" t="s">
        <v>17</v>
      </c>
      <c r="D136" s="79" t="s">
        <v>92</v>
      </c>
      <c r="E136" s="79" t="s">
        <v>243</v>
      </c>
      <c r="F136" s="80" t="s">
        <v>9</v>
      </c>
      <c r="G136" s="80">
        <v>75</v>
      </c>
      <c r="H136" s="81">
        <v>6.3</v>
      </c>
      <c r="I136" s="80">
        <v>7</v>
      </c>
      <c r="J136" s="79" t="s">
        <v>244</v>
      </c>
      <c r="K136" s="80">
        <v>1</v>
      </c>
      <c r="L136" s="79" t="s">
        <v>565</v>
      </c>
      <c r="M136" s="79" t="s">
        <v>77</v>
      </c>
      <c r="O136" s="79" t="str">
        <f t="shared" si="22"/>
        <v/>
      </c>
      <c r="P136" s="79" t="str">
        <f t="shared" si="23"/>
        <v>C</v>
      </c>
      <c r="Q136" s="79" t="str">
        <f t="shared" si="24"/>
        <v/>
      </c>
    </row>
    <row r="137" spans="1:17" s="32" customFormat="1" ht="33.75" customHeight="1">
      <c r="A137" s="64" t="s">
        <v>467</v>
      </c>
      <c r="E137" s="25"/>
      <c r="G137" s="38"/>
      <c r="H137" s="58"/>
      <c r="I137" s="38"/>
      <c r="J137" s="25"/>
      <c r="L137" s="33"/>
      <c r="M137" s="33"/>
      <c r="N137" s="33"/>
      <c r="O137" s="34"/>
      <c r="P137" s="34"/>
      <c r="Q137" s="34"/>
    </row>
    <row r="138" spans="1:17" s="79" customFormat="1" ht="45">
      <c r="A138" s="79">
        <f>SUM(A136,1)</f>
        <v>127</v>
      </c>
      <c r="B138" s="80">
        <v>14928</v>
      </c>
      <c r="C138" s="80" t="s">
        <v>11</v>
      </c>
      <c r="D138" s="79" t="s">
        <v>93</v>
      </c>
      <c r="E138" s="79" t="s">
        <v>125</v>
      </c>
      <c r="F138" s="80" t="s">
        <v>9</v>
      </c>
      <c r="G138" s="80"/>
      <c r="H138" s="81">
        <v>6.4</v>
      </c>
      <c r="I138" s="80"/>
      <c r="J138" s="79" t="s">
        <v>126</v>
      </c>
      <c r="K138" s="80"/>
      <c r="L138" s="79" t="s">
        <v>550</v>
      </c>
      <c r="M138" s="79" t="s">
        <v>77</v>
      </c>
      <c r="O138" s="79" t="str">
        <f t="shared" ref="O138:O150" si="26">IF(F138="Editorial",M138,"")</f>
        <v/>
      </c>
      <c r="P138" s="79" t="str">
        <f t="shared" ref="P138:P150" si="27">IF(F138="Technical",M138,"")</f>
        <v>C</v>
      </c>
      <c r="Q138" s="79" t="str">
        <f t="shared" ref="Q138:Q150" si="28">IF(F138="General",M138,"")</f>
        <v/>
      </c>
    </row>
    <row r="139" spans="1:17" s="79" customFormat="1" ht="30">
      <c r="A139" s="79">
        <f t="shared" ref="A139:A150" si="29">SUM(A138,1)</f>
        <v>128</v>
      </c>
      <c r="B139" s="80">
        <v>65892</v>
      </c>
      <c r="C139" s="80" t="s">
        <v>99</v>
      </c>
      <c r="D139" s="79" t="s">
        <v>92</v>
      </c>
      <c r="E139" s="79" t="s">
        <v>285</v>
      </c>
      <c r="F139" s="80" t="s">
        <v>16</v>
      </c>
      <c r="G139" s="80">
        <v>76</v>
      </c>
      <c r="H139" s="81">
        <v>6.4</v>
      </c>
      <c r="I139" s="80">
        <v>4</v>
      </c>
      <c r="J139" s="79" t="s">
        <v>286</v>
      </c>
      <c r="K139" s="80"/>
      <c r="L139" s="79" t="s">
        <v>551</v>
      </c>
      <c r="M139" s="79" t="s">
        <v>77</v>
      </c>
      <c r="O139" s="79" t="str">
        <f t="shared" si="26"/>
        <v/>
      </c>
      <c r="P139" s="79" t="str">
        <f t="shared" si="27"/>
        <v/>
      </c>
      <c r="Q139" s="79" t="str">
        <f t="shared" si="28"/>
        <v>C</v>
      </c>
    </row>
    <row r="140" spans="1:17" s="70" customFormat="1" ht="30">
      <c r="A140" s="70">
        <f t="shared" si="29"/>
        <v>129</v>
      </c>
      <c r="B140" s="71">
        <v>60941</v>
      </c>
      <c r="C140" s="71" t="s">
        <v>21</v>
      </c>
      <c r="D140" s="70" t="s">
        <v>93</v>
      </c>
      <c r="E140" s="70" t="s">
        <v>193</v>
      </c>
      <c r="F140" s="71" t="s">
        <v>9</v>
      </c>
      <c r="G140" s="71">
        <v>75</v>
      </c>
      <c r="H140" s="72">
        <v>6.4</v>
      </c>
      <c r="I140" s="71">
        <v>16</v>
      </c>
      <c r="J140" s="70" t="s">
        <v>25</v>
      </c>
      <c r="K140" s="71"/>
      <c r="L140" s="70" t="s">
        <v>475</v>
      </c>
      <c r="M140" s="70" t="s">
        <v>77</v>
      </c>
      <c r="O140" s="70" t="str">
        <f t="shared" si="26"/>
        <v/>
      </c>
      <c r="P140" s="70" t="str">
        <f t="shared" si="27"/>
        <v>C</v>
      </c>
      <c r="Q140" s="70" t="str">
        <f t="shared" si="28"/>
        <v/>
      </c>
    </row>
    <row r="141" spans="1:17" s="70" customFormat="1" ht="60">
      <c r="A141" s="70">
        <f t="shared" si="29"/>
        <v>130</v>
      </c>
      <c r="B141" s="71">
        <v>60941</v>
      </c>
      <c r="C141" s="71" t="s">
        <v>21</v>
      </c>
      <c r="D141" s="70" t="s">
        <v>93</v>
      </c>
      <c r="E141" s="70" t="s">
        <v>195</v>
      </c>
      <c r="F141" s="71" t="s">
        <v>9</v>
      </c>
      <c r="G141" s="71">
        <v>85</v>
      </c>
      <c r="H141" s="72">
        <v>6.4</v>
      </c>
      <c r="I141" s="71">
        <v>18</v>
      </c>
      <c r="J141" s="70" t="s">
        <v>161</v>
      </c>
      <c r="K141" s="71"/>
      <c r="L141" s="70" t="s">
        <v>485</v>
      </c>
      <c r="M141" s="70" t="s">
        <v>77</v>
      </c>
      <c r="O141" s="70" t="str">
        <f t="shared" si="26"/>
        <v/>
      </c>
      <c r="P141" s="70" t="str">
        <f t="shared" si="27"/>
        <v>C</v>
      </c>
      <c r="Q141" s="70" t="str">
        <f t="shared" si="28"/>
        <v/>
      </c>
    </row>
    <row r="142" spans="1:17" s="70" customFormat="1" ht="60">
      <c r="A142" s="70">
        <f t="shared" si="29"/>
        <v>131</v>
      </c>
      <c r="B142" s="71">
        <v>60941</v>
      </c>
      <c r="C142" s="71" t="s">
        <v>21</v>
      </c>
      <c r="D142" s="70" t="s">
        <v>93</v>
      </c>
      <c r="E142" s="70" t="s">
        <v>194</v>
      </c>
      <c r="F142" s="71" t="s">
        <v>9</v>
      </c>
      <c r="G142" s="71">
        <v>84</v>
      </c>
      <c r="H142" s="72">
        <v>6.4</v>
      </c>
      <c r="I142" s="71">
        <v>44</v>
      </c>
      <c r="J142" s="70" t="s">
        <v>161</v>
      </c>
      <c r="K142" s="71"/>
      <c r="L142" s="70" t="s">
        <v>485</v>
      </c>
      <c r="M142" s="70" t="s">
        <v>77</v>
      </c>
      <c r="O142" s="70" t="str">
        <f t="shared" si="26"/>
        <v/>
      </c>
      <c r="P142" s="70" t="str">
        <f t="shared" si="27"/>
        <v>C</v>
      </c>
      <c r="Q142" s="70" t="str">
        <f t="shared" si="28"/>
        <v/>
      </c>
    </row>
    <row r="143" spans="1:17" s="79" customFormat="1" ht="75">
      <c r="A143" s="79">
        <f t="shared" si="29"/>
        <v>132</v>
      </c>
      <c r="B143" s="80">
        <v>65892</v>
      </c>
      <c r="C143" s="80" t="s">
        <v>99</v>
      </c>
      <c r="D143" s="79" t="s">
        <v>92</v>
      </c>
      <c r="E143" s="79" t="s">
        <v>291</v>
      </c>
      <c r="F143" s="80" t="s">
        <v>9</v>
      </c>
      <c r="G143" s="80">
        <v>90</v>
      </c>
      <c r="H143" s="81">
        <v>6.4</v>
      </c>
      <c r="I143" s="80" t="s">
        <v>292</v>
      </c>
      <c r="J143" s="79" t="s">
        <v>293</v>
      </c>
      <c r="K143" s="80">
        <v>1</v>
      </c>
      <c r="L143" s="79" t="s">
        <v>535</v>
      </c>
      <c r="M143" s="79" t="s">
        <v>77</v>
      </c>
      <c r="O143" s="79" t="str">
        <f t="shared" si="26"/>
        <v/>
      </c>
      <c r="P143" s="79" t="str">
        <f t="shared" si="27"/>
        <v>C</v>
      </c>
      <c r="Q143" s="79" t="str">
        <f t="shared" si="28"/>
        <v/>
      </c>
    </row>
    <row r="144" spans="1:17" s="70" customFormat="1" ht="75">
      <c r="A144" s="70">
        <f t="shared" si="29"/>
        <v>133</v>
      </c>
      <c r="B144" s="71">
        <v>65892</v>
      </c>
      <c r="C144" s="71" t="s">
        <v>99</v>
      </c>
      <c r="D144" s="70" t="s">
        <v>92</v>
      </c>
      <c r="E144" s="70" t="s">
        <v>294</v>
      </c>
      <c r="F144" s="71" t="s">
        <v>9</v>
      </c>
      <c r="G144" s="71">
        <v>90</v>
      </c>
      <c r="H144" s="72">
        <v>6.4</v>
      </c>
      <c r="I144" s="71" t="s">
        <v>295</v>
      </c>
      <c r="J144" s="70" t="s">
        <v>296</v>
      </c>
      <c r="K144" s="71">
        <v>1</v>
      </c>
      <c r="L144" s="70" t="s">
        <v>486</v>
      </c>
      <c r="M144" s="70" t="s">
        <v>77</v>
      </c>
      <c r="O144" s="70" t="str">
        <f t="shared" si="26"/>
        <v/>
      </c>
      <c r="P144" s="70" t="str">
        <f t="shared" si="27"/>
        <v>C</v>
      </c>
      <c r="Q144" s="70" t="str">
        <f t="shared" si="28"/>
        <v/>
      </c>
    </row>
    <row r="145" spans="1:17" s="79" customFormat="1" ht="30">
      <c r="A145" s="79">
        <f t="shared" si="29"/>
        <v>134</v>
      </c>
      <c r="B145" s="80">
        <v>65892</v>
      </c>
      <c r="C145" s="80" t="s">
        <v>99</v>
      </c>
      <c r="D145" s="79" t="s">
        <v>92</v>
      </c>
      <c r="E145" s="79" t="s">
        <v>287</v>
      </c>
      <c r="F145" s="80" t="s">
        <v>16</v>
      </c>
      <c r="G145" s="80">
        <v>92</v>
      </c>
      <c r="H145" s="81">
        <v>6.5</v>
      </c>
      <c r="I145" s="80">
        <v>6</v>
      </c>
      <c r="J145" s="79" t="s">
        <v>288</v>
      </c>
      <c r="K145" s="80"/>
      <c r="L145" s="79" t="s">
        <v>552</v>
      </c>
      <c r="M145" s="79" t="s">
        <v>77</v>
      </c>
      <c r="O145" s="79" t="str">
        <f t="shared" si="26"/>
        <v/>
      </c>
      <c r="P145" s="79" t="str">
        <f t="shared" si="27"/>
        <v/>
      </c>
      <c r="Q145" s="79" t="str">
        <f t="shared" si="28"/>
        <v>C</v>
      </c>
    </row>
    <row r="146" spans="1:17" s="79" customFormat="1" ht="30">
      <c r="A146" s="79">
        <f t="shared" si="29"/>
        <v>135</v>
      </c>
      <c r="B146" s="80">
        <v>65892</v>
      </c>
      <c r="C146" s="80" t="s">
        <v>99</v>
      </c>
      <c r="D146" s="79" t="s">
        <v>92</v>
      </c>
      <c r="E146" s="79" t="s">
        <v>337</v>
      </c>
      <c r="F146" s="80" t="s">
        <v>9</v>
      </c>
      <c r="G146" s="80">
        <v>93</v>
      </c>
      <c r="H146" s="81">
        <v>6.5</v>
      </c>
      <c r="I146" s="80">
        <v>15</v>
      </c>
      <c r="J146" s="79" t="s">
        <v>338</v>
      </c>
      <c r="K146" s="80">
        <v>1</v>
      </c>
      <c r="L146" s="79" t="s">
        <v>552</v>
      </c>
      <c r="M146" s="79" t="s">
        <v>77</v>
      </c>
      <c r="O146" s="79" t="str">
        <f t="shared" si="26"/>
        <v/>
      </c>
      <c r="P146" s="79" t="str">
        <f t="shared" si="27"/>
        <v>C</v>
      </c>
      <c r="Q146" s="79" t="str">
        <f t="shared" si="28"/>
        <v/>
      </c>
    </row>
    <row r="147" spans="1:17" s="70" customFormat="1" ht="45">
      <c r="A147" s="70">
        <f t="shared" si="29"/>
        <v>136</v>
      </c>
      <c r="B147" s="71">
        <v>60941</v>
      </c>
      <c r="C147" s="71" t="s">
        <v>21</v>
      </c>
      <c r="D147" s="70" t="s">
        <v>93</v>
      </c>
      <c r="E147" s="70" t="s">
        <v>196</v>
      </c>
      <c r="F147" s="71" t="s">
        <v>9</v>
      </c>
      <c r="G147" s="71">
        <v>94</v>
      </c>
      <c r="H147" s="72" t="s">
        <v>445</v>
      </c>
      <c r="I147" s="71">
        <v>25</v>
      </c>
      <c r="J147" s="70" t="s">
        <v>40</v>
      </c>
      <c r="K147" s="71"/>
      <c r="L147" s="70" t="s">
        <v>476</v>
      </c>
      <c r="M147" s="70" t="s">
        <v>77</v>
      </c>
      <c r="O147" s="70" t="str">
        <f t="shared" si="26"/>
        <v/>
      </c>
      <c r="P147" s="70" t="str">
        <f t="shared" si="27"/>
        <v>C</v>
      </c>
      <c r="Q147" s="70" t="str">
        <f t="shared" si="28"/>
        <v/>
      </c>
    </row>
    <row r="148" spans="1:17" s="76" customFormat="1" ht="135">
      <c r="A148" s="76">
        <f t="shared" si="29"/>
        <v>137</v>
      </c>
      <c r="B148" s="77">
        <v>65892</v>
      </c>
      <c r="C148" s="77" t="s">
        <v>99</v>
      </c>
      <c r="D148" s="76" t="s">
        <v>92</v>
      </c>
      <c r="E148" s="76" t="s">
        <v>282</v>
      </c>
      <c r="F148" s="77" t="s">
        <v>9</v>
      </c>
      <c r="G148" s="77">
        <v>93</v>
      </c>
      <c r="H148" s="78">
        <v>6.5</v>
      </c>
      <c r="I148" s="77">
        <v>32</v>
      </c>
      <c r="J148" s="76" t="s">
        <v>284</v>
      </c>
      <c r="K148" s="77">
        <v>1</v>
      </c>
      <c r="L148" s="76" t="s">
        <v>531</v>
      </c>
      <c r="M148" s="76" t="s">
        <v>77</v>
      </c>
      <c r="N148" s="77"/>
      <c r="O148" s="76" t="str">
        <f t="shared" si="26"/>
        <v/>
      </c>
      <c r="P148" s="76" t="str">
        <f t="shared" si="27"/>
        <v>C</v>
      </c>
      <c r="Q148" s="76" t="str">
        <f t="shared" si="28"/>
        <v/>
      </c>
    </row>
    <row r="149" spans="1:17" s="79" customFormat="1" ht="60">
      <c r="A149" s="79">
        <f t="shared" si="29"/>
        <v>138</v>
      </c>
      <c r="B149" s="80">
        <v>62099</v>
      </c>
      <c r="C149" s="80" t="s">
        <v>17</v>
      </c>
      <c r="D149" s="79" t="s">
        <v>92</v>
      </c>
      <c r="E149" s="79" t="s">
        <v>239</v>
      </c>
      <c r="F149" s="80" t="s">
        <v>9</v>
      </c>
      <c r="G149" s="80">
        <v>75</v>
      </c>
      <c r="H149" s="81">
        <v>6.4</v>
      </c>
      <c r="I149" s="80"/>
      <c r="J149" s="79" t="s">
        <v>240</v>
      </c>
      <c r="K149" s="80">
        <v>1</v>
      </c>
      <c r="L149" s="79" t="s">
        <v>554</v>
      </c>
      <c r="M149" s="79" t="s">
        <v>77</v>
      </c>
      <c r="O149" s="79" t="str">
        <f t="shared" si="26"/>
        <v/>
      </c>
      <c r="P149" s="79" t="str">
        <f t="shared" si="27"/>
        <v>C</v>
      </c>
      <c r="Q149" s="79" t="str">
        <f t="shared" si="28"/>
        <v/>
      </c>
    </row>
    <row r="150" spans="1:17" s="79" customFormat="1" ht="75">
      <c r="A150" s="79">
        <f t="shared" si="29"/>
        <v>139</v>
      </c>
      <c r="B150" s="80">
        <v>62099</v>
      </c>
      <c r="C150" s="80" t="s">
        <v>17</v>
      </c>
      <c r="D150" s="79" t="s">
        <v>92</v>
      </c>
      <c r="E150" s="79" t="s">
        <v>241</v>
      </c>
      <c r="F150" s="80" t="s">
        <v>9</v>
      </c>
      <c r="G150" s="80">
        <v>91</v>
      </c>
      <c r="H150" s="81">
        <v>6.5</v>
      </c>
      <c r="I150" s="80"/>
      <c r="J150" s="79" t="s">
        <v>242</v>
      </c>
      <c r="K150" s="80">
        <v>1</v>
      </c>
      <c r="L150" s="79" t="s">
        <v>555</v>
      </c>
      <c r="M150" s="79" t="s">
        <v>77</v>
      </c>
      <c r="O150" s="79" t="str">
        <f t="shared" si="26"/>
        <v/>
      </c>
      <c r="P150" s="79" t="str">
        <f t="shared" si="27"/>
        <v>C</v>
      </c>
      <c r="Q150" s="79" t="str">
        <f t="shared" si="28"/>
        <v/>
      </c>
    </row>
    <row r="151" spans="1:17" s="32" customFormat="1" ht="33.75" customHeight="1">
      <c r="A151" s="64" t="s">
        <v>468</v>
      </c>
      <c r="E151" s="25"/>
      <c r="G151" s="38"/>
      <c r="H151" s="58"/>
      <c r="I151" s="38"/>
      <c r="J151" s="25"/>
      <c r="L151" s="33"/>
      <c r="M151" s="33"/>
      <c r="N151" s="33"/>
      <c r="O151" s="34"/>
      <c r="P151" s="34"/>
      <c r="Q151" s="34"/>
    </row>
    <row r="152" spans="1:17" s="32" customFormat="1" ht="33.75" customHeight="1">
      <c r="A152" s="35" t="s">
        <v>469</v>
      </c>
      <c r="E152" s="25"/>
      <c r="G152" s="38"/>
      <c r="H152" s="58"/>
      <c r="I152" s="38"/>
      <c r="J152" s="25"/>
      <c r="L152" s="33"/>
      <c r="M152" s="33"/>
      <c r="N152" s="33"/>
      <c r="O152" s="34"/>
      <c r="P152" s="34"/>
      <c r="Q152" s="34"/>
    </row>
    <row r="153" spans="1:17" s="79" customFormat="1" ht="60">
      <c r="A153" s="79">
        <f>SUM(A150,1)</f>
        <v>140</v>
      </c>
      <c r="B153" s="80">
        <v>14928</v>
      </c>
      <c r="C153" s="80" t="s">
        <v>11</v>
      </c>
      <c r="D153" s="79" t="s">
        <v>93</v>
      </c>
      <c r="E153" s="79" t="s">
        <v>106</v>
      </c>
      <c r="F153" s="80" t="s">
        <v>9</v>
      </c>
      <c r="G153" s="80">
        <v>175</v>
      </c>
      <c r="H153" s="81" t="s">
        <v>438</v>
      </c>
      <c r="I153" s="80"/>
      <c r="J153" s="79" t="s">
        <v>107</v>
      </c>
      <c r="K153" s="80"/>
      <c r="L153" s="79" t="s">
        <v>553</v>
      </c>
      <c r="M153" s="79" t="s">
        <v>77</v>
      </c>
      <c r="O153" s="79" t="str">
        <f t="shared" ref="O153:O160" si="30">IF(F153="Editorial",M153,"")</f>
        <v/>
      </c>
      <c r="P153" s="79" t="str">
        <f t="shared" ref="P153:P160" si="31">IF(F153="Technical",M153,"")</f>
        <v>C</v>
      </c>
      <c r="Q153" s="79" t="str">
        <f t="shared" ref="Q153:Q160" si="32">IF(F153="General",M153,"")</f>
        <v/>
      </c>
    </row>
    <row r="154" spans="1:17" s="70" customFormat="1" ht="30">
      <c r="A154" s="70">
        <f t="shared" ref="A154:A180" si="33">SUM(A153,1)</f>
        <v>141</v>
      </c>
      <c r="B154" s="71">
        <v>60941</v>
      </c>
      <c r="C154" s="71" t="s">
        <v>21</v>
      </c>
      <c r="D154" s="70" t="s">
        <v>93</v>
      </c>
      <c r="E154" s="70" t="s">
        <v>201</v>
      </c>
      <c r="F154" s="71" t="s">
        <v>9</v>
      </c>
      <c r="G154" s="71">
        <v>176</v>
      </c>
      <c r="H154" s="72" t="s">
        <v>202</v>
      </c>
      <c r="I154" s="71">
        <v>1</v>
      </c>
      <c r="J154" s="70" t="s">
        <v>41</v>
      </c>
      <c r="K154" s="71"/>
      <c r="L154" s="70" t="s">
        <v>476</v>
      </c>
      <c r="M154" s="70" t="s">
        <v>77</v>
      </c>
      <c r="O154" s="70" t="str">
        <f t="shared" si="30"/>
        <v/>
      </c>
      <c r="P154" s="70" t="str">
        <f t="shared" si="31"/>
        <v>C</v>
      </c>
      <c r="Q154" s="70" t="str">
        <f t="shared" si="32"/>
        <v/>
      </c>
    </row>
    <row r="155" spans="1:17" s="70" customFormat="1" ht="45">
      <c r="A155" s="70">
        <f t="shared" si="33"/>
        <v>142</v>
      </c>
      <c r="B155" s="71">
        <v>24144</v>
      </c>
      <c r="C155" s="71" t="s">
        <v>20</v>
      </c>
      <c r="D155" s="70" t="s">
        <v>93</v>
      </c>
      <c r="E155" s="70" t="s">
        <v>401</v>
      </c>
      <c r="F155" s="71" t="s">
        <v>9</v>
      </c>
      <c r="G155" s="71">
        <v>176</v>
      </c>
      <c r="H155" s="72" t="s">
        <v>202</v>
      </c>
      <c r="I155" s="71">
        <v>1</v>
      </c>
      <c r="J155" s="70" t="s">
        <v>31</v>
      </c>
      <c r="K155" s="71"/>
      <c r="L155" s="70" t="s">
        <v>489</v>
      </c>
      <c r="M155" s="70" t="s">
        <v>77</v>
      </c>
      <c r="O155" s="70" t="str">
        <f t="shared" si="30"/>
        <v/>
      </c>
      <c r="P155" s="70" t="str">
        <f t="shared" si="31"/>
        <v>C</v>
      </c>
      <c r="Q155" s="70" t="str">
        <f t="shared" si="32"/>
        <v/>
      </c>
    </row>
    <row r="156" spans="1:17" s="70" customFormat="1" ht="135">
      <c r="A156" s="70">
        <f t="shared" si="33"/>
        <v>143</v>
      </c>
      <c r="B156" s="71">
        <v>60941</v>
      </c>
      <c r="C156" s="71" t="s">
        <v>21</v>
      </c>
      <c r="D156" s="70" t="s">
        <v>93</v>
      </c>
      <c r="E156" s="70" t="s">
        <v>203</v>
      </c>
      <c r="F156" s="71" t="s">
        <v>9</v>
      </c>
      <c r="G156" s="71">
        <v>178</v>
      </c>
      <c r="H156" s="72" t="s">
        <v>204</v>
      </c>
      <c r="I156" s="71">
        <v>7</v>
      </c>
      <c r="J156" s="70" t="s">
        <v>42</v>
      </c>
      <c r="K156" s="71"/>
      <c r="L156" s="70" t="s">
        <v>490</v>
      </c>
      <c r="M156" s="70" t="s">
        <v>77</v>
      </c>
      <c r="O156" s="70" t="str">
        <f t="shared" si="30"/>
        <v/>
      </c>
      <c r="P156" s="70" t="str">
        <f t="shared" si="31"/>
        <v>C</v>
      </c>
      <c r="Q156" s="70" t="str">
        <f t="shared" si="32"/>
        <v/>
      </c>
    </row>
    <row r="157" spans="1:17" s="70" customFormat="1" ht="120">
      <c r="A157" s="70">
        <f t="shared" si="33"/>
        <v>144</v>
      </c>
      <c r="B157" s="71">
        <v>60941</v>
      </c>
      <c r="C157" s="71" t="s">
        <v>21</v>
      </c>
      <c r="D157" s="70" t="s">
        <v>93</v>
      </c>
      <c r="E157" s="70" t="s">
        <v>45</v>
      </c>
      <c r="F157" s="71" t="s">
        <v>9</v>
      </c>
      <c r="G157" s="71">
        <v>178</v>
      </c>
      <c r="H157" s="72" t="s">
        <v>204</v>
      </c>
      <c r="I157" s="71">
        <v>7</v>
      </c>
      <c r="J157" s="70" t="s">
        <v>46</v>
      </c>
      <c r="K157" s="71"/>
      <c r="L157" s="70" t="s">
        <v>491</v>
      </c>
      <c r="M157" s="70" t="s">
        <v>77</v>
      </c>
      <c r="N157" s="70" t="s">
        <v>492</v>
      </c>
      <c r="O157" s="70" t="str">
        <f t="shared" si="30"/>
        <v/>
      </c>
      <c r="P157" s="70" t="str">
        <f t="shared" si="31"/>
        <v>C</v>
      </c>
      <c r="Q157" s="70" t="str">
        <f t="shared" si="32"/>
        <v/>
      </c>
    </row>
    <row r="158" spans="1:17" s="70" customFormat="1" ht="120">
      <c r="A158" s="70">
        <f t="shared" si="33"/>
        <v>145</v>
      </c>
      <c r="B158" s="71">
        <v>60941</v>
      </c>
      <c r="C158" s="71" t="s">
        <v>21</v>
      </c>
      <c r="D158" s="70" t="s">
        <v>93</v>
      </c>
      <c r="E158" s="70" t="s">
        <v>47</v>
      </c>
      <c r="F158" s="71" t="s">
        <v>9</v>
      </c>
      <c r="G158" s="71">
        <v>178</v>
      </c>
      <c r="H158" s="72" t="s">
        <v>204</v>
      </c>
      <c r="I158" s="71">
        <v>7</v>
      </c>
      <c r="J158" s="70" t="s">
        <v>48</v>
      </c>
      <c r="K158" s="71"/>
      <c r="L158" s="70" t="s">
        <v>494</v>
      </c>
      <c r="M158" s="70" t="s">
        <v>77</v>
      </c>
      <c r="N158" s="70" t="s">
        <v>493</v>
      </c>
      <c r="O158" s="70" t="str">
        <f t="shared" si="30"/>
        <v/>
      </c>
      <c r="P158" s="70" t="str">
        <f t="shared" si="31"/>
        <v>C</v>
      </c>
      <c r="Q158" s="70" t="str">
        <f t="shared" si="32"/>
        <v/>
      </c>
    </row>
    <row r="159" spans="1:17" s="70" customFormat="1" ht="45">
      <c r="A159" s="70">
        <f t="shared" si="33"/>
        <v>146</v>
      </c>
      <c r="B159" s="71">
        <v>60941</v>
      </c>
      <c r="C159" s="71" t="s">
        <v>21</v>
      </c>
      <c r="D159" s="70" t="s">
        <v>93</v>
      </c>
      <c r="E159" s="70" t="s">
        <v>205</v>
      </c>
      <c r="F159" s="71" t="s">
        <v>9</v>
      </c>
      <c r="G159" s="71">
        <v>178</v>
      </c>
      <c r="H159" s="72" t="s">
        <v>204</v>
      </c>
      <c r="I159" s="71">
        <v>21</v>
      </c>
      <c r="J159" s="70" t="s">
        <v>206</v>
      </c>
      <c r="K159" s="71"/>
      <c r="L159" s="70" t="s">
        <v>495</v>
      </c>
      <c r="M159" s="70" t="s">
        <v>77</v>
      </c>
      <c r="O159" s="70" t="str">
        <f t="shared" si="30"/>
        <v/>
      </c>
      <c r="P159" s="70" t="str">
        <f t="shared" si="31"/>
        <v>C</v>
      </c>
      <c r="Q159" s="70" t="str">
        <f t="shared" si="32"/>
        <v/>
      </c>
    </row>
    <row r="160" spans="1:17" s="70" customFormat="1" ht="30">
      <c r="A160" s="70">
        <f t="shared" si="33"/>
        <v>147</v>
      </c>
      <c r="B160" s="71">
        <v>60941</v>
      </c>
      <c r="C160" s="71" t="s">
        <v>21</v>
      </c>
      <c r="D160" s="70" t="s">
        <v>93</v>
      </c>
      <c r="E160" s="70" t="s">
        <v>43</v>
      </c>
      <c r="F160" s="71" t="s">
        <v>9</v>
      </c>
      <c r="G160" s="71">
        <v>178</v>
      </c>
      <c r="H160" s="72" t="s">
        <v>204</v>
      </c>
      <c r="I160" s="71">
        <v>32</v>
      </c>
      <c r="J160" s="70" t="s">
        <v>44</v>
      </c>
      <c r="K160" s="71"/>
      <c r="L160" s="70" t="s">
        <v>496</v>
      </c>
      <c r="M160" s="70" t="s">
        <v>77</v>
      </c>
      <c r="O160" s="70" t="str">
        <f t="shared" si="30"/>
        <v/>
      </c>
      <c r="P160" s="70" t="str">
        <f t="shared" si="31"/>
        <v>C</v>
      </c>
      <c r="Q160" s="70" t="str">
        <f t="shared" si="32"/>
        <v/>
      </c>
    </row>
    <row r="161" spans="1:17" s="32" customFormat="1" ht="33.75" customHeight="1">
      <c r="A161" s="35" t="s">
        <v>470</v>
      </c>
      <c r="E161" s="25"/>
      <c r="G161" s="38"/>
      <c r="H161" s="58"/>
      <c r="I161" s="38"/>
      <c r="J161" s="25"/>
      <c r="L161" s="33"/>
      <c r="M161" s="33"/>
      <c r="N161" s="33"/>
      <c r="O161" s="34"/>
      <c r="P161" s="34"/>
      <c r="Q161" s="34"/>
    </row>
    <row r="162" spans="1:17" s="70" customFormat="1" ht="90">
      <c r="A162" s="70">
        <f>SUM(A160,1)</f>
        <v>148</v>
      </c>
      <c r="B162" s="71">
        <v>24144</v>
      </c>
      <c r="C162" s="71" t="s">
        <v>20</v>
      </c>
      <c r="D162" s="70" t="s">
        <v>93</v>
      </c>
      <c r="E162" s="70" t="s">
        <v>32</v>
      </c>
      <c r="F162" s="71" t="s">
        <v>9</v>
      </c>
      <c r="G162" s="71">
        <v>208</v>
      </c>
      <c r="H162" s="72" t="s">
        <v>208</v>
      </c>
      <c r="I162" s="71">
        <v>13</v>
      </c>
      <c r="J162" s="70" t="s">
        <v>33</v>
      </c>
      <c r="K162" s="71"/>
      <c r="L162" s="70" t="s">
        <v>524</v>
      </c>
      <c r="M162" s="70" t="s">
        <v>77</v>
      </c>
      <c r="O162" s="70" t="str">
        <f t="shared" ref="O162:O180" si="34">IF(F162="Editorial",M162,"")</f>
        <v/>
      </c>
      <c r="P162" s="70" t="str">
        <f t="shared" ref="P162:P180" si="35">IF(F162="Technical",M162,"")</f>
        <v>C</v>
      </c>
      <c r="Q162" s="70" t="str">
        <f t="shared" ref="Q162:Q180" si="36">IF(F162="General",M162,"")</f>
        <v/>
      </c>
    </row>
    <row r="163" spans="1:17" s="70" customFormat="1" ht="75">
      <c r="A163" s="70">
        <f t="shared" si="33"/>
        <v>149</v>
      </c>
      <c r="B163" s="71">
        <v>24144</v>
      </c>
      <c r="C163" s="71" t="s">
        <v>20</v>
      </c>
      <c r="D163" s="70" t="s">
        <v>93</v>
      </c>
      <c r="E163" s="70" t="s">
        <v>34</v>
      </c>
      <c r="F163" s="71" t="s">
        <v>9</v>
      </c>
      <c r="G163" s="71">
        <v>208</v>
      </c>
      <c r="H163" s="72" t="s">
        <v>208</v>
      </c>
      <c r="I163" s="71">
        <v>18</v>
      </c>
      <c r="J163" s="70" t="s">
        <v>393</v>
      </c>
      <c r="K163" s="71"/>
      <c r="L163" s="70" t="s">
        <v>500</v>
      </c>
      <c r="M163" s="70" t="s">
        <v>77</v>
      </c>
      <c r="O163" s="70" t="str">
        <f t="shared" si="34"/>
        <v/>
      </c>
      <c r="P163" s="70" t="str">
        <f t="shared" si="35"/>
        <v>C</v>
      </c>
      <c r="Q163" s="70" t="str">
        <f t="shared" si="36"/>
        <v/>
      </c>
    </row>
    <row r="164" spans="1:17" s="70" customFormat="1" ht="90">
      <c r="A164" s="70">
        <f t="shared" si="33"/>
        <v>150</v>
      </c>
      <c r="B164" s="71">
        <v>24144</v>
      </c>
      <c r="C164" s="71" t="s">
        <v>20</v>
      </c>
      <c r="D164" s="70" t="s">
        <v>93</v>
      </c>
      <c r="E164" s="70" t="s">
        <v>35</v>
      </c>
      <c r="F164" s="71" t="s">
        <v>9</v>
      </c>
      <c r="G164" s="71">
        <v>208</v>
      </c>
      <c r="H164" s="72" t="s">
        <v>208</v>
      </c>
      <c r="I164" s="71">
        <v>18</v>
      </c>
      <c r="J164" s="70" t="s">
        <v>394</v>
      </c>
      <c r="K164" s="71"/>
      <c r="L164" s="70" t="s">
        <v>501</v>
      </c>
      <c r="M164" s="70" t="s">
        <v>77</v>
      </c>
      <c r="O164" s="70" t="str">
        <f t="shared" si="34"/>
        <v/>
      </c>
      <c r="P164" s="70" t="str">
        <f t="shared" si="35"/>
        <v>C</v>
      </c>
      <c r="Q164" s="70" t="str">
        <f t="shared" si="36"/>
        <v/>
      </c>
    </row>
    <row r="165" spans="1:17" s="70" customFormat="1" ht="75">
      <c r="A165" s="70">
        <f t="shared" si="33"/>
        <v>151</v>
      </c>
      <c r="B165" s="71">
        <v>60941</v>
      </c>
      <c r="C165" s="71" t="s">
        <v>21</v>
      </c>
      <c r="D165" s="70" t="s">
        <v>93</v>
      </c>
      <c r="E165" s="70" t="s">
        <v>207</v>
      </c>
      <c r="F165" s="71" t="s">
        <v>9</v>
      </c>
      <c r="G165" s="71">
        <v>209</v>
      </c>
      <c r="H165" s="72" t="s">
        <v>208</v>
      </c>
      <c r="I165" s="71">
        <v>3</v>
      </c>
      <c r="J165" s="70" t="s">
        <v>49</v>
      </c>
      <c r="K165" s="71"/>
      <c r="L165" s="70" t="s">
        <v>502</v>
      </c>
      <c r="M165" s="70" t="s">
        <v>77</v>
      </c>
      <c r="O165" s="70" t="str">
        <f t="shared" si="34"/>
        <v/>
      </c>
      <c r="P165" s="70" t="str">
        <f t="shared" si="35"/>
        <v>C</v>
      </c>
      <c r="Q165" s="70" t="str">
        <f t="shared" si="36"/>
        <v/>
      </c>
    </row>
    <row r="166" spans="1:17" s="70" customFormat="1" ht="105">
      <c r="A166" s="70">
        <f t="shared" si="33"/>
        <v>152</v>
      </c>
      <c r="B166" s="71">
        <v>60941</v>
      </c>
      <c r="C166" s="71" t="s">
        <v>21</v>
      </c>
      <c r="D166" s="70" t="s">
        <v>93</v>
      </c>
      <c r="E166" s="70" t="s">
        <v>209</v>
      </c>
      <c r="F166" s="71" t="s">
        <v>9</v>
      </c>
      <c r="G166" s="71">
        <v>209</v>
      </c>
      <c r="H166" s="72" t="s">
        <v>208</v>
      </c>
      <c r="I166" s="71">
        <v>3</v>
      </c>
      <c r="J166" s="70" t="s">
        <v>50</v>
      </c>
      <c r="K166" s="71"/>
      <c r="L166" s="70" t="s">
        <v>503</v>
      </c>
      <c r="M166" s="70" t="s">
        <v>77</v>
      </c>
      <c r="O166" s="70" t="str">
        <f t="shared" si="34"/>
        <v/>
      </c>
      <c r="P166" s="70" t="str">
        <f t="shared" si="35"/>
        <v>C</v>
      </c>
      <c r="Q166" s="70" t="str">
        <f t="shared" si="36"/>
        <v/>
      </c>
    </row>
    <row r="167" spans="1:17" s="70" customFormat="1" ht="60">
      <c r="A167" s="70">
        <f t="shared" si="33"/>
        <v>153</v>
      </c>
      <c r="B167" s="71">
        <v>60941</v>
      </c>
      <c r="C167" s="71" t="s">
        <v>21</v>
      </c>
      <c r="D167" s="70" t="s">
        <v>93</v>
      </c>
      <c r="E167" s="70" t="s">
        <v>210</v>
      </c>
      <c r="F167" s="71" t="s">
        <v>9</v>
      </c>
      <c r="G167" s="71">
        <v>209</v>
      </c>
      <c r="H167" s="72" t="s">
        <v>208</v>
      </c>
      <c r="I167" s="71">
        <v>3</v>
      </c>
      <c r="J167" s="70" t="s">
        <v>51</v>
      </c>
      <c r="K167" s="71"/>
      <c r="L167" s="70" t="s">
        <v>504</v>
      </c>
      <c r="M167" s="70" t="s">
        <v>77</v>
      </c>
      <c r="O167" s="70" t="str">
        <f t="shared" si="34"/>
        <v/>
      </c>
      <c r="P167" s="70" t="str">
        <f t="shared" si="35"/>
        <v>C</v>
      </c>
      <c r="Q167" s="70" t="str">
        <f t="shared" si="36"/>
        <v/>
      </c>
    </row>
    <row r="168" spans="1:17" s="70" customFormat="1" ht="135">
      <c r="A168" s="70">
        <f t="shared" si="33"/>
        <v>154</v>
      </c>
      <c r="B168" s="71">
        <v>60941</v>
      </c>
      <c r="C168" s="71" t="s">
        <v>21</v>
      </c>
      <c r="D168" s="70" t="s">
        <v>93</v>
      </c>
      <c r="E168" s="70" t="s">
        <v>211</v>
      </c>
      <c r="F168" s="71" t="s">
        <v>9</v>
      </c>
      <c r="G168" s="71">
        <v>209</v>
      </c>
      <c r="H168" s="72" t="s">
        <v>208</v>
      </c>
      <c r="I168" s="71">
        <v>3</v>
      </c>
      <c r="J168" s="70" t="s">
        <v>52</v>
      </c>
      <c r="K168" s="71"/>
      <c r="L168" s="70" t="s">
        <v>505</v>
      </c>
      <c r="M168" s="70" t="s">
        <v>77</v>
      </c>
      <c r="O168" s="70" t="str">
        <f t="shared" si="34"/>
        <v/>
      </c>
      <c r="P168" s="70" t="str">
        <f t="shared" si="35"/>
        <v>C</v>
      </c>
      <c r="Q168" s="70" t="str">
        <f t="shared" si="36"/>
        <v/>
      </c>
    </row>
    <row r="169" spans="1:17" s="70" customFormat="1" ht="150">
      <c r="A169" s="70">
        <f t="shared" si="33"/>
        <v>155</v>
      </c>
      <c r="B169" s="71">
        <v>24144</v>
      </c>
      <c r="C169" s="71" t="s">
        <v>20</v>
      </c>
      <c r="D169" s="70" t="s">
        <v>93</v>
      </c>
      <c r="E169" s="70" t="s">
        <v>36</v>
      </c>
      <c r="F169" s="71" t="s">
        <v>9</v>
      </c>
      <c r="G169" s="71">
        <v>209</v>
      </c>
      <c r="H169" s="72" t="s">
        <v>208</v>
      </c>
      <c r="I169" s="71">
        <v>4</v>
      </c>
      <c r="J169" s="70" t="s">
        <v>395</v>
      </c>
      <c r="K169" s="71"/>
      <c r="L169" s="73" t="s">
        <v>506</v>
      </c>
      <c r="M169" s="70" t="s">
        <v>77</v>
      </c>
      <c r="O169" s="70" t="str">
        <f t="shared" si="34"/>
        <v/>
      </c>
      <c r="P169" s="70" t="str">
        <f t="shared" si="35"/>
        <v>C</v>
      </c>
      <c r="Q169" s="70" t="str">
        <f t="shared" si="36"/>
        <v/>
      </c>
    </row>
    <row r="170" spans="1:17" s="70" customFormat="1" ht="180">
      <c r="A170" s="70">
        <f t="shared" si="33"/>
        <v>156</v>
      </c>
      <c r="B170" s="71">
        <v>24144</v>
      </c>
      <c r="C170" s="71" t="s">
        <v>20</v>
      </c>
      <c r="D170" s="70" t="s">
        <v>93</v>
      </c>
      <c r="E170" s="70" t="s">
        <v>37</v>
      </c>
      <c r="F170" s="71" t="s">
        <v>9</v>
      </c>
      <c r="G170" s="71">
        <v>209</v>
      </c>
      <c r="H170" s="72" t="s">
        <v>208</v>
      </c>
      <c r="I170" s="71">
        <v>15</v>
      </c>
      <c r="J170" s="70" t="s">
        <v>396</v>
      </c>
      <c r="K170" s="71"/>
      <c r="L170" s="74" t="s">
        <v>507</v>
      </c>
      <c r="M170" s="70" t="s">
        <v>77</v>
      </c>
      <c r="O170" s="70" t="str">
        <f t="shared" si="34"/>
        <v/>
      </c>
      <c r="P170" s="70" t="str">
        <f t="shared" si="35"/>
        <v>C</v>
      </c>
      <c r="Q170" s="70" t="str">
        <f t="shared" si="36"/>
        <v/>
      </c>
    </row>
    <row r="171" spans="1:17" s="70" customFormat="1" ht="60">
      <c r="A171" s="70">
        <f t="shared" si="33"/>
        <v>157</v>
      </c>
      <c r="B171" s="71">
        <v>60941</v>
      </c>
      <c r="C171" s="71" t="s">
        <v>21</v>
      </c>
      <c r="D171" s="70" t="s">
        <v>93</v>
      </c>
      <c r="E171" s="70" t="s">
        <v>53</v>
      </c>
      <c r="F171" s="71" t="s">
        <v>9</v>
      </c>
      <c r="G171" s="71">
        <v>211</v>
      </c>
      <c r="H171" s="72" t="s">
        <v>212</v>
      </c>
      <c r="I171" s="71">
        <v>1</v>
      </c>
      <c r="J171" s="70" t="s">
        <v>54</v>
      </c>
      <c r="K171" s="71"/>
      <c r="L171" s="73" t="s">
        <v>508</v>
      </c>
      <c r="M171" s="70" t="s">
        <v>77</v>
      </c>
      <c r="O171" s="70" t="str">
        <f t="shared" si="34"/>
        <v/>
      </c>
      <c r="P171" s="70" t="str">
        <f t="shared" si="35"/>
        <v>C</v>
      </c>
      <c r="Q171" s="70" t="str">
        <f t="shared" si="36"/>
        <v/>
      </c>
    </row>
    <row r="172" spans="1:17" s="70" customFormat="1" ht="45">
      <c r="A172" s="70">
        <f t="shared" si="33"/>
        <v>158</v>
      </c>
      <c r="B172" s="71">
        <v>60941</v>
      </c>
      <c r="C172" s="71" t="s">
        <v>21</v>
      </c>
      <c r="D172" s="70" t="s">
        <v>93</v>
      </c>
      <c r="E172" s="70" t="s">
        <v>55</v>
      </c>
      <c r="F172" s="71" t="s">
        <v>9</v>
      </c>
      <c r="G172" s="71">
        <v>211</v>
      </c>
      <c r="H172" s="72" t="s">
        <v>212</v>
      </c>
      <c r="I172" s="71">
        <v>3</v>
      </c>
      <c r="J172" s="70" t="s">
        <v>56</v>
      </c>
      <c r="K172" s="71"/>
      <c r="L172" s="73" t="s">
        <v>509</v>
      </c>
      <c r="M172" s="70" t="s">
        <v>77</v>
      </c>
      <c r="O172" s="70" t="str">
        <f t="shared" si="34"/>
        <v/>
      </c>
      <c r="P172" s="70" t="str">
        <f t="shared" si="35"/>
        <v>C</v>
      </c>
      <c r="Q172" s="70" t="str">
        <f t="shared" si="36"/>
        <v/>
      </c>
    </row>
    <row r="173" spans="1:17" s="70" customFormat="1" ht="30">
      <c r="A173" s="70">
        <f t="shared" si="33"/>
        <v>159</v>
      </c>
      <c r="B173" s="71">
        <v>24144</v>
      </c>
      <c r="C173" s="71" t="s">
        <v>20</v>
      </c>
      <c r="D173" s="70" t="s">
        <v>93</v>
      </c>
      <c r="E173" s="70" t="s">
        <v>397</v>
      </c>
      <c r="F173" s="71" t="s">
        <v>9</v>
      </c>
      <c r="G173" s="71">
        <v>211</v>
      </c>
      <c r="H173" s="72" t="s">
        <v>212</v>
      </c>
      <c r="I173" s="71">
        <v>4</v>
      </c>
      <c r="J173" s="70" t="s">
        <v>398</v>
      </c>
      <c r="K173" s="71"/>
      <c r="L173" s="70" t="s">
        <v>509</v>
      </c>
      <c r="M173" s="70" t="s">
        <v>77</v>
      </c>
      <c r="O173" s="70" t="str">
        <f t="shared" si="34"/>
        <v/>
      </c>
      <c r="P173" s="70" t="str">
        <f t="shared" si="35"/>
        <v>C</v>
      </c>
      <c r="Q173" s="70" t="str">
        <f t="shared" si="36"/>
        <v/>
      </c>
    </row>
    <row r="174" spans="1:17" s="70" customFormat="1" ht="90">
      <c r="A174" s="70">
        <f t="shared" si="33"/>
        <v>160</v>
      </c>
      <c r="B174" s="71">
        <v>24144</v>
      </c>
      <c r="C174" s="71" t="s">
        <v>20</v>
      </c>
      <c r="D174" s="70" t="s">
        <v>93</v>
      </c>
      <c r="E174" s="70" t="s">
        <v>38</v>
      </c>
      <c r="F174" s="71" t="s">
        <v>9</v>
      </c>
      <c r="G174" s="71">
        <v>211</v>
      </c>
      <c r="H174" s="72" t="s">
        <v>212</v>
      </c>
      <c r="I174" s="71">
        <v>6</v>
      </c>
      <c r="J174" s="70" t="s">
        <v>399</v>
      </c>
      <c r="K174" s="71"/>
      <c r="L174" s="70" t="s">
        <v>510</v>
      </c>
      <c r="M174" s="70" t="s">
        <v>77</v>
      </c>
      <c r="O174" s="70" t="str">
        <f t="shared" si="34"/>
        <v/>
      </c>
      <c r="P174" s="70" t="str">
        <f t="shared" si="35"/>
        <v>C</v>
      </c>
      <c r="Q174" s="70" t="str">
        <f t="shared" si="36"/>
        <v/>
      </c>
    </row>
    <row r="175" spans="1:17" s="70" customFormat="1" ht="150">
      <c r="A175" s="70">
        <f t="shared" si="33"/>
        <v>161</v>
      </c>
      <c r="B175" s="71">
        <v>60941</v>
      </c>
      <c r="C175" s="71" t="s">
        <v>21</v>
      </c>
      <c r="D175" s="70" t="s">
        <v>93</v>
      </c>
      <c r="E175" s="70" t="s">
        <v>57</v>
      </c>
      <c r="F175" s="71" t="s">
        <v>9</v>
      </c>
      <c r="G175" s="71">
        <v>211</v>
      </c>
      <c r="H175" s="72" t="s">
        <v>212</v>
      </c>
      <c r="I175" s="71">
        <v>8</v>
      </c>
      <c r="J175" s="70" t="s">
        <v>58</v>
      </c>
      <c r="K175" s="71"/>
      <c r="L175" s="70" t="s">
        <v>511</v>
      </c>
      <c r="M175" s="70" t="s">
        <v>77</v>
      </c>
      <c r="O175" s="70" t="str">
        <f t="shared" si="34"/>
        <v/>
      </c>
      <c r="P175" s="70" t="str">
        <f t="shared" si="35"/>
        <v>C</v>
      </c>
      <c r="Q175" s="70" t="str">
        <f t="shared" si="36"/>
        <v/>
      </c>
    </row>
    <row r="176" spans="1:17" s="70" customFormat="1" ht="31.5">
      <c r="A176" s="70">
        <f t="shared" si="33"/>
        <v>162</v>
      </c>
      <c r="B176" s="71">
        <v>24144</v>
      </c>
      <c r="C176" s="71" t="s">
        <v>20</v>
      </c>
      <c r="D176" s="70" t="s">
        <v>93</v>
      </c>
      <c r="E176" s="70" t="s">
        <v>400</v>
      </c>
      <c r="F176" s="71" t="s">
        <v>9</v>
      </c>
      <c r="G176" s="71">
        <v>211</v>
      </c>
      <c r="H176" s="72" t="s">
        <v>212</v>
      </c>
      <c r="I176" s="71">
        <v>9</v>
      </c>
      <c r="J176" s="70" t="s">
        <v>398</v>
      </c>
      <c r="K176" s="71"/>
      <c r="L176" s="75" t="s">
        <v>512</v>
      </c>
      <c r="M176" s="70" t="s">
        <v>77</v>
      </c>
      <c r="O176" s="70" t="str">
        <f t="shared" si="34"/>
        <v/>
      </c>
      <c r="P176" s="70" t="str">
        <f t="shared" si="35"/>
        <v>C</v>
      </c>
      <c r="Q176" s="70" t="str">
        <f t="shared" si="36"/>
        <v/>
      </c>
    </row>
    <row r="177" spans="1:17" s="70" customFormat="1" ht="135">
      <c r="A177" s="70">
        <f t="shared" si="33"/>
        <v>163</v>
      </c>
      <c r="B177" s="71">
        <v>60941</v>
      </c>
      <c r="C177" s="71" t="s">
        <v>21</v>
      </c>
      <c r="D177" s="70" t="s">
        <v>93</v>
      </c>
      <c r="E177" s="70" t="s">
        <v>213</v>
      </c>
      <c r="F177" s="71" t="s">
        <v>9</v>
      </c>
      <c r="G177" s="71">
        <v>212</v>
      </c>
      <c r="H177" s="72" t="s">
        <v>214</v>
      </c>
      <c r="I177" s="71">
        <v>5</v>
      </c>
      <c r="J177" s="70" t="s">
        <v>215</v>
      </c>
      <c r="K177" s="71"/>
      <c r="L177" s="70" t="s">
        <v>514</v>
      </c>
      <c r="M177" s="70" t="s">
        <v>77</v>
      </c>
      <c r="O177" s="70" t="str">
        <f t="shared" si="34"/>
        <v/>
      </c>
      <c r="P177" s="70" t="str">
        <f t="shared" si="35"/>
        <v>C</v>
      </c>
      <c r="Q177" s="70" t="str">
        <f t="shared" si="36"/>
        <v/>
      </c>
    </row>
    <row r="178" spans="1:17" s="70" customFormat="1" ht="60">
      <c r="A178" s="70">
        <f t="shared" si="33"/>
        <v>164</v>
      </c>
      <c r="B178" s="71">
        <v>60941</v>
      </c>
      <c r="C178" s="71" t="s">
        <v>21</v>
      </c>
      <c r="D178" s="70" t="s">
        <v>93</v>
      </c>
      <c r="E178" s="70" t="s">
        <v>216</v>
      </c>
      <c r="F178" s="71" t="s">
        <v>9</v>
      </c>
      <c r="G178" s="71">
        <v>212</v>
      </c>
      <c r="H178" s="72" t="s">
        <v>214</v>
      </c>
      <c r="I178" s="71">
        <v>11</v>
      </c>
      <c r="J178" s="70" t="s">
        <v>217</v>
      </c>
      <c r="K178" s="71"/>
      <c r="L178" s="70" t="s">
        <v>513</v>
      </c>
      <c r="M178" s="70" t="s">
        <v>77</v>
      </c>
      <c r="O178" s="70" t="str">
        <f t="shared" si="34"/>
        <v/>
      </c>
      <c r="P178" s="70" t="str">
        <f t="shared" si="35"/>
        <v>C</v>
      </c>
      <c r="Q178" s="70" t="str">
        <f t="shared" si="36"/>
        <v/>
      </c>
    </row>
    <row r="179" spans="1:17" s="70" customFormat="1" ht="135">
      <c r="A179" s="70">
        <f t="shared" si="33"/>
        <v>165</v>
      </c>
      <c r="B179" s="71">
        <v>60941</v>
      </c>
      <c r="C179" s="71" t="s">
        <v>21</v>
      </c>
      <c r="D179" s="70" t="s">
        <v>93</v>
      </c>
      <c r="E179" s="70" t="s">
        <v>233</v>
      </c>
      <c r="F179" s="71" t="s">
        <v>9</v>
      </c>
      <c r="G179" s="71">
        <v>213</v>
      </c>
      <c r="H179" s="72" t="s">
        <v>214</v>
      </c>
      <c r="I179" s="71">
        <v>1</v>
      </c>
      <c r="J179" s="70" t="s">
        <v>234</v>
      </c>
      <c r="K179" s="71"/>
      <c r="L179" s="70" t="s">
        <v>515</v>
      </c>
      <c r="M179" s="70" t="s">
        <v>77</v>
      </c>
      <c r="O179" s="70" t="str">
        <f t="shared" si="34"/>
        <v/>
      </c>
      <c r="P179" s="70" t="str">
        <f t="shared" si="35"/>
        <v>C</v>
      </c>
      <c r="Q179" s="70" t="str">
        <f t="shared" si="36"/>
        <v/>
      </c>
    </row>
    <row r="180" spans="1:17" s="70" customFormat="1" ht="105">
      <c r="A180" s="70">
        <f t="shared" si="33"/>
        <v>166</v>
      </c>
      <c r="B180" s="71">
        <v>60941</v>
      </c>
      <c r="C180" s="71" t="s">
        <v>21</v>
      </c>
      <c r="D180" s="70" t="s">
        <v>93</v>
      </c>
      <c r="E180" s="70" t="s">
        <v>218</v>
      </c>
      <c r="F180" s="71" t="s">
        <v>9</v>
      </c>
      <c r="G180" s="71">
        <v>213</v>
      </c>
      <c r="H180" s="72" t="s">
        <v>214</v>
      </c>
      <c r="I180" s="71">
        <v>15</v>
      </c>
      <c r="J180" s="70" t="s">
        <v>219</v>
      </c>
      <c r="K180" s="71"/>
      <c r="L180" s="70" t="s">
        <v>516</v>
      </c>
      <c r="M180" s="70" t="s">
        <v>77</v>
      </c>
      <c r="O180" s="70" t="str">
        <f t="shared" si="34"/>
        <v/>
      </c>
      <c r="P180" s="70" t="str">
        <f t="shared" si="35"/>
        <v>C</v>
      </c>
      <c r="Q180" s="70" t="str">
        <f t="shared" si="36"/>
        <v/>
      </c>
    </row>
    <row r="181" spans="1:17" s="32" customFormat="1" ht="33.75" customHeight="1">
      <c r="A181" s="35" t="s">
        <v>471</v>
      </c>
      <c r="E181" s="25"/>
      <c r="G181" s="38"/>
      <c r="H181" s="58"/>
      <c r="I181" s="38"/>
      <c r="J181" s="25"/>
      <c r="L181" s="33"/>
      <c r="M181" s="33"/>
      <c r="N181" s="33"/>
      <c r="O181" s="34"/>
      <c r="P181" s="34"/>
      <c r="Q181" s="34"/>
    </row>
    <row r="182" spans="1:17" s="70" customFormat="1" ht="45">
      <c r="A182" s="70">
        <f>SUM(A180,1)</f>
        <v>167</v>
      </c>
      <c r="B182" s="71">
        <v>60941</v>
      </c>
      <c r="C182" s="71" t="s">
        <v>21</v>
      </c>
      <c r="D182" s="70" t="s">
        <v>93</v>
      </c>
      <c r="E182" s="70" t="s">
        <v>220</v>
      </c>
      <c r="F182" s="71" t="s">
        <v>9</v>
      </c>
      <c r="G182" s="71">
        <v>214</v>
      </c>
      <c r="H182" s="72" t="s">
        <v>221</v>
      </c>
      <c r="I182" s="71">
        <v>4</v>
      </c>
      <c r="J182" s="70" t="s">
        <v>222</v>
      </c>
      <c r="K182" s="71"/>
      <c r="L182" s="70" t="s">
        <v>476</v>
      </c>
      <c r="M182" s="70" t="s">
        <v>77</v>
      </c>
      <c r="O182" s="70" t="str">
        <f t="shared" ref="O182" si="37">IF(F182="Editorial",M182,"")</f>
        <v/>
      </c>
      <c r="P182" s="70" t="str">
        <f t="shared" ref="P182" si="38">IF(F182="Technical",M182,"")</f>
        <v>C</v>
      </c>
      <c r="Q182" s="70" t="str">
        <f t="shared" ref="Q182" si="39">IF(F182="General",M182,"")</f>
        <v/>
      </c>
    </row>
    <row r="183" spans="1:17" s="32" customFormat="1" ht="33.75" customHeight="1">
      <c r="A183" s="35" t="s">
        <v>472</v>
      </c>
      <c r="E183" s="25"/>
      <c r="G183" s="38"/>
      <c r="H183" s="58"/>
      <c r="I183" s="38"/>
      <c r="J183" s="25"/>
      <c r="L183" s="33"/>
      <c r="M183" s="33"/>
      <c r="N183" s="33"/>
      <c r="O183" s="34"/>
      <c r="P183" s="34"/>
      <c r="Q183" s="34"/>
    </row>
    <row r="184" spans="1:17" s="79" customFormat="1" ht="30">
      <c r="A184" s="79">
        <f>SUM(A182,1)</f>
        <v>168</v>
      </c>
      <c r="B184" s="80">
        <v>14928</v>
      </c>
      <c r="C184" s="80" t="s">
        <v>11</v>
      </c>
      <c r="D184" s="79" t="s">
        <v>93</v>
      </c>
      <c r="E184" s="79" t="s">
        <v>108</v>
      </c>
      <c r="F184" s="80" t="s">
        <v>9</v>
      </c>
      <c r="G184" s="80">
        <v>228</v>
      </c>
      <c r="H184" s="81" t="s">
        <v>439</v>
      </c>
      <c r="I184" s="80"/>
      <c r="K184" s="80"/>
      <c r="L184" s="79" t="s">
        <v>546</v>
      </c>
      <c r="M184" s="79" t="s">
        <v>77</v>
      </c>
      <c r="O184" s="79" t="str">
        <f t="shared" ref="O184:O185" si="40">IF(F184="Editorial",M184,"")</f>
        <v/>
      </c>
      <c r="P184" s="79" t="str">
        <f t="shared" ref="P184:P185" si="41">IF(F184="Technical",M184,"")</f>
        <v>C</v>
      </c>
      <c r="Q184" s="79" t="str">
        <f t="shared" ref="Q184:Q185" si="42">IF(F184="General",M184,"")</f>
        <v/>
      </c>
    </row>
    <row r="185" spans="1:17" s="79" customFormat="1" ht="30">
      <c r="A185" s="79">
        <f t="shared" ref="A185" si="43">SUM(A184,1)</f>
        <v>169</v>
      </c>
      <c r="B185" s="80">
        <v>60941</v>
      </c>
      <c r="C185" s="80" t="s">
        <v>21</v>
      </c>
      <c r="D185" s="79" t="s">
        <v>93</v>
      </c>
      <c r="E185" s="79" t="s">
        <v>59</v>
      </c>
      <c r="F185" s="80" t="s">
        <v>9</v>
      </c>
      <c r="G185" s="80">
        <v>229</v>
      </c>
      <c r="H185" s="81" t="s">
        <v>223</v>
      </c>
      <c r="I185" s="80">
        <v>17</v>
      </c>
      <c r="J185" s="79" t="s">
        <v>60</v>
      </c>
      <c r="K185" s="80"/>
      <c r="L185" s="79" t="s">
        <v>546</v>
      </c>
      <c r="M185" s="79" t="s">
        <v>77</v>
      </c>
      <c r="O185" s="79" t="str">
        <f t="shared" si="40"/>
        <v/>
      </c>
      <c r="P185" s="79" t="str">
        <f t="shared" si="41"/>
        <v>C</v>
      </c>
      <c r="Q185" s="79" t="str">
        <f t="shared" si="42"/>
        <v/>
      </c>
    </row>
    <row r="186" spans="1:17" s="32" customFormat="1" ht="33.75" customHeight="1">
      <c r="A186" s="35" t="s">
        <v>473</v>
      </c>
      <c r="E186" s="25"/>
      <c r="G186" s="38"/>
      <c r="H186" s="58"/>
      <c r="I186" s="38"/>
      <c r="J186" s="25"/>
      <c r="L186" s="33"/>
      <c r="M186" s="33"/>
      <c r="N186" s="33"/>
      <c r="O186" s="34"/>
      <c r="P186" s="34"/>
      <c r="Q186" s="34"/>
    </row>
    <row r="187" spans="1:17" s="79" customFormat="1" ht="60">
      <c r="A187" s="79">
        <f>SUM(A185,1)</f>
        <v>170</v>
      </c>
      <c r="B187" s="80">
        <v>60941</v>
      </c>
      <c r="C187" s="80" t="s">
        <v>21</v>
      </c>
      <c r="D187" s="79" t="s">
        <v>93</v>
      </c>
      <c r="E187" s="79" t="s">
        <v>224</v>
      </c>
      <c r="F187" s="80" t="s">
        <v>9</v>
      </c>
      <c r="G187" s="80">
        <v>233</v>
      </c>
      <c r="H187" s="81" t="s">
        <v>454</v>
      </c>
      <c r="I187" s="80"/>
      <c r="J187" s="79" t="s">
        <v>225</v>
      </c>
      <c r="K187" s="80"/>
      <c r="L187" s="79" t="s">
        <v>564</v>
      </c>
      <c r="M187" s="79" t="s">
        <v>77</v>
      </c>
      <c r="O187" s="79" t="str">
        <f t="shared" ref="O187:O192" si="44">IF(F187="Editorial",M187,"")</f>
        <v/>
      </c>
      <c r="P187" s="79" t="str">
        <f t="shared" ref="P187:P192" si="45">IF(F187="Technical",M187,"")</f>
        <v>C</v>
      </c>
      <c r="Q187" s="79" t="str">
        <f t="shared" ref="Q187:Q192" si="46">IF(F187="General",M187,"")</f>
        <v/>
      </c>
    </row>
    <row r="188" spans="1:17" s="79" customFormat="1" ht="45">
      <c r="A188" s="79">
        <f t="shared" ref="A188:A192" si="47">SUM(A187,1)</f>
        <v>171</v>
      </c>
      <c r="B188" s="80">
        <v>60941</v>
      </c>
      <c r="C188" s="80" t="s">
        <v>21</v>
      </c>
      <c r="D188" s="79" t="s">
        <v>93</v>
      </c>
      <c r="E188" s="79" t="s">
        <v>226</v>
      </c>
      <c r="F188" s="80" t="s">
        <v>9</v>
      </c>
      <c r="G188" s="80">
        <v>233</v>
      </c>
      <c r="H188" s="81" t="s">
        <v>455</v>
      </c>
      <c r="I188" s="80"/>
      <c r="J188" s="79" t="s">
        <v>227</v>
      </c>
      <c r="K188" s="80"/>
      <c r="L188" s="79" t="s">
        <v>564</v>
      </c>
      <c r="M188" s="79" t="s">
        <v>77</v>
      </c>
      <c r="O188" s="79" t="str">
        <f t="shared" si="44"/>
        <v/>
      </c>
      <c r="P188" s="79" t="str">
        <f t="shared" si="45"/>
        <v>C</v>
      </c>
      <c r="Q188" s="79" t="str">
        <f t="shared" si="46"/>
        <v/>
      </c>
    </row>
    <row r="189" spans="1:17" s="79" customFormat="1" ht="75">
      <c r="A189" s="79">
        <f t="shared" si="47"/>
        <v>172</v>
      </c>
      <c r="B189" s="80">
        <v>60941</v>
      </c>
      <c r="C189" s="80" t="s">
        <v>21</v>
      </c>
      <c r="D189" s="79" t="s">
        <v>93</v>
      </c>
      <c r="E189" s="79" t="s">
        <v>228</v>
      </c>
      <c r="F189" s="80" t="s">
        <v>9</v>
      </c>
      <c r="G189" s="80">
        <v>233</v>
      </c>
      <c r="H189" s="81" t="s">
        <v>456</v>
      </c>
      <c r="I189" s="80"/>
      <c r="J189" s="79" t="s">
        <v>225</v>
      </c>
      <c r="K189" s="80"/>
      <c r="L189" s="79" t="s">
        <v>564</v>
      </c>
      <c r="M189" s="79" t="s">
        <v>77</v>
      </c>
      <c r="O189" s="79" t="str">
        <f t="shared" si="44"/>
        <v/>
      </c>
      <c r="P189" s="79" t="str">
        <f t="shared" si="45"/>
        <v>C</v>
      </c>
      <c r="Q189" s="79" t="str">
        <f t="shared" si="46"/>
        <v/>
      </c>
    </row>
    <row r="190" spans="1:17" s="79" customFormat="1" ht="45">
      <c r="A190" s="79">
        <f t="shared" si="47"/>
        <v>173</v>
      </c>
      <c r="B190" s="80">
        <v>60941</v>
      </c>
      <c r="C190" s="80" t="s">
        <v>21</v>
      </c>
      <c r="D190" s="79" t="s">
        <v>93</v>
      </c>
      <c r="E190" s="79" t="s">
        <v>229</v>
      </c>
      <c r="F190" s="80" t="s">
        <v>9</v>
      </c>
      <c r="G190" s="80">
        <v>233</v>
      </c>
      <c r="H190" s="81" t="s">
        <v>457</v>
      </c>
      <c r="I190" s="80"/>
      <c r="J190" s="79" t="s">
        <v>227</v>
      </c>
      <c r="K190" s="80"/>
      <c r="L190" s="79" t="s">
        <v>564</v>
      </c>
      <c r="M190" s="79" t="s">
        <v>77</v>
      </c>
      <c r="O190" s="79" t="str">
        <f t="shared" si="44"/>
        <v/>
      </c>
      <c r="P190" s="79" t="str">
        <f t="shared" si="45"/>
        <v>C</v>
      </c>
      <c r="Q190" s="79" t="str">
        <f t="shared" si="46"/>
        <v/>
      </c>
    </row>
    <row r="191" spans="1:17" s="79" customFormat="1" ht="75">
      <c r="A191" s="79">
        <f t="shared" si="47"/>
        <v>174</v>
      </c>
      <c r="B191" s="80">
        <v>60941</v>
      </c>
      <c r="C191" s="80" t="s">
        <v>21</v>
      </c>
      <c r="D191" s="79" t="s">
        <v>93</v>
      </c>
      <c r="E191" s="79" t="s">
        <v>230</v>
      </c>
      <c r="F191" s="80" t="s">
        <v>9</v>
      </c>
      <c r="G191" s="80">
        <v>234</v>
      </c>
      <c r="H191" s="81" t="s">
        <v>458</v>
      </c>
      <c r="I191" s="80"/>
      <c r="J191" s="79" t="s">
        <v>225</v>
      </c>
      <c r="K191" s="80"/>
      <c r="L191" s="79" t="s">
        <v>564</v>
      </c>
      <c r="M191" s="79" t="s">
        <v>77</v>
      </c>
      <c r="O191" s="79" t="str">
        <f t="shared" si="44"/>
        <v/>
      </c>
      <c r="P191" s="79" t="str">
        <f t="shared" si="45"/>
        <v>C</v>
      </c>
      <c r="Q191" s="79" t="str">
        <f t="shared" si="46"/>
        <v/>
      </c>
    </row>
    <row r="192" spans="1:17" s="79" customFormat="1" ht="60">
      <c r="A192" s="79">
        <f t="shared" si="47"/>
        <v>175</v>
      </c>
      <c r="B192" s="80">
        <v>60941</v>
      </c>
      <c r="C192" s="80" t="s">
        <v>21</v>
      </c>
      <c r="D192" s="79" t="s">
        <v>93</v>
      </c>
      <c r="E192" s="79" t="s">
        <v>231</v>
      </c>
      <c r="F192" s="80" t="s">
        <v>9</v>
      </c>
      <c r="G192" s="80">
        <v>235</v>
      </c>
      <c r="H192" s="81" t="s">
        <v>232</v>
      </c>
      <c r="I192" s="80">
        <v>10</v>
      </c>
      <c r="J192" s="79" t="s">
        <v>227</v>
      </c>
      <c r="K192" s="80"/>
      <c r="L192" s="79" t="s">
        <v>564</v>
      </c>
      <c r="M192" s="79" t="s">
        <v>77</v>
      </c>
      <c r="O192" s="79" t="str">
        <f t="shared" si="44"/>
        <v/>
      </c>
      <c r="P192" s="79" t="str">
        <f t="shared" si="45"/>
        <v>C</v>
      </c>
      <c r="Q192" s="79" t="str">
        <f t="shared" si="46"/>
        <v/>
      </c>
    </row>
    <row r="193" spans="1:17" s="41" customFormat="1">
      <c r="C193" s="42"/>
      <c r="G193" s="43"/>
      <c r="H193" s="60"/>
      <c r="I193" s="43"/>
      <c r="M193" s="1"/>
    </row>
    <row r="194" spans="1:17">
      <c r="C194" s="36"/>
      <c r="G194" s="39"/>
      <c r="H194" s="61"/>
      <c r="I194" s="39"/>
      <c r="O194" s="1" t="str">
        <f t="shared" ref="O194" si="48">IF(F194="Editorial",M194,"")</f>
        <v/>
      </c>
    </row>
    <row r="195" spans="1:17" s="66" customFormat="1" ht="18.75">
      <c r="A195" s="65" t="s">
        <v>448</v>
      </c>
      <c r="E195" s="67"/>
      <c r="G195" s="68"/>
      <c r="H195" s="69"/>
      <c r="I195" s="68"/>
      <c r="J195" s="67"/>
      <c r="M195" s="67"/>
      <c r="O195" s="67" t="str">
        <f t="shared" ref="O195:O217" si="49">IF(F195="Editorial",M195,"")</f>
        <v/>
      </c>
    </row>
    <row r="196" spans="1:17" ht="45">
      <c r="A196" s="1">
        <f>SUM(A192,1)</f>
        <v>176</v>
      </c>
      <c r="B196">
        <v>6111</v>
      </c>
      <c r="C196" t="s">
        <v>14</v>
      </c>
      <c r="D196" s="1" t="s">
        <v>93</v>
      </c>
      <c r="E196" s="1" t="s">
        <v>413</v>
      </c>
      <c r="F196" t="s">
        <v>13</v>
      </c>
      <c r="G196">
        <v>2</v>
      </c>
      <c r="H196" s="59">
        <v>3.1</v>
      </c>
      <c r="I196">
        <v>8</v>
      </c>
      <c r="J196" s="1" t="s">
        <v>414</v>
      </c>
      <c r="K196">
        <v>0</v>
      </c>
      <c r="M196" s="1" t="s">
        <v>27</v>
      </c>
      <c r="N196" s="1" t="s">
        <v>497</v>
      </c>
      <c r="O196" s="41" t="str">
        <f t="shared" si="49"/>
        <v>A</v>
      </c>
      <c r="P196" s="41" t="str">
        <f t="shared" ref="P196:P217" si="50">IF(F196="Technical",M196,"")</f>
        <v/>
      </c>
      <c r="Q196" s="41" t="str">
        <f t="shared" ref="Q196:Q217" si="51">IF(F196="General",M196,"")</f>
        <v/>
      </c>
    </row>
    <row r="197" spans="1:17" ht="60">
      <c r="A197" s="1">
        <f t="shared" ref="A197:A217" si="52">SUM(A196,1)</f>
        <v>177</v>
      </c>
      <c r="B197">
        <v>65892</v>
      </c>
      <c r="C197" t="s">
        <v>99</v>
      </c>
      <c r="D197" s="1" t="s">
        <v>92</v>
      </c>
      <c r="E197" s="1" t="s">
        <v>280</v>
      </c>
      <c r="F197" t="s">
        <v>13</v>
      </c>
      <c r="G197">
        <v>4</v>
      </c>
      <c r="H197" s="59">
        <v>4.2</v>
      </c>
      <c r="I197"/>
      <c r="J197" s="1" t="s">
        <v>281</v>
      </c>
      <c r="K197"/>
      <c r="M197" s="1" t="s">
        <v>27</v>
      </c>
      <c r="N197" s="1" t="s">
        <v>497</v>
      </c>
      <c r="O197" s="41" t="str">
        <f t="shared" si="49"/>
        <v>A</v>
      </c>
      <c r="P197" s="41" t="str">
        <f t="shared" si="50"/>
        <v/>
      </c>
      <c r="Q197" s="41" t="str">
        <f t="shared" si="51"/>
        <v/>
      </c>
    </row>
    <row r="198" spans="1:17" ht="30">
      <c r="A198" s="1">
        <f t="shared" si="52"/>
        <v>178</v>
      </c>
      <c r="B198">
        <v>24144</v>
      </c>
      <c r="C198" t="s">
        <v>20</v>
      </c>
      <c r="D198" s="1" t="s">
        <v>93</v>
      </c>
      <c r="E198" s="1" t="s">
        <v>339</v>
      </c>
      <c r="F198" t="s">
        <v>13</v>
      </c>
      <c r="G198">
        <v>5</v>
      </c>
      <c r="H198" s="59"/>
      <c r="I198">
        <v>9</v>
      </c>
      <c r="J198" s="1" t="s">
        <v>340</v>
      </c>
      <c r="K198"/>
      <c r="M198" s="1" t="s">
        <v>27</v>
      </c>
      <c r="N198" s="1" t="s">
        <v>497</v>
      </c>
      <c r="O198" s="41" t="str">
        <f t="shared" si="49"/>
        <v>A</v>
      </c>
      <c r="P198" s="41" t="str">
        <f t="shared" si="50"/>
        <v/>
      </c>
      <c r="Q198" s="41" t="str">
        <f t="shared" si="51"/>
        <v/>
      </c>
    </row>
    <row r="199" spans="1:17">
      <c r="A199" s="1">
        <f t="shared" si="52"/>
        <v>179</v>
      </c>
      <c r="B199">
        <v>62099</v>
      </c>
      <c r="C199" t="s">
        <v>17</v>
      </c>
      <c r="D199" s="1" t="s">
        <v>92</v>
      </c>
      <c r="E199" s="1" t="s">
        <v>253</v>
      </c>
      <c r="F199" t="s">
        <v>13</v>
      </c>
      <c r="G199">
        <v>9</v>
      </c>
      <c r="H199" s="59"/>
      <c r="I199">
        <v>9</v>
      </c>
      <c r="J199" s="1" t="s">
        <v>254</v>
      </c>
      <c r="K199">
        <v>0</v>
      </c>
      <c r="M199" s="1" t="s">
        <v>27</v>
      </c>
      <c r="N199" s="1" t="s">
        <v>497</v>
      </c>
      <c r="O199" s="41" t="str">
        <f t="shared" si="49"/>
        <v>A</v>
      </c>
      <c r="P199" s="41" t="str">
        <f t="shared" si="50"/>
        <v/>
      </c>
      <c r="Q199" s="41" t="str">
        <f t="shared" si="51"/>
        <v/>
      </c>
    </row>
    <row r="200" spans="1:17">
      <c r="A200" s="1">
        <f t="shared" si="52"/>
        <v>180</v>
      </c>
      <c r="B200">
        <v>60941</v>
      </c>
      <c r="C200" t="s">
        <v>21</v>
      </c>
      <c r="D200" s="1" t="s">
        <v>93</v>
      </c>
      <c r="E200" s="1" t="s">
        <v>23</v>
      </c>
      <c r="F200" t="s">
        <v>13</v>
      </c>
      <c r="G200">
        <v>10</v>
      </c>
      <c r="H200" s="59" t="s">
        <v>142</v>
      </c>
      <c r="I200">
        <v>26</v>
      </c>
      <c r="J200" s="1" t="s">
        <v>22</v>
      </c>
      <c r="K200"/>
      <c r="M200" s="1" t="s">
        <v>27</v>
      </c>
      <c r="N200" s="1" t="s">
        <v>497</v>
      </c>
      <c r="O200" s="41" t="str">
        <f t="shared" si="49"/>
        <v>A</v>
      </c>
      <c r="P200" s="41" t="str">
        <f t="shared" si="50"/>
        <v/>
      </c>
      <c r="Q200" s="41" t="str">
        <f t="shared" si="51"/>
        <v/>
      </c>
    </row>
    <row r="201" spans="1:17" ht="30">
      <c r="A201" s="1">
        <f t="shared" si="52"/>
        <v>181</v>
      </c>
      <c r="B201">
        <v>60941</v>
      </c>
      <c r="C201" t="s">
        <v>21</v>
      </c>
      <c r="D201" s="1" t="s">
        <v>93</v>
      </c>
      <c r="E201" s="1" t="s">
        <v>24</v>
      </c>
      <c r="F201" t="s">
        <v>13</v>
      </c>
      <c r="G201">
        <v>14</v>
      </c>
      <c r="H201" s="59">
        <v>5.0999999999999996</v>
      </c>
      <c r="I201">
        <v>1</v>
      </c>
      <c r="J201" s="1" t="s">
        <v>25</v>
      </c>
      <c r="K201"/>
      <c r="M201" s="1" t="s">
        <v>27</v>
      </c>
      <c r="N201" s="1" t="s">
        <v>497</v>
      </c>
      <c r="O201" s="41" t="str">
        <f t="shared" si="49"/>
        <v>A</v>
      </c>
      <c r="P201" s="41" t="str">
        <f t="shared" si="50"/>
        <v/>
      </c>
      <c r="Q201" s="41" t="str">
        <f t="shared" si="51"/>
        <v/>
      </c>
    </row>
    <row r="202" spans="1:17" ht="30">
      <c r="A202" s="1">
        <f t="shared" si="52"/>
        <v>182</v>
      </c>
      <c r="B202">
        <v>60941</v>
      </c>
      <c r="C202" t="s">
        <v>21</v>
      </c>
      <c r="D202" s="1" t="s">
        <v>93</v>
      </c>
      <c r="E202" s="1" t="s">
        <v>143</v>
      </c>
      <c r="F202" t="s">
        <v>13</v>
      </c>
      <c r="G202">
        <v>20</v>
      </c>
      <c r="H202" s="59" t="s">
        <v>144</v>
      </c>
      <c r="I202">
        <v>17</v>
      </c>
      <c r="J202" s="1" t="s">
        <v>145</v>
      </c>
      <c r="K202"/>
      <c r="M202" s="1" t="s">
        <v>27</v>
      </c>
      <c r="N202" s="1" t="s">
        <v>497</v>
      </c>
      <c r="O202" s="41" t="str">
        <f t="shared" si="49"/>
        <v>A</v>
      </c>
      <c r="P202" s="41" t="str">
        <f t="shared" si="50"/>
        <v/>
      </c>
      <c r="Q202" s="41" t="str">
        <f t="shared" si="51"/>
        <v/>
      </c>
    </row>
    <row r="203" spans="1:17" ht="30">
      <c r="A203" s="1">
        <f t="shared" si="52"/>
        <v>183</v>
      </c>
      <c r="B203">
        <v>60941</v>
      </c>
      <c r="C203" t="s">
        <v>21</v>
      </c>
      <c r="D203" s="1" t="s">
        <v>93</v>
      </c>
      <c r="E203" s="1" t="s">
        <v>146</v>
      </c>
      <c r="F203" t="s">
        <v>13</v>
      </c>
      <c r="G203">
        <v>23</v>
      </c>
      <c r="H203" s="59" t="s">
        <v>147</v>
      </c>
      <c r="I203">
        <v>1</v>
      </c>
      <c r="J203" s="1" t="s">
        <v>25</v>
      </c>
      <c r="K203"/>
      <c r="M203" s="1" t="s">
        <v>27</v>
      </c>
      <c r="N203" s="1" t="s">
        <v>497</v>
      </c>
      <c r="O203" s="41" t="str">
        <f t="shared" si="49"/>
        <v>A</v>
      </c>
      <c r="P203" s="41" t="str">
        <f t="shared" si="50"/>
        <v/>
      </c>
      <c r="Q203" s="41" t="str">
        <f t="shared" si="51"/>
        <v/>
      </c>
    </row>
    <row r="204" spans="1:17" ht="30">
      <c r="A204" s="1">
        <f t="shared" si="52"/>
        <v>184</v>
      </c>
      <c r="B204">
        <v>65892</v>
      </c>
      <c r="C204" t="s">
        <v>99</v>
      </c>
      <c r="D204" s="1" t="s">
        <v>92</v>
      </c>
      <c r="E204" s="1" t="s">
        <v>334</v>
      </c>
      <c r="F204" t="s">
        <v>13</v>
      </c>
      <c r="G204">
        <v>31</v>
      </c>
      <c r="H204" s="59"/>
      <c r="I204">
        <v>13</v>
      </c>
      <c r="J204" s="1" t="s">
        <v>335</v>
      </c>
      <c r="K204"/>
      <c r="M204" s="1" t="s">
        <v>27</v>
      </c>
      <c r="N204" s="1" t="s">
        <v>497</v>
      </c>
      <c r="O204" s="41" t="str">
        <f t="shared" si="49"/>
        <v>A</v>
      </c>
      <c r="P204" s="41" t="str">
        <f t="shared" si="50"/>
        <v/>
      </c>
      <c r="Q204" s="41" t="str">
        <f t="shared" si="51"/>
        <v/>
      </c>
    </row>
    <row r="205" spans="1:17" ht="30">
      <c r="A205" s="1">
        <f t="shared" si="52"/>
        <v>185</v>
      </c>
      <c r="B205">
        <v>65892</v>
      </c>
      <c r="C205" t="s">
        <v>99</v>
      </c>
      <c r="D205" s="1" t="s">
        <v>92</v>
      </c>
      <c r="E205" s="1" t="s">
        <v>336</v>
      </c>
      <c r="F205" t="s">
        <v>13</v>
      </c>
      <c r="G205">
        <v>32</v>
      </c>
      <c r="H205" s="59" t="s">
        <v>158</v>
      </c>
      <c r="I205">
        <v>7</v>
      </c>
      <c r="J205" s="1" t="s">
        <v>335</v>
      </c>
      <c r="K205"/>
      <c r="M205" s="1" t="s">
        <v>27</v>
      </c>
      <c r="N205" s="1" t="s">
        <v>497</v>
      </c>
      <c r="O205" s="41" t="str">
        <f t="shared" si="49"/>
        <v>A</v>
      </c>
      <c r="P205" s="41" t="str">
        <f t="shared" si="50"/>
        <v/>
      </c>
      <c r="Q205" s="41" t="str">
        <f t="shared" si="51"/>
        <v/>
      </c>
    </row>
    <row r="206" spans="1:17">
      <c r="A206" s="1">
        <f t="shared" si="52"/>
        <v>186</v>
      </c>
      <c r="B206">
        <v>62099</v>
      </c>
      <c r="C206" t="s">
        <v>17</v>
      </c>
      <c r="D206" s="1" t="s">
        <v>92</v>
      </c>
      <c r="E206" s="1" t="s">
        <v>255</v>
      </c>
      <c r="F206" t="s">
        <v>13</v>
      </c>
      <c r="G206">
        <v>55</v>
      </c>
      <c r="H206" s="59" t="s">
        <v>169</v>
      </c>
      <c r="I206">
        <v>23</v>
      </c>
      <c r="J206" s="1" t="s">
        <v>256</v>
      </c>
      <c r="K206">
        <v>0</v>
      </c>
      <c r="M206" s="1" t="s">
        <v>27</v>
      </c>
      <c r="N206" s="1" t="s">
        <v>497</v>
      </c>
      <c r="O206" s="41" t="str">
        <f t="shared" si="49"/>
        <v>A</v>
      </c>
      <c r="P206" s="41" t="str">
        <f t="shared" si="50"/>
        <v/>
      </c>
      <c r="Q206" s="41" t="str">
        <f t="shared" si="51"/>
        <v/>
      </c>
    </row>
    <row r="207" spans="1:17">
      <c r="A207" s="1">
        <f t="shared" si="52"/>
        <v>187</v>
      </c>
      <c r="B207">
        <v>62099</v>
      </c>
      <c r="C207" t="s">
        <v>17</v>
      </c>
      <c r="D207" s="1" t="s">
        <v>92</v>
      </c>
      <c r="E207" s="1" t="s">
        <v>257</v>
      </c>
      <c r="F207" t="s">
        <v>13</v>
      </c>
      <c r="G207">
        <v>55</v>
      </c>
      <c r="H207" s="59" t="s">
        <v>169</v>
      </c>
      <c r="I207">
        <v>32</v>
      </c>
      <c r="J207" s="1" t="s">
        <v>258</v>
      </c>
      <c r="K207">
        <v>0</v>
      </c>
      <c r="M207" s="1" t="s">
        <v>27</v>
      </c>
      <c r="N207" s="1" t="s">
        <v>497</v>
      </c>
      <c r="O207" s="41" t="str">
        <f t="shared" si="49"/>
        <v>A</v>
      </c>
      <c r="P207" s="41" t="str">
        <f t="shared" si="50"/>
        <v/>
      </c>
      <c r="Q207" s="41" t="str">
        <f t="shared" si="51"/>
        <v/>
      </c>
    </row>
    <row r="208" spans="1:17" ht="30">
      <c r="A208" s="1">
        <f t="shared" si="52"/>
        <v>188</v>
      </c>
      <c r="B208">
        <v>65892</v>
      </c>
      <c r="C208" t="s">
        <v>99</v>
      </c>
      <c r="D208" s="1" t="s">
        <v>92</v>
      </c>
      <c r="E208" s="1" t="s">
        <v>303</v>
      </c>
      <c r="F208" t="s">
        <v>13</v>
      </c>
      <c r="G208">
        <v>93</v>
      </c>
      <c r="H208" s="59"/>
      <c r="I208">
        <v>42</v>
      </c>
      <c r="J208" s="1" t="s">
        <v>304</v>
      </c>
      <c r="K208"/>
      <c r="M208" s="1" t="s">
        <v>27</v>
      </c>
      <c r="N208" s="1" t="s">
        <v>497</v>
      </c>
      <c r="O208" s="41" t="str">
        <f t="shared" si="49"/>
        <v>A</v>
      </c>
      <c r="P208" s="41" t="str">
        <f t="shared" si="50"/>
        <v/>
      </c>
      <c r="Q208" s="41" t="str">
        <f t="shared" si="51"/>
        <v/>
      </c>
    </row>
    <row r="209" spans="1:17" s="79" customFormat="1" ht="120">
      <c r="A209" s="79">
        <f t="shared" si="52"/>
        <v>189</v>
      </c>
      <c r="B209" s="80">
        <v>14928</v>
      </c>
      <c r="C209" s="80" t="s">
        <v>11</v>
      </c>
      <c r="D209" s="79" t="s">
        <v>93</v>
      </c>
      <c r="E209" s="79" t="s">
        <v>109</v>
      </c>
      <c r="F209" s="80" t="s">
        <v>9</v>
      </c>
      <c r="G209" s="80">
        <v>173</v>
      </c>
      <c r="H209" s="81">
        <v>10.5</v>
      </c>
      <c r="I209" s="80"/>
      <c r="J209" s="79" t="s">
        <v>110</v>
      </c>
      <c r="K209" s="80"/>
      <c r="L209" s="79" t="s">
        <v>541</v>
      </c>
      <c r="M209" s="79" t="s">
        <v>77</v>
      </c>
      <c r="O209" s="79" t="str">
        <f t="shared" si="49"/>
        <v/>
      </c>
      <c r="P209" s="79" t="str">
        <f t="shared" si="50"/>
        <v>C</v>
      </c>
      <c r="Q209" s="79" t="str">
        <f t="shared" si="51"/>
        <v/>
      </c>
    </row>
    <row r="210" spans="1:17">
      <c r="A210" s="1">
        <f t="shared" si="52"/>
        <v>190</v>
      </c>
      <c r="B210">
        <v>65892</v>
      </c>
      <c r="C210" t="s">
        <v>99</v>
      </c>
      <c r="D210" s="1" t="s">
        <v>92</v>
      </c>
      <c r="E210" s="1" t="s">
        <v>100</v>
      </c>
      <c r="F210" t="s">
        <v>13</v>
      </c>
      <c r="G210">
        <v>173</v>
      </c>
      <c r="H210" s="59">
        <v>10.1</v>
      </c>
      <c r="I210">
        <v>4</v>
      </c>
      <c r="J210" s="1" t="s">
        <v>101</v>
      </c>
      <c r="K210">
        <v>0</v>
      </c>
      <c r="M210" s="1" t="s">
        <v>27</v>
      </c>
      <c r="N210" s="1" t="s">
        <v>497</v>
      </c>
      <c r="O210" s="41" t="str">
        <f t="shared" si="49"/>
        <v>A</v>
      </c>
      <c r="P210" s="41" t="str">
        <f t="shared" si="50"/>
        <v/>
      </c>
      <c r="Q210" s="41" t="str">
        <f t="shared" si="51"/>
        <v/>
      </c>
    </row>
    <row r="211" spans="1:17" ht="120">
      <c r="A211" s="1">
        <f t="shared" si="52"/>
        <v>191</v>
      </c>
      <c r="B211">
        <v>50454</v>
      </c>
      <c r="C211" t="s">
        <v>10</v>
      </c>
      <c r="D211" s="1" t="s">
        <v>27</v>
      </c>
      <c r="E211" s="1" t="s">
        <v>139</v>
      </c>
      <c r="F211" t="s">
        <v>13</v>
      </c>
      <c r="G211">
        <v>207</v>
      </c>
      <c r="H211" s="59" t="s">
        <v>140</v>
      </c>
      <c r="I211">
        <v>2</v>
      </c>
      <c r="J211" s="1" t="s">
        <v>141</v>
      </c>
      <c r="K211">
        <v>0</v>
      </c>
      <c r="M211" s="1" t="s">
        <v>27</v>
      </c>
      <c r="N211" s="1" t="s">
        <v>497</v>
      </c>
      <c r="O211" s="41" t="str">
        <f t="shared" si="49"/>
        <v>A</v>
      </c>
      <c r="P211" s="41" t="str">
        <f t="shared" si="50"/>
        <v/>
      </c>
      <c r="Q211" s="41" t="str">
        <f t="shared" si="51"/>
        <v/>
      </c>
    </row>
    <row r="212" spans="1:17" ht="30">
      <c r="A212" s="1">
        <f t="shared" si="52"/>
        <v>192</v>
      </c>
      <c r="B212">
        <v>6111</v>
      </c>
      <c r="C212" t="s">
        <v>14</v>
      </c>
      <c r="D212" s="1" t="s">
        <v>93</v>
      </c>
      <c r="E212" s="1" t="s">
        <v>426</v>
      </c>
      <c r="F212" t="s">
        <v>13</v>
      </c>
      <c r="G212">
        <v>207</v>
      </c>
      <c r="H212" s="59" t="s">
        <v>461</v>
      </c>
      <c r="I212">
        <v>9</v>
      </c>
      <c r="J212" s="1" t="s">
        <v>427</v>
      </c>
      <c r="K212">
        <v>0</v>
      </c>
      <c r="M212" s="1" t="s">
        <v>27</v>
      </c>
      <c r="N212" s="1" t="s">
        <v>497</v>
      </c>
      <c r="O212" s="41" t="str">
        <f t="shared" si="49"/>
        <v>A</v>
      </c>
      <c r="P212" s="41" t="str">
        <f t="shared" si="50"/>
        <v/>
      </c>
      <c r="Q212" s="41" t="str">
        <f t="shared" si="51"/>
        <v/>
      </c>
    </row>
    <row r="213" spans="1:17">
      <c r="A213" s="1">
        <f t="shared" si="52"/>
        <v>193</v>
      </c>
      <c r="B213">
        <v>62099</v>
      </c>
      <c r="C213" t="s">
        <v>17</v>
      </c>
      <c r="D213" s="1" t="s">
        <v>92</v>
      </c>
      <c r="E213" s="1" t="s">
        <v>259</v>
      </c>
      <c r="F213" t="s">
        <v>13</v>
      </c>
      <c r="G213">
        <v>211</v>
      </c>
      <c r="H213" s="59" t="s">
        <v>212</v>
      </c>
      <c r="I213">
        <v>9</v>
      </c>
      <c r="J213" s="1" t="s">
        <v>260</v>
      </c>
      <c r="K213">
        <v>1</v>
      </c>
      <c r="M213" s="1" t="s">
        <v>27</v>
      </c>
      <c r="N213" s="1" t="s">
        <v>497</v>
      </c>
      <c r="O213" s="41" t="str">
        <f t="shared" si="49"/>
        <v>A</v>
      </c>
      <c r="P213" s="41" t="str">
        <f t="shared" si="50"/>
        <v/>
      </c>
      <c r="Q213" s="41" t="str">
        <f t="shared" si="51"/>
        <v/>
      </c>
    </row>
    <row r="214" spans="1:17">
      <c r="A214" s="1">
        <f t="shared" si="52"/>
        <v>194</v>
      </c>
      <c r="B214">
        <v>62099</v>
      </c>
      <c r="C214" t="s">
        <v>17</v>
      </c>
      <c r="D214" s="1" t="s">
        <v>92</v>
      </c>
      <c r="E214" s="1" t="s">
        <v>261</v>
      </c>
      <c r="F214" t="s">
        <v>13</v>
      </c>
      <c r="G214">
        <v>226</v>
      </c>
      <c r="H214" s="59" t="s">
        <v>462</v>
      </c>
      <c r="I214">
        <v>34</v>
      </c>
      <c r="J214" s="1" t="s">
        <v>262</v>
      </c>
      <c r="K214">
        <v>1</v>
      </c>
      <c r="M214" s="1" t="s">
        <v>27</v>
      </c>
      <c r="N214" s="1" t="s">
        <v>497</v>
      </c>
      <c r="O214" s="41" t="str">
        <f t="shared" si="49"/>
        <v>A</v>
      </c>
      <c r="P214" s="41" t="str">
        <f t="shared" si="50"/>
        <v/>
      </c>
      <c r="Q214" s="41" t="str">
        <f t="shared" si="51"/>
        <v/>
      </c>
    </row>
    <row r="215" spans="1:17" ht="60">
      <c r="A215" s="1">
        <f t="shared" si="52"/>
        <v>195</v>
      </c>
      <c r="B215">
        <v>62099</v>
      </c>
      <c r="C215" t="s">
        <v>17</v>
      </c>
      <c r="D215" s="1" t="s">
        <v>92</v>
      </c>
      <c r="E215" s="1" t="s">
        <v>263</v>
      </c>
      <c r="F215" t="s">
        <v>13</v>
      </c>
      <c r="G215">
        <v>226.227</v>
      </c>
      <c r="H215" s="59" t="s">
        <v>462</v>
      </c>
      <c r="I215" t="s">
        <v>264</v>
      </c>
      <c r="J215" s="1" t="s">
        <v>265</v>
      </c>
      <c r="K215">
        <v>1</v>
      </c>
      <c r="M215" s="1" t="s">
        <v>27</v>
      </c>
      <c r="N215" s="1" t="s">
        <v>497</v>
      </c>
      <c r="O215" s="41" t="str">
        <f t="shared" si="49"/>
        <v>A</v>
      </c>
      <c r="P215" s="41" t="str">
        <f t="shared" si="50"/>
        <v/>
      </c>
      <c r="Q215" s="41" t="str">
        <f t="shared" si="51"/>
        <v/>
      </c>
    </row>
    <row r="216" spans="1:17">
      <c r="A216" s="1">
        <f t="shared" si="52"/>
        <v>196</v>
      </c>
      <c r="B216">
        <v>62099</v>
      </c>
      <c r="C216" t="s">
        <v>17</v>
      </c>
      <c r="D216" s="1" t="s">
        <v>92</v>
      </c>
      <c r="E216" s="1" t="s">
        <v>261</v>
      </c>
      <c r="F216" t="s">
        <v>13</v>
      </c>
      <c r="G216">
        <v>227</v>
      </c>
      <c r="H216" s="59" t="s">
        <v>462</v>
      </c>
      <c r="I216" t="s">
        <v>266</v>
      </c>
      <c r="J216" s="1" t="s">
        <v>262</v>
      </c>
      <c r="K216">
        <v>1</v>
      </c>
      <c r="M216" s="1" t="s">
        <v>27</v>
      </c>
      <c r="N216" s="1" t="s">
        <v>497</v>
      </c>
      <c r="O216" s="41" t="str">
        <f t="shared" si="49"/>
        <v>A</v>
      </c>
      <c r="P216" s="41" t="str">
        <f t="shared" si="50"/>
        <v/>
      </c>
      <c r="Q216" s="41" t="str">
        <f t="shared" si="51"/>
        <v/>
      </c>
    </row>
    <row r="217" spans="1:17" ht="30">
      <c r="A217" s="1">
        <f t="shared" si="52"/>
        <v>197</v>
      </c>
      <c r="B217">
        <v>62099</v>
      </c>
      <c r="C217" t="s">
        <v>17</v>
      </c>
      <c r="D217" s="1" t="s">
        <v>92</v>
      </c>
      <c r="E217" s="1" t="s">
        <v>267</v>
      </c>
      <c r="F217" t="s">
        <v>13</v>
      </c>
      <c r="G217">
        <v>227</v>
      </c>
      <c r="H217" s="59" t="s">
        <v>462</v>
      </c>
      <c r="I217" t="s">
        <v>268</v>
      </c>
      <c r="J217" s="1" t="s">
        <v>269</v>
      </c>
      <c r="K217">
        <v>1</v>
      </c>
      <c r="M217" s="1" t="s">
        <v>27</v>
      </c>
      <c r="N217" s="1" t="s">
        <v>497</v>
      </c>
      <c r="O217" s="41" t="str">
        <f t="shared" si="49"/>
        <v>A</v>
      </c>
      <c r="P217" s="41" t="str">
        <f t="shared" si="50"/>
        <v/>
      </c>
      <c r="Q217" s="41" t="str">
        <f t="shared" si="51"/>
        <v/>
      </c>
    </row>
    <row r="218" spans="1:17" s="41" customFormat="1">
      <c r="C218" s="42"/>
      <c r="G218" s="43"/>
      <c r="H218" s="60"/>
      <c r="I218" s="43"/>
    </row>
    <row r="219" spans="1:17" s="41" customFormat="1">
      <c r="C219" s="42"/>
      <c r="G219" s="43"/>
      <c r="H219" s="60"/>
      <c r="I219" s="43"/>
    </row>
    <row r="220" spans="1:17" s="41" customFormat="1">
      <c r="C220" s="42"/>
      <c r="G220" s="43"/>
      <c r="H220" s="60"/>
      <c r="I220" s="43"/>
    </row>
    <row r="221" spans="1:17" s="41" customFormat="1">
      <c r="C221" s="42"/>
      <c r="E221" s="52"/>
      <c r="F221" s="53"/>
      <c r="G221" s="54"/>
      <c r="H221" s="62"/>
      <c r="I221" s="54"/>
      <c r="J221" s="52"/>
    </row>
    <row r="222" spans="1:17" s="41" customFormat="1">
      <c r="C222" s="42"/>
      <c r="G222" s="43"/>
      <c r="H222" s="60"/>
      <c r="I222" s="43"/>
    </row>
    <row r="223" spans="1:17" s="41" customFormat="1">
      <c r="C223" s="42"/>
      <c r="G223" s="43"/>
      <c r="H223" s="60"/>
      <c r="I223" s="43"/>
    </row>
    <row r="224" spans="1:17" s="41" customFormat="1">
      <c r="C224" s="42"/>
      <c r="G224" s="43"/>
      <c r="H224" s="60"/>
      <c r="I224" s="43"/>
    </row>
    <row r="225" spans="3:10" s="41" customFormat="1">
      <c r="C225" s="42"/>
      <c r="E225" s="46"/>
      <c r="F225" s="55"/>
      <c r="G225" s="48"/>
      <c r="H225" s="62"/>
      <c r="I225" s="49"/>
      <c r="J225" s="46"/>
    </row>
    <row r="226" spans="3:10" s="41" customFormat="1">
      <c r="C226" s="42"/>
      <c r="G226" s="43"/>
      <c r="H226" s="60"/>
      <c r="I226" s="43"/>
    </row>
    <row r="227" spans="3:10" s="41" customFormat="1">
      <c r="C227" s="42"/>
      <c r="E227" s="52"/>
      <c r="F227" s="53"/>
      <c r="G227" s="54"/>
      <c r="H227" s="62"/>
      <c r="I227" s="54"/>
      <c r="J227" s="52"/>
    </row>
    <row r="228" spans="3:10" s="41" customFormat="1">
      <c r="C228" s="42"/>
      <c r="G228" s="43"/>
      <c r="H228" s="60"/>
      <c r="I228" s="43"/>
    </row>
    <row r="229" spans="3:10" s="41" customFormat="1">
      <c r="C229" s="42"/>
      <c r="G229" s="43"/>
      <c r="H229" s="60"/>
      <c r="I229" s="43"/>
    </row>
    <row r="230" spans="3:10" s="41" customFormat="1">
      <c r="C230" s="42"/>
      <c r="G230" s="43"/>
      <c r="H230" s="60"/>
      <c r="I230" s="43"/>
    </row>
    <row r="231" spans="3:10" s="41" customFormat="1">
      <c r="C231" s="42"/>
      <c r="E231" s="46"/>
      <c r="F231" s="47"/>
      <c r="G231" s="48"/>
      <c r="H231" s="48"/>
      <c r="I231" s="49"/>
      <c r="J231" s="46"/>
    </row>
    <row r="232" spans="3:10" s="41" customFormat="1">
      <c r="C232" s="42"/>
      <c r="D232" s="45"/>
      <c r="G232" s="43"/>
      <c r="H232" s="60"/>
      <c r="I232" s="43"/>
    </row>
    <row r="233" spans="3:10" s="41" customFormat="1">
      <c r="C233" s="42"/>
      <c r="E233" s="46"/>
      <c r="F233" s="46"/>
      <c r="G233" s="48"/>
      <c r="H233" s="48"/>
      <c r="I233" s="49"/>
      <c r="J233" s="46"/>
    </row>
    <row r="234" spans="3:10" s="41" customFormat="1">
      <c r="C234" s="42"/>
      <c r="D234" s="45"/>
      <c r="G234" s="43"/>
      <c r="H234" s="60"/>
      <c r="I234" s="43"/>
    </row>
    <row r="235" spans="3:10" s="41" customFormat="1">
      <c r="C235" s="42"/>
      <c r="E235" s="47"/>
      <c r="F235" s="47"/>
      <c r="G235" s="50"/>
      <c r="H235" s="50"/>
      <c r="I235" s="51"/>
      <c r="J235" s="47"/>
    </row>
    <row r="236" spans="3:10" s="41" customFormat="1">
      <c r="C236" s="42"/>
      <c r="E236" s="47"/>
      <c r="F236" s="47"/>
      <c r="G236" s="50"/>
      <c r="H236" s="50"/>
      <c r="I236" s="51"/>
      <c r="J236" s="46"/>
    </row>
    <row r="237" spans="3:10" s="41" customFormat="1">
      <c r="C237" s="42"/>
      <c r="D237" s="45"/>
      <c r="G237" s="43"/>
      <c r="H237" s="60"/>
      <c r="I237" s="43"/>
    </row>
    <row r="238" spans="3:10" s="41" customFormat="1">
      <c r="C238" s="42"/>
      <c r="D238" s="45"/>
      <c r="G238" s="43"/>
      <c r="H238" s="60"/>
      <c r="I238" s="43"/>
    </row>
    <row r="239" spans="3:10" s="41" customFormat="1">
      <c r="C239" s="42"/>
      <c r="D239" s="45"/>
      <c r="G239" s="43"/>
      <c r="H239" s="60"/>
      <c r="I239" s="43"/>
    </row>
    <row r="240" spans="3:10" s="41" customFormat="1">
      <c r="C240" s="42"/>
      <c r="G240" s="43"/>
      <c r="H240" s="60"/>
      <c r="I240" s="43"/>
    </row>
    <row r="241" spans="3:9" s="41" customFormat="1">
      <c r="C241" s="42"/>
      <c r="G241" s="43"/>
      <c r="H241" s="60"/>
      <c r="I241" s="43"/>
    </row>
    <row r="242" spans="3:9" s="41" customFormat="1">
      <c r="C242" s="42"/>
      <c r="G242" s="43"/>
      <c r="H242" s="60"/>
      <c r="I242" s="43"/>
    </row>
    <row r="243" spans="3:9" s="41" customFormat="1">
      <c r="C243" s="42"/>
      <c r="G243" s="43"/>
      <c r="H243" s="60"/>
      <c r="I243" s="43"/>
    </row>
    <row r="244" spans="3:9" s="41" customFormat="1">
      <c r="C244" s="42"/>
      <c r="G244" s="43"/>
      <c r="H244" s="60"/>
      <c r="I244" s="43"/>
    </row>
    <row r="245" spans="3:9" s="41" customFormat="1">
      <c r="C245" s="42"/>
      <c r="G245" s="43"/>
      <c r="H245" s="60"/>
      <c r="I245" s="43"/>
    </row>
    <row r="246" spans="3:9" s="41" customFormat="1">
      <c r="C246" s="42"/>
      <c r="G246" s="43"/>
      <c r="H246" s="60"/>
      <c r="I246" s="43"/>
    </row>
    <row r="247" spans="3:9" s="41" customFormat="1">
      <c r="C247" s="42"/>
      <c r="G247" s="43"/>
      <c r="H247" s="60"/>
      <c r="I247" s="43"/>
    </row>
    <row r="248" spans="3:9" s="41" customFormat="1">
      <c r="C248" s="42"/>
      <c r="G248" s="43"/>
      <c r="H248" s="60"/>
      <c r="I248" s="43"/>
    </row>
    <row r="249" spans="3:9" s="41" customFormat="1">
      <c r="C249" s="42"/>
      <c r="G249" s="43"/>
      <c r="H249" s="60"/>
      <c r="I249" s="43"/>
    </row>
    <row r="250" spans="3:9" s="41" customFormat="1">
      <c r="C250" s="42"/>
      <c r="G250" s="43"/>
      <c r="H250" s="60"/>
      <c r="I250" s="43"/>
    </row>
    <row r="251" spans="3:9" s="41" customFormat="1">
      <c r="C251" s="42"/>
      <c r="G251" s="43"/>
      <c r="H251" s="60"/>
      <c r="I251" s="43"/>
    </row>
    <row r="252" spans="3:9" s="41" customFormat="1">
      <c r="C252" s="42"/>
      <c r="G252" s="43"/>
      <c r="H252" s="60"/>
      <c r="I252" s="43"/>
    </row>
    <row r="253" spans="3:9" s="41" customFormat="1">
      <c r="C253" s="42"/>
      <c r="G253" s="43"/>
      <c r="H253" s="60"/>
      <c r="I253" s="43"/>
    </row>
    <row r="254" spans="3:9" s="41" customFormat="1">
      <c r="C254" s="42"/>
      <c r="G254" s="43"/>
      <c r="H254" s="60"/>
      <c r="I254" s="43"/>
    </row>
    <row r="255" spans="3:9" s="41" customFormat="1">
      <c r="C255" s="42"/>
      <c r="G255" s="43"/>
      <c r="H255" s="60"/>
      <c r="I255" s="43"/>
    </row>
    <row r="256" spans="3:9" s="41" customFormat="1">
      <c r="C256" s="42"/>
      <c r="G256" s="43"/>
      <c r="H256" s="60"/>
      <c r="I256" s="43"/>
    </row>
    <row r="257" spans="3:9" s="41" customFormat="1">
      <c r="C257" s="42"/>
      <c r="G257" s="43"/>
      <c r="H257" s="60"/>
      <c r="I257" s="43"/>
    </row>
    <row r="258" spans="3:9" s="41" customFormat="1">
      <c r="C258" s="42"/>
      <c r="G258" s="43"/>
      <c r="H258" s="60"/>
      <c r="I258" s="43"/>
    </row>
    <row r="259" spans="3:9" s="41" customFormat="1">
      <c r="C259" s="42"/>
      <c r="G259" s="43"/>
      <c r="H259" s="60"/>
      <c r="I259" s="43"/>
    </row>
    <row r="260" spans="3:9" s="41" customFormat="1">
      <c r="C260" s="42"/>
      <c r="G260" s="43"/>
      <c r="H260" s="60"/>
      <c r="I260" s="43"/>
    </row>
    <row r="261" spans="3:9" s="41" customFormat="1">
      <c r="C261" s="42"/>
      <c r="G261" s="43"/>
      <c r="H261" s="60"/>
      <c r="I261" s="43"/>
    </row>
    <row r="262" spans="3:9" s="41" customFormat="1">
      <c r="C262" s="42"/>
      <c r="G262" s="43"/>
      <c r="H262" s="60"/>
      <c r="I262" s="43"/>
    </row>
    <row r="263" spans="3:9" s="41" customFormat="1">
      <c r="C263" s="42"/>
      <c r="G263" s="43"/>
      <c r="H263" s="60"/>
      <c r="I263" s="43"/>
    </row>
    <row r="264" spans="3:9" s="41" customFormat="1">
      <c r="C264" s="42"/>
      <c r="G264" s="43"/>
      <c r="H264" s="60"/>
      <c r="I264" s="43"/>
    </row>
    <row r="265" spans="3:9" s="41" customFormat="1">
      <c r="C265" s="42"/>
      <c r="G265" s="43"/>
      <c r="H265" s="60"/>
      <c r="I265" s="43"/>
    </row>
    <row r="266" spans="3:9" s="41" customFormat="1">
      <c r="C266" s="42"/>
      <c r="E266" s="44"/>
      <c r="G266" s="43"/>
      <c r="H266" s="60"/>
      <c r="I266" s="43"/>
    </row>
    <row r="267" spans="3:9" s="41" customFormat="1">
      <c r="C267" s="42"/>
      <c r="G267" s="43"/>
      <c r="H267" s="60"/>
      <c r="I267" s="43"/>
    </row>
    <row r="268" spans="3:9" s="41" customFormat="1">
      <c r="C268" s="42"/>
      <c r="E268" s="44"/>
      <c r="G268" s="43"/>
      <c r="H268" s="60"/>
      <c r="I268" s="43"/>
    </row>
    <row r="269" spans="3:9" s="41" customFormat="1">
      <c r="C269" s="42"/>
      <c r="E269" s="44"/>
      <c r="G269" s="43"/>
      <c r="H269" s="60"/>
      <c r="I269" s="43"/>
    </row>
    <row r="270" spans="3:9" s="41" customFormat="1">
      <c r="C270" s="42"/>
      <c r="E270" s="44"/>
      <c r="G270" s="43"/>
      <c r="H270" s="60"/>
      <c r="I270" s="43"/>
    </row>
    <row r="271" spans="3:9" s="41" customFormat="1">
      <c r="C271" s="42"/>
      <c r="G271" s="43"/>
      <c r="H271" s="60"/>
      <c r="I271" s="43"/>
    </row>
    <row r="272" spans="3:9" s="41" customFormat="1">
      <c r="C272" s="42"/>
      <c r="E272" s="44"/>
      <c r="G272" s="43"/>
      <c r="H272" s="60"/>
      <c r="I272" s="43"/>
    </row>
    <row r="273" spans="3:15" s="41" customFormat="1">
      <c r="C273" s="42"/>
      <c r="G273" s="43"/>
      <c r="H273" s="60"/>
      <c r="I273" s="43"/>
    </row>
    <row r="274" spans="3:15" s="41" customFormat="1">
      <c r="C274" s="42"/>
      <c r="G274" s="43"/>
      <c r="H274" s="60"/>
      <c r="I274" s="43"/>
    </row>
    <row r="275" spans="3:15" s="41" customFormat="1">
      <c r="C275" s="42"/>
      <c r="G275" s="43"/>
      <c r="H275" s="60"/>
      <c r="I275" s="43"/>
    </row>
    <row r="276" spans="3:15" s="41" customFormat="1">
      <c r="C276" s="42"/>
      <c r="D276" s="45"/>
      <c r="G276" s="43"/>
      <c r="H276" s="60"/>
      <c r="I276" s="43"/>
    </row>
    <row r="277" spans="3:15" s="41" customFormat="1">
      <c r="C277" s="42"/>
      <c r="G277" s="43"/>
      <c r="H277" s="60"/>
      <c r="I277" s="43"/>
    </row>
    <row r="278" spans="3:15" s="41" customFormat="1">
      <c r="C278" s="42"/>
      <c r="G278" s="43"/>
      <c r="H278" s="60"/>
      <c r="I278" s="43"/>
    </row>
    <row r="279" spans="3:15" s="41" customFormat="1">
      <c r="C279" s="42"/>
      <c r="G279" s="43"/>
      <c r="H279" s="60"/>
      <c r="I279" s="43"/>
    </row>
    <row r="280" spans="3:15">
      <c r="O280" s="1" t="str">
        <f t="shared" ref="O280" si="53">IF(F280="Editorial",M280,"")</f>
        <v/>
      </c>
    </row>
  </sheetData>
  <sortState ref="A130:XFD135">
    <sortCondition ref="I130:I135"/>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9" sqref="A9"/>
    </sheetView>
  </sheetViews>
  <sheetFormatPr defaultColWidth="11.42578125" defaultRowHeight="15"/>
  <cols>
    <col min="2" max="2" width="3.28515625" customWidth="1"/>
    <col min="4" max="4" width="11.42578125" style="19"/>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71</v>
      </c>
      <c r="D2" s="19" t="s">
        <v>72</v>
      </c>
    </row>
    <row r="3" spans="1:4">
      <c r="A3" t="s">
        <v>73</v>
      </c>
      <c r="B3" t="s">
        <v>74</v>
      </c>
      <c r="C3" s="2">
        <f>COUNTIF('comments and resolutions'!O$1:O$300,B3)</f>
        <v>0</v>
      </c>
      <c r="D3" s="19">
        <f>C3/C$6</f>
        <v>0</v>
      </c>
    </row>
    <row r="4" spans="1:4">
      <c r="A4" t="s">
        <v>75</v>
      </c>
      <c r="B4" t="s">
        <v>27</v>
      </c>
      <c r="C4" s="2">
        <f>COUNTIF('comments and resolutions'!O$1:O$65663,B4)</f>
        <v>21</v>
      </c>
      <c r="D4" s="19">
        <f>C4/C$6</f>
        <v>1</v>
      </c>
    </row>
    <row r="5" spans="1:4">
      <c r="A5" t="s">
        <v>76</v>
      </c>
      <c r="B5" t="s">
        <v>77</v>
      </c>
      <c r="C5" s="2">
        <f>COUNTIF('comments and resolutions'!O$1:O$65663,B5)</f>
        <v>0</v>
      </c>
      <c r="D5" s="19">
        <f>C5/C$6</f>
        <v>0</v>
      </c>
    </row>
    <row r="6" spans="1:4">
      <c r="A6" t="s">
        <v>78</v>
      </c>
      <c r="C6" s="2">
        <f>SUM(C3:C5)</f>
        <v>21</v>
      </c>
    </row>
    <row r="8" spans="1:4">
      <c r="A8" t="s">
        <v>79</v>
      </c>
      <c r="D8" s="19" t="s">
        <v>72</v>
      </c>
    </row>
    <row r="9" spans="1:4">
      <c r="A9" t="s">
        <v>73</v>
      </c>
      <c r="B9" t="s">
        <v>74</v>
      </c>
      <c r="C9" s="2">
        <f>COUNTIF('comments and resolutions'!P$1:P$65663,B9)</f>
        <v>0</v>
      </c>
      <c r="D9" s="19">
        <f>C9/C$12</f>
        <v>0</v>
      </c>
    </row>
    <row r="10" spans="1:4">
      <c r="A10" t="s">
        <v>75</v>
      </c>
      <c r="B10" t="s">
        <v>27</v>
      </c>
      <c r="C10" s="2">
        <f>COUNTIF('comments and resolutions'!P$1:P$65663,B10)</f>
        <v>0</v>
      </c>
      <c r="D10" s="19">
        <f>C10/C$12</f>
        <v>0</v>
      </c>
    </row>
    <row r="11" spans="1:4">
      <c r="A11" t="s">
        <v>76</v>
      </c>
      <c r="B11" t="s">
        <v>77</v>
      </c>
      <c r="C11" s="2">
        <f>COUNTIF('comments and resolutions'!P$1:P$65663,B11)</f>
        <v>168</v>
      </c>
      <c r="D11" s="19">
        <f>C11/C$12</f>
        <v>1</v>
      </c>
    </row>
    <row r="12" spans="1:4">
      <c r="A12" t="s">
        <v>78</v>
      </c>
      <c r="C12" s="2">
        <f>SUM(C9:C11)</f>
        <v>168</v>
      </c>
    </row>
    <row r="14" spans="1:4">
      <c r="A14" t="s">
        <v>80</v>
      </c>
      <c r="D14" s="19" t="s">
        <v>72</v>
      </c>
    </row>
    <row r="15" spans="1:4">
      <c r="A15" t="s">
        <v>73</v>
      </c>
      <c r="B15" t="s">
        <v>74</v>
      </c>
      <c r="C15" s="2">
        <f>COUNTIF('comments and resolutions'!Q$1:Q$65663,B15)</f>
        <v>0</v>
      </c>
      <c r="D15" s="19">
        <f>C15/C18</f>
        <v>0</v>
      </c>
    </row>
    <row r="16" spans="1:4">
      <c r="A16" t="s">
        <v>75</v>
      </c>
      <c r="B16" t="s">
        <v>27</v>
      </c>
      <c r="C16" s="2">
        <f>COUNTIF('comments and resolutions'!Q$1:Q$65663,B16)</f>
        <v>0</v>
      </c>
      <c r="D16" s="19">
        <f>C16/C18</f>
        <v>0</v>
      </c>
    </row>
    <row r="17" spans="1:4">
      <c r="A17" t="s">
        <v>76</v>
      </c>
      <c r="B17" t="s">
        <v>77</v>
      </c>
      <c r="C17" s="2">
        <f>COUNTIF('comments and resolutions'!Q$1:Q$65663,B17)</f>
        <v>8</v>
      </c>
      <c r="D17" s="19">
        <f>C17/C18</f>
        <v>1</v>
      </c>
    </row>
    <row r="18" spans="1:4">
      <c r="A18" t="s">
        <v>78</v>
      </c>
      <c r="C18" s="2">
        <f>SUM(C15:C17)</f>
        <v>8</v>
      </c>
    </row>
    <row r="21" spans="1:4">
      <c r="A21" t="s">
        <v>81</v>
      </c>
      <c r="D21" s="19" t="s">
        <v>72</v>
      </c>
    </row>
    <row r="22" spans="1:4">
      <c r="A22" t="s">
        <v>73</v>
      </c>
      <c r="B22" t="s">
        <v>74</v>
      </c>
      <c r="C22" s="2">
        <f>COUNTIF('comments and resolutions'!M$1:M$65663,B22)</f>
        <v>0</v>
      </c>
      <c r="D22" s="19">
        <f>C22/C$25</f>
        <v>0</v>
      </c>
    </row>
    <row r="23" spans="1:4">
      <c r="A23" t="s">
        <v>75</v>
      </c>
      <c r="B23" t="s">
        <v>27</v>
      </c>
      <c r="C23" s="2">
        <f>COUNTIF('comments and resolutions'!M$1:M$65663,B23)</f>
        <v>21</v>
      </c>
      <c r="D23" s="19">
        <f>C23/C$25</f>
        <v>0.1065989847715736</v>
      </c>
    </row>
    <row r="24" spans="1:4">
      <c r="A24" t="s">
        <v>76</v>
      </c>
      <c r="B24" t="s">
        <v>77</v>
      </c>
      <c r="C24" s="2">
        <f>COUNTIF('comments and resolutions'!M$1:M$65663,B24)</f>
        <v>176</v>
      </c>
      <c r="D24" s="19">
        <f>C24/C$25</f>
        <v>0.89340101522842641</v>
      </c>
    </row>
    <row r="25" spans="1:4">
      <c r="A25" t="s">
        <v>78</v>
      </c>
      <c r="C25" s="2">
        <f>SUM(C22:C24)</f>
        <v>197</v>
      </c>
    </row>
    <row r="27" spans="1:4">
      <c r="A27" t="s">
        <v>82</v>
      </c>
    </row>
    <row r="28" spans="1:4">
      <c r="A28" t="s">
        <v>13</v>
      </c>
      <c r="B28" t="s">
        <v>29</v>
      </c>
      <c r="C28" s="2">
        <v>85</v>
      </c>
    </row>
    <row r="29" spans="1:4">
      <c r="A29" t="s">
        <v>9</v>
      </c>
      <c r="B29" t="s">
        <v>30</v>
      </c>
      <c r="C29" s="2">
        <v>183</v>
      </c>
    </row>
    <row r="30" spans="1:4">
      <c r="A30" t="s">
        <v>16</v>
      </c>
      <c r="B30" t="s">
        <v>39</v>
      </c>
      <c r="C30">
        <v>5</v>
      </c>
    </row>
    <row r="31" spans="1:4">
      <c r="A31" t="s">
        <v>78</v>
      </c>
      <c r="C31" s="2">
        <f>SUM(C28:C30)</f>
        <v>273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comments and resolutions</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Mika Kasslin</cp:lastModifiedBy>
  <dcterms:created xsi:type="dcterms:W3CDTF">2013-01-16T23:57:33Z</dcterms:created>
  <dcterms:modified xsi:type="dcterms:W3CDTF">2013-03-21T13:39:57Z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