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380" windowWidth="14115" windowHeight="676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<sst xmlns="http://schemas.openxmlformats.org/spreadsheetml/2006/main" count="1520" uniqueCount="531">
  <si>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</si>
  <si>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</si>
  <si>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</si>
  <si>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</si>
  <si>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</si>
  <si>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</si>
  <si>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</si>
  <si>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</si>
  <si>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</si>
  <si>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</si>
  <si>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</si>
  <si>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</si>
  <si>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</si>
  <si>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</si>
  <si>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</si>
  <si>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</si>
  <si>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</si>
  <si>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</si>
  <si>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</si>
  <si>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</si>
  <si>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</si>
  <si>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</si>
  <si>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</si>
  <si>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</si>
  <si>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</si>
  <si>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</si>
  <si>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</si>
  <si>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</si>
  <si>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</si>
  <si>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</si>
  <si>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</si>
  <si>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</si>
  <si>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</si>
  <si>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</si>
  <si>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</si>
  <si>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</si>
  <si>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</si>
  <si>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</si>
  <si>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</si>
  <si>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</si>
  <si>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</si>
  <si>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</si>
  <si>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</si>
  <si>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</si>
  <si>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</si>
  <si>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</si>
  <si>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</si>
  <si>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</si>
  <si>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</si>
  <si>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</si>
  <si>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</si>
  <si>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</si>
  <si>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</si>
  <si>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</si>
  <si>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</si>
  <si>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</si>
  <si>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</si>
  <si>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</si>
  <si>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</si>
  <si>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</si>
  <si>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</si>
  <si>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</si>
  <si>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</si>
  <si>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</si>
  <si>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</si>
  <si>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</si>
  <si>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</si>
  <si>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</si>
  <si>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</si>
  <si>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</si>
  <si>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</si>
  <si>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</si>
  <si>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</si>
  <si>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</si>
  <si>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</si>
  <si>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</si>
  <si>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</si>
  <si>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</si>
  <si>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</si>
  <si>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</si>
  <si>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</si>
  <si>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</si>
  <si>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</si>
  <si>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</si>
  <si>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</si>
  <si>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</si>
  <si>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</si>
  <si>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</si>
  <si>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</si>
  <si>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</si>
  <si>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</si>
  <si>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</si>
  <si>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</si>
  <si>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</si>
  <si>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</si>
  <si>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</si>
  <si>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</si>
  <si>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</si>
  <si>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</si>
  <si>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</si>
  <si>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</si>
  <si>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</si>
  <si>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</si>
  <si>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</si>
  <si>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</si>
  <si>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</si>
  <si>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</si>
  <si>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</si>
  <si>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</si>
  <si>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</si>
  <si>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</si>
  <si>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</si>
  <si>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</si>
  <si>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</si>
  <si>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</si>
  <si>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</si>
  <si>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</si>
  <si>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</si>
  <si>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</si>
  <si>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</si>
  <si>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</si>
  <si>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</si>
  <si>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</si>
  <si>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</si>
  <si>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</si>
  <si>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</si>
  <si>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</si>
  <si>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</si>
  <si>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</si>
  <si>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</si>
  <si>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</si>
  <si>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</si>
  <si>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</si>
  <si>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</si>
  <si>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</si>
  <si>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</si>
  <si>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</si>
  <si>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</si>
  <si>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</si>
  <si>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</si>
  <si>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</si>
  <si>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</si>
  <si>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</si>
  <si>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</si>
  <si>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</si>
  <si>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</si>
  <si>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</si>
  <si>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</si>
  <si>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</si>
  <si>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</si>
  <si>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</si>
  <si>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</si>
  <si>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</si>
  <si>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</si>
  <si>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</si>
  <si>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</si>
  <si>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</si>
  <si>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</si>
  <si>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</si>
  <si>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</si>
  <si>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</si>
  <si>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</si>
  <si>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</si>
  <si>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</si>
  <si>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</si>
  <si>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</si>
  <si>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</si>
  <si>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</si>
  <si>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</si>
  <si>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</si>
  <si>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</si>
  <si>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</si>
  <si>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</si>
  <si>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</si>
  <si>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</si>
  <si>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</si>
  <si>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</si>
  <si>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</si>
  <si>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</si>
  <si>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</si>
  <si>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</si>
  <si>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</si>
  <si>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</si>
  <si>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</si>
  <si>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</si>
  <si>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</si>
  <si>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</si>
  <si>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</si>
  <si>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</si>
  <si>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</si>
  <si>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</si>
  <si>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</si>
  <si>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</si>
  <si>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</si>
  <si>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</si>
  <si>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</si>
  <si>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</si>
  <si>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</si>
  <si>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</si>
  <si>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</si>
  <si>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</si>
  <si>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</si>
  <si>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</si>
  <si>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</si>
  <si>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</si>
  <si>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</si>
  <si>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</si>
  <si>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</si>
  <si>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</si>
  <si>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</si>
  <si>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</si>
  <si>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</si>
  <si>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</si>
  <si>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</si>
  <si>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</si>
  <si>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</si>
  <si>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</si>
  <si>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</si>
  <si>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</si>
  <si>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</si>
  <si>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</si>
  <si>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</si>
  <si>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</si>
  <si>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</si>
  <si>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</si>
  <si>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</si>
  <si>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</si>
  <si>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</si>
  <si>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</si>
  <si>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</si>
  <si>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</si>
  <si>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</si>
  <si>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</si>
  <si>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</si>
  <si>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</si>
  <si>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</si>
  <si>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</si>
  <si>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</si>
  <si>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</si>
  <si>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</si>
  <si>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</si>
  <si>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</si>
  <si>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</si>
  <si>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</si>
  <si>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</si>
  <si>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</si>
  <si>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</si>
  <si>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</si>
  <si>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</si>
  <si>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</si>
  <si>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</si>
  <si>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</si>
  <si>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</si>
  <si>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</si>
  <si>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</si>
  <si>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</si>
  <si>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</si>
  <si>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</si>
  <si>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</si>
  <si>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</si>
  <si>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</si>
  <si>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</si>
  <si>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</si>
  <si>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</si>
  <si>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</si>
  <si>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</si>
  <si>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</si>
  <si>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</si>
  <si>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</si>
  <si>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</si>
  <si>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</si>
  <si>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</si>
  <si>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</si>
  <si>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</si>
  <si>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</si>
  <si>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</si>
  <si>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</si>
  <si>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</si>
  <si>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</si>
  <si>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</si>
  <si>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</si>
  <si>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</si>
  <si>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</si>
  <si>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</si>
  <si>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</si>
  <si>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</si>
  <si>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</si>
  <si>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</si>
  <si>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</si>
  <si>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</si>
  <si>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</si>
  <si>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</si>
  <si>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</si>
  <si>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</si>
  <si>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</si>
  <si>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</si>
  <si>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</si>
  <si>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</si>
  <si>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</si>
  <si>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</si>
  <si>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</si>
  <si>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</si>
  <si>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</si>
  <si>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</si>
  <si>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</si>
  <si>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</si>
  <si>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</si>
  <si>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</si>
  <si>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</si>
  <si>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</si>
  <si>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</si>
  <si>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</si>
  <si>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</si>
  <si>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</si>
  <si>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</si>
  <si>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</si>
  <si>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</si>
  <si>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</si>
  <si>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</si>
  <si>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</si>
  <si>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</si>
  <si>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</si>
  <si>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</si>
  <si>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</si>
  <si>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</si>
  <si>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</si>
  <si>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</si>
  <si>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</si>
  <si>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</si>
  <si>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</si>
  <si>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</si>
  <si>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</si>
  <si>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</si>
  <si>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</si>
  <si>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</si>
  <si>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</si>
  <si>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</si>
  <si>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</si>
  <si>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</si>
  <si>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</si>
  <si>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</si>
  <si>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</si>
  <si>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</si>
  <si>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</si>
  <si>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</si>
  <si>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</si>
  <si>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</si>
  <si>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</si>
  <si>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</si>
  <si>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</si>
  <si>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</si>
  <si>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</si>
  <si>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</si>
  <si>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</si>
  <si>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</si>
  <si>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</si>
  <si>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</si>
  <si>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</si>
  <si>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</si>
  <si>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</si>
  <si>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</si>
  <si>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</si>
  <si>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</si>
  <si>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</si>
  <si>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</si>
  <si>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</si>
  <si>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</si>
  <si>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</si>
  <si>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</si>
  <si>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</si>
  <si>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</si>
  <si>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</si>
  <si>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</si>
  <si>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</si>
  <si>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</si>
  <si>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</si>
  <si>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</si>
  <si>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</si>
  <si>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</si>
  <si>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</si>
  <si>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</si>
  <si>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</si>
  <si>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</si>
  <si>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</si>
  <si>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</si>
  <si>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</si>
  <si>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</si>
  <si>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</si>
  <si>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</si>
  <si>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</si>
  <si>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</si>
  <si>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</si>
  <si>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</si>
  <si>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</si>
  <si>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</si>
  <si>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</si>
  <si>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</si>
  <si>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</si>
  <si>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</si>
  <si>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</si>
  <si>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</si>
  <si>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</si>
  <si>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</si>
  <si>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</si>
  <si>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</si>
  <si>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</si>
  <si>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</si>
  <si>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</si>
  <si>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</si>
  <si>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</si>
  <si>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</si>
  <si>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</si>
  <si>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</si>
  <si>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</si>
  <si>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</si>
  <si>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</si>
  <si>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</si>
  <si>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</si>
  <si>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</si>
  <si>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</si>
  <si>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</si>
  <si>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</si>
  <si>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</si>
  <si>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</si>
  <si>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</si>
  <si>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</si>
  <si>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</si>
  <si>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</si>
  <si>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</si>
  <si>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</si>
  <si>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</si>
  <si>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</si>
  <si>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</si>
  <si>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</si>
  <si>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</si>
  <si>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</si>
  <si>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</si>
  <si>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</si>
  <si>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</si>
  <si>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</si>
  <si>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</si>
  <si>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</si>
  <si>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</si>
  <si>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</si>
  <si>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</si>
  <si>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</si>
  <si>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</si>
  <si>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</si>
  <si>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</si>
  <si>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</si>
  <si>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</si>
  <si>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</si>
  <si>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</si>
  <si>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</si>
  <si>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</si>
  <si>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</si>
  <si>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</si>
  <si>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</si>
  <si>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</si>
  <si>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</si>
  <si>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</si>
  <si>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</si>
  <si>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</si>
  <si>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</si>
  <si>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</si>
  <si>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</si>
  <si>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</si>
  <si>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</si>
  <si>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</si>
  <si>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</si>
  <si>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</si>
  <si>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</si>
  <si>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</si>
  <si>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</si>
  <si>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</si>
  <si>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</si>
  <si>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 in principle</t>
  </si>
  <si>
    <t>Mika Kasslin to prepare substitute text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</si>
  <si>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</si>
  <si>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</si>
  <si>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</si>
  <si>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</si>
  <si>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</si>
  <si>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</si>
  <si>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</si>
  <si>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</si>
  <si>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</si>
  <si>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</si>
  <si>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</si>
  <si>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</si>
  <si>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</si>
  <si>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</si>
  <si>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</si>
  <si>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</si>
  <si>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</si>
  <si>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</si>
  <si>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</si>
  <si>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</si>
  <si>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</si>
  <si>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</si>
  <si>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</si>
  <si>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</si>
  <si>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</si>
  <si>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</si>
  <si>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</si>
  <si>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</si>
  <si>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</si>
  <si>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</si>
  <si>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</si>
  <si>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</si>
  <si>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</si>
  <si>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</si>
  <si>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</si>
  <si>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</si>
  <si>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</si>
  <si>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</si>
  <si>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</si>
  <si>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</si>
  <si>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</si>
  <si>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</si>
  <si>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</si>
  <si>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</si>
  <si>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</si>
  <si>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</si>
  <si>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</si>
  <si>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</si>
  <si>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</si>
  <si>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</si>
  <si>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IEEE P802.19.1-12/0204r3</t>
  </si>
  <si>
    <t>Revision 3</t>
  </si>
  <si>
    <t>Comment resolution status after Thursday AM meetings in San Antonio, November 2012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</si>
</sst>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1">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0" borderId="0" xfId="0" applyFont="1" applyAlignment="1">
      <alignment horizontal="justify" vertical="center" wrapText="1"/>
    </xf>
    <xf numFmtId="0" fontId="25" fillId="0" borderId="0" xfId="0" applyFont="1" applyAlignment="1">
      <alignment wrapText="1"/>
    </xf>
    <xf numFmtId="0" fontId="0" fillId="0" borderId="0" xfId="0" applyAlignment="1">
      <alignment wrapText="1"/>
    </xf>
    <xf numFmtId="0" fontId="34" fillId="0" borderId="0" xfId="0" applyFont="1" applyAlignment="1">
      <alignment wrapText="1"/>
    </xf>
    <xf numFmtId="0" fontId="21" fillId="0" borderId="11" xfId="0" applyFont="1" applyBorder="1" applyAlignment="1">
      <alignment vertical="top" wrapText="1"/>
    </xf>
    <xf numFmtId="0" fontId="22"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41228</v>
      </c>
      <c r="B1" s="4"/>
      <c r="C1" s="5" t="s">
        <v>528</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77" t="s">
        <v>61</v>
      </c>
      <c r="C6" s="77"/>
      <c r="D6" s="11"/>
      <c r="E6" s="11"/>
      <c r="F6" s="11"/>
      <c r="G6" s="11"/>
      <c r="H6" s="11"/>
      <c r="I6" s="11"/>
      <c r="J6" s="11"/>
      <c r="K6" s="11"/>
      <c r="L6" s="11"/>
    </row>
    <row r="7" spans="1:12" ht="18.75">
      <c r="A7" s="10" t="s">
        <v>63</v>
      </c>
      <c r="B7" s="78" t="s">
        <v>96</v>
      </c>
      <c r="C7" s="78"/>
      <c r="D7" s="12"/>
      <c r="E7" s="12"/>
      <c r="F7" s="12"/>
      <c r="G7" s="12"/>
      <c r="H7" s="12"/>
      <c r="I7" s="12"/>
      <c r="J7" s="12"/>
      <c r="K7" s="12"/>
      <c r="L7" s="12"/>
    </row>
    <row r="8" spans="1:12" ht="31.5">
      <c r="A8" s="10" t="s">
        <v>64</v>
      </c>
      <c r="B8" s="77">
        <v>2012</v>
      </c>
      <c r="C8" s="77"/>
      <c r="D8" s="6"/>
      <c r="E8" s="6"/>
      <c r="F8" s="6"/>
      <c r="G8" s="6"/>
      <c r="H8" s="6"/>
      <c r="I8" s="6"/>
      <c r="J8" s="6"/>
      <c r="K8" s="6"/>
      <c r="L8" s="6"/>
    </row>
    <row r="9" spans="1:12" ht="15.75">
      <c r="A9" s="77" t="s">
        <v>65</v>
      </c>
      <c r="B9" s="10" t="s">
        <v>14</v>
      </c>
      <c r="C9" s="10" t="s">
        <v>66</v>
      </c>
      <c r="D9" s="13"/>
      <c r="E9" s="13"/>
      <c r="F9" s="13"/>
      <c r="G9" s="13"/>
      <c r="H9" s="13"/>
      <c r="I9" s="13"/>
      <c r="J9" s="6"/>
      <c r="K9" s="6"/>
      <c r="L9" s="6"/>
    </row>
    <row r="10" spans="1:12" ht="15.75">
      <c r="A10" s="77"/>
      <c r="B10" s="14" t="s">
        <v>94</v>
      </c>
      <c r="C10" s="14" t="s">
        <v>67</v>
      </c>
      <c r="D10" s="13"/>
      <c r="E10" s="13"/>
      <c r="F10" s="13"/>
      <c r="G10" s="13"/>
      <c r="H10" s="13"/>
      <c r="I10" s="13"/>
      <c r="J10" s="6"/>
      <c r="K10" s="6"/>
      <c r="L10" s="6"/>
    </row>
    <row r="11" spans="1:12" ht="31.5">
      <c r="A11" s="77"/>
      <c r="B11" s="14"/>
      <c r="C11" s="14" t="s">
        <v>95</v>
      </c>
      <c r="D11" s="13"/>
      <c r="E11" s="13"/>
      <c r="F11" s="13"/>
      <c r="G11" s="13"/>
      <c r="H11" s="13"/>
      <c r="I11" s="13"/>
      <c r="J11" s="6"/>
      <c r="K11" s="6"/>
      <c r="L11" s="6"/>
    </row>
    <row r="12" spans="1:12" ht="15.75">
      <c r="A12" s="77"/>
      <c r="B12" s="15"/>
      <c r="C12" s="21"/>
      <c r="D12" s="13"/>
      <c r="E12" s="13"/>
      <c r="F12" s="13"/>
      <c r="G12" s="13"/>
      <c r="H12" s="13"/>
      <c r="I12" s="13"/>
      <c r="J12" s="6"/>
      <c r="K12" s="6"/>
      <c r="L12" s="6"/>
    </row>
    <row r="13" spans="1:12" ht="15.75">
      <c r="A13" s="77" t="s">
        <v>68</v>
      </c>
      <c r="B13" s="79"/>
      <c r="C13" s="79"/>
      <c r="D13" s="13"/>
      <c r="E13" s="13"/>
      <c r="F13" s="13"/>
      <c r="G13" s="13"/>
      <c r="H13" s="13"/>
      <c r="I13" s="13"/>
      <c r="J13" s="6"/>
      <c r="K13" s="6"/>
      <c r="L13" s="6"/>
    </row>
    <row r="14" spans="1:12" ht="15.75">
      <c r="A14" s="77"/>
      <c r="B14" s="80"/>
      <c r="C14" s="80"/>
      <c r="D14" s="13"/>
      <c r="E14" s="13"/>
      <c r="F14" s="13"/>
      <c r="G14" s="13"/>
      <c r="H14" s="13"/>
      <c r="I14" s="13"/>
      <c r="J14" s="6"/>
      <c r="K14" s="6"/>
      <c r="L14" s="6"/>
    </row>
    <row r="15" spans="1:12" ht="15.75">
      <c r="A15" s="77"/>
      <c r="B15" s="16"/>
      <c r="D15" s="6"/>
      <c r="E15" s="6"/>
      <c r="F15" s="6"/>
      <c r="G15" s="6"/>
      <c r="H15" s="6"/>
      <c r="I15" s="6"/>
      <c r="J15" s="6"/>
      <c r="K15" s="6"/>
      <c r="L15" s="6"/>
    </row>
    <row r="16" spans="1:12" ht="15.75">
      <c r="A16" s="10" t="s">
        <v>19</v>
      </c>
      <c r="B16" s="77"/>
      <c r="C16" s="77"/>
      <c r="D16" s="6"/>
      <c r="E16" s="6"/>
      <c r="F16" s="6"/>
      <c r="G16" s="6"/>
      <c r="H16" s="6"/>
      <c r="I16" s="6"/>
      <c r="J16" s="6"/>
      <c r="K16" s="6"/>
      <c r="L16" s="6"/>
    </row>
    <row r="17" spans="1:12" s="23" customFormat="1" ht="30.6" customHeight="1">
      <c r="A17" s="10" t="s">
        <v>69</v>
      </c>
      <c r="B17" s="77" t="s">
        <v>97</v>
      </c>
      <c r="C17" s="77"/>
      <c r="D17" s="22"/>
      <c r="E17" s="22"/>
      <c r="F17" s="22"/>
      <c r="G17" s="22"/>
      <c r="H17" s="22"/>
      <c r="I17" s="22"/>
      <c r="J17" s="22"/>
      <c r="K17" s="22"/>
      <c r="L17" s="22"/>
    </row>
    <row r="18" spans="1:12" s="23" customFormat="1" ht="90.6" customHeight="1">
      <c r="A18" s="17" t="s">
        <v>70</v>
      </c>
      <c r="B18" s="77" t="s">
        <v>89</v>
      </c>
      <c r="C18" s="77"/>
    </row>
    <row r="19" spans="1:12" s="23" customFormat="1" ht="15.75">
      <c r="A19" s="15"/>
      <c r="B19" s="77"/>
      <c r="C19" s="77"/>
    </row>
    <row r="20" spans="1:12" s="23" customFormat="1" ht="31.5">
      <c r="A20" s="18" t="s">
        <v>98</v>
      </c>
      <c r="B20" s="24" t="s">
        <v>474</v>
      </c>
    </row>
    <row r="21" spans="1:12" ht="30">
      <c r="A21" s="18" t="s">
        <v>501</v>
      </c>
      <c r="B21" s="23" t="s">
        <v>502</v>
      </c>
    </row>
    <row r="22" spans="1:12" ht="30">
      <c r="A22" s="18" t="s">
        <v>520</v>
      </c>
      <c r="B22" s="23" t="s">
        <v>521</v>
      </c>
    </row>
    <row r="23" spans="1:12" ht="30">
      <c r="A23" s="18" t="s">
        <v>529</v>
      </c>
      <c r="B23" s="23" t="s">
        <v>530</v>
      </c>
    </row>
    <row r="24" spans="1:12" ht="15.75">
      <c r="A24" s="18"/>
      <c r="B24" s="23"/>
    </row>
    <row r="25" spans="1:12" ht="15.75">
      <c r="A25" s="18"/>
    </row>
    <row r="30" spans="1:12">
      <c r="A30" s="40"/>
      <c r="B30" s="23"/>
    </row>
  </sheetData>
  <mergeCells count="11">
    <mergeCell ref="A9:A12"/>
    <mergeCell ref="A13:A15"/>
    <mergeCell ref="B13:C13"/>
    <mergeCell ref="B14:C14"/>
    <mergeCell ref="B16:C16"/>
    <mergeCell ref="B17:C17"/>
    <mergeCell ref="B18:C18"/>
    <mergeCell ref="B19:C19"/>
    <mergeCell ref="B6:C6"/>
    <mergeCell ref="B7:C7"/>
    <mergeCell ref="B8:C8"/>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2" activePane="bottomLeft" state="frozen"/>
      <selection pane="bottomLeft" activeCell="A2" sqref="A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ht="60">
      <c r="A6" s="1">
        <v>1</v>
      </c>
      <c r="B6">
        <v>14928</v>
      </c>
      <c r="C6" t="s">
        <v>11</v>
      </c>
      <c r="D6" s="1" t="s">
        <v>93</v>
      </c>
      <c r="E6" s="1" t="s">
        <v>117</v>
      </c>
      <c r="F6" t="s">
        <v>9</v>
      </c>
      <c r="G6"/>
      <c r="H6" s="59">
        <v>5.2</v>
      </c>
      <c r="I6"/>
      <c r="J6" s="1" t="s">
        <v>118</v>
      </c>
      <c r="K6"/>
      <c r="M6" s="1" t="s">
        <v>74</v>
      </c>
      <c r="O6" s="41" t="str">
        <f>IF(F6="Editorial",M6,"")</f>
        <v/>
      </c>
      <c r="P6" s="41" t="str">
        <f>IF(F6="Technical",M6,"")</f>
        <v>O</v>
      </c>
      <c r="Q6" s="41"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ht="60">
      <c r="A8" s="1">
        <v>3</v>
      </c>
      <c r="B8">
        <v>14928</v>
      </c>
      <c r="C8" t="s">
        <v>11</v>
      </c>
      <c r="D8" s="1" t="s">
        <v>93</v>
      </c>
      <c r="E8" s="1" t="s">
        <v>119</v>
      </c>
      <c r="F8" t="s">
        <v>9</v>
      </c>
      <c r="G8"/>
      <c r="H8" s="59">
        <v>6.5</v>
      </c>
      <c r="I8"/>
      <c r="J8" s="1" t="s">
        <v>120</v>
      </c>
      <c r="K8"/>
      <c r="L8" s="1" t="s">
        <v>476</v>
      </c>
      <c r="M8" s="1" t="s">
        <v>74</v>
      </c>
      <c r="N8" s="1" t="s">
        <v>11</v>
      </c>
      <c r="O8" s="41" t="str">
        <f t="shared" si="0"/>
        <v/>
      </c>
      <c r="P8" s="41" t="str">
        <f t="shared" si="1"/>
        <v>O</v>
      </c>
      <c r="Q8" s="41" t="str">
        <f t="shared" si="2"/>
        <v/>
      </c>
    </row>
    <row r="9" spans="1:18" ht="45">
      <c r="A9" s="1">
        <v>4</v>
      </c>
      <c r="B9">
        <v>60941</v>
      </c>
      <c r="C9" t="s">
        <v>21</v>
      </c>
      <c r="D9" s="1" t="s">
        <v>93</v>
      </c>
      <c r="E9" s="1" t="s">
        <v>197</v>
      </c>
      <c r="F9" t="s">
        <v>9</v>
      </c>
      <c r="G9">
        <v>100</v>
      </c>
      <c r="H9" s="59">
        <v>7</v>
      </c>
      <c r="I9">
        <v>30</v>
      </c>
      <c r="J9" s="1" t="s">
        <v>198</v>
      </c>
      <c r="K9"/>
      <c r="M9" s="1" t="s">
        <v>74</v>
      </c>
      <c r="O9" s="41" t="str">
        <f t="shared" si="0"/>
        <v/>
      </c>
      <c r="P9" s="41" t="str">
        <f t="shared" si="1"/>
        <v>O</v>
      </c>
      <c r="Q9" s="41" t="str">
        <f t="shared" si="2"/>
        <v/>
      </c>
    </row>
    <row r="10" spans="1:18" ht="30">
      <c r="A10" s="1">
        <v>5</v>
      </c>
      <c r="B10">
        <v>24144</v>
      </c>
      <c r="C10" t="s">
        <v>20</v>
      </c>
      <c r="D10" s="1" t="s">
        <v>93</v>
      </c>
      <c r="E10" s="1" t="s">
        <v>387</v>
      </c>
      <c r="F10" t="s">
        <v>9</v>
      </c>
      <c r="G10">
        <v>100</v>
      </c>
      <c r="H10" s="59">
        <v>7</v>
      </c>
      <c r="I10">
        <v>30</v>
      </c>
      <c r="J10" s="1" t="s">
        <v>388</v>
      </c>
      <c r="K10"/>
      <c r="M10" s="1" t="s">
        <v>74</v>
      </c>
      <c r="O10" s="41" t="str">
        <f t="shared" si="0"/>
        <v/>
      </c>
      <c r="P10" s="41" t="str">
        <f t="shared" si="1"/>
        <v>O</v>
      </c>
      <c r="Q10" s="41" t="str">
        <f t="shared" si="2"/>
        <v/>
      </c>
    </row>
    <row r="11" spans="1:18" ht="30">
      <c r="A11" s="1">
        <v>6</v>
      </c>
      <c r="B11">
        <v>62099</v>
      </c>
      <c r="C11" t="s">
        <v>17</v>
      </c>
      <c r="D11" s="1" t="s">
        <v>92</v>
      </c>
      <c r="E11" s="1" t="s">
        <v>270</v>
      </c>
      <c r="F11" t="s">
        <v>9</v>
      </c>
      <c r="G11"/>
      <c r="H11" s="59"/>
      <c r="I11"/>
      <c r="J11" s="1" t="s">
        <v>271</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131</v>
      </c>
      <c r="F12" t="s">
        <v>9</v>
      </c>
      <c r="G12"/>
      <c r="H12" s="59">
        <v>7</v>
      </c>
      <c r="I12"/>
      <c r="J12" s="1" t="s">
        <v>132</v>
      </c>
      <c r="K12"/>
      <c r="M12" s="1" t="s">
        <v>74</v>
      </c>
      <c r="O12" s="41" t="str">
        <f t="shared" si="3"/>
        <v/>
      </c>
      <c r="P12" s="41" t="str">
        <f t="shared" si="4"/>
        <v>O</v>
      </c>
      <c r="Q12" s="41"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ht="45">
      <c r="A17" s="1">
        <v>12</v>
      </c>
      <c r="B17">
        <v>60941</v>
      </c>
      <c r="C17" t="s">
        <v>21</v>
      </c>
      <c r="D17" s="1" t="s">
        <v>93</v>
      </c>
      <c r="E17" s="1" t="s">
        <v>200</v>
      </c>
      <c r="F17" t="s">
        <v>9</v>
      </c>
      <c r="G17">
        <v>166</v>
      </c>
      <c r="H17" s="59">
        <v>9</v>
      </c>
      <c r="I17">
        <v>3</v>
      </c>
      <c r="J17" s="1" t="s">
        <v>198</v>
      </c>
      <c r="K17"/>
      <c r="M17" s="1" t="s">
        <v>74</v>
      </c>
      <c r="O17" s="41" t="str">
        <f t="shared" si="3"/>
        <v/>
      </c>
      <c r="P17" s="41" t="str">
        <f t="shared" si="4"/>
        <v>O</v>
      </c>
      <c r="Q17" s="41" t="str">
        <f t="shared" si="5"/>
        <v/>
      </c>
    </row>
    <row r="18" spans="1:17" ht="30">
      <c r="A18" s="1">
        <v>13</v>
      </c>
      <c r="B18">
        <v>24144</v>
      </c>
      <c r="C18" t="s">
        <v>20</v>
      </c>
      <c r="D18" s="1" t="s">
        <v>93</v>
      </c>
      <c r="E18" s="1" t="s">
        <v>391</v>
      </c>
      <c r="F18" t="s">
        <v>9</v>
      </c>
      <c r="G18">
        <v>166</v>
      </c>
      <c r="H18" s="59">
        <v>9</v>
      </c>
      <c r="I18">
        <v>3</v>
      </c>
      <c r="J18" s="1" t="s">
        <v>392</v>
      </c>
      <c r="K18"/>
      <c r="M18" s="1" t="s">
        <v>74</v>
      </c>
      <c r="O18" s="41" t="str">
        <f t="shared" si="3"/>
        <v/>
      </c>
      <c r="P18" s="41" t="str">
        <f t="shared" si="4"/>
        <v>O</v>
      </c>
      <c r="Q18" s="41" t="str">
        <f t="shared" si="5"/>
        <v/>
      </c>
    </row>
    <row r="19" spans="1:17" ht="30">
      <c r="A19" s="1">
        <v>14</v>
      </c>
      <c r="B19">
        <v>62099</v>
      </c>
      <c r="C19" t="s">
        <v>17</v>
      </c>
      <c r="D19" s="1" t="s">
        <v>92</v>
      </c>
      <c r="E19" s="1" t="s">
        <v>273</v>
      </c>
      <c r="F19" t="s">
        <v>9</v>
      </c>
      <c r="G19"/>
      <c r="H19" s="59"/>
      <c r="I19"/>
      <c r="J19" s="1" t="s">
        <v>271</v>
      </c>
      <c r="K19">
        <v>1</v>
      </c>
      <c r="M19" s="1" t="s">
        <v>74</v>
      </c>
      <c r="O19" s="41" t="str">
        <f t="shared" si="3"/>
        <v/>
      </c>
      <c r="P19" s="41" t="str">
        <f t="shared" si="4"/>
        <v>O</v>
      </c>
      <c r="Q19" s="41" t="str">
        <f t="shared" si="5"/>
        <v/>
      </c>
    </row>
    <row r="20" spans="1:17" ht="30">
      <c r="A20" s="1">
        <v>15</v>
      </c>
      <c r="B20">
        <v>14928</v>
      </c>
      <c r="C20" t="s">
        <v>11</v>
      </c>
      <c r="D20" s="1" t="s">
        <v>93</v>
      </c>
      <c r="E20" s="1" t="s">
        <v>135</v>
      </c>
      <c r="F20" t="s">
        <v>9</v>
      </c>
      <c r="G20"/>
      <c r="H20" s="59">
        <v>9</v>
      </c>
      <c r="I20"/>
      <c r="J20" s="1" t="s">
        <v>136</v>
      </c>
      <c r="K20"/>
      <c r="M20" s="1" t="s">
        <v>74</v>
      </c>
      <c r="O20" s="41" t="str">
        <f t="shared" si="3"/>
        <v/>
      </c>
      <c r="P20" s="41" t="str">
        <f t="shared" si="4"/>
        <v>O</v>
      </c>
      <c r="Q20" s="41"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526</v>
      </c>
      <c r="M22" s="70" t="s">
        <v>77</v>
      </c>
      <c r="O22" s="70" t="str">
        <f t="shared" si="3"/>
        <v/>
      </c>
      <c r="P22" s="70" t="str">
        <f t="shared" si="4"/>
        <v>C</v>
      </c>
      <c r="Q22" s="70" t="str">
        <f t="shared" si="5"/>
        <v/>
      </c>
    </row>
    <row r="23" spans="1:17" ht="45">
      <c r="A23" s="1">
        <v>18</v>
      </c>
      <c r="B23">
        <v>14928</v>
      </c>
      <c r="C23" t="s">
        <v>11</v>
      </c>
      <c r="D23" s="1" t="s">
        <v>93</v>
      </c>
      <c r="E23" s="1" t="s">
        <v>115</v>
      </c>
      <c r="F23" t="s">
        <v>9</v>
      </c>
      <c r="G23"/>
      <c r="H23" s="59">
        <v>10</v>
      </c>
      <c r="I23"/>
      <c r="J23" s="1" t="s">
        <v>116</v>
      </c>
      <c r="K23"/>
      <c r="M23" s="1" t="s">
        <v>74</v>
      </c>
      <c r="N23" s="1" t="s">
        <v>500</v>
      </c>
      <c r="O23" s="41" t="str">
        <f t="shared" si="3"/>
        <v/>
      </c>
      <c r="P23" s="41" t="str">
        <f t="shared" si="4"/>
        <v>O</v>
      </c>
      <c r="Q23" s="41" t="str">
        <f t="shared" si="5"/>
        <v/>
      </c>
    </row>
    <row r="24" spans="1:17" ht="75">
      <c r="A24" s="1">
        <v>19</v>
      </c>
      <c r="B24">
        <v>24144</v>
      </c>
      <c r="C24" t="s">
        <v>20</v>
      </c>
      <c r="D24" s="1" t="s">
        <v>93</v>
      </c>
      <c r="E24" s="1" t="s">
        <v>402</v>
      </c>
      <c r="F24" t="s">
        <v>9</v>
      </c>
      <c r="G24">
        <v>228</v>
      </c>
      <c r="H24" s="59" t="s">
        <v>453</v>
      </c>
      <c r="I24">
        <v>1</v>
      </c>
      <c r="J24" s="1" t="s">
        <v>403</v>
      </c>
      <c r="K24"/>
      <c r="M24" s="1" t="s">
        <v>74</v>
      </c>
      <c r="O24" s="41" t="str">
        <f t="shared" si="3"/>
        <v/>
      </c>
      <c r="P24" s="41" t="str">
        <f t="shared" si="4"/>
        <v>O</v>
      </c>
      <c r="Q24" s="41" t="str">
        <f t="shared" si="5"/>
        <v/>
      </c>
    </row>
    <row r="25" spans="1:17" ht="45">
      <c r="A25" s="1">
        <v>20</v>
      </c>
      <c r="B25">
        <v>24144</v>
      </c>
      <c r="C25" t="s">
        <v>20</v>
      </c>
      <c r="D25" s="1" t="s">
        <v>93</v>
      </c>
      <c r="E25" s="1" t="s">
        <v>404</v>
      </c>
      <c r="F25" t="s">
        <v>9</v>
      </c>
      <c r="G25">
        <v>228</v>
      </c>
      <c r="H25" s="59" t="s">
        <v>405</v>
      </c>
      <c r="I25">
        <v>16</v>
      </c>
      <c r="J25" s="1" t="s">
        <v>406</v>
      </c>
      <c r="K25"/>
      <c r="M25" s="1" t="s">
        <v>74</v>
      </c>
      <c r="O25" s="41" t="str">
        <f t="shared" si="3"/>
        <v/>
      </c>
      <c r="P25" s="41" t="str">
        <f t="shared" si="4"/>
        <v>O</v>
      </c>
      <c r="Q25" s="41" t="str">
        <f t="shared" si="5"/>
        <v/>
      </c>
    </row>
    <row r="26" spans="1:17" ht="75">
      <c r="A26" s="1">
        <v>21</v>
      </c>
      <c r="B26">
        <v>6111</v>
      </c>
      <c r="C26" t="s">
        <v>14</v>
      </c>
      <c r="D26" s="1" t="s">
        <v>93</v>
      </c>
      <c r="E26" s="1" t="s">
        <v>435</v>
      </c>
      <c r="F26" t="s">
        <v>16</v>
      </c>
      <c r="G26">
        <v>175</v>
      </c>
      <c r="H26" s="59">
        <v>10.4</v>
      </c>
      <c r="I26">
        <v>9</v>
      </c>
      <c r="J26" s="1" t="s">
        <v>436</v>
      </c>
      <c r="K26">
        <v>0</v>
      </c>
      <c r="M26" s="1" t="s">
        <v>74</v>
      </c>
      <c r="O26" s="41" t="str">
        <f t="shared" si="3"/>
        <v/>
      </c>
      <c r="P26" s="41" t="str">
        <f t="shared" si="4"/>
        <v/>
      </c>
      <c r="Q26" s="41" t="str">
        <f t="shared" si="5"/>
        <v>O</v>
      </c>
    </row>
    <row r="27" spans="1:17" ht="30">
      <c r="A27" s="1">
        <v>22</v>
      </c>
      <c r="B27">
        <v>24144</v>
      </c>
      <c r="C27" t="s">
        <v>20</v>
      </c>
      <c r="D27" s="1" t="s">
        <v>93</v>
      </c>
      <c r="E27" s="1" t="s">
        <v>408</v>
      </c>
      <c r="F27" t="s">
        <v>9</v>
      </c>
      <c r="G27">
        <v>240</v>
      </c>
      <c r="H27" s="59" t="s">
        <v>18</v>
      </c>
      <c r="I27">
        <v>1</v>
      </c>
      <c r="J27" s="1" t="s">
        <v>409</v>
      </c>
      <c r="K27"/>
      <c r="M27" s="1" t="s">
        <v>74</v>
      </c>
      <c r="O27" s="41" t="str">
        <f t="shared" si="3"/>
        <v/>
      </c>
      <c r="P27" s="41" t="str">
        <f t="shared" si="4"/>
        <v>O</v>
      </c>
      <c r="Q27" s="41" t="str">
        <f t="shared" si="5"/>
        <v/>
      </c>
    </row>
    <row r="28" spans="1:17" ht="30">
      <c r="A28" s="1">
        <v>23</v>
      </c>
      <c r="B28">
        <v>6111</v>
      </c>
      <c r="C28" t="s">
        <v>14</v>
      </c>
      <c r="D28" s="1" t="s">
        <v>93</v>
      </c>
      <c r="E28" s="1" t="s">
        <v>428</v>
      </c>
      <c r="F28" t="s">
        <v>9</v>
      </c>
      <c r="G28">
        <v>240</v>
      </c>
      <c r="H28" s="59" t="s">
        <v>429</v>
      </c>
      <c r="I28">
        <v>1</v>
      </c>
      <c r="J28" s="1" t="s">
        <v>430</v>
      </c>
      <c r="K28">
        <v>0</v>
      </c>
      <c r="M28" s="1" t="s">
        <v>74</v>
      </c>
      <c r="O28" s="41" t="str">
        <f t="shared" si="3"/>
        <v/>
      </c>
      <c r="P28" s="41" t="str">
        <f t="shared" si="4"/>
        <v>O</v>
      </c>
      <c r="Q28" s="41" t="str">
        <f t="shared" si="5"/>
        <v/>
      </c>
    </row>
    <row r="29" spans="1:17" ht="30">
      <c r="A29" s="1">
        <v>24</v>
      </c>
      <c r="B29">
        <v>62099</v>
      </c>
      <c r="C29" t="s">
        <v>17</v>
      </c>
      <c r="D29" s="1" t="s">
        <v>92</v>
      </c>
      <c r="E29" s="1" t="s">
        <v>245</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137</v>
      </c>
      <c r="F30" t="s">
        <v>16</v>
      </c>
      <c r="G30"/>
      <c r="H30" s="59"/>
      <c r="I30"/>
      <c r="J30" s="1" t="s">
        <v>138</v>
      </c>
      <c r="K30"/>
      <c r="M30" s="1" t="s">
        <v>74</v>
      </c>
      <c r="O30" s="41" t="str">
        <f t="shared" si="3"/>
        <v/>
      </c>
      <c r="P30" s="41" t="str">
        <f t="shared" si="4"/>
        <v/>
      </c>
      <c r="Q30" s="41" t="str">
        <f t="shared" si="5"/>
        <v>O</v>
      </c>
    </row>
    <row r="31" spans="1:17" ht="30">
      <c r="A31" s="1">
        <v>26</v>
      </c>
      <c r="B31">
        <v>24144</v>
      </c>
      <c r="C31" t="s">
        <v>20</v>
      </c>
      <c r="D31" s="1" t="s">
        <v>93</v>
      </c>
      <c r="E31" s="1" t="s">
        <v>410</v>
      </c>
      <c r="F31" t="s">
        <v>9</v>
      </c>
      <c r="G31"/>
      <c r="H31" s="59"/>
      <c r="I31"/>
      <c r="J31" s="1" t="s">
        <v>411</v>
      </c>
      <c r="K31"/>
      <c r="M31" s="1" t="s">
        <v>74</v>
      </c>
      <c r="O31" s="41" t="str">
        <f t="shared" si="3"/>
        <v/>
      </c>
      <c r="P31" s="41" t="str">
        <f t="shared" si="4"/>
        <v>O</v>
      </c>
      <c r="Q31" s="41" t="str">
        <f t="shared" si="5"/>
        <v/>
      </c>
    </row>
    <row r="32" spans="1:17" ht="45">
      <c r="A32" s="1">
        <v>27</v>
      </c>
      <c r="B32">
        <v>6111</v>
      </c>
      <c r="C32" t="s">
        <v>14</v>
      </c>
      <c r="D32" s="1" t="s">
        <v>93</v>
      </c>
      <c r="E32" s="1" t="s">
        <v>431</v>
      </c>
      <c r="F32" t="s">
        <v>9</v>
      </c>
      <c r="G32">
        <v>241</v>
      </c>
      <c r="H32" s="59" t="s">
        <v>77</v>
      </c>
      <c r="I32">
        <v>8</v>
      </c>
      <c r="J32" s="1" t="s">
        <v>432</v>
      </c>
      <c r="K32">
        <v>0</v>
      </c>
      <c r="M32" s="1" t="s">
        <v>74</v>
      </c>
      <c r="O32" s="41" t="str">
        <f t="shared" si="3"/>
        <v/>
      </c>
      <c r="P32" s="41" t="str">
        <f t="shared" si="4"/>
        <v>O</v>
      </c>
      <c r="Q32" s="41" t="str">
        <f t="shared" si="5"/>
        <v/>
      </c>
    </row>
    <row r="33" spans="1:17" ht="30">
      <c r="A33" s="1">
        <v>28</v>
      </c>
      <c r="B33">
        <v>14928</v>
      </c>
      <c r="C33" t="s">
        <v>11</v>
      </c>
      <c r="D33" s="1" t="s">
        <v>93</v>
      </c>
      <c r="E33" s="1" t="s">
        <v>127</v>
      </c>
      <c r="F33" t="s">
        <v>16</v>
      </c>
      <c r="G33"/>
      <c r="H33" s="59"/>
      <c r="I33"/>
      <c r="J33" s="1" t="s">
        <v>128</v>
      </c>
      <c r="K33"/>
      <c r="M33" s="1" t="s">
        <v>74</v>
      </c>
      <c r="O33" s="41" t="str">
        <f t="shared" si="3"/>
        <v/>
      </c>
      <c r="P33" s="41" t="str">
        <f t="shared" si="4"/>
        <v/>
      </c>
      <c r="Q33" s="41" t="str">
        <f t="shared" si="5"/>
        <v>O</v>
      </c>
    </row>
    <row r="34" spans="1:17" ht="30">
      <c r="A34" s="1">
        <v>29</v>
      </c>
      <c r="B34">
        <v>14928</v>
      </c>
      <c r="C34" t="s">
        <v>11</v>
      </c>
      <c r="D34" s="1" t="s">
        <v>93</v>
      </c>
      <c r="E34" s="1" t="s">
        <v>129</v>
      </c>
      <c r="F34" t="s">
        <v>16</v>
      </c>
      <c r="G34"/>
      <c r="H34" s="59"/>
      <c r="I34"/>
      <c r="J34" s="1" t="s">
        <v>130</v>
      </c>
      <c r="K34"/>
      <c r="M34" s="1" t="s">
        <v>74</v>
      </c>
      <c r="O34" s="41" t="str">
        <f t="shared" si="3"/>
        <v/>
      </c>
      <c r="P34" s="41" t="str">
        <f t="shared" si="4"/>
        <v/>
      </c>
      <c r="Q34" s="41" t="str">
        <f t="shared" si="5"/>
        <v>O</v>
      </c>
    </row>
    <row r="35" spans="1:17" s="32" customFormat="1" ht="25.5" customHeight="1">
      <c r="A35" s="64" t="s">
        <v>460</v>
      </c>
      <c r="E35" s="25"/>
      <c r="G35" s="38"/>
      <c r="H35" s="58"/>
      <c r="I35" s="38"/>
      <c r="J35" s="25"/>
      <c r="L35" s="33"/>
      <c r="M35" s="33"/>
      <c r="N35" s="33"/>
      <c r="O35" s="34"/>
      <c r="P35" s="34"/>
      <c r="Q35" s="34"/>
    </row>
    <row r="36" spans="1:17" ht="90">
      <c r="A36" s="1">
        <f>SUM(A34,1)</f>
        <v>30</v>
      </c>
      <c r="B36">
        <v>6111</v>
      </c>
      <c r="C36" t="s">
        <v>14</v>
      </c>
      <c r="D36" s="1" t="s">
        <v>93</v>
      </c>
      <c r="E36" s="1" t="s">
        <v>433</v>
      </c>
      <c r="F36" t="s">
        <v>16</v>
      </c>
      <c r="G36">
        <v>5</v>
      </c>
      <c r="H36" s="59" t="s">
        <v>449</v>
      </c>
      <c r="I36">
        <v>26</v>
      </c>
      <c r="J36" s="1" t="s">
        <v>434</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274</v>
      </c>
      <c r="F37" t="s">
        <v>9</v>
      </c>
      <c r="G37">
        <v>228</v>
      </c>
      <c r="H37" s="59" t="s">
        <v>453</v>
      </c>
      <c r="I37"/>
      <c r="J37" s="1" t="s">
        <v>275</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121</v>
      </c>
      <c r="F38" t="s">
        <v>9</v>
      </c>
      <c r="G38"/>
      <c r="H38" s="59">
        <v>4.2</v>
      </c>
      <c r="I38"/>
      <c r="J38" s="1" t="s">
        <v>122</v>
      </c>
      <c r="K38"/>
      <c r="M38" s="1" t="s">
        <v>27</v>
      </c>
      <c r="N38" s="1" t="s">
        <v>11</v>
      </c>
      <c r="O38" s="41" t="str">
        <f t="shared" si="6"/>
        <v/>
      </c>
      <c r="P38" s="41" t="str">
        <f t="shared" si="7"/>
        <v>A</v>
      </c>
      <c r="Q38" s="41" t="str">
        <f t="shared" si="8"/>
        <v/>
      </c>
    </row>
    <row r="39" spans="1:17" ht="30">
      <c r="A39" s="1">
        <f t="shared" si="9"/>
        <v>33</v>
      </c>
      <c r="B39">
        <v>24144</v>
      </c>
      <c r="C39" t="s">
        <v>20</v>
      </c>
      <c r="D39" s="1" t="s">
        <v>93</v>
      </c>
      <c r="E39" s="1" t="s">
        <v>412</v>
      </c>
      <c r="F39" t="s">
        <v>9</v>
      </c>
      <c r="G39"/>
      <c r="H39" s="59"/>
      <c r="I39"/>
      <c r="J39" s="1" t="s">
        <v>411</v>
      </c>
      <c r="K39"/>
      <c r="M39" s="1" t="s">
        <v>74</v>
      </c>
      <c r="O39" s="41" t="str">
        <f t="shared" si="6"/>
        <v/>
      </c>
      <c r="P39" s="41" t="str">
        <f t="shared" si="7"/>
        <v>O</v>
      </c>
      <c r="Q39" s="41" t="str">
        <f t="shared" si="8"/>
        <v/>
      </c>
    </row>
    <row r="40" spans="1:17" s="32" customFormat="1" ht="33.75" customHeight="1">
      <c r="A40" s="64" t="s">
        <v>463</v>
      </c>
      <c r="E40" s="25"/>
      <c r="G40" s="38"/>
      <c r="H40" s="58"/>
      <c r="I40" s="38"/>
      <c r="J40" s="25"/>
      <c r="L40" s="33"/>
      <c r="M40" s="33"/>
      <c r="N40" s="33"/>
      <c r="O40" s="34"/>
      <c r="P40" s="34"/>
      <c r="Q40" s="34"/>
    </row>
    <row r="41" spans="1:17" ht="60">
      <c r="A41" s="1">
        <f>SUM(A39,1)</f>
        <v>34</v>
      </c>
      <c r="B41">
        <v>14928</v>
      </c>
      <c r="C41" t="s">
        <v>11</v>
      </c>
      <c r="D41" s="1" t="s">
        <v>93</v>
      </c>
      <c r="E41" s="1" t="s">
        <v>123</v>
      </c>
      <c r="F41" t="s">
        <v>16</v>
      </c>
      <c r="G41"/>
      <c r="H41" s="59"/>
      <c r="I41"/>
      <c r="J41" s="1" t="s">
        <v>124</v>
      </c>
      <c r="K41"/>
      <c r="M41" s="1" t="s">
        <v>27</v>
      </c>
      <c r="N41" s="1" t="s">
        <v>11</v>
      </c>
      <c r="O41" s="41" t="str">
        <f t="shared" ref="O41:O62" si="10">IF(F41="Editorial",M41,"")</f>
        <v/>
      </c>
      <c r="P41" s="41" t="str">
        <f t="shared" ref="P41:P62" si="11">IF(F41="Technical",M41,"")</f>
        <v/>
      </c>
      <c r="Q41" s="41" t="str">
        <f t="shared" ref="Q41:Q62" si="12">IF(F41="General",M41,"")</f>
        <v>A</v>
      </c>
    </row>
    <row r="42" spans="1:17" ht="105">
      <c r="A42" s="1">
        <f t="shared" ref="A42:A62" si="13">SUM(A41,1)</f>
        <v>35</v>
      </c>
      <c r="B42">
        <v>14928</v>
      </c>
      <c r="C42" t="s">
        <v>11</v>
      </c>
      <c r="D42" s="1" t="s">
        <v>93</v>
      </c>
      <c r="E42" s="1" t="s">
        <v>104</v>
      </c>
      <c r="F42" t="s">
        <v>9</v>
      </c>
      <c r="G42"/>
      <c r="H42" s="59">
        <v>6.4</v>
      </c>
      <c r="I42"/>
      <c r="J42" s="1" t="s">
        <v>105</v>
      </c>
      <c r="K42"/>
      <c r="M42" s="1" t="s">
        <v>27</v>
      </c>
      <c r="N42" s="1" t="s">
        <v>11</v>
      </c>
      <c r="O42" s="41" t="str">
        <f t="shared" si="10"/>
        <v/>
      </c>
      <c r="P42" s="41" t="str">
        <f t="shared" si="11"/>
        <v>A</v>
      </c>
      <c r="Q42" s="41" t="str">
        <f t="shared" si="12"/>
        <v/>
      </c>
    </row>
    <row r="43" spans="1:17" ht="45">
      <c r="A43" s="1">
        <f t="shared" si="13"/>
        <v>36</v>
      </c>
      <c r="B43">
        <v>65892</v>
      </c>
      <c r="C43" t="s">
        <v>99</v>
      </c>
      <c r="D43" s="1" t="s">
        <v>92</v>
      </c>
      <c r="E43" s="1" t="s">
        <v>305</v>
      </c>
      <c r="F43" t="s">
        <v>9</v>
      </c>
      <c r="G43">
        <v>23</v>
      </c>
      <c r="H43" s="59" t="s">
        <v>151</v>
      </c>
      <c r="I43">
        <v>14</v>
      </c>
      <c r="J43" s="1" t="s">
        <v>306</v>
      </c>
      <c r="K43">
        <v>1</v>
      </c>
      <c r="M43" s="1" t="s">
        <v>74</v>
      </c>
      <c r="O43" s="41" t="str">
        <f t="shared" si="10"/>
        <v/>
      </c>
      <c r="P43" s="41" t="str">
        <f t="shared" si="11"/>
        <v>O</v>
      </c>
      <c r="Q43" s="41" t="str">
        <f t="shared" si="12"/>
        <v/>
      </c>
    </row>
    <row r="44" spans="1:17" ht="30">
      <c r="A44" s="1">
        <f t="shared" si="13"/>
        <v>37</v>
      </c>
      <c r="B44">
        <v>65892</v>
      </c>
      <c r="C44" t="s">
        <v>99</v>
      </c>
      <c r="D44" s="1" t="s">
        <v>92</v>
      </c>
      <c r="E44" s="1" t="s">
        <v>305</v>
      </c>
      <c r="F44" t="s">
        <v>9</v>
      </c>
      <c r="G44">
        <v>24</v>
      </c>
      <c r="H44" s="59" t="s">
        <v>151</v>
      </c>
      <c r="I44">
        <v>1</v>
      </c>
      <c r="J44" s="1" t="s">
        <v>307</v>
      </c>
      <c r="K44">
        <v>1</v>
      </c>
      <c r="M44" s="1" t="s">
        <v>74</v>
      </c>
      <c r="O44" s="41" t="str">
        <f t="shared" si="10"/>
        <v/>
      </c>
      <c r="P44" s="41" t="str">
        <f t="shared" si="11"/>
        <v>O</v>
      </c>
      <c r="Q44" s="41" t="str">
        <f t="shared" si="12"/>
        <v/>
      </c>
    </row>
    <row r="45" spans="1:17" ht="45">
      <c r="A45" s="1">
        <f t="shared" si="13"/>
        <v>38</v>
      </c>
      <c r="B45">
        <v>65892</v>
      </c>
      <c r="C45" t="s">
        <v>99</v>
      </c>
      <c r="D45" s="1" t="s">
        <v>92</v>
      </c>
      <c r="E45" s="1" t="s">
        <v>312</v>
      </c>
      <c r="F45" t="s">
        <v>9</v>
      </c>
      <c r="G45">
        <v>25</v>
      </c>
      <c r="H45" s="59" t="s">
        <v>153</v>
      </c>
      <c r="I45">
        <v>16</v>
      </c>
      <c r="J45" s="1" t="s">
        <v>313</v>
      </c>
      <c r="K45">
        <v>1</v>
      </c>
      <c r="M45" s="1" t="s">
        <v>74</v>
      </c>
      <c r="O45" s="41" t="str">
        <f t="shared" si="10"/>
        <v/>
      </c>
      <c r="P45" s="41" t="str">
        <f t="shared" si="11"/>
        <v>O</v>
      </c>
      <c r="Q45" s="41" t="str">
        <f t="shared" si="12"/>
        <v/>
      </c>
    </row>
    <row r="46" spans="1:17" ht="30">
      <c r="A46" s="1">
        <f t="shared" si="13"/>
        <v>39</v>
      </c>
      <c r="B46">
        <v>65892</v>
      </c>
      <c r="C46" t="s">
        <v>99</v>
      </c>
      <c r="D46" s="1" t="s">
        <v>92</v>
      </c>
      <c r="E46" s="1" t="s">
        <v>314</v>
      </c>
      <c r="F46" t="s">
        <v>9</v>
      </c>
      <c r="G46">
        <v>26</v>
      </c>
      <c r="H46" s="59" t="s">
        <v>153</v>
      </c>
      <c r="I46">
        <v>1</v>
      </c>
      <c r="J46" s="1" t="s">
        <v>315</v>
      </c>
      <c r="K46">
        <v>1</v>
      </c>
      <c r="M46" s="1" t="s">
        <v>74</v>
      </c>
      <c r="O46" s="41" t="str">
        <f t="shared" si="10"/>
        <v/>
      </c>
      <c r="P46" s="41" t="str">
        <f t="shared" si="11"/>
        <v>O</v>
      </c>
      <c r="Q46" s="41" t="str">
        <f t="shared" si="12"/>
        <v/>
      </c>
    </row>
    <row r="47" spans="1:17" ht="75">
      <c r="A47" s="1">
        <f t="shared" si="13"/>
        <v>40</v>
      </c>
      <c r="B47">
        <v>65892</v>
      </c>
      <c r="C47" t="s">
        <v>99</v>
      </c>
      <c r="D47" s="1" t="s">
        <v>92</v>
      </c>
      <c r="E47" s="1" t="s">
        <v>316</v>
      </c>
      <c r="F47" t="s">
        <v>9</v>
      </c>
      <c r="G47">
        <v>33</v>
      </c>
      <c r="H47" s="59" t="s">
        <v>298</v>
      </c>
      <c r="I47">
        <v>17</v>
      </c>
      <c r="J47" s="1" t="s">
        <v>317</v>
      </c>
      <c r="K47">
        <v>1</v>
      </c>
      <c r="M47" s="1" t="s">
        <v>74</v>
      </c>
      <c r="O47" s="41" t="str">
        <f t="shared" si="10"/>
        <v/>
      </c>
      <c r="P47" s="41" t="str">
        <f t="shared" si="11"/>
        <v>O</v>
      </c>
      <c r="Q47" s="41" t="str">
        <f t="shared" si="12"/>
        <v/>
      </c>
    </row>
    <row r="48" spans="1:17" ht="30">
      <c r="A48" s="1">
        <f t="shared" si="13"/>
        <v>41</v>
      </c>
      <c r="B48">
        <v>65892</v>
      </c>
      <c r="C48" t="s">
        <v>99</v>
      </c>
      <c r="D48" s="1" t="s">
        <v>92</v>
      </c>
      <c r="E48" s="1" t="s">
        <v>320</v>
      </c>
      <c r="F48" t="s">
        <v>9</v>
      </c>
      <c r="G48">
        <v>33</v>
      </c>
      <c r="H48" s="59" t="s">
        <v>298</v>
      </c>
      <c r="I48">
        <v>26</v>
      </c>
      <c r="J48" s="1" t="s">
        <v>321</v>
      </c>
      <c r="K48">
        <v>1</v>
      </c>
      <c r="M48" s="1" t="s">
        <v>74</v>
      </c>
      <c r="O48" s="41" t="str">
        <f t="shared" si="10"/>
        <v/>
      </c>
      <c r="P48" s="41" t="str">
        <f t="shared" si="11"/>
        <v>O</v>
      </c>
      <c r="Q48" s="41" t="str">
        <f t="shared" si="12"/>
        <v/>
      </c>
    </row>
    <row r="49" spans="1:17" ht="30">
      <c r="A49" s="1">
        <f t="shared" si="13"/>
        <v>42</v>
      </c>
      <c r="B49">
        <v>65892</v>
      </c>
      <c r="C49" t="s">
        <v>99</v>
      </c>
      <c r="D49" s="1" t="s">
        <v>92</v>
      </c>
      <c r="E49" s="1" t="s">
        <v>322</v>
      </c>
      <c r="F49" t="s">
        <v>9</v>
      </c>
      <c r="G49">
        <v>42</v>
      </c>
      <c r="H49" s="59" t="s">
        <v>446</v>
      </c>
      <c r="I49">
        <v>14</v>
      </c>
      <c r="J49" s="1" t="s">
        <v>323</v>
      </c>
      <c r="K49">
        <v>1</v>
      </c>
      <c r="M49" s="1" t="s">
        <v>74</v>
      </c>
      <c r="O49" s="41" t="str">
        <f t="shared" si="10"/>
        <v/>
      </c>
      <c r="P49" s="41" t="str">
        <f t="shared" si="11"/>
        <v>O</v>
      </c>
      <c r="Q49" s="41" t="str">
        <f t="shared" si="12"/>
        <v/>
      </c>
    </row>
    <row r="50" spans="1:17" ht="30">
      <c r="A50" s="1">
        <f t="shared" si="13"/>
        <v>43</v>
      </c>
      <c r="B50">
        <v>65892</v>
      </c>
      <c r="C50" t="s">
        <v>99</v>
      </c>
      <c r="D50" s="1" t="s">
        <v>92</v>
      </c>
      <c r="E50" s="1" t="s">
        <v>324</v>
      </c>
      <c r="F50" t="s">
        <v>9</v>
      </c>
      <c r="G50">
        <v>42</v>
      </c>
      <c r="H50" s="59" t="s">
        <v>446</v>
      </c>
      <c r="I50">
        <v>27</v>
      </c>
      <c r="J50" s="1" t="s">
        <v>325</v>
      </c>
      <c r="K50">
        <v>1</v>
      </c>
      <c r="M50" s="1" t="s">
        <v>74</v>
      </c>
      <c r="O50" s="41" t="str">
        <f t="shared" si="10"/>
        <v/>
      </c>
      <c r="P50" s="41" t="str">
        <f t="shared" si="11"/>
        <v>O</v>
      </c>
      <c r="Q50" s="41" t="str">
        <f t="shared" si="12"/>
        <v/>
      </c>
    </row>
    <row r="51" spans="1:17" ht="30">
      <c r="A51" s="1">
        <f t="shared" si="13"/>
        <v>44</v>
      </c>
      <c r="B51">
        <v>65892</v>
      </c>
      <c r="C51" t="s">
        <v>99</v>
      </c>
      <c r="D51" s="1" t="s">
        <v>92</v>
      </c>
      <c r="E51" s="1" t="s">
        <v>327</v>
      </c>
      <c r="F51" t="s">
        <v>9</v>
      </c>
      <c r="G51">
        <v>42</v>
      </c>
      <c r="H51" s="59" t="s">
        <v>446</v>
      </c>
      <c r="I51">
        <v>45</v>
      </c>
      <c r="J51" s="1" t="s">
        <v>328</v>
      </c>
      <c r="K51">
        <v>1</v>
      </c>
      <c r="M51" s="1" t="s">
        <v>74</v>
      </c>
      <c r="O51" s="41" t="str">
        <f t="shared" si="10"/>
        <v/>
      </c>
      <c r="P51" s="41" t="str">
        <f t="shared" si="11"/>
        <v>O</v>
      </c>
      <c r="Q51" s="41" t="str">
        <f t="shared" si="12"/>
        <v/>
      </c>
    </row>
    <row r="52" spans="1:17" ht="30">
      <c r="A52" s="1">
        <f t="shared" si="13"/>
        <v>45</v>
      </c>
      <c r="B52">
        <v>65892</v>
      </c>
      <c r="C52" t="s">
        <v>99</v>
      </c>
      <c r="D52" s="1" t="s">
        <v>92</v>
      </c>
      <c r="E52" s="1" t="s">
        <v>327</v>
      </c>
      <c r="F52" t="s">
        <v>9</v>
      </c>
      <c r="G52">
        <v>43</v>
      </c>
      <c r="H52" s="59" t="s">
        <v>446</v>
      </c>
      <c r="I52">
        <v>19</v>
      </c>
      <c r="J52" s="1" t="s">
        <v>329</v>
      </c>
      <c r="K52">
        <v>1</v>
      </c>
      <c r="M52" s="1" t="s">
        <v>74</v>
      </c>
      <c r="O52" s="41" t="str">
        <f t="shared" si="10"/>
        <v/>
      </c>
      <c r="P52" s="41" t="str">
        <f t="shared" si="11"/>
        <v>O</v>
      </c>
      <c r="Q52" s="41" t="str">
        <f t="shared" si="12"/>
        <v/>
      </c>
    </row>
    <row r="53" spans="1:17">
      <c r="A53" s="1">
        <f t="shared" si="13"/>
        <v>46</v>
      </c>
      <c r="B53">
        <v>65892</v>
      </c>
      <c r="C53" t="s">
        <v>99</v>
      </c>
      <c r="D53" s="1" t="s">
        <v>92</v>
      </c>
      <c r="E53" s="1" t="s">
        <v>332</v>
      </c>
      <c r="F53" t="s">
        <v>9</v>
      </c>
      <c r="G53">
        <v>44</v>
      </c>
      <c r="H53" s="59" t="s">
        <v>446</v>
      </c>
      <c r="I53">
        <v>16</v>
      </c>
      <c r="J53" s="1" t="s">
        <v>333</v>
      </c>
      <c r="K53">
        <v>1</v>
      </c>
      <c r="M53" s="1" t="s">
        <v>74</v>
      </c>
      <c r="O53" s="41" t="str">
        <f t="shared" si="10"/>
        <v/>
      </c>
      <c r="P53" s="41" t="str">
        <f t="shared" si="11"/>
        <v>O</v>
      </c>
      <c r="Q53" s="41" t="str">
        <f t="shared" si="12"/>
        <v/>
      </c>
    </row>
    <row r="54" spans="1:17" ht="30">
      <c r="A54" s="1">
        <f t="shared" si="13"/>
        <v>47</v>
      </c>
      <c r="B54">
        <v>65892</v>
      </c>
      <c r="C54" t="s">
        <v>99</v>
      </c>
      <c r="D54" s="1" t="s">
        <v>92</v>
      </c>
      <c r="E54" s="1" t="s">
        <v>330</v>
      </c>
      <c r="F54" t="s">
        <v>9</v>
      </c>
      <c r="G54">
        <v>44</v>
      </c>
      <c r="H54" s="59" t="s">
        <v>446</v>
      </c>
      <c r="I54">
        <v>17</v>
      </c>
      <c r="J54" s="1" t="s">
        <v>331</v>
      </c>
      <c r="K54">
        <v>1</v>
      </c>
      <c r="M54" s="1" t="s">
        <v>74</v>
      </c>
      <c r="O54" s="41" t="str">
        <f t="shared" si="10"/>
        <v/>
      </c>
      <c r="P54" s="41" t="str">
        <f t="shared" si="11"/>
        <v>O</v>
      </c>
      <c r="Q54" s="41" t="str">
        <f t="shared" si="12"/>
        <v/>
      </c>
    </row>
    <row r="55" spans="1:17" ht="30">
      <c r="A55" s="1">
        <f t="shared" si="13"/>
        <v>48</v>
      </c>
      <c r="B55">
        <v>65892</v>
      </c>
      <c r="C55" t="s">
        <v>99</v>
      </c>
      <c r="D55" s="1" t="s">
        <v>92</v>
      </c>
      <c r="E55" s="1" t="s">
        <v>310</v>
      </c>
      <c r="F55" t="s">
        <v>9</v>
      </c>
      <c r="G55">
        <v>80</v>
      </c>
      <c r="H55" s="59">
        <v>6.4</v>
      </c>
      <c r="I55">
        <v>51</v>
      </c>
      <c r="J55" s="1" t="s">
        <v>311</v>
      </c>
      <c r="K55">
        <v>1</v>
      </c>
      <c r="M55" s="1" t="s">
        <v>74</v>
      </c>
      <c r="O55" s="41" t="str">
        <f t="shared" si="10"/>
        <v/>
      </c>
      <c r="P55" s="41" t="str">
        <f t="shared" si="11"/>
        <v>O</v>
      </c>
      <c r="Q55" s="41" t="str">
        <f t="shared" si="12"/>
        <v/>
      </c>
    </row>
    <row r="56" spans="1:17" ht="30">
      <c r="A56" s="1">
        <f t="shared" si="13"/>
        <v>49</v>
      </c>
      <c r="B56">
        <v>65892</v>
      </c>
      <c r="C56" t="s">
        <v>99</v>
      </c>
      <c r="D56" s="1" t="s">
        <v>92</v>
      </c>
      <c r="E56" s="1" t="s">
        <v>308</v>
      </c>
      <c r="F56" t="s">
        <v>9</v>
      </c>
      <c r="G56">
        <v>79</v>
      </c>
      <c r="H56" s="59">
        <v>6.4</v>
      </c>
      <c r="I56">
        <v>52</v>
      </c>
      <c r="J56" s="1" t="s">
        <v>309</v>
      </c>
      <c r="K56">
        <v>1</v>
      </c>
      <c r="M56" s="1" t="s">
        <v>74</v>
      </c>
      <c r="O56" s="41" t="str">
        <f t="shared" si="10"/>
        <v/>
      </c>
      <c r="P56" s="41" t="str">
        <f t="shared" si="11"/>
        <v>O</v>
      </c>
      <c r="Q56" s="41" t="str">
        <f t="shared" si="12"/>
        <v/>
      </c>
    </row>
    <row r="57" spans="1:17" ht="75">
      <c r="A57" s="1">
        <f t="shared" si="13"/>
        <v>50</v>
      </c>
      <c r="B57">
        <v>65892</v>
      </c>
      <c r="C57" t="s">
        <v>99</v>
      </c>
      <c r="D57" s="1" t="s">
        <v>92</v>
      </c>
      <c r="E57" s="1" t="s">
        <v>318</v>
      </c>
      <c r="F57" t="s">
        <v>9</v>
      </c>
      <c r="G57">
        <v>90</v>
      </c>
      <c r="H57" s="59">
        <v>6.4</v>
      </c>
      <c r="I57">
        <v>16</v>
      </c>
      <c r="J57" s="1" t="s">
        <v>319</v>
      </c>
      <c r="K57">
        <v>1</v>
      </c>
      <c r="M57" s="1" t="s">
        <v>74</v>
      </c>
      <c r="O57" s="41" t="str">
        <f t="shared" si="10"/>
        <v/>
      </c>
      <c r="P57" s="41" t="str">
        <f t="shared" si="11"/>
        <v>O</v>
      </c>
      <c r="Q57" s="41" t="str">
        <f t="shared" si="12"/>
        <v/>
      </c>
    </row>
    <row r="58" spans="1:17" ht="30">
      <c r="A58" s="1">
        <f t="shared" si="13"/>
        <v>51</v>
      </c>
      <c r="B58">
        <v>65892</v>
      </c>
      <c r="C58" t="s">
        <v>99</v>
      </c>
      <c r="D58" s="1" t="s">
        <v>92</v>
      </c>
      <c r="E58" s="1" t="s">
        <v>322</v>
      </c>
      <c r="F58" t="s">
        <v>9</v>
      </c>
      <c r="G58">
        <v>95</v>
      </c>
      <c r="H58" s="59">
        <v>6.5</v>
      </c>
      <c r="I58">
        <v>54</v>
      </c>
      <c r="J58" s="1" t="s">
        <v>323</v>
      </c>
      <c r="K58">
        <v>1</v>
      </c>
      <c r="M58" s="1" t="s">
        <v>74</v>
      </c>
      <c r="O58" s="41" t="str">
        <f t="shared" si="10"/>
        <v/>
      </c>
      <c r="P58" s="41" t="str">
        <f t="shared" si="11"/>
        <v>O</v>
      </c>
      <c r="Q58" s="41" t="str">
        <f t="shared" si="12"/>
        <v/>
      </c>
    </row>
    <row r="59" spans="1:17" ht="30">
      <c r="A59" s="1">
        <f t="shared" si="13"/>
        <v>52</v>
      </c>
      <c r="B59">
        <v>65892</v>
      </c>
      <c r="C59" t="s">
        <v>99</v>
      </c>
      <c r="D59" s="1" t="s">
        <v>92</v>
      </c>
      <c r="E59" s="1" t="s">
        <v>324</v>
      </c>
      <c r="F59" t="s">
        <v>9</v>
      </c>
      <c r="G59">
        <v>96</v>
      </c>
      <c r="H59" s="59">
        <v>6.5</v>
      </c>
      <c r="I59">
        <v>11</v>
      </c>
      <c r="J59" s="1" t="s">
        <v>326</v>
      </c>
      <c r="K59">
        <v>1</v>
      </c>
      <c r="M59" s="1" t="s">
        <v>74</v>
      </c>
      <c r="O59" s="41" t="str">
        <f t="shared" si="10"/>
        <v/>
      </c>
      <c r="P59" s="41" t="str">
        <f t="shared" si="11"/>
        <v>O</v>
      </c>
      <c r="Q59" s="41" t="str">
        <f t="shared" si="12"/>
        <v/>
      </c>
    </row>
    <row r="60" spans="1:17" ht="30">
      <c r="A60" s="1">
        <f t="shared" si="13"/>
        <v>53</v>
      </c>
      <c r="B60">
        <v>65892</v>
      </c>
      <c r="C60" t="s">
        <v>99</v>
      </c>
      <c r="D60" s="1" t="s">
        <v>92</v>
      </c>
      <c r="E60" s="1" t="s">
        <v>327</v>
      </c>
      <c r="F60" t="s">
        <v>9</v>
      </c>
      <c r="G60">
        <v>96</v>
      </c>
      <c r="H60" s="59">
        <v>6.5</v>
      </c>
      <c r="I60">
        <v>45</v>
      </c>
      <c r="J60" s="1" t="s">
        <v>329</v>
      </c>
      <c r="K60">
        <v>1</v>
      </c>
      <c r="M60" s="1" t="s">
        <v>74</v>
      </c>
      <c r="O60" s="41" t="str">
        <f t="shared" si="10"/>
        <v/>
      </c>
      <c r="P60" s="41" t="str">
        <f t="shared" si="11"/>
        <v>O</v>
      </c>
      <c r="Q60" s="41" t="str">
        <f t="shared" si="12"/>
        <v/>
      </c>
    </row>
    <row r="61" spans="1:17">
      <c r="A61" s="1">
        <f t="shared" si="13"/>
        <v>54</v>
      </c>
      <c r="B61">
        <v>65892</v>
      </c>
      <c r="C61" t="s">
        <v>99</v>
      </c>
      <c r="D61" s="1" t="s">
        <v>92</v>
      </c>
      <c r="E61" s="1" t="s">
        <v>332</v>
      </c>
      <c r="F61" t="s">
        <v>9</v>
      </c>
      <c r="G61">
        <v>97</v>
      </c>
      <c r="H61" s="59">
        <v>6.5</v>
      </c>
      <c r="I61">
        <v>42</v>
      </c>
      <c r="J61" s="1" t="s">
        <v>333</v>
      </c>
      <c r="K61">
        <v>1</v>
      </c>
      <c r="M61" s="1" t="s">
        <v>74</v>
      </c>
      <c r="O61" s="41" t="str">
        <f t="shared" si="10"/>
        <v/>
      </c>
      <c r="P61" s="41" t="str">
        <f t="shared" si="11"/>
        <v>O</v>
      </c>
      <c r="Q61" s="41" t="str">
        <f t="shared" si="12"/>
        <v/>
      </c>
    </row>
    <row r="62" spans="1:17" ht="30">
      <c r="A62" s="1">
        <f t="shared" si="13"/>
        <v>55</v>
      </c>
      <c r="B62">
        <v>65892</v>
      </c>
      <c r="C62" t="s">
        <v>99</v>
      </c>
      <c r="D62" s="1" t="s">
        <v>92</v>
      </c>
      <c r="E62" s="1" t="s">
        <v>330</v>
      </c>
      <c r="F62" t="s">
        <v>9</v>
      </c>
      <c r="G62">
        <v>97</v>
      </c>
      <c r="H62" s="59">
        <v>6.5</v>
      </c>
      <c r="I62">
        <v>43</v>
      </c>
      <c r="J62" s="1" t="s">
        <v>331</v>
      </c>
      <c r="K62">
        <v>1</v>
      </c>
      <c r="M62" s="1" t="s">
        <v>74</v>
      </c>
      <c r="O62" s="41" t="str">
        <f t="shared" si="10"/>
        <v/>
      </c>
      <c r="P62" s="41" t="str">
        <f t="shared" si="11"/>
        <v>O</v>
      </c>
      <c r="Q62" s="41"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415</v>
      </c>
      <c r="F65" t="s">
        <v>9</v>
      </c>
      <c r="G65">
        <v>6</v>
      </c>
      <c r="H65" s="59">
        <v>4.4000000000000004</v>
      </c>
      <c r="I65">
        <v>1</v>
      </c>
      <c r="J65" s="1" t="s">
        <v>416</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341</v>
      </c>
      <c r="F66" t="s">
        <v>9</v>
      </c>
      <c r="G66">
        <v>6</v>
      </c>
      <c r="H66" s="59" t="s">
        <v>450</v>
      </c>
      <c r="I66">
        <v>19</v>
      </c>
      <c r="J66" s="1" t="s">
        <v>342</v>
      </c>
      <c r="K66"/>
      <c r="M66" s="1" t="s">
        <v>74</v>
      </c>
      <c r="O66" s="41" t="str">
        <f t="shared" si="14"/>
        <v/>
      </c>
      <c r="P66" s="41" t="str">
        <f t="shared" si="15"/>
        <v>O</v>
      </c>
      <c r="Q66" s="41"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524</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ht="60">
      <c r="A69" s="1">
        <f>SUM(A67,1)</f>
        <v>60</v>
      </c>
      <c r="B69">
        <v>14928</v>
      </c>
      <c r="C69" t="s">
        <v>11</v>
      </c>
      <c r="D69" s="1" t="s">
        <v>93</v>
      </c>
      <c r="E69" s="1" t="s">
        <v>102</v>
      </c>
      <c r="F69" t="s">
        <v>9</v>
      </c>
      <c r="G69"/>
      <c r="H69" s="59" t="s">
        <v>437</v>
      </c>
      <c r="I69"/>
      <c r="J69" s="1" t="s">
        <v>103</v>
      </c>
      <c r="K69"/>
      <c r="M69" s="1" t="s">
        <v>74</v>
      </c>
      <c r="O69" s="41" t="str">
        <f t="shared" ref="O69:O78" si="18">IF(F69="Editorial",M69,"")</f>
        <v/>
      </c>
      <c r="P69" s="41" t="str">
        <f t="shared" ref="P69:P78" si="19">IF(F69="Technical",M69,"")</f>
        <v>O</v>
      </c>
      <c r="Q69" s="41"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478</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490</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490</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490</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490</v>
      </c>
      <c r="M74" s="70" t="s">
        <v>77</v>
      </c>
      <c r="O74" s="70" t="str">
        <f t="shared" si="18"/>
        <v/>
      </c>
      <c r="P74" s="70" t="str">
        <f t="shared" si="19"/>
        <v>C</v>
      </c>
      <c r="Q74" s="70" t="str">
        <f t="shared" si="20"/>
        <v/>
      </c>
    </row>
    <row r="75" spans="1:17" ht="75">
      <c r="A75" s="1">
        <f t="shared" si="21"/>
        <v>66</v>
      </c>
      <c r="B75">
        <v>65892</v>
      </c>
      <c r="C75" t="s">
        <v>99</v>
      </c>
      <c r="D75" s="1" t="s">
        <v>92</v>
      </c>
      <c r="E75" s="1" t="s">
        <v>297</v>
      </c>
      <c r="F75" t="s">
        <v>9</v>
      </c>
      <c r="G75">
        <v>33</v>
      </c>
      <c r="H75" s="59" t="s">
        <v>298</v>
      </c>
      <c r="I75">
        <v>26</v>
      </c>
      <c r="J75" s="1" t="s">
        <v>299</v>
      </c>
      <c r="K75">
        <v>1</v>
      </c>
      <c r="M75" s="1" t="s">
        <v>74</v>
      </c>
      <c r="O75" s="41" t="str">
        <f t="shared" si="18"/>
        <v/>
      </c>
      <c r="P75" s="41" t="str">
        <f t="shared" si="19"/>
        <v>O</v>
      </c>
      <c r="Q75" s="41"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491</v>
      </c>
      <c r="M76" s="70" t="s">
        <v>77</v>
      </c>
      <c r="O76" s="70" t="str">
        <f t="shared" si="18"/>
        <v/>
      </c>
      <c r="P76" s="70" t="str">
        <f t="shared" si="19"/>
        <v>C</v>
      </c>
      <c r="Q76" s="70" t="str">
        <f t="shared" si="20"/>
        <v/>
      </c>
    </row>
    <row r="77" spans="1:17" ht="120">
      <c r="A77" s="1">
        <f t="shared" si="21"/>
        <v>68</v>
      </c>
      <c r="B77">
        <v>65892</v>
      </c>
      <c r="C77" t="s">
        <v>99</v>
      </c>
      <c r="D77" s="1" t="s">
        <v>92</v>
      </c>
      <c r="E77" s="1" t="s">
        <v>282</v>
      </c>
      <c r="F77" t="s">
        <v>9</v>
      </c>
      <c r="G77">
        <v>38</v>
      </c>
      <c r="H77" s="59" t="s">
        <v>446</v>
      </c>
      <c r="I77">
        <v>10</v>
      </c>
      <c r="J77" s="1" t="s">
        <v>283</v>
      </c>
      <c r="K77">
        <v>1</v>
      </c>
      <c r="M77" s="1" t="s">
        <v>74</v>
      </c>
      <c r="O77" s="41" t="str">
        <f t="shared" si="18"/>
        <v/>
      </c>
      <c r="P77" s="41" t="str">
        <f t="shared" si="19"/>
        <v>O</v>
      </c>
      <c r="Q77" s="41"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490</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ht="75">
      <c r="A82" s="1">
        <f t="shared" si="25"/>
        <v>72</v>
      </c>
      <c r="B82">
        <v>6111</v>
      </c>
      <c r="C82" t="s">
        <v>14</v>
      </c>
      <c r="D82" s="1" t="s">
        <v>93</v>
      </c>
      <c r="E82" s="1" t="s">
        <v>417</v>
      </c>
      <c r="F82" t="s">
        <v>9</v>
      </c>
      <c r="G82">
        <v>47</v>
      </c>
      <c r="H82" s="59" t="s">
        <v>441</v>
      </c>
      <c r="I82">
        <v>2</v>
      </c>
      <c r="J82" s="1" t="s">
        <v>418</v>
      </c>
      <c r="K82">
        <v>0</v>
      </c>
      <c r="M82" s="1" t="s">
        <v>27</v>
      </c>
      <c r="N82" s="1" t="s">
        <v>477</v>
      </c>
      <c r="O82" s="41" t="str">
        <f t="shared" si="22"/>
        <v/>
      </c>
      <c r="P82" s="41" t="str">
        <f t="shared" si="23"/>
        <v>A</v>
      </c>
      <c r="Q82" s="41" t="str">
        <f t="shared" si="24"/>
        <v/>
      </c>
    </row>
    <row r="83" spans="1:17" ht="60">
      <c r="A83" s="1">
        <f t="shared" si="25"/>
        <v>73</v>
      </c>
      <c r="B83">
        <v>60941</v>
      </c>
      <c r="C83" t="s">
        <v>21</v>
      </c>
      <c r="D83" s="1" t="s">
        <v>93</v>
      </c>
      <c r="E83" s="1" t="s">
        <v>162</v>
      </c>
      <c r="F83" t="s">
        <v>9</v>
      </c>
      <c r="G83">
        <v>51</v>
      </c>
      <c r="H83" s="59" t="s">
        <v>163</v>
      </c>
      <c r="I83">
        <v>18</v>
      </c>
      <c r="J83" s="1" t="s">
        <v>25</v>
      </c>
      <c r="K83"/>
      <c r="M83" s="1" t="s">
        <v>74</v>
      </c>
      <c r="O83" s="41" t="str">
        <f t="shared" si="22"/>
        <v/>
      </c>
      <c r="P83" s="41" t="str">
        <f t="shared" si="23"/>
        <v>O</v>
      </c>
      <c r="Q83" s="41" t="str">
        <f t="shared" si="24"/>
        <v/>
      </c>
    </row>
    <row r="84" spans="1:17" ht="30">
      <c r="A84" s="1">
        <f t="shared" si="25"/>
        <v>74</v>
      </c>
      <c r="B84">
        <v>24144</v>
      </c>
      <c r="C84" t="s">
        <v>20</v>
      </c>
      <c r="D84" s="1" t="s">
        <v>93</v>
      </c>
      <c r="E84" s="1" t="s">
        <v>356</v>
      </c>
      <c r="F84" t="s">
        <v>9</v>
      </c>
      <c r="G84">
        <v>51</v>
      </c>
      <c r="H84" s="59" t="s">
        <v>163</v>
      </c>
      <c r="I84">
        <v>18</v>
      </c>
      <c r="J84" s="1" t="s">
        <v>346</v>
      </c>
      <c r="K84"/>
      <c r="M84" s="1" t="s">
        <v>74</v>
      </c>
      <c r="O84" s="41" t="str">
        <f t="shared" si="22"/>
        <v/>
      </c>
      <c r="P84" s="41" t="str">
        <f t="shared" si="23"/>
        <v>O</v>
      </c>
      <c r="Q84" s="41" t="str">
        <f t="shared" si="24"/>
        <v/>
      </c>
    </row>
    <row r="85" spans="1:17" ht="75">
      <c r="A85" s="1">
        <f t="shared" si="25"/>
        <v>75</v>
      </c>
      <c r="B85">
        <v>60941</v>
      </c>
      <c r="C85" t="s">
        <v>21</v>
      </c>
      <c r="D85" s="1" t="s">
        <v>93</v>
      </c>
      <c r="E85" s="1" t="s">
        <v>164</v>
      </c>
      <c r="F85" t="s">
        <v>9</v>
      </c>
      <c r="G85">
        <v>52</v>
      </c>
      <c r="H85" s="59" t="s">
        <v>165</v>
      </c>
      <c r="I85">
        <v>11</v>
      </c>
      <c r="J85" s="1" t="s">
        <v>25</v>
      </c>
      <c r="K85"/>
      <c r="M85" s="1" t="s">
        <v>74</v>
      </c>
      <c r="O85" s="41" t="str">
        <f t="shared" si="22"/>
        <v/>
      </c>
      <c r="P85" s="41" t="str">
        <f t="shared" si="23"/>
        <v>O</v>
      </c>
      <c r="Q85" s="41" t="str">
        <f t="shared" si="24"/>
        <v/>
      </c>
    </row>
    <row r="86" spans="1:17" ht="30">
      <c r="A86" s="1">
        <f t="shared" si="25"/>
        <v>76</v>
      </c>
      <c r="B86">
        <v>24144</v>
      </c>
      <c r="C86" t="s">
        <v>20</v>
      </c>
      <c r="D86" s="1" t="s">
        <v>93</v>
      </c>
      <c r="E86" s="1" t="s">
        <v>357</v>
      </c>
      <c r="F86" t="s">
        <v>9</v>
      </c>
      <c r="G86">
        <v>52</v>
      </c>
      <c r="H86" s="59" t="s">
        <v>165</v>
      </c>
      <c r="I86">
        <v>11</v>
      </c>
      <c r="J86" s="1" t="s">
        <v>346</v>
      </c>
      <c r="K86"/>
      <c r="M86" s="1" t="s">
        <v>74</v>
      </c>
      <c r="O86" s="41" t="str">
        <f t="shared" si="22"/>
        <v/>
      </c>
      <c r="P86" s="41" t="str">
        <f t="shared" si="23"/>
        <v>O</v>
      </c>
      <c r="Q86" s="41" t="str">
        <f t="shared" si="24"/>
        <v/>
      </c>
    </row>
    <row r="87" spans="1:17" ht="75">
      <c r="A87" s="1">
        <f t="shared" si="25"/>
        <v>77</v>
      </c>
      <c r="B87">
        <v>60941</v>
      </c>
      <c r="C87" t="s">
        <v>21</v>
      </c>
      <c r="D87" s="1" t="s">
        <v>93</v>
      </c>
      <c r="E87" s="1" t="s">
        <v>166</v>
      </c>
      <c r="F87" t="s">
        <v>9</v>
      </c>
      <c r="G87">
        <v>52</v>
      </c>
      <c r="H87" s="59" t="s">
        <v>167</v>
      </c>
      <c r="I87">
        <v>27</v>
      </c>
      <c r="J87" s="1" t="s">
        <v>25</v>
      </c>
      <c r="K87"/>
      <c r="M87" s="1" t="s">
        <v>74</v>
      </c>
      <c r="O87" s="41" t="str">
        <f t="shared" si="22"/>
        <v/>
      </c>
      <c r="P87" s="41" t="str">
        <f t="shared" si="23"/>
        <v>O</v>
      </c>
      <c r="Q87" s="41" t="str">
        <f t="shared" si="24"/>
        <v/>
      </c>
    </row>
    <row r="88" spans="1:17" ht="30">
      <c r="A88" s="1">
        <f t="shared" si="25"/>
        <v>78</v>
      </c>
      <c r="B88">
        <v>24144</v>
      </c>
      <c r="C88" t="s">
        <v>20</v>
      </c>
      <c r="D88" s="1" t="s">
        <v>93</v>
      </c>
      <c r="E88" s="1" t="s">
        <v>358</v>
      </c>
      <c r="F88" t="s">
        <v>9</v>
      </c>
      <c r="G88">
        <v>52</v>
      </c>
      <c r="H88" s="59" t="s">
        <v>167</v>
      </c>
      <c r="I88">
        <v>27</v>
      </c>
      <c r="J88" s="1" t="s">
        <v>346</v>
      </c>
      <c r="K88"/>
      <c r="M88" s="1" t="s">
        <v>74</v>
      </c>
      <c r="O88" s="41" t="str">
        <f t="shared" si="22"/>
        <v/>
      </c>
      <c r="P88" s="41" t="str">
        <f t="shared" si="23"/>
        <v>O</v>
      </c>
      <c r="Q88" s="41" t="str">
        <f t="shared" si="24"/>
        <v/>
      </c>
    </row>
    <row r="89" spans="1:17" ht="75">
      <c r="A89" s="1">
        <f t="shared" si="25"/>
        <v>79</v>
      </c>
      <c r="B89">
        <v>60941</v>
      </c>
      <c r="C89" t="s">
        <v>21</v>
      </c>
      <c r="D89" s="1" t="s">
        <v>93</v>
      </c>
      <c r="E89" s="1" t="s">
        <v>168</v>
      </c>
      <c r="F89" t="s">
        <v>9</v>
      </c>
      <c r="G89">
        <v>55</v>
      </c>
      <c r="H89" s="59" t="s">
        <v>169</v>
      </c>
      <c r="I89">
        <v>20</v>
      </c>
      <c r="J89" s="1" t="s">
        <v>25</v>
      </c>
      <c r="K89"/>
      <c r="M89" s="1" t="s">
        <v>74</v>
      </c>
      <c r="O89" s="41" t="str">
        <f t="shared" si="22"/>
        <v/>
      </c>
      <c r="P89" s="41" t="str">
        <f t="shared" si="23"/>
        <v>O</v>
      </c>
      <c r="Q89" s="41" t="str">
        <f t="shared" si="24"/>
        <v/>
      </c>
    </row>
    <row r="90" spans="1:17" ht="30">
      <c r="A90" s="1">
        <f t="shared" si="25"/>
        <v>80</v>
      </c>
      <c r="B90">
        <v>24144</v>
      </c>
      <c r="C90" t="s">
        <v>20</v>
      </c>
      <c r="D90" s="1" t="s">
        <v>93</v>
      </c>
      <c r="E90" s="1" t="s">
        <v>359</v>
      </c>
      <c r="F90" t="s">
        <v>9</v>
      </c>
      <c r="G90">
        <v>55</v>
      </c>
      <c r="H90" s="59" t="s">
        <v>169</v>
      </c>
      <c r="I90">
        <v>20</v>
      </c>
      <c r="J90" s="1" t="s">
        <v>346</v>
      </c>
      <c r="K90"/>
      <c r="M90" s="1" t="s">
        <v>74</v>
      </c>
      <c r="O90" s="41" t="str">
        <f t="shared" si="22"/>
        <v/>
      </c>
      <c r="P90" s="41" t="str">
        <f t="shared" si="23"/>
        <v>O</v>
      </c>
      <c r="Q90" s="41" t="str">
        <f t="shared" si="24"/>
        <v/>
      </c>
    </row>
    <row r="91" spans="1:17" ht="60">
      <c r="A91" s="1">
        <f t="shared" si="25"/>
        <v>81</v>
      </c>
      <c r="B91">
        <v>60941</v>
      </c>
      <c r="C91" t="s">
        <v>21</v>
      </c>
      <c r="D91" s="1" t="s">
        <v>93</v>
      </c>
      <c r="E91" s="1" t="s">
        <v>170</v>
      </c>
      <c r="F91" t="s">
        <v>9</v>
      </c>
      <c r="G91">
        <v>56</v>
      </c>
      <c r="H91" s="59" t="s">
        <v>171</v>
      </c>
      <c r="I91">
        <v>6</v>
      </c>
      <c r="J91" s="1" t="s">
        <v>25</v>
      </c>
      <c r="K91"/>
      <c r="M91" s="1" t="s">
        <v>74</v>
      </c>
      <c r="O91" s="41" t="str">
        <f t="shared" si="22"/>
        <v/>
      </c>
      <c r="P91" s="41" t="str">
        <f t="shared" si="23"/>
        <v>O</v>
      </c>
      <c r="Q91" s="41" t="str">
        <f t="shared" si="24"/>
        <v/>
      </c>
    </row>
    <row r="92" spans="1:17" ht="30">
      <c r="A92" s="1">
        <f t="shared" si="25"/>
        <v>82</v>
      </c>
      <c r="B92">
        <v>24144</v>
      </c>
      <c r="C92" t="s">
        <v>20</v>
      </c>
      <c r="D92" s="1" t="s">
        <v>93</v>
      </c>
      <c r="E92" s="1" t="s">
        <v>360</v>
      </c>
      <c r="F92" t="s">
        <v>9</v>
      </c>
      <c r="G92">
        <v>56</v>
      </c>
      <c r="H92" s="59" t="s">
        <v>171</v>
      </c>
      <c r="I92">
        <v>6</v>
      </c>
      <c r="J92" s="1" t="s">
        <v>346</v>
      </c>
      <c r="K92"/>
      <c r="M92" s="1" t="s">
        <v>74</v>
      </c>
      <c r="O92" s="41" t="str">
        <f t="shared" si="22"/>
        <v/>
      </c>
      <c r="P92" s="41" t="str">
        <f t="shared" si="23"/>
        <v>O</v>
      </c>
      <c r="Q92" s="41"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525</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525</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478</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479</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478</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480</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481</v>
      </c>
      <c r="M99" s="70" t="s">
        <v>77</v>
      </c>
      <c r="O99" s="70" t="str">
        <f t="shared" si="22"/>
        <v/>
      </c>
      <c r="P99" s="70" t="str">
        <f t="shared" si="23"/>
        <v>C</v>
      </c>
      <c r="Q99" s="70" t="str">
        <f t="shared" si="24"/>
        <v/>
      </c>
    </row>
    <row r="100" spans="1:17" ht="75">
      <c r="A100" s="1">
        <f t="shared" si="25"/>
        <v>90</v>
      </c>
      <c r="B100">
        <v>60941</v>
      </c>
      <c r="C100" t="s">
        <v>21</v>
      </c>
      <c r="D100" s="1" t="s">
        <v>93</v>
      </c>
      <c r="E100" s="1" t="s">
        <v>174</v>
      </c>
      <c r="F100" t="s">
        <v>9</v>
      </c>
      <c r="G100">
        <v>58</v>
      </c>
      <c r="H100" s="59" t="s">
        <v>175</v>
      </c>
      <c r="I100">
        <v>12</v>
      </c>
      <c r="J100" s="1" t="s">
        <v>25</v>
      </c>
      <c r="K100"/>
      <c r="M100" s="1" t="s">
        <v>74</v>
      </c>
      <c r="O100" s="41" t="str">
        <f t="shared" si="22"/>
        <v/>
      </c>
      <c r="P100" s="41" t="str">
        <f t="shared" si="23"/>
        <v>O</v>
      </c>
      <c r="Q100" s="41" t="str">
        <f t="shared" si="24"/>
        <v/>
      </c>
    </row>
    <row r="101" spans="1:17" ht="30">
      <c r="A101" s="1">
        <f t="shared" si="25"/>
        <v>91</v>
      </c>
      <c r="B101">
        <v>24144</v>
      </c>
      <c r="C101" t="s">
        <v>20</v>
      </c>
      <c r="D101" s="1" t="s">
        <v>93</v>
      </c>
      <c r="E101" s="1" t="s">
        <v>345</v>
      </c>
      <c r="F101" t="s">
        <v>9</v>
      </c>
      <c r="G101">
        <v>58</v>
      </c>
      <c r="H101" s="59" t="s">
        <v>175</v>
      </c>
      <c r="I101">
        <v>12</v>
      </c>
      <c r="J101" s="1" t="s">
        <v>346</v>
      </c>
      <c r="K101"/>
      <c r="M101" s="1" t="s">
        <v>74</v>
      </c>
      <c r="O101" s="41" t="str">
        <f t="shared" si="22"/>
        <v/>
      </c>
      <c r="P101" s="41" t="str">
        <f t="shared" si="23"/>
        <v>O</v>
      </c>
      <c r="Q101" s="41" t="str">
        <f t="shared" si="24"/>
        <v/>
      </c>
    </row>
    <row r="102" spans="1:17" ht="75">
      <c r="A102" s="1">
        <f t="shared" si="25"/>
        <v>92</v>
      </c>
      <c r="B102">
        <v>60941</v>
      </c>
      <c r="C102" t="s">
        <v>21</v>
      </c>
      <c r="D102" s="1" t="s">
        <v>93</v>
      </c>
      <c r="E102" s="1" t="s">
        <v>176</v>
      </c>
      <c r="F102" t="s">
        <v>9</v>
      </c>
      <c r="G102">
        <v>59</v>
      </c>
      <c r="H102" s="59" t="s">
        <v>177</v>
      </c>
      <c r="I102">
        <v>13</v>
      </c>
      <c r="J102" s="1" t="s">
        <v>25</v>
      </c>
      <c r="K102"/>
      <c r="M102" s="1" t="s">
        <v>74</v>
      </c>
      <c r="O102" s="41" t="str">
        <f t="shared" si="22"/>
        <v/>
      </c>
      <c r="P102" s="41" t="str">
        <f t="shared" si="23"/>
        <v>O</v>
      </c>
      <c r="Q102" s="41" t="str">
        <f t="shared" si="24"/>
        <v/>
      </c>
    </row>
    <row r="103" spans="1:17" ht="30">
      <c r="A103" s="1">
        <f t="shared" si="25"/>
        <v>93</v>
      </c>
      <c r="B103">
        <v>24144</v>
      </c>
      <c r="C103" t="s">
        <v>20</v>
      </c>
      <c r="D103" s="1" t="s">
        <v>93</v>
      </c>
      <c r="E103" s="1" t="s">
        <v>347</v>
      </c>
      <c r="F103" t="s">
        <v>9</v>
      </c>
      <c r="G103">
        <v>59</v>
      </c>
      <c r="H103" s="59" t="s">
        <v>177</v>
      </c>
      <c r="I103">
        <v>13</v>
      </c>
      <c r="J103" s="1" t="s">
        <v>346</v>
      </c>
      <c r="K103"/>
      <c r="M103" s="1" t="s">
        <v>74</v>
      </c>
      <c r="O103" s="41" t="str">
        <f t="shared" si="22"/>
        <v/>
      </c>
      <c r="P103" s="41" t="str">
        <f t="shared" si="23"/>
        <v>O</v>
      </c>
      <c r="Q103" s="41" t="str">
        <f t="shared" si="24"/>
        <v/>
      </c>
    </row>
    <row r="104" spans="1:17" ht="45">
      <c r="A104" s="1">
        <f t="shared" si="25"/>
        <v>94</v>
      </c>
      <c r="B104">
        <v>65892</v>
      </c>
      <c r="C104" t="s">
        <v>99</v>
      </c>
      <c r="D104" s="1" t="s">
        <v>92</v>
      </c>
      <c r="E104" s="1" t="s">
        <v>289</v>
      </c>
      <c r="F104" t="s">
        <v>9</v>
      </c>
      <c r="G104">
        <v>59</v>
      </c>
      <c r="H104" s="59" t="s">
        <v>177</v>
      </c>
      <c r="I104">
        <v>14</v>
      </c>
      <c r="J104" s="1" t="s">
        <v>290</v>
      </c>
      <c r="K104">
        <v>1</v>
      </c>
      <c r="L104" s="1" t="s">
        <v>482</v>
      </c>
      <c r="M104" s="1" t="s">
        <v>77</v>
      </c>
      <c r="O104" s="41" t="str">
        <f t="shared" si="22"/>
        <v/>
      </c>
      <c r="P104" s="41" t="str">
        <f t="shared" si="23"/>
        <v>C</v>
      </c>
      <c r="Q104" s="41" t="str">
        <f t="shared" si="24"/>
        <v/>
      </c>
    </row>
    <row r="105" spans="1:17" ht="75">
      <c r="A105" s="1">
        <f t="shared" si="25"/>
        <v>95</v>
      </c>
      <c r="B105">
        <v>60941</v>
      </c>
      <c r="C105" t="s">
        <v>21</v>
      </c>
      <c r="D105" s="1" t="s">
        <v>93</v>
      </c>
      <c r="E105" s="1" t="s">
        <v>178</v>
      </c>
      <c r="F105" t="s">
        <v>9</v>
      </c>
      <c r="G105">
        <v>60</v>
      </c>
      <c r="H105" s="59" t="s">
        <v>179</v>
      </c>
      <c r="I105">
        <v>2</v>
      </c>
      <c r="J105" s="1" t="s">
        <v>25</v>
      </c>
      <c r="K105"/>
      <c r="M105" s="1" t="s">
        <v>74</v>
      </c>
      <c r="O105" s="41" t="str">
        <f t="shared" si="22"/>
        <v/>
      </c>
      <c r="P105" s="41" t="str">
        <f t="shared" si="23"/>
        <v>O</v>
      </c>
      <c r="Q105" s="41" t="str">
        <f t="shared" si="24"/>
        <v/>
      </c>
    </row>
    <row r="106" spans="1:17" ht="30">
      <c r="A106" s="1">
        <f t="shared" si="25"/>
        <v>96</v>
      </c>
      <c r="B106">
        <v>24144</v>
      </c>
      <c r="C106" t="s">
        <v>20</v>
      </c>
      <c r="D106" s="1" t="s">
        <v>93</v>
      </c>
      <c r="E106" s="1" t="s">
        <v>361</v>
      </c>
      <c r="F106" t="s">
        <v>9</v>
      </c>
      <c r="G106">
        <v>60</v>
      </c>
      <c r="H106" s="59" t="s">
        <v>179</v>
      </c>
      <c r="I106">
        <v>2</v>
      </c>
      <c r="J106" s="1" t="s">
        <v>346</v>
      </c>
      <c r="K106"/>
      <c r="M106" s="1" t="s">
        <v>74</v>
      </c>
      <c r="O106" s="41" t="str">
        <f t="shared" si="22"/>
        <v/>
      </c>
      <c r="P106" s="41" t="str">
        <f t="shared" si="23"/>
        <v>O</v>
      </c>
      <c r="Q106" s="41" t="str">
        <f t="shared" si="24"/>
        <v/>
      </c>
    </row>
    <row r="107" spans="1:17" ht="75">
      <c r="A107" s="1">
        <f t="shared" si="25"/>
        <v>97</v>
      </c>
      <c r="B107">
        <v>60941</v>
      </c>
      <c r="C107" t="s">
        <v>21</v>
      </c>
      <c r="D107" s="1" t="s">
        <v>93</v>
      </c>
      <c r="E107" s="1" t="s">
        <v>180</v>
      </c>
      <c r="F107" t="s">
        <v>9</v>
      </c>
      <c r="G107">
        <v>60</v>
      </c>
      <c r="H107" s="59" t="s">
        <v>181</v>
      </c>
      <c r="I107">
        <v>23</v>
      </c>
      <c r="J107" s="1" t="s">
        <v>25</v>
      </c>
      <c r="K107"/>
      <c r="M107" s="1" t="s">
        <v>74</v>
      </c>
      <c r="O107" s="41" t="str">
        <f t="shared" si="22"/>
        <v/>
      </c>
      <c r="P107" s="41" t="str">
        <f t="shared" si="23"/>
        <v>O</v>
      </c>
      <c r="Q107" s="41" t="str">
        <f t="shared" si="24"/>
        <v/>
      </c>
    </row>
    <row r="108" spans="1:17" ht="30">
      <c r="A108" s="1">
        <f t="shared" si="25"/>
        <v>98</v>
      </c>
      <c r="B108">
        <v>24144</v>
      </c>
      <c r="C108" t="s">
        <v>20</v>
      </c>
      <c r="D108" s="1" t="s">
        <v>93</v>
      </c>
      <c r="E108" s="1" t="s">
        <v>362</v>
      </c>
      <c r="F108" t="s">
        <v>9</v>
      </c>
      <c r="G108">
        <v>60</v>
      </c>
      <c r="H108" s="59" t="s">
        <v>181</v>
      </c>
      <c r="I108">
        <v>23</v>
      </c>
      <c r="J108" s="1" t="s">
        <v>346</v>
      </c>
      <c r="K108"/>
      <c r="M108" s="1" t="s">
        <v>74</v>
      </c>
      <c r="O108" s="41" t="str">
        <f t="shared" si="22"/>
        <v/>
      </c>
      <c r="P108" s="41" t="str">
        <f t="shared" si="23"/>
        <v>O</v>
      </c>
      <c r="Q108" s="41" t="str">
        <f t="shared" si="24"/>
        <v/>
      </c>
    </row>
    <row r="109" spans="1:17" ht="75">
      <c r="A109" s="1">
        <f t="shared" si="25"/>
        <v>99</v>
      </c>
      <c r="B109">
        <v>60941</v>
      </c>
      <c r="C109" t="s">
        <v>21</v>
      </c>
      <c r="D109" s="1" t="s">
        <v>93</v>
      </c>
      <c r="E109" s="1" t="s">
        <v>182</v>
      </c>
      <c r="F109" t="s">
        <v>9</v>
      </c>
      <c r="G109">
        <v>62</v>
      </c>
      <c r="H109" s="59" t="s">
        <v>183</v>
      </c>
      <c r="I109">
        <v>4</v>
      </c>
      <c r="J109" s="1" t="s">
        <v>25</v>
      </c>
      <c r="K109"/>
      <c r="M109" s="1" t="s">
        <v>74</v>
      </c>
      <c r="O109" s="41" t="str">
        <f t="shared" si="22"/>
        <v/>
      </c>
      <c r="P109" s="41" t="str">
        <f t="shared" si="23"/>
        <v>O</v>
      </c>
      <c r="Q109" s="41" t="str">
        <f t="shared" si="24"/>
        <v/>
      </c>
    </row>
    <row r="110" spans="1:17" ht="30">
      <c r="A110" s="1">
        <f t="shared" si="25"/>
        <v>100</v>
      </c>
      <c r="B110">
        <v>24144</v>
      </c>
      <c r="C110" t="s">
        <v>20</v>
      </c>
      <c r="D110" s="1" t="s">
        <v>93</v>
      </c>
      <c r="E110" s="1" t="s">
        <v>363</v>
      </c>
      <c r="F110" t="s">
        <v>9</v>
      </c>
      <c r="G110">
        <v>62</v>
      </c>
      <c r="H110" s="59" t="s">
        <v>183</v>
      </c>
      <c r="I110">
        <v>4</v>
      </c>
      <c r="J110" s="1" t="s">
        <v>346</v>
      </c>
      <c r="K110"/>
      <c r="M110" s="1" t="s">
        <v>74</v>
      </c>
      <c r="O110" s="41" t="str">
        <f t="shared" si="22"/>
        <v/>
      </c>
      <c r="P110" s="41" t="str">
        <f t="shared" si="23"/>
        <v>O</v>
      </c>
      <c r="Q110" s="41" t="str">
        <f t="shared" si="24"/>
        <v/>
      </c>
    </row>
    <row r="111" spans="1:17" ht="75">
      <c r="A111" s="1">
        <f t="shared" si="25"/>
        <v>101</v>
      </c>
      <c r="B111">
        <v>60941</v>
      </c>
      <c r="C111" t="s">
        <v>21</v>
      </c>
      <c r="D111" s="1" t="s">
        <v>93</v>
      </c>
      <c r="E111" s="1" t="s">
        <v>184</v>
      </c>
      <c r="F111" t="s">
        <v>9</v>
      </c>
      <c r="G111">
        <v>62</v>
      </c>
      <c r="H111" s="59" t="s">
        <v>185</v>
      </c>
      <c r="I111">
        <v>20</v>
      </c>
      <c r="J111" s="1" t="s">
        <v>25</v>
      </c>
      <c r="K111"/>
      <c r="M111" s="1" t="s">
        <v>74</v>
      </c>
      <c r="O111" s="41" t="str">
        <f t="shared" si="22"/>
        <v/>
      </c>
      <c r="P111" s="41" t="str">
        <f t="shared" si="23"/>
        <v>O</v>
      </c>
      <c r="Q111" s="41" t="str">
        <f t="shared" si="24"/>
        <v/>
      </c>
    </row>
    <row r="112" spans="1:17" ht="30">
      <c r="A112" s="1">
        <f t="shared" si="25"/>
        <v>102</v>
      </c>
      <c r="B112">
        <v>24144</v>
      </c>
      <c r="C112" t="s">
        <v>20</v>
      </c>
      <c r="D112" s="1" t="s">
        <v>93</v>
      </c>
      <c r="E112" s="1" t="s">
        <v>348</v>
      </c>
      <c r="F112" t="s">
        <v>9</v>
      </c>
      <c r="G112">
        <v>62</v>
      </c>
      <c r="H112" s="59" t="s">
        <v>185</v>
      </c>
      <c r="I112">
        <v>20</v>
      </c>
      <c r="J112" s="1" t="s">
        <v>346</v>
      </c>
      <c r="K112"/>
      <c r="M112" s="1" t="s">
        <v>74</v>
      </c>
      <c r="O112" s="41" t="str">
        <f t="shared" si="22"/>
        <v/>
      </c>
      <c r="P112" s="41" t="str">
        <f t="shared" si="23"/>
        <v>O</v>
      </c>
      <c r="Q112" s="41" t="str">
        <f t="shared" si="24"/>
        <v/>
      </c>
    </row>
    <row r="113" spans="1:17" ht="75">
      <c r="A113" s="1">
        <f t="shared" si="25"/>
        <v>103</v>
      </c>
      <c r="B113">
        <v>60941</v>
      </c>
      <c r="C113" t="s">
        <v>21</v>
      </c>
      <c r="D113" s="1" t="s">
        <v>93</v>
      </c>
      <c r="E113" s="1" t="s">
        <v>186</v>
      </c>
      <c r="F113" t="s">
        <v>9</v>
      </c>
      <c r="G113">
        <v>63</v>
      </c>
      <c r="H113" s="59" t="s">
        <v>187</v>
      </c>
      <c r="I113">
        <v>15</v>
      </c>
      <c r="J113" s="1" t="s">
        <v>25</v>
      </c>
      <c r="K113"/>
      <c r="M113" s="1" t="s">
        <v>74</v>
      </c>
      <c r="O113" s="41" t="str">
        <f t="shared" si="22"/>
        <v/>
      </c>
      <c r="P113" s="41" t="str">
        <f t="shared" si="23"/>
        <v>O</v>
      </c>
      <c r="Q113" s="41" t="str">
        <f t="shared" si="24"/>
        <v/>
      </c>
    </row>
    <row r="114" spans="1:17" ht="30">
      <c r="A114" s="1">
        <f t="shared" si="25"/>
        <v>104</v>
      </c>
      <c r="B114">
        <v>24144</v>
      </c>
      <c r="C114" t="s">
        <v>20</v>
      </c>
      <c r="D114" s="1" t="s">
        <v>93</v>
      </c>
      <c r="E114" s="1" t="s">
        <v>349</v>
      </c>
      <c r="F114" t="s">
        <v>9</v>
      </c>
      <c r="G114">
        <v>63</v>
      </c>
      <c r="H114" s="59" t="s">
        <v>187</v>
      </c>
      <c r="I114">
        <v>15</v>
      </c>
      <c r="J114" s="1" t="s">
        <v>346</v>
      </c>
      <c r="K114"/>
      <c r="M114" s="1" t="s">
        <v>74</v>
      </c>
      <c r="O114" s="41" t="str">
        <f t="shared" si="22"/>
        <v/>
      </c>
      <c r="P114" s="41" t="str">
        <f t="shared" si="23"/>
        <v>O</v>
      </c>
      <c r="Q114" s="41"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525</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522</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523</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478</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483</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484</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485</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486</v>
      </c>
      <c r="M122" s="70" t="s">
        <v>77</v>
      </c>
      <c r="O122" s="70" t="str">
        <f t="shared" si="22"/>
        <v/>
      </c>
      <c r="P122" s="70" t="str">
        <f t="shared" si="23"/>
        <v>C</v>
      </c>
      <c r="Q122" s="70" t="str">
        <f t="shared" si="24"/>
        <v/>
      </c>
    </row>
    <row r="123" spans="1:17" ht="30">
      <c r="A123" s="1">
        <f t="shared" si="25"/>
        <v>113</v>
      </c>
      <c r="B123">
        <v>24144</v>
      </c>
      <c r="C123" t="s">
        <v>20</v>
      </c>
      <c r="D123" s="1" t="s">
        <v>93</v>
      </c>
      <c r="E123" s="1" t="s">
        <v>350</v>
      </c>
      <c r="F123" t="s">
        <v>9</v>
      </c>
      <c r="G123">
        <v>66</v>
      </c>
      <c r="H123" s="59" t="s">
        <v>190</v>
      </c>
      <c r="I123">
        <v>3</v>
      </c>
      <c r="J123" s="1" t="s">
        <v>346</v>
      </c>
      <c r="K123"/>
      <c r="M123" s="1" t="s">
        <v>74</v>
      </c>
      <c r="O123" s="41" t="str">
        <f t="shared" si="22"/>
        <v/>
      </c>
      <c r="P123" s="41" t="str">
        <f t="shared" si="23"/>
        <v>O</v>
      </c>
      <c r="Q123" s="41" t="str">
        <f t="shared" si="24"/>
        <v/>
      </c>
    </row>
    <row r="124" spans="1:17" ht="75">
      <c r="A124" s="1">
        <f t="shared" si="25"/>
        <v>114</v>
      </c>
      <c r="B124">
        <v>60941</v>
      </c>
      <c r="C124" t="s">
        <v>21</v>
      </c>
      <c r="D124" s="1" t="s">
        <v>93</v>
      </c>
      <c r="E124" s="1" t="s">
        <v>189</v>
      </c>
      <c r="F124" t="s">
        <v>9</v>
      </c>
      <c r="G124">
        <v>66</v>
      </c>
      <c r="H124" s="59" t="s">
        <v>190</v>
      </c>
      <c r="I124">
        <v>8</v>
      </c>
      <c r="J124" s="1" t="s">
        <v>25</v>
      </c>
      <c r="K124"/>
      <c r="M124" s="1" t="s">
        <v>74</v>
      </c>
      <c r="O124" s="41" t="str">
        <f t="shared" si="22"/>
        <v/>
      </c>
      <c r="P124" s="41" t="str">
        <f t="shared" si="23"/>
        <v>O</v>
      </c>
      <c r="Q124" s="41"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ht="30">
      <c r="A129" s="1">
        <f t="shared" si="25"/>
        <v>119</v>
      </c>
      <c r="B129">
        <v>24144</v>
      </c>
      <c r="C129" t="s">
        <v>20</v>
      </c>
      <c r="D129" s="1" t="s">
        <v>93</v>
      </c>
      <c r="E129" s="1" t="s">
        <v>351</v>
      </c>
      <c r="F129" t="s">
        <v>9</v>
      </c>
      <c r="G129">
        <v>71</v>
      </c>
      <c r="H129" s="59" t="s">
        <v>352</v>
      </c>
      <c r="I129">
        <v>15</v>
      </c>
      <c r="J129" s="1" t="s">
        <v>346</v>
      </c>
      <c r="K129"/>
      <c r="M129" s="1" t="s">
        <v>74</v>
      </c>
      <c r="O129" s="41" t="str">
        <f t="shared" si="22"/>
        <v/>
      </c>
      <c r="P129" s="41" t="str">
        <f t="shared" si="23"/>
        <v>O</v>
      </c>
      <c r="Q129" s="41"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ht="75">
      <c r="A131" s="1">
        <f t="shared" si="25"/>
        <v>121</v>
      </c>
      <c r="B131">
        <v>60941</v>
      </c>
      <c r="C131" t="s">
        <v>21</v>
      </c>
      <c r="D131" s="1" t="s">
        <v>93</v>
      </c>
      <c r="E131" s="1" t="s">
        <v>191</v>
      </c>
      <c r="F131" t="s">
        <v>9</v>
      </c>
      <c r="G131">
        <v>72</v>
      </c>
      <c r="H131" s="59" t="s">
        <v>192</v>
      </c>
      <c r="I131">
        <v>6</v>
      </c>
      <c r="J131" s="1" t="s">
        <v>25</v>
      </c>
      <c r="K131"/>
      <c r="M131" s="1" t="s">
        <v>74</v>
      </c>
      <c r="O131" s="41" t="str">
        <f t="shared" si="22"/>
        <v/>
      </c>
      <c r="P131" s="41" t="str">
        <f t="shared" si="23"/>
        <v>O</v>
      </c>
      <c r="Q131" s="41" t="str">
        <f t="shared" si="24"/>
        <v/>
      </c>
    </row>
    <row r="132" spans="1:17" ht="30">
      <c r="A132" s="1">
        <f t="shared" si="25"/>
        <v>122</v>
      </c>
      <c r="B132">
        <v>24144</v>
      </c>
      <c r="C132" t="s">
        <v>20</v>
      </c>
      <c r="D132" s="1" t="s">
        <v>93</v>
      </c>
      <c r="E132" s="1" t="s">
        <v>353</v>
      </c>
      <c r="F132" t="s">
        <v>9</v>
      </c>
      <c r="G132">
        <v>72</v>
      </c>
      <c r="H132" s="59" t="s">
        <v>192</v>
      </c>
      <c r="I132">
        <v>6</v>
      </c>
      <c r="J132" s="1" t="s">
        <v>346</v>
      </c>
      <c r="K132"/>
      <c r="M132" s="1" t="s">
        <v>74</v>
      </c>
      <c r="O132" s="41" t="str">
        <f t="shared" si="22"/>
        <v/>
      </c>
      <c r="P132" s="41" t="str">
        <f t="shared" si="23"/>
        <v>O</v>
      </c>
      <c r="Q132" s="41" t="str">
        <f t="shared" si="24"/>
        <v/>
      </c>
    </row>
    <row r="133" spans="1:17" ht="30">
      <c r="A133" s="1">
        <f t="shared" si="25"/>
        <v>123</v>
      </c>
      <c r="B133">
        <v>24144</v>
      </c>
      <c r="C133" t="s">
        <v>20</v>
      </c>
      <c r="D133" s="1" t="s">
        <v>93</v>
      </c>
      <c r="E133" s="1" t="s">
        <v>354</v>
      </c>
      <c r="F133" t="s">
        <v>9</v>
      </c>
      <c r="G133">
        <v>73</v>
      </c>
      <c r="H133" s="59" t="s">
        <v>355</v>
      </c>
      <c r="I133">
        <v>1</v>
      </c>
      <c r="J133" s="1" t="s">
        <v>346</v>
      </c>
      <c r="K133"/>
      <c r="M133" s="1" t="s">
        <v>74</v>
      </c>
      <c r="O133" s="41" t="str">
        <f t="shared" si="22"/>
        <v/>
      </c>
      <c r="P133" s="41" t="str">
        <f t="shared" si="23"/>
        <v>O</v>
      </c>
      <c r="Q133" s="41"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74</v>
      </c>
      <c r="N134" s="1" t="s">
        <v>487</v>
      </c>
      <c r="O134" s="41" t="str">
        <f t="shared" si="22"/>
        <v/>
      </c>
      <c r="P134" s="41" t="str">
        <f t="shared" si="23"/>
        <v>O</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74</v>
      </c>
      <c r="N135" s="1" t="s">
        <v>487</v>
      </c>
      <c r="O135" s="41" t="str">
        <f t="shared" si="22"/>
        <v/>
      </c>
      <c r="P135" s="41" t="str">
        <f t="shared" si="23"/>
        <v>O</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ht="30">
      <c r="A138" s="1">
        <f>SUM(A136,1)</f>
        <v>127</v>
      </c>
      <c r="B138">
        <v>14928</v>
      </c>
      <c r="C138" t="s">
        <v>11</v>
      </c>
      <c r="D138" s="1" t="s">
        <v>93</v>
      </c>
      <c r="E138" s="1" t="s">
        <v>125</v>
      </c>
      <c r="F138" t="s">
        <v>9</v>
      </c>
      <c r="G138"/>
      <c r="H138" s="59">
        <v>6.4</v>
      </c>
      <c r="I138"/>
      <c r="J138" s="1" t="s">
        <v>126</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99</v>
      </c>
      <c r="D139" s="1" t="s">
        <v>92</v>
      </c>
      <c r="E139" s="1" t="s">
        <v>285</v>
      </c>
      <c r="F139" t="s">
        <v>16</v>
      </c>
      <c r="G139">
        <v>76</v>
      </c>
      <c r="H139" s="59">
        <v>6.4</v>
      </c>
      <c r="I139">
        <v>4</v>
      </c>
      <c r="J139" s="1" t="s">
        <v>286</v>
      </c>
      <c r="K139"/>
      <c r="M139" s="1" t="s">
        <v>74</v>
      </c>
      <c r="O139" s="41" t="str">
        <f t="shared" si="26"/>
        <v/>
      </c>
      <c r="P139" s="41" t="str">
        <f t="shared" si="27"/>
        <v/>
      </c>
      <c r="Q139" s="41" t="str">
        <f t="shared" si="28"/>
        <v>O</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488</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488</v>
      </c>
      <c r="M142" s="70" t="s">
        <v>77</v>
      </c>
      <c r="O142" s="70" t="str">
        <f t="shared" si="26"/>
        <v/>
      </c>
      <c r="P142" s="70" t="str">
        <f t="shared" si="27"/>
        <v>C</v>
      </c>
      <c r="Q142" s="70" t="str">
        <f t="shared" si="28"/>
        <v/>
      </c>
    </row>
    <row r="143" spans="1:17" ht="75">
      <c r="A143" s="1">
        <f t="shared" si="29"/>
        <v>132</v>
      </c>
      <c r="B143">
        <v>65892</v>
      </c>
      <c r="C143" t="s">
        <v>99</v>
      </c>
      <c r="D143" s="1" t="s">
        <v>92</v>
      </c>
      <c r="E143" s="1" t="s">
        <v>291</v>
      </c>
      <c r="F143" t="s">
        <v>9</v>
      </c>
      <c r="G143">
        <v>90</v>
      </c>
      <c r="H143" s="59">
        <v>6.4</v>
      </c>
      <c r="I143" t="s">
        <v>292</v>
      </c>
      <c r="J143" s="1" t="s">
        <v>293</v>
      </c>
      <c r="K143">
        <v>1</v>
      </c>
      <c r="M143" s="1" t="s">
        <v>74</v>
      </c>
      <c r="O143" s="41" t="str">
        <f t="shared" si="26"/>
        <v/>
      </c>
      <c r="P143" s="41" t="str">
        <f t="shared" si="27"/>
        <v>O</v>
      </c>
      <c r="Q143" s="41"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489</v>
      </c>
      <c r="M144" s="70" t="s">
        <v>77</v>
      </c>
      <c r="O144" s="70" t="str">
        <f t="shared" si="26"/>
        <v/>
      </c>
      <c r="P144" s="70" t="str">
        <f t="shared" si="27"/>
        <v>C</v>
      </c>
      <c r="Q144" s="70" t="str">
        <f t="shared" si="28"/>
        <v/>
      </c>
    </row>
    <row r="145" spans="1:17" ht="30">
      <c r="A145" s="1">
        <f t="shared" si="29"/>
        <v>134</v>
      </c>
      <c r="B145">
        <v>65892</v>
      </c>
      <c r="C145" t="s">
        <v>99</v>
      </c>
      <c r="D145" s="1" t="s">
        <v>92</v>
      </c>
      <c r="E145" s="1" t="s">
        <v>287</v>
      </c>
      <c r="F145" t="s">
        <v>16</v>
      </c>
      <c r="G145">
        <v>92</v>
      </c>
      <c r="H145" s="59">
        <v>6.5</v>
      </c>
      <c r="I145">
        <v>6</v>
      </c>
      <c r="J145" s="1" t="s">
        <v>288</v>
      </c>
      <c r="K145"/>
      <c r="M145" s="1" t="s">
        <v>74</v>
      </c>
      <c r="O145" s="41" t="str">
        <f t="shared" si="26"/>
        <v/>
      </c>
      <c r="P145" s="41" t="str">
        <f t="shared" si="27"/>
        <v/>
      </c>
      <c r="Q145" s="41" t="str">
        <f t="shared" si="28"/>
        <v>O</v>
      </c>
    </row>
    <row r="146" spans="1:17" ht="30">
      <c r="A146" s="1">
        <f t="shared" si="29"/>
        <v>135</v>
      </c>
      <c r="B146">
        <v>65892</v>
      </c>
      <c r="C146" t="s">
        <v>99</v>
      </c>
      <c r="D146" s="1" t="s">
        <v>92</v>
      </c>
      <c r="E146" s="1" t="s">
        <v>337</v>
      </c>
      <c r="F146" t="s">
        <v>9</v>
      </c>
      <c r="G146">
        <v>93</v>
      </c>
      <c r="H146" s="59">
        <v>6.5</v>
      </c>
      <c r="I146">
        <v>15</v>
      </c>
      <c r="J146" s="1" t="s">
        <v>338</v>
      </c>
      <c r="K146">
        <v>1</v>
      </c>
      <c r="M146" s="1" t="s">
        <v>74</v>
      </c>
      <c r="O146" s="41" t="str">
        <f t="shared" si="26"/>
        <v/>
      </c>
      <c r="P146" s="41" t="str">
        <f t="shared" si="27"/>
        <v>O</v>
      </c>
      <c r="Q146" s="41"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478</v>
      </c>
      <c r="M147" s="70" t="s">
        <v>77</v>
      </c>
      <c r="O147" s="70" t="str">
        <f t="shared" si="26"/>
        <v/>
      </c>
      <c r="P147" s="70" t="str">
        <f t="shared" si="27"/>
        <v>C</v>
      </c>
      <c r="Q147" s="70" t="str">
        <f t="shared" si="28"/>
        <v/>
      </c>
    </row>
    <row r="148" spans="1:17" ht="135">
      <c r="A148" s="1">
        <f t="shared" si="29"/>
        <v>137</v>
      </c>
      <c r="B148">
        <v>65892</v>
      </c>
      <c r="C148" t="s">
        <v>99</v>
      </c>
      <c r="D148" s="1" t="s">
        <v>92</v>
      </c>
      <c r="E148" s="1" t="s">
        <v>282</v>
      </c>
      <c r="F148" t="s">
        <v>9</v>
      </c>
      <c r="G148">
        <v>93</v>
      </c>
      <c r="H148" s="59">
        <v>6.5</v>
      </c>
      <c r="I148">
        <v>32</v>
      </c>
      <c r="J148" s="1" t="s">
        <v>284</v>
      </c>
      <c r="K148">
        <v>1</v>
      </c>
      <c r="M148" s="1" t="s">
        <v>74</v>
      </c>
      <c r="N148" t="s">
        <v>99</v>
      </c>
      <c r="O148" s="41" t="str">
        <f t="shared" si="26"/>
        <v/>
      </c>
      <c r="P148" s="41" t="str">
        <f t="shared" si="27"/>
        <v>O</v>
      </c>
      <c r="Q148" s="41" t="str">
        <f t="shared" si="28"/>
        <v/>
      </c>
    </row>
    <row r="149" spans="1:17" ht="60">
      <c r="A149" s="1">
        <f t="shared" si="29"/>
        <v>138</v>
      </c>
      <c r="B149">
        <v>62099</v>
      </c>
      <c r="C149" t="s">
        <v>17</v>
      </c>
      <c r="D149" s="1" t="s">
        <v>92</v>
      </c>
      <c r="E149" s="1" t="s">
        <v>239</v>
      </c>
      <c r="F149" t="s">
        <v>9</v>
      </c>
      <c r="G149">
        <v>75</v>
      </c>
      <c r="H149" s="59">
        <v>6.4</v>
      </c>
      <c r="I149"/>
      <c r="J149" s="1" t="s">
        <v>240</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241</v>
      </c>
      <c r="F150" t="s">
        <v>9</v>
      </c>
      <c r="G150">
        <v>91</v>
      </c>
      <c r="H150" s="59">
        <v>6.5</v>
      </c>
      <c r="I150"/>
      <c r="J150" s="1" t="s">
        <v>242</v>
      </c>
      <c r="K150">
        <v>1</v>
      </c>
      <c r="M150" s="1" t="s">
        <v>74</v>
      </c>
      <c r="O150" s="41" t="str">
        <f t="shared" si="26"/>
        <v/>
      </c>
      <c r="P150" s="41" t="str">
        <f t="shared" si="27"/>
        <v>O</v>
      </c>
      <c r="Q150" s="41"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ht="60">
      <c r="A153" s="1">
        <f>SUM(A150,1)</f>
        <v>140</v>
      </c>
      <c r="B153">
        <v>14928</v>
      </c>
      <c r="C153" t="s">
        <v>11</v>
      </c>
      <c r="D153" s="1" t="s">
        <v>93</v>
      </c>
      <c r="E153" s="1" t="s">
        <v>106</v>
      </c>
      <c r="F153" t="s">
        <v>9</v>
      </c>
      <c r="G153">
        <v>175</v>
      </c>
      <c r="H153" s="59" t="s">
        <v>438</v>
      </c>
      <c r="I153"/>
      <c r="J153" s="1" t="s">
        <v>107</v>
      </c>
      <c r="K153"/>
      <c r="M153" s="1" t="s">
        <v>74</v>
      </c>
      <c r="O153" s="41" t="str">
        <f t="shared" ref="O153:O160" si="30">IF(F153="Editorial",M153,"")</f>
        <v/>
      </c>
      <c r="P153" s="41" t="str">
        <f t="shared" ref="P153:P160" si="31">IF(F153="Technical",M153,"")</f>
        <v>O</v>
      </c>
      <c r="Q153" s="41"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478</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492</v>
      </c>
      <c r="M155" s="70" t="s">
        <v>77</v>
      </c>
      <c r="O155" s="70" t="str">
        <f t="shared" si="30"/>
        <v/>
      </c>
      <c r="P155" s="70" t="str">
        <f t="shared" si="31"/>
        <v>C</v>
      </c>
      <c r="Q155" s="70" t="str">
        <f t="shared" si="32"/>
        <v/>
      </c>
    </row>
    <row r="156" spans="1:17" ht="135">
      <c r="A156" s="1">
        <f t="shared" si="33"/>
        <v>143</v>
      </c>
      <c r="B156">
        <v>60941</v>
      </c>
      <c r="C156" t="s">
        <v>21</v>
      </c>
      <c r="D156" s="1" t="s">
        <v>93</v>
      </c>
      <c r="E156" s="1" t="s">
        <v>203</v>
      </c>
      <c r="F156" t="s">
        <v>9</v>
      </c>
      <c r="G156">
        <v>178</v>
      </c>
      <c r="H156" s="59" t="s">
        <v>204</v>
      </c>
      <c r="I156">
        <v>7</v>
      </c>
      <c r="J156" s="1" t="s">
        <v>42</v>
      </c>
      <c r="K156"/>
      <c r="L156" s="1" t="s">
        <v>493</v>
      </c>
      <c r="M156" s="1" t="s">
        <v>77</v>
      </c>
      <c r="O156" s="41" t="str">
        <f t="shared" si="30"/>
        <v/>
      </c>
      <c r="P156" s="41" t="str">
        <f t="shared" si="31"/>
        <v>C</v>
      </c>
      <c r="Q156" s="41" t="str">
        <f t="shared" si="32"/>
        <v/>
      </c>
    </row>
    <row r="157" spans="1:17" ht="120">
      <c r="A157" s="1">
        <f t="shared" si="33"/>
        <v>144</v>
      </c>
      <c r="B157">
        <v>60941</v>
      </c>
      <c r="C157" t="s">
        <v>21</v>
      </c>
      <c r="D157" s="1" t="s">
        <v>93</v>
      </c>
      <c r="E157" s="1" t="s">
        <v>45</v>
      </c>
      <c r="F157" t="s">
        <v>9</v>
      </c>
      <c r="G157">
        <v>178</v>
      </c>
      <c r="H157" s="59" t="s">
        <v>204</v>
      </c>
      <c r="I157">
        <v>7</v>
      </c>
      <c r="J157" s="1" t="s">
        <v>46</v>
      </c>
      <c r="K157"/>
      <c r="L157" s="1" t="s">
        <v>494</v>
      </c>
      <c r="M157" s="1" t="s">
        <v>77</v>
      </c>
      <c r="N157" s="1" t="s">
        <v>495</v>
      </c>
      <c r="O157" s="41" t="str">
        <f t="shared" si="30"/>
        <v/>
      </c>
      <c r="P157" s="41" t="str">
        <f t="shared" si="31"/>
        <v>C</v>
      </c>
      <c r="Q157" s="41" t="str">
        <f t="shared" si="32"/>
        <v/>
      </c>
    </row>
    <row r="158" spans="1:17" ht="120">
      <c r="A158" s="1">
        <f t="shared" si="33"/>
        <v>145</v>
      </c>
      <c r="B158">
        <v>60941</v>
      </c>
      <c r="C158" t="s">
        <v>21</v>
      </c>
      <c r="D158" s="1" t="s">
        <v>93</v>
      </c>
      <c r="E158" s="1" t="s">
        <v>47</v>
      </c>
      <c r="F158" t="s">
        <v>9</v>
      </c>
      <c r="G158">
        <v>178</v>
      </c>
      <c r="H158" s="59" t="s">
        <v>204</v>
      </c>
      <c r="I158">
        <v>7</v>
      </c>
      <c r="J158" s="1" t="s">
        <v>48</v>
      </c>
      <c r="K158"/>
      <c r="L158" s="1" t="s">
        <v>497</v>
      </c>
      <c r="M158" s="1" t="s">
        <v>77</v>
      </c>
      <c r="N158" s="1" t="s">
        <v>496</v>
      </c>
      <c r="O158" s="41" t="str">
        <f t="shared" si="30"/>
        <v/>
      </c>
      <c r="P158" s="41" t="str">
        <f t="shared" si="31"/>
        <v>C</v>
      </c>
      <c r="Q158" s="41" t="str">
        <f t="shared" si="32"/>
        <v/>
      </c>
    </row>
    <row r="159" spans="1:17" ht="45">
      <c r="A159" s="1">
        <f t="shared" si="33"/>
        <v>146</v>
      </c>
      <c r="B159">
        <v>60941</v>
      </c>
      <c r="C159" t="s">
        <v>21</v>
      </c>
      <c r="D159" s="1" t="s">
        <v>93</v>
      </c>
      <c r="E159" s="1" t="s">
        <v>205</v>
      </c>
      <c r="F159" t="s">
        <v>9</v>
      </c>
      <c r="G159">
        <v>178</v>
      </c>
      <c r="H159" s="59" t="s">
        <v>204</v>
      </c>
      <c r="I159">
        <v>21</v>
      </c>
      <c r="J159" s="1" t="s">
        <v>206</v>
      </c>
      <c r="K159"/>
      <c r="L159" s="1" t="s">
        <v>498</v>
      </c>
      <c r="M159" s="1" t="s">
        <v>77</v>
      </c>
      <c r="O159" s="41" t="str">
        <f t="shared" si="30"/>
        <v/>
      </c>
      <c r="P159" s="41" t="str">
        <f t="shared" si="31"/>
        <v>C</v>
      </c>
      <c r="Q159" s="41" t="str">
        <f t="shared" si="32"/>
        <v/>
      </c>
    </row>
    <row r="160" spans="1:17" ht="30">
      <c r="A160" s="1">
        <f t="shared" si="33"/>
        <v>147</v>
      </c>
      <c r="B160">
        <v>60941</v>
      </c>
      <c r="C160" t="s">
        <v>21</v>
      </c>
      <c r="D160" s="1" t="s">
        <v>93</v>
      </c>
      <c r="E160" s="1" t="s">
        <v>43</v>
      </c>
      <c r="F160" t="s">
        <v>9</v>
      </c>
      <c r="G160">
        <v>178</v>
      </c>
      <c r="H160" s="59" t="s">
        <v>204</v>
      </c>
      <c r="I160">
        <v>32</v>
      </c>
      <c r="J160" s="1" t="s">
        <v>44</v>
      </c>
      <c r="K160"/>
      <c r="L160" s="1" t="s">
        <v>499</v>
      </c>
      <c r="M160" s="1" t="s">
        <v>77</v>
      </c>
      <c r="O160" s="41" t="str">
        <f t="shared" si="30"/>
        <v/>
      </c>
      <c r="P160" s="41" t="str">
        <f t="shared" si="31"/>
        <v>C</v>
      </c>
      <c r="Q160" s="41" t="str">
        <f t="shared" si="32"/>
        <v/>
      </c>
    </row>
    <row r="161" spans="1:17" s="32" customFormat="1" ht="33.75" customHeight="1">
      <c r="A161" s="35" t="s">
        <v>470</v>
      </c>
      <c r="E161" s="25"/>
      <c r="G161" s="38"/>
      <c r="H161" s="58"/>
      <c r="I161" s="38"/>
      <c r="J161" s="25"/>
      <c r="L161" s="33"/>
      <c r="M161" s="33"/>
      <c r="N161" s="33"/>
      <c r="O161" s="34"/>
      <c r="P161" s="34"/>
      <c r="Q161" s="34"/>
    </row>
    <row r="162" spans="1:17" ht="90">
      <c r="A162" s="1">
        <f>SUM(A160,1)</f>
        <v>148</v>
      </c>
      <c r="B162">
        <v>24144</v>
      </c>
      <c r="C162" t="s">
        <v>20</v>
      </c>
      <c r="D162" s="1" t="s">
        <v>93</v>
      </c>
      <c r="E162" s="1" t="s">
        <v>32</v>
      </c>
      <c r="F162" t="s">
        <v>9</v>
      </c>
      <c r="G162">
        <v>208</v>
      </c>
      <c r="H162" s="59" t="s">
        <v>208</v>
      </c>
      <c r="I162">
        <v>13</v>
      </c>
      <c r="J162" s="1" t="s">
        <v>33</v>
      </c>
      <c r="K162"/>
      <c r="L162" s="75" t="s">
        <v>527</v>
      </c>
      <c r="M162" s="1" t="s">
        <v>74</v>
      </c>
      <c r="O162" s="41" t="str">
        <f t="shared" ref="O162:O180" si="34">IF(F162="Editorial",M162,"")</f>
        <v/>
      </c>
      <c r="P162" s="41" t="str">
        <f t="shared" ref="P162:P180" si="35">IF(F162="Technical",M162,"")</f>
        <v>O</v>
      </c>
      <c r="Q162" s="41" t="str">
        <f t="shared" ref="Q162:Q180" si="36">IF(F162="General",M162,"")</f>
        <v/>
      </c>
    </row>
    <row r="163" spans="1:17" ht="75">
      <c r="A163" s="1">
        <f t="shared" si="33"/>
        <v>149</v>
      </c>
      <c r="B163">
        <v>24144</v>
      </c>
      <c r="C163" t="s">
        <v>20</v>
      </c>
      <c r="D163" s="1" t="s">
        <v>93</v>
      </c>
      <c r="E163" s="1" t="s">
        <v>34</v>
      </c>
      <c r="F163" t="s">
        <v>9</v>
      </c>
      <c r="G163">
        <v>208</v>
      </c>
      <c r="H163" s="59" t="s">
        <v>208</v>
      </c>
      <c r="I163">
        <v>18</v>
      </c>
      <c r="J163" s="1" t="s">
        <v>393</v>
      </c>
      <c r="K163"/>
      <c r="L163" s="75" t="s">
        <v>503</v>
      </c>
      <c r="M163" s="1" t="s">
        <v>74</v>
      </c>
      <c r="O163" s="41" t="str">
        <f t="shared" si="34"/>
        <v/>
      </c>
      <c r="P163" s="41" t="str">
        <f t="shared" si="35"/>
        <v>O</v>
      </c>
      <c r="Q163" s="41" t="str">
        <f t="shared" si="36"/>
        <v/>
      </c>
    </row>
    <row r="164" spans="1:17" ht="90">
      <c r="A164" s="1">
        <f t="shared" si="33"/>
        <v>150</v>
      </c>
      <c r="B164">
        <v>24144</v>
      </c>
      <c r="C164" t="s">
        <v>20</v>
      </c>
      <c r="D164" s="1" t="s">
        <v>93</v>
      </c>
      <c r="E164" s="1" t="s">
        <v>35</v>
      </c>
      <c r="F164" t="s">
        <v>9</v>
      </c>
      <c r="G164">
        <v>208</v>
      </c>
      <c r="H164" s="59" t="s">
        <v>208</v>
      </c>
      <c r="I164">
        <v>18</v>
      </c>
      <c r="J164" s="1" t="s">
        <v>394</v>
      </c>
      <c r="K164"/>
      <c r="L164" s="75" t="s">
        <v>504</v>
      </c>
      <c r="M164" s="1" t="s">
        <v>74</v>
      </c>
      <c r="O164" s="41" t="str">
        <f t="shared" si="34"/>
        <v/>
      </c>
      <c r="P164" s="41" t="str">
        <f t="shared" si="35"/>
        <v>O</v>
      </c>
      <c r="Q164" s="41" t="str">
        <f t="shared" si="36"/>
        <v/>
      </c>
    </row>
    <row r="165" spans="1:17" ht="75">
      <c r="A165" s="1">
        <f t="shared" si="33"/>
        <v>151</v>
      </c>
      <c r="B165">
        <v>60941</v>
      </c>
      <c r="C165" t="s">
        <v>21</v>
      </c>
      <c r="D165" s="1" t="s">
        <v>93</v>
      </c>
      <c r="E165" s="1" t="s">
        <v>207</v>
      </c>
      <c r="F165" t="s">
        <v>9</v>
      </c>
      <c r="G165">
        <v>209</v>
      </c>
      <c r="H165" s="59" t="s">
        <v>208</v>
      </c>
      <c r="I165">
        <v>3</v>
      </c>
      <c r="J165" s="1" t="s">
        <v>49</v>
      </c>
      <c r="K165"/>
      <c r="L165" s="75" t="s">
        <v>505</v>
      </c>
      <c r="M165" s="1" t="s">
        <v>74</v>
      </c>
      <c r="O165" s="41" t="str">
        <f t="shared" si="34"/>
        <v/>
      </c>
      <c r="P165" s="41" t="str">
        <f t="shared" si="35"/>
        <v>O</v>
      </c>
      <c r="Q165" s="41" t="str">
        <f t="shared" si="36"/>
        <v/>
      </c>
    </row>
    <row r="166" spans="1:17" ht="105">
      <c r="A166" s="1">
        <f t="shared" si="33"/>
        <v>152</v>
      </c>
      <c r="B166">
        <v>60941</v>
      </c>
      <c r="C166" t="s">
        <v>21</v>
      </c>
      <c r="D166" s="1" t="s">
        <v>93</v>
      </c>
      <c r="E166" s="1" t="s">
        <v>209</v>
      </c>
      <c r="F166" t="s">
        <v>9</v>
      </c>
      <c r="G166">
        <v>209</v>
      </c>
      <c r="H166" s="59" t="s">
        <v>208</v>
      </c>
      <c r="I166">
        <v>3</v>
      </c>
      <c r="J166" s="1" t="s">
        <v>50</v>
      </c>
      <c r="K166"/>
      <c r="L166" s="75" t="s">
        <v>506</v>
      </c>
      <c r="M166" s="1" t="s">
        <v>74</v>
      </c>
      <c r="O166" s="41" t="str">
        <f t="shared" si="34"/>
        <v/>
      </c>
      <c r="P166" s="41" t="str">
        <f t="shared" si="35"/>
        <v>O</v>
      </c>
      <c r="Q166" s="41" t="str">
        <f t="shared" si="36"/>
        <v/>
      </c>
    </row>
    <row r="167" spans="1:17" ht="60">
      <c r="A167" s="1">
        <f t="shared" si="33"/>
        <v>153</v>
      </c>
      <c r="B167">
        <v>60941</v>
      </c>
      <c r="C167" t="s">
        <v>21</v>
      </c>
      <c r="D167" s="1" t="s">
        <v>93</v>
      </c>
      <c r="E167" s="1" t="s">
        <v>210</v>
      </c>
      <c r="F167" t="s">
        <v>9</v>
      </c>
      <c r="G167">
        <v>209</v>
      </c>
      <c r="H167" s="59" t="s">
        <v>208</v>
      </c>
      <c r="I167">
        <v>3</v>
      </c>
      <c r="J167" s="1" t="s">
        <v>51</v>
      </c>
      <c r="K167"/>
      <c r="L167" s="75" t="s">
        <v>507</v>
      </c>
      <c r="M167" s="1" t="s">
        <v>74</v>
      </c>
      <c r="O167" s="41" t="str">
        <f t="shared" si="34"/>
        <v/>
      </c>
      <c r="P167" s="41" t="str">
        <f t="shared" si="35"/>
        <v>O</v>
      </c>
      <c r="Q167" s="41" t="str">
        <f t="shared" si="36"/>
        <v/>
      </c>
    </row>
    <row r="168" spans="1:17" ht="135">
      <c r="A168" s="1">
        <f t="shared" si="33"/>
        <v>154</v>
      </c>
      <c r="B168">
        <v>60941</v>
      </c>
      <c r="C168" t="s">
        <v>21</v>
      </c>
      <c r="D168" s="1" t="s">
        <v>93</v>
      </c>
      <c r="E168" s="1" t="s">
        <v>211</v>
      </c>
      <c r="F168" t="s">
        <v>9</v>
      </c>
      <c r="G168">
        <v>209</v>
      </c>
      <c r="H168" s="59" t="s">
        <v>208</v>
      </c>
      <c r="I168">
        <v>3</v>
      </c>
      <c r="J168" s="1" t="s">
        <v>52</v>
      </c>
      <c r="K168"/>
      <c r="L168" s="75" t="s">
        <v>508</v>
      </c>
      <c r="M168" s="1" t="s">
        <v>74</v>
      </c>
      <c r="O168" s="41" t="str">
        <f t="shared" si="34"/>
        <v/>
      </c>
      <c r="P168" s="41" t="str">
        <f t="shared" si="35"/>
        <v>O</v>
      </c>
      <c r="Q168" s="41" t="str">
        <f t="shared" si="36"/>
        <v/>
      </c>
    </row>
    <row r="169" spans="1:17" ht="150">
      <c r="A169" s="1">
        <f t="shared" si="33"/>
        <v>155</v>
      </c>
      <c r="B169">
        <v>24144</v>
      </c>
      <c r="C169" t="s">
        <v>20</v>
      </c>
      <c r="D169" s="1" t="s">
        <v>93</v>
      </c>
      <c r="E169" s="1" t="s">
        <v>36</v>
      </c>
      <c r="F169" t="s">
        <v>9</v>
      </c>
      <c r="G169">
        <v>209</v>
      </c>
      <c r="H169" s="59" t="s">
        <v>208</v>
      </c>
      <c r="I169">
        <v>4</v>
      </c>
      <c r="J169" s="1" t="s">
        <v>395</v>
      </c>
      <c r="K169"/>
      <c r="L169" s="73" t="s">
        <v>509</v>
      </c>
      <c r="M169" s="1" t="s">
        <v>74</v>
      </c>
      <c r="O169" s="41" t="str">
        <f t="shared" si="34"/>
        <v/>
      </c>
      <c r="P169" s="41" t="str">
        <f t="shared" si="35"/>
        <v>O</v>
      </c>
      <c r="Q169" s="41" t="str">
        <f t="shared" si="36"/>
        <v/>
      </c>
    </row>
    <row r="170" spans="1:17" ht="180">
      <c r="A170" s="1">
        <f t="shared" si="33"/>
        <v>156</v>
      </c>
      <c r="B170">
        <v>24144</v>
      </c>
      <c r="C170" t="s">
        <v>20</v>
      </c>
      <c r="D170" s="1" t="s">
        <v>93</v>
      </c>
      <c r="E170" s="1" t="s">
        <v>37</v>
      </c>
      <c r="F170" t="s">
        <v>9</v>
      </c>
      <c r="G170">
        <v>209</v>
      </c>
      <c r="H170" s="59" t="s">
        <v>208</v>
      </c>
      <c r="I170">
        <v>15</v>
      </c>
      <c r="J170" s="1" t="s">
        <v>396</v>
      </c>
      <c r="K170"/>
      <c r="L170" s="76" t="s">
        <v>510</v>
      </c>
      <c r="M170" s="1" t="s">
        <v>74</v>
      </c>
      <c r="O170" s="41" t="str">
        <f t="shared" si="34"/>
        <v/>
      </c>
      <c r="P170" s="41" t="str">
        <f t="shared" si="35"/>
        <v>O</v>
      </c>
      <c r="Q170" s="41" t="str">
        <f t="shared" si="36"/>
        <v/>
      </c>
    </row>
    <row r="171" spans="1:17" ht="60">
      <c r="A171" s="1">
        <f t="shared" si="33"/>
        <v>157</v>
      </c>
      <c r="B171">
        <v>60941</v>
      </c>
      <c r="C171" t="s">
        <v>21</v>
      </c>
      <c r="D171" s="1" t="s">
        <v>93</v>
      </c>
      <c r="E171" s="1" t="s">
        <v>53</v>
      </c>
      <c r="F171" t="s">
        <v>9</v>
      </c>
      <c r="G171">
        <v>211</v>
      </c>
      <c r="H171" s="59" t="s">
        <v>212</v>
      </c>
      <c r="I171">
        <v>1</v>
      </c>
      <c r="J171" s="1" t="s">
        <v>54</v>
      </c>
      <c r="K171"/>
      <c r="L171" s="73" t="s">
        <v>511</v>
      </c>
      <c r="M171" s="1" t="s">
        <v>74</v>
      </c>
      <c r="O171" s="41" t="str">
        <f t="shared" si="34"/>
        <v/>
      </c>
      <c r="P171" s="41" t="str">
        <f t="shared" si="35"/>
        <v>O</v>
      </c>
      <c r="Q171" s="41" t="str">
        <f t="shared" si="36"/>
        <v/>
      </c>
    </row>
    <row r="172" spans="1:17" ht="45">
      <c r="A172" s="1">
        <f t="shared" si="33"/>
        <v>158</v>
      </c>
      <c r="B172">
        <v>60941</v>
      </c>
      <c r="C172" t="s">
        <v>21</v>
      </c>
      <c r="D172" s="1" t="s">
        <v>93</v>
      </c>
      <c r="E172" s="1" t="s">
        <v>55</v>
      </c>
      <c r="F172" t="s">
        <v>9</v>
      </c>
      <c r="G172">
        <v>211</v>
      </c>
      <c r="H172" s="59" t="s">
        <v>212</v>
      </c>
      <c r="I172">
        <v>3</v>
      </c>
      <c r="J172" s="1" t="s">
        <v>56</v>
      </c>
      <c r="K172"/>
      <c r="L172" s="73" t="s">
        <v>512</v>
      </c>
      <c r="M172" s="1" t="s">
        <v>74</v>
      </c>
      <c r="O172" s="41" t="str">
        <f t="shared" si="34"/>
        <v/>
      </c>
      <c r="P172" s="41" t="str">
        <f t="shared" si="35"/>
        <v>O</v>
      </c>
      <c r="Q172" s="41" t="str">
        <f t="shared" si="36"/>
        <v/>
      </c>
    </row>
    <row r="173" spans="1:17" ht="30">
      <c r="A173" s="1">
        <f t="shared" si="33"/>
        <v>159</v>
      </c>
      <c r="B173">
        <v>24144</v>
      </c>
      <c r="C173" t="s">
        <v>20</v>
      </c>
      <c r="D173" s="1" t="s">
        <v>93</v>
      </c>
      <c r="E173" s="1" t="s">
        <v>397</v>
      </c>
      <c r="F173" t="s">
        <v>9</v>
      </c>
      <c r="G173">
        <v>211</v>
      </c>
      <c r="H173" s="59" t="s">
        <v>212</v>
      </c>
      <c r="I173">
        <v>4</v>
      </c>
      <c r="J173" s="1" t="s">
        <v>398</v>
      </c>
      <c r="K173"/>
      <c r="L173" s="75" t="s">
        <v>512</v>
      </c>
      <c r="M173" s="1" t="s">
        <v>74</v>
      </c>
      <c r="O173" s="41" t="str">
        <f t="shared" si="34"/>
        <v/>
      </c>
      <c r="P173" s="41" t="str">
        <f t="shared" si="35"/>
        <v>O</v>
      </c>
      <c r="Q173" s="41" t="str">
        <f t="shared" si="36"/>
        <v/>
      </c>
    </row>
    <row r="174" spans="1:17" ht="90">
      <c r="A174" s="1">
        <f t="shared" si="33"/>
        <v>160</v>
      </c>
      <c r="B174">
        <v>24144</v>
      </c>
      <c r="C174" t="s">
        <v>20</v>
      </c>
      <c r="D174" s="1" t="s">
        <v>93</v>
      </c>
      <c r="E174" s="1" t="s">
        <v>38</v>
      </c>
      <c r="F174" t="s">
        <v>9</v>
      </c>
      <c r="G174">
        <v>211</v>
      </c>
      <c r="H174" s="59" t="s">
        <v>212</v>
      </c>
      <c r="I174">
        <v>6</v>
      </c>
      <c r="J174" s="1" t="s">
        <v>399</v>
      </c>
      <c r="K174"/>
      <c r="L174" s="75" t="s">
        <v>513</v>
      </c>
      <c r="M174" s="1" t="s">
        <v>74</v>
      </c>
      <c r="O174" s="41" t="str">
        <f t="shared" si="34"/>
        <v/>
      </c>
      <c r="P174" s="41" t="str">
        <f t="shared" si="35"/>
        <v>O</v>
      </c>
      <c r="Q174" s="41" t="str">
        <f t="shared" si="36"/>
        <v/>
      </c>
    </row>
    <row r="175" spans="1:17" ht="150">
      <c r="A175" s="1">
        <f t="shared" si="33"/>
        <v>161</v>
      </c>
      <c r="B175">
        <v>60941</v>
      </c>
      <c r="C175" t="s">
        <v>21</v>
      </c>
      <c r="D175" s="1" t="s">
        <v>93</v>
      </c>
      <c r="E175" s="1" t="s">
        <v>57</v>
      </c>
      <c r="F175" t="s">
        <v>9</v>
      </c>
      <c r="G175">
        <v>211</v>
      </c>
      <c r="H175" s="59" t="s">
        <v>212</v>
      </c>
      <c r="I175">
        <v>8</v>
      </c>
      <c r="J175" s="1" t="s">
        <v>58</v>
      </c>
      <c r="K175"/>
      <c r="L175" s="75" t="s">
        <v>514</v>
      </c>
      <c r="M175" s="1" t="s">
        <v>74</v>
      </c>
      <c r="O175" s="41" t="str">
        <f t="shared" si="34"/>
        <v/>
      </c>
      <c r="P175" s="41" t="str">
        <f t="shared" si="35"/>
        <v>O</v>
      </c>
      <c r="Q175" s="41" t="str">
        <f t="shared" si="36"/>
        <v/>
      </c>
    </row>
    <row r="176" spans="1:17" ht="31.5">
      <c r="A176" s="1">
        <f t="shared" si="33"/>
        <v>162</v>
      </c>
      <c r="B176">
        <v>24144</v>
      </c>
      <c r="C176" t="s">
        <v>20</v>
      </c>
      <c r="D176" s="1" t="s">
        <v>93</v>
      </c>
      <c r="E176" s="1" t="s">
        <v>400</v>
      </c>
      <c r="F176" t="s">
        <v>9</v>
      </c>
      <c r="G176">
        <v>211</v>
      </c>
      <c r="H176" s="59" t="s">
        <v>212</v>
      </c>
      <c r="I176">
        <v>9</v>
      </c>
      <c r="J176" s="1" t="s">
        <v>398</v>
      </c>
      <c r="K176"/>
      <c r="L176" s="74" t="s">
        <v>515</v>
      </c>
      <c r="M176" s="1" t="s">
        <v>74</v>
      </c>
      <c r="O176" s="41" t="str">
        <f t="shared" si="34"/>
        <v/>
      </c>
      <c r="P176" s="41" t="str">
        <f t="shared" si="35"/>
        <v>O</v>
      </c>
      <c r="Q176" s="41" t="str">
        <f t="shared" si="36"/>
        <v/>
      </c>
    </row>
    <row r="177" spans="1:17" ht="135">
      <c r="A177" s="1">
        <f t="shared" si="33"/>
        <v>163</v>
      </c>
      <c r="B177">
        <v>60941</v>
      </c>
      <c r="C177" t="s">
        <v>21</v>
      </c>
      <c r="D177" s="1" t="s">
        <v>93</v>
      </c>
      <c r="E177" s="1" t="s">
        <v>213</v>
      </c>
      <c r="F177" t="s">
        <v>9</v>
      </c>
      <c r="G177">
        <v>212</v>
      </c>
      <c r="H177" s="59" t="s">
        <v>214</v>
      </c>
      <c r="I177">
        <v>5</v>
      </c>
      <c r="J177" s="1" t="s">
        <v>215</v>
      </c>
      <c r="K177"/>
      <c r="L177" s="75" t="s">
        <v>517</v>
      </c>
      <c r="M177" s="1" t="s">
        <v>74</v>
      </c>
      <c r="O177" s="41" t="str">
        <f t="shared" si="34"/>
        <v/>
      </c>
      <c r="P177" s="41" t="str">
        <f t="shared" si="35"/>
        <v>O</v>
      </c>
      <c r="Q177" s="41" t="str">
        <f t="shared" si="36"/>
        <v/>
      </c>
    </row>
    <row r="178" spans="1:17" ht="60">
      <c r="A178" s="1">
        <f t="shared" si="33"/>
        <v>164</v>
      </c>
      <c r="B178">
        <v>60941</v>
      </c>
      <c r="C178" t="s">
        <v>21</v>
      </c>
      <c r="D178" s="1" t="s">
        <v>93</v>
      </c>
      <c r="E178" s="1" t="s">
        <v>216</v>
      </c>
      <c r="F178" t="s">
        <v>9</v>
      </c>
      <c r="G178">
        <v>212</v>
      </c>
      <c r="H178" s="59" t="s">
        <v>214</v>
      </c>
      <c r="I178">
        <v>11</v>
      </c>
      <c r="J178" s="1" t="s">
        <v>217</v>
      </c>
      <c r="K178"/>
      <c r="L178" s="75" t="s">
        <v>516</v>
      </c>
      <c r="M178" s="1" t="s">
        <v>74</v>
      </c>
      <c r="O178" s="41" t="str">
        <f t="shared" si="34"/>
        <v/>
      </c>
      <c r="P178" s="41" t="str">
        <f t="shared" si="35"/>
        <v>O</v>
      </c>
      <c r="Q178" s="41" t="str">
        <f t="shared" si="36"/>
        <v/>
      </c>
    </row>
    <row r="179" spans="1:17" ht="135">
      <c r="A179" s="1">
        <f t="shared" si="33"/>
        <v>165</v>
      </c>
      <c r="B179">
        <v>60941</v>
      </c>
      <c r="C179" t="s">
        <v>21</v>
      </c>
      <c r="D179" s="1" t="s">
        <v>93</v>
      </c>
      <c r="E179" s="1" t="s">
        <v>233</v>
      </c>
      <c r="F179" t="s">
        <v>9</v>
      </c>
      <c r="G179">
        <v>213</v>
      </c>
      <c r="H179" s="59" t="s">
        <v>214</v>
      </c>
      <c r="I179">
        <v>1</v>
      </c>
      <c r="J179" s="1" t="s">
        <v>234</v>
      </c>
      <c r="K179"/>
      <c r="L179" s="75" t="s">
        <v>518</v>
      </c>
      <c r="M179" s="1" t="s">
        <v>74</v>
      </c>
      <c r="O179" s="41" t="str">
        <f t="shared" si="34"/>
        <v/>
      </c>
      <c r="P179" s="41" t="str">
        <f t="shared" si="35"/>
        <v>O</v>
      </c>
      <c r="Q179" s="41" t="str">
        <f t="shared" si="36"/>
        <v/>
      </c>
    </row>
    <row r="180" spans="1:17" ht="105">
      <c r="A180" s="1">
        <f t="shared" si="33"/>
        <v>166</v>
      </c>
      <c r="B180">
        <v>60941</v>
      </c>
      <c r="C180" t="s">
        <v>21</v>
      </c>
      <c r="D180" s="1" t="s">
        <v>93</v>
      </c>
      <c r="E180" s="1" t="s">
        <v>218</v>
      </c>
      <c r="F180" t="s">
        <v>9</v>
      </c>
      <c r="G180">
        <v>213</v>
      </c>
      <c r="H180" s="59" t="s">
        <v>214</v>
      </c>
      <c r="I180">
        <v>15</v>
      </c>
      <c r="J180" s="1" t="s">
        <v>219</v>
      </c>
      <c r="K180"/>
      <c r="L180" s="75" t="s">
        <v>519</v>
      </c>
      <c r="M180" s="1" t="s">
        <v>74</v>
      </c>
      <c r="O180" s="41" t="str">
        <f t="shared" si="34"/>
        <v/>
      </c>
      <c r="P180" s="41" t="str">
        <f t="shared" si="35"/>
        <v>O</v>
      </c>
      <c r="Q180" s="41"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478</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ht="30">
      <c r="A184" s="1">
        <f>SUM(A182,1)</f>
        <v>168</v>
      </c>
      <c r="B184">
        <v>14928</v>
      </c>
      <c r="C184" t="s">
        <v>11</v>
      </c>
      <c r="D184" s="1" t="s">
        <v>93</v>
      </c>
      <c r="E184" s="1" t="s">
        <v>108</v>
      </c>
      <c r="F184" t="s">
        <v>9</v>
      </c>
      <c r="G184">
        <v>228</v>
      </c>
      <c r="H184" s="59" t="s">
        <v>439</v>
      </c>
      <c r="I184"/>
      <c r="K184"/>
      <c r="M184" s="1" t="s">
        <v>27</v>
      </c>
      <c r="N184" s="1" t="s">
        <v>11</v>
      </c>
      <c r="O184" s="41" t="str">
        <f t="shared" ref="O184:O185" si="40">IF(F184="Editorial",M184,"")</f>
        <v/>
      </c>
      <c r="P184" s="41" t="str">
        <f t="shared" ref="P184:P185" si="41">IF(F184="Technical",M184,"")</f>
        <v>A</v>
      </c>
      <c r="Q184" s="41" t="str">
        <f t="shared" ref="Q184:Q185" si="42">IF(F184="General",M184,"")</f>
        <v/>
      </c>
    </row>
    <row r="185" spans="1:17" ht="30">
      <c r="A185" s="1">
        <f t="shared" ref="A185" si="43">SUM(A184,1)</f>
        <v>169</v>
      </c>
      <c r="B185">
        <v>60941</v>
      </c>
      <c r="C185" t="s">
        <v>21</v>
      </c>
      <c r="D185" s="1" t="s">
        <v>93</v>
      </c>
      <c r="E185" s="1" t="s">
        <v>59</v>
      </c>
      <c r="F185" t="s">
        <v>9</v>
      </c>
      <c r="G185">
        <v>229</v>
      </c>
      <c r="H185" s="59" t="s">
        <v>223</v>
      </c>
      <c r="I185">
        <v>17</v>
      </c>
      <c r="J185" s="1" t="s">
        <v>60</v>
      </c>
      <c r="K185"/>
      <c r="M185" s="1" t="s">
        <v>74</v>
      </c>
      <c r="O185" s="41" t="str">
        <f t="shared" si="40"/>
        <v/>
      </c>
      <c r="P185" s="41" t="str">
        <f t="shared" si="41"/>
        <v>O</v>
      </c>
      <c r="Q185" s="41"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75" t="s">
        <v>74</v>
      </c>
      <c r="O188" s="41" t="str">
        <f t="shared" si="44"/>
        <v/>
      </c>
      <c r="P188" s="41" t="str">
        <f t="shared" si="45"/>
        <v>O</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75" t="s">
        <v>74</v>
      </c>
      <c r="O189" s="41" t="str">
        <f t="shared" si="44"/>
        <v/>
      </c>
      <c r="P189" s="41" t="str">
        <f t="shared" si="45"/>
        <v>O</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75" t="s">
        <v>74</v>
      </c>
      <c r="O190" s="41" t="str">
        <f t="shared" si="44"/>
        <v/>
      </c>
      <c r="P190" s="41" t="str">
        <f t="shared" si="45"/>
        <v>O</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75" t="s">
        <v>74</v>
      </c>
      <c r="O191" s="41" t="str">
        <f t="shared" si="44"/>
        <v/>
      </c>
      <c r="P191" s="41" t="str">
        <f t="shared" si="45"/>
        <v>O</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75"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500</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500</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500</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500</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500</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500</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500</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500</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500</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500</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500</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500</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500</v>
      </c>
      <c r="O208" s="41" t="str">
        <f t="shared" si="49"/>
        <v>A</v>
      </c>
      <c r="P208" s="41" t="str">
        <f t="shared" si="50"/>
        <v/>
      </c>
      <c r="Q208" s="41" t="str">
        <f t="shared" si="51"/>
        <v/>
      </c>
    </row>
    <row r="209" spans="1:17" ht="120">
      <c r="A209" s="1">
        <f t="shared" si="52"/>
        <v>189</v>
      </c>
      <c r="B209">
        <v>14928</v>
      </c>
      <c r="C209" t="s">
        <v>11</v>
      </c>
      <c r="D209" s="1" t="s">
        <v>93</v>
      </c>
      <c r="E209" s="1" t="s">
        <v>109</v>
      </c>
      <c r="F209" t="s">
        <v>9</v>
      </c>
      <c r="G209">
        <v>173</v>
      </c>
      <c r="H209" s="59">
        <v>10.5</v>
      </c>
      <c r="I209"/>
      <c r="J209" s="1" t="s">
        <v>110</v>
      </c>
      <c r="K209"/>
      <c r="M209" s="1" t="s">
        <v>74</v>
      </c>
      <c r="O209" s="41" t="str">
        <f t="shared" si="49"/>
        <v/>
      </c>
      <c r="P209" s="41" t="str">
        <f t="shared" si="50"/>
        <v>O</v>
      </c>
      <c r="Q209" s="41"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500</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500</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500</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500</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500</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500</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500</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500</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24" sqref="A24"/>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125</v>
      </c>
      <c r="D9" s="19">
        <f>C9/C$12</f>
        <v>0.74404761904761907</v>
      </c>
    </row>
    <row r="10" spans="1:4">
      <c r="A10" t="s">
        <v>75</v>
      </c>
      <c r="B10" t="s">
        <v>27</v>
      </c>
      <c r="C10" s="2">
        <f>COUNTIF('comments and resolutions'!P$1:P$65663,B10)</f>
        <v>4</v>
      </c>
      <c r="D10" s="19">
        <f>C10/C$12</f>
        <v>2.3809523809523808E-2</v>
      </c>
    </row>
    <row r="11" spans="1:4">
      <c r="A11" t="s">
        <v>76</v>
      </c>
      <c r="B11" t="s">
        <v>77</v>
      </c>
      <c r="C11" s="2">
        <f>COUNTIF('comments and resolutions'!P$1:P$65663,B11)</f>
        <v>39</v>
      </c>
      <c r="D11" s="19">
        <f>C11/C$12</f>
        <v>0.23214285714285715</v>
      </c>
    </row>
    <row r="12" spans="1:4">
      <c r="A12" t="s">
        <v>78</v>
      </c>
      <c r="C12" s="2">
        <f>SUM(C9:C11)</f>
        <v>168</v>
      </c>
    </row>
    <row r="14" spans="1:4">
      <c r="A14" t="s">
        <v>80</v>
      </c>
      <c r="D14" s="19" t="s">
        <v>72</v>
      </c>
    </row>
    <row r="15" spans="1:4">
      <c r="A15" t="s">
        <v>73</v>
      </c>
      <c r="B15" t="s">
        <v>74</v>
      </c>
      <c r="C15" s="2">
        <f>COUNTIF('comments and resolutions'!Q$1:Q$65663,B15)</f>
        <v>7</v>
      </c>
      <c r="D15" s="19">
        <f>C15/C18</f>
        <v>0.77777777777777779</v>
      </c>
    </row>
    <row r="16" spans="1:4">
      <c r="A16" t="s">
        <v>75</v>
      </c>
      <c r="B16" t="s">
        <v>27</v>
      </c>
      <c r="C16" s="2">
        <f>COUNTIF('comments and resolutions'!Q$1:Q$65663,B16)</f>
        <v>2</v>
      </c>
      <c r="D16" s="19">
        <f>C16/C18</f>
        <v>0.22222222222222221</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132</v>
      </c>
      <c r="D22" s="19">
        <f>C22/C$25</f>
        <v>0.67005076142131981</v>
      </c>
    </row>
    <row r="23" spans="1:4">
      <c r="A23" t="s">
        <v>75</v>
      </c>
      <c r="B23" t="s">
        <v>27</v>
      </c>
      <c r="C23" s="2">
        <f>COUNTIF('comments and resolutions'!M$1:M$65663,B23)</f>
        <v>26</v>
      </c>
      <c r="D23" s="19">
        <f>C23/C$25</f>
        <v>0.13197969543147209</v>
      </c>
    </row>
    <row r="24" spans="1:4">
      <c r="A24" t="s">
        <v>76</v>
      </c>
      <c r="B24" t="s">
        <v>77</v>
      </c>
      <c r="C24" s="2">
        <f>COUNTIF('comments and resolutions'!M$1:M$65663,B24)</f>
        <v>39</v>
      </c>
      <c r="D24" s="19">
        <f>C24/C$25</f>
        <v>0.19796954314720813</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2012-09-18T13:43:55Z</dcterms:created>
  <dcterms:modified xsi:type="dcterms:W3CDTF">2012-11-15T17:53:42Z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81b38a58-a9ed-49ff-afa1-099e3d058c5e</vt:lpwstr>
  </property>
  <property fmtid="{D5CDD505-2E9C-101B-9397-08002B2CF9AE}" pid="3" name="NokiaConfidentiality">
    <vt:lpwstr>Public</vt:lpwstr>
  </property>
</Properties>
</file>