
<file path=[Content_Types].xml><?xml version="1.0" encoding="utf-8"?>
<Types xmlns="http://schemas.openxmlformats.org/package/2006/content-types">
  <Override PartName="/xl/worksheets/sheet7.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theme/theme1.xml" ContentType="application/vnd.openxmlformats-officedocument.theme+xml"/>
  <Override PartName="/xl/charts/chart1.xml" ContentType="application/vnd.openxmlformats-officedocument.drawingml.chart+xml"/>
  <Override PartName="/xl/worksheets/sheet4.xml" ContentType="application/vnd.openxmlformats-officedocument.spreadsheetml.worksheet+xml"/>
  <Default Extension="xml" ContentType="application/xml"/>
  <Override PartName="/xl/worksheets/sheet6.xml" ContentType="application/vnd.openxmlformats-officedocument.spreadsheetml.worksheet+xml"/>
  <Override PartName="/docProps/app.xml" ContentType="application/vnd.openxmlformats-officedocument.extended-properties+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styles.xml" ContentType="application/vnd.openxmlformats-officedocument.spreadsheetml.styles+xml"/>
  <Override PartName="/xl/drawings/drawing3.xml" ContentType="application/vnd.openxmlformats-officedocument.drawing+xml"/>
  <Override PartName="/xl/worksheets/sheet3.xml" ContentType="application/vnd.openxmlformats-officedocument.spreadsheetml.worksheet+xml"/>
  <Default Extension="rels" ContentType="application/vnd.openxmlformats-package.relationships+xml"/>
  <Override PartName="/xl/worksheets/sheet5.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autoCompressPictures="0"/>
  <bookViews>
    <workbookView xWindow="2140" yWindow="-80" windowWidth="28480" windowHeight="18280" tabRatio="676" activeTab="5"/>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Agendas'!$B$2:$I$110</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30407"/>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O4" i="20"/>
  <c r="O3"/>
  <c r="B6" i="381"/>
  <c r="E62"/>
  <c r="G62"/>
  <c r="AD50"/>
  <c r="AD41"/>
  <c r="AD37"/>
  <c r="AD38"/>
  <c r="AD39"/>
  <c r="AD40"/>
  <c r="AD42"/>
  <c r="AD43"/>
  <c r="AD44"/>
  <c r="AD45"/>
  <c r="AD46"/>
  <c r="AD47"/>
  <c r="AD48"/>
  <c r="AD49"/>
  <c r="AD51"/>
  <c r="AD52"/>
  <c r="AD53"/>
  <c r="AD54"/>
  <c r="AD55"/>
  <c r="AD56"/>
  <c r="AD57"/>
  <c r="AD58"/>
  <c r="N62"/>
  <c r="O62"/>
  <c r="P62"/>
  <c r="Q62"/>
  <c r="R62"/>
  <c r="T62"/>
  <c r="U62"/>
  <c r="V62"/>
  <c r="W62"/>
  <c r="X62"/>
  <c r="AD59"/>
  <c r="AD60"/>
  <c r="AD61"/>
  <c r="C62"/>
  <c r="D62"/>
  <c r="F62"/>
  <c r="H62"/>
  <c r="I62"/>
  <c r="J62"/>
  <c r="K62"/>
  <c r="L62"/>
  <c r="M62"/>
  <c r="S62"/>
  <c r="Y62"/>
  <c r="Z62"/>
  <c r="AA62"/>
  <c r="AB62"/>
  <c r="AC62"/>
  <c r="C38" i="49"/>
  <c r="C39"/>
  <c r="C40"/>
  <c r="C41"/>
  <c r="C42"/>
  <c r="C43"/>
  <c r="C44"/>
  <c r="C45"/>
  <c r="C46"/>
  <c r="C47"/>
  <c r="C48"/>
  <c r="C51"/>
  <c r="C52"/>
  <c r="C54"/>
  <c r="C55"/>
  <c r="C56"/>
  <c r="C57"/>
  <c r="C58"/>
  <c r="C53"/>
  <c r="I70"/>
  <c r="G104"/>
  <c r="B4"/>
  <c r="B62"/>
  <c r="D62"/>
  <c r="B63"/>
  <c r="D63"/>
  <c r="D64"/>
</calcChain>
</file>

<file path=xl/sharedStrings.xml><?xml version="1.0" encoding="utf-8"?>
<sst xmlns="http://schemas.openxmlformats.org/spreadsheetml/2006/main" count="329" uniqueCount="214">
  <si>
    <t>The graphic below describes the session of the IEEE 802.18 RR TAG</t>
  </si>
  <si>
    <t>Midweek Plenaries</t>
    <phoneticPr fontId="0" type="noConversion"/>
  </si>
  <si>
    <t>July 15 - 20, 2012</t>
  </si>
  <si>
    <t>NEW BUSINESS - Review  items and assign timeslots for discussion.</t>
    <phoneticPr fontId="0" type="noConversion"/>
  </si>
  <si>
    <t>Notor</t>
    <phoneticPr fontId="0" type="noConversion"/>
  </si>
  <si>
    <t xml:space="preserve">                                January 15 - 20, 2012</t>
    <phoneticPr fontId="0" type="noConversion"/>
  </si>
  <si>
    <t>January 15 - 20, 2012</t>
    <phoneticPr fontId="0" type="noConversion"/>
  </si>
  <si>
    <t>WG Plenaries</t>
    <phoneticPr fontId="0" type="noConversion"/>
  </si>
  <si>
    <t>Rich Kennedy Regulatory Updates</t>
    <phoneticPr fontId="0" type="noConversion"/>
  </si>
  <si>
    <t>OLD BUSINESS</t>
  </si>
  <si>
    <t>Additional Spectrum for Medical Devices in 413-457 MHz FCC R&amp;O (18-11/97r0)</t>
    <phoneticPr fontId="0" type="noConversion"/>
  </si>
  <si>
    <t>Petition for Rulemaking by Lockheed Martin re: 433 MHz RFID Operation Under FCC Part 15 Rules, (18-11/101r0)</t>
    <phoneticPr fontId="0" type="noConversion"/>
  </si>
  <si>
    <t xml:space="preserve">Notor Research                                                       1548 Arata Court
San Jose, CA 95134
</t>
  </si>
  <si>
    <t>+1.408.799.2738       +1.408.457.1814 (Skype)</t>
  </si>
  <si>
    <t>+1.972.814.4901  mike.lynchieee (Skype)</t>
  </si>
  <si>
    <t>Plenary</t>
  </si>
  <si>
    <t>Notor</t>
    <phoneticPr fontId="0" type="noConversion"/>
  </si>
  <si>
    <t>OTHER MOTIONS AS REQUIRED</t>
    <phoneticPr fontId="0" type="noConversion"/>
  </si>
  <si>
    <t>TBD</t>
    <phoneticPr fontId="0" type="noConversion"/>
  </si>
  <si>
    <t>Notor/ALL</t>
    <phoneticPr fontId="0" type="noConversion"/>
  </si>
  <si>
    <t>Notor/TBD</t>
  </si>
  <si>
    <t>R13</t>
    <phoneticPr fontId="0" type="noConversion"/>
  </si>
  <si>
    <t>Notor/TBD</t>
    <phoneticPr fontId="0" type="noConversion"/>
  </si>
  <si>
    <t>Notor/All</t>
    <phoneticPr fontId="0" type="noConversion"/>
  </si>
  <si>
    <t>Notor</t>
    <phoneticPr fontId="0" type="noConversion"/>
  </si>
  <si>
    <t>FCC OET Seeks Comment on Requests for Waiver of Section 15.712(b) to Register Certain TV Receive Sites in the TV Bands Database (18-11/103r0)</t>
    <phoneticPr fontId="0" type="noConversion"/>
  </si>
  <si>
    <t>FCC NPRM/R&amp;O related to radiolocation in the 78-81 GHz band (18-12/001r0)</t>
    <phoneticPr fontId="0" type="noConversion"/>
  </si>
  <si>
    <t>Liaison to ITU-R SG 1 SG 5 on Narrowband Wireless Home Networking - ITU-T (18-11/95r0)</t>
    <phoneticPr fontId="0" type="noConversion"/>
  </si>
  <si>
    <t>Liaison to Ext Orgs on WASN Systems - ITU-R WP 5A (18-11/96r1)</t>
    <phoneticPr fontId="0" type="noConversion"/>
  </si>
  <si>
    <t>MATTERS ARISING FROM THE PREVIOUS MINUTES</t>
    <phoneticPr fontId="0" type="noConversion"/>
  </si>
  <si>
    <t>ANY OTHER NEW BUSINESS/TOPICS?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</si>
  <si>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</si>
  <si>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</si>
  <si>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</si>
  <si>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</si>
  <si>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</si>
  <si>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</si>
  <si>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
  </si>
  <si>
    <t>Jacksonville, FL</t>
    <phoneticPr fontId="0" type="noConversion"/>
  </si>
  <si>
    <t>January 15-20, 2012</t>
    <phoneticPr fontId="0" type="noConversion"/>
  </si>
  <si>
    <t>Acting Chair - John Notor</t>
    <phoneticPr fontId="0" type="noConversion"/>
  </si>
  <si>
    <t>Interim</t>
    <phoneticPr fontId="0" type="noConversion"/>
  </si>
  <si>
    <t>Interim</t>
    <phoneticPr fontId="0" type="noConversion"/>
  </si>
  <si>
    <t>Jacksonville, FL</t>
    <phoneticPr fontId="0" type="noConversion"/>
  </si>
  <si>
    <t>Position</t>
  </si>
  <si>
    <t>Work Phone</t>
  </si>
  <si>
    <t>eMail</t>
  </si>
  <si>
    <t>TGR</t>
  </si>
  <si>
    <t>TGS</t>
  </si>
  <si>
    <t>12:00 pm Hard Stop Time</t>
  </si>
  <si>
    <t>TGT</t>
  </si>
  <si>
    <t>ADS SG</t>
  </si>
  <si>
    <t>TGP</t>
  </si>
  <si>
    <t>APF AHC</t>
  </si>
  <si>
    <t>ANTI-TRUST STATEMENT</t>
  </si>
  <si>
    <t>TGU</t>
  </si>
  <si>
    <t>TGV</t>
  </si>
  <si>
    <t>Update on ITU-R Question 236/1, features of wireless power grid management systems, (18-11/79r0 Annex 1)</t>
    <phoneticPr fontId="0" type="noConversion"/>
  </si>
  <si>
    <t>Frequency ranges for global or regional harmonization of short range devices, ITU-R SM.1896, (18-11/102r0)</t>
    <phoneticPr fontId="0" type="noConversion"/>
  </si>
  <si>
    <t>Hyatt Regency, Atlanta, GA</t>
    <phoneticPr fontId="0" type="noConversion"/>
  </si>
  <si>
    <t>Grand Hyatt Mancheter, San Diego, CA</t>
    <phoneticPr fontId="0" type="noConversion"/>
  </si>
  <si>
    <t>Hyatt Grand Champion,Indian Wells, CA</t>
    <phoneticPr fontId="0" type="noConversion"/>
  </si>
  <si>
    <t>Grand Hyatt, San Antonio, TX</t>
    <phoneticPr fontId="0" type="noConversion"/>
  </si>
  <si>
    <t>March 17 - 21, 2013</t>
    <phoneticPr fontId="0" type="noConversion"/>
  </si>
  <si>
    <t>January 13 - 18, 2013</t>
    <phoneticPr fontId="0" type="noConversion"/>
  </si>
  <si>
    <t>September 16 - 21, 2012</t>
    <phoneticPr fontId="0" type="noConversion"/>
  </si>
  <si>
    <t>November 11 - 16, 2012</t>
    <phoneticPr fontId="0" type="noConversion"/>
  </si>
  <si>
    <t>Hyatt Regency, Vancouver, BC, Canada</t>
    <phoneticPr fontId="0" type="noConversion"/>
  </si>
  <si>
    <t>Caribe Royal, Orlando, FL</t>
    <phoneticPr fontId="0" type="noConversion"/>
  </si>
  <si>
    <t>Hilton Waikoloa, Big Island, HI</t>
    <phoneticPr fontId="0" type="noConversion"/>
  </si>
  <si>
    <t>Hilton Waikoloa, Big Island, HI</t>
    <phoneticPr fontId="0" type="noConversion"/>
  </si>
  <si>
    <t>July 14-19, 2012</t>
    <phoneticPr fontId="0" type="noConversion"/>
  </si>
  <si>
    <t>TBD</t>
    <phoneticPr fontId="0" type="noConversion"/>
  </si>
  <si>
    <t>802.18 RR TAG</t>
  </si>
  <si>
    <t>Michael Lynch</t>
  </si>
  <si>
    <t>Kennedy</t>
    <phoneticPr fontId="0" type="noConversion"/>
  </si>
  <si>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</si>
  <si>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</si>
  <si>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</si>
  <si>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</si>
  <si>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</si>
  <si>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</si>
  <si>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</si>
  <si>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</si>
  <si>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</si>
  <si>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Notor</t>
    <phoneticPr fontId="0" type="noConversion"/>
  </si>
  <si>
    <t>IEEE 802.18 RR TAG Chair</t>
  </si>
  <si>
    <t>MATTERS FROM PREVIOUS MEETING</t>
  </si>
  <si>
    <t>REVIEW AND APPROVE THE 802.18 MINUTES OF THE NOV 2011 SESSION</t>
    <phoneticPr fontId="0" type="noConversion"/>
  </si>
  <si>
    <t>IEEE 802.18 RR VIce Chair</t>
  </si>
  <si>
    <t>802.18 Opening Plenary</t>
  </si>
  <si>
    <t>Notor</t>
  </si>
  <si>
    <t>September 15-20</t>
    <phoneticPr fontId="0" type="noConversion"/>
  </si>
  <si>
    <t>November 10-15</t>
    <phoneticPr fontId="0" type="noConversion"/>
  </si>
  <si>
    <t>Hyatt Regency Reunion, Dallas, Tx</t>
    <phoneticPr fontId="0" type="noConversion"/>
  </si>
  <si>
    <t>TAG SESSION Yr</t>
    <phoneticPr fontId="0" type="noConversion"/>
  </si>
  <si>
    <t xml:space="preserve">Janurary 19-24 </t>
    <phoneticPr fontId="0" type="noConversion"/>
  </si>
  <si>
    <t>Hyatt Regency Century Plaza, LA</t>
    <phoneticPr fontId="0" type="noConversion"/>
  </si>
  <si>
    <t>TBD</t>
  </si>
  <si>
    <t>SESSION TYPE</t>
  </si>
  <si>
    <t>Volunteers/Assignments for work between now and March</t>
    <phoneticPr fontId="0" type="noConversion"/>
  </si>
  <si>
    <t>NEW BUSINESS</t>
  </si>
  <si>
    <t>ANNOUNCEMENTS</t>
  </si>
  <si>
    <t>ALL</t>
  </si>
  <si>
    <t>INTERIM</t>
  </si>
  <si>
    <t>HARD STOP</t>
  </si>
  <si>
    <t>II*</t>
  </si>
  <si>
    <t>SESSION COURTESY NOTICE REMINDER</t>
  </si>
  <si>
    <t>1.3.1</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</si>
  <si>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</si>
  <si>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</si>
  <si>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</si>
  <si>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</si>
  <si>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</si>
  <si>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</si>
  <si>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</si>
  <si>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</si>
  <si>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</si>
  <si>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</si>
  <si>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</si>
  <si>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</si>
  <si>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</si>
  <si>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</si>
  <si>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Items in RED are fixed time subjects under Special Orders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</si>
  <si>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</si>
  <si>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</si>
  <si>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</si>
  <si>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</si>
  <si>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</si>
  <si>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</si>
  <si>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</si>
  <si>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</si>
  <si>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</si>
  <si>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</si>
  <si>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</si>
  <si>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</si>
  <si>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</si>
  <si>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</si>
  <si>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</si>
  <si>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</si>
  <si>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</si>
  <si>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</si>
  <si>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</si>
  <si>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</si>
  <si>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</si>
  <si>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</si>
  <si>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</si>
  <si>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</si>
  <si>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</si>
  <si>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DRAFTING GROUP REPORTS:</t>
  </si>
  <si>
    <t>Recess</t>
    <phoneticPr fontId="0" type="noConversion"/>
  </si>
  <si>
    <t>16:00-17:30</t>
    <phoneticPr fontId="0" type="noConversion"/>
  </si>
  <si>
    <t>13:30-16:00</t>
    <phoneticPr fontId="0" type="noConversion"/>
  </si>
  <si>
    <t>08:00-08:30</t>
  </si>
  <si>
    <t>Name</t>
  </si>
  <si>
    <t>Discussion of The Commerce Spectrum Management Advisory Committee documents related to unlicensed spectrum</t>
    <phoneticPr fontId="0" type="noConversion"/>
  </si>
  <si>
    <t>Discussion of speech on the future of spectrum by the  Chief Executive of Ofcom.</t>
    <phoneticPr fontId="0" type="noConversion"/>
  </si>
  <si>
    <t>Discussion of proposed new broadcast TV standard, ATSC-3, based on OFDM.</t>
    <phoneticPr fontId="0" type="noConversion"/>
  </si>
  <si>
    <t>NEXT SESSION  PLENARY Hilton Waikoloa Village, Big Island, HI, USA March 11-16 2012</t>
    <phoneticPr fontId="0" type="noConversion"/>
  </si>
  <si>
    <t>SUNDAY (17th)</t>
  </si>
  <si>
    <t>MONDAY (18th)</t>
  </si>
  <si>
    <t>TUESDAY (19th)</t>
  </si>
  <si>
    <t>WEDNESDAY (20th)</t>
  </si>
  <si>
    <t>FRIDAY (22nd)</t>
  </si>
  <si>
    <t>THURSDAY (21st)</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</si>
  <si>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</si>
  <si>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</si>
  <si>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</si>
  <si>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</si>
  <si>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</si>
  <si>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</si>
  <si>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May 12 - 17, 2013</t>
    <phoneticPr fontId="0" type="noConversion"/>
  </si>
  <si>
    <t>Jacksonville, FL</t>
    <phoneticPr fontId="0" type="noConversion"/>
  </si>
  <si>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</si>
  <si>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</si>
  <si>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</si>
  <si>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</si>
  <si>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</si>
  <si>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</si>
  <si>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</si>
  <si>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</si>
  <si>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</si>
  <si>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 xml:space="preserve">Status of ETSI EN 301 893 </t>
    <phoneticPr fontId="0" type="noConversion"/>
  </si>
  <si>
    <t>Notor</t>
    <phoneticPr fontId="0" type="noConversion"/>
  </si>
  <si>
    <t>802.18 OPENING PLENARY AGENDA - Monday, January 16, 2012, 13:30 - 15:30</t>
    <phoneticPr fontId="0" type="noConversion"/>
  </si>
  <si>
    <t>802.18 CLOSING AGENDA - Thursday, January 19, 2012,  4:00 PM -  6:00 PM</t>
    <phoneticPr fontId="0" type="noConversion"/>
  </si>
  <si>
    <t>ANY OLD BUSINESS?</t>
  </si>
  <si>
    <t>802.11/.22 Closing Plenary</t>
  </si>
  <si>
    <t xml:space="preserve">FUTURE SESSION VENUES FOR THE RR-TAG   </t>
  </si>
  <si>
    <t>11:30-12:30</t>
  </si>
  <si>
    <t>Closing Plenary</t>
  </si>
  <si>
    <t>John Notor</t>
  </si>
  <si>
    <t>gnu@notor.com</t>
  </si>
  <si>
    <t>09:30-11:00</t>
  </si>
  <si>
    <t>11:00-11:30</t>
  </si>
  <si>
    <t>Status of ESTI EN 300 328 v1.8.1</t>
    <phoneticPr fontId="0" type="noConversion"/>
  </si>
  <si>
    <t>Discussion Lufthansa DA2GC Project</t>
    <phoneticPr fontId="0" type="noConversion"/>
  </si>
  <si>
    <t>Discussion of the US House of Representatives Walden Bill re: spectrum changes</t>
    <phoneticPr fontId="0" type="noConversion"/>
  </si>
  <si>
    <t>Smart Meter interference issues in Maine</t>
    <phoneticPr fontId="0" type="noConversion"/>
  </si>
  <si>
    <t>July 15 - 20, 2007</t>
  </si>
  <si>
    <t>802.18 RR TAG OBJECTIVES FOR THIS SESSION</t>
  </si>
  <si>
    <t>Review of draft comments re: FCC 433 MHz Petition for Rulemaking</t>
    <phoneticPr fontId="0" type="noConversion"/>
  </si>
  <si>
    <t>Discussion of regulatory issues related to IEEE 802.15.4k</t>
    <phoneticPr fontId="0" type="noConversion"/>
  </si>
  <si>
    <t>MJ Lynch &amp; Associates LLC                                                       108 Brentwood Court                                       Allen, TX 75013, USA</t>
  </si>
  <si>
    <t>MJLynch@mjlallc.com</t>
  </si>
  <si>
    <t>March 11 - 16, 2012</t>
  </si>
  <si>
    <t>May 13 - 18, 2012</t>
  </si>
  <si>
    <t>Notor</t>
    <phoneticPr fontId="0" type="noConversion"/>
  </si>
  <si>
    <t>Notor/All</t>
  </si>
  <si>
    <t>Notor/All</t>
    <phoneticPr fontId="0" type="noConversion"/>
  </si>
  <si>
    <t>Notor</t>
    <phoneticPr fontId="0" type="noConversion"/>
  </si>
  <si>
    <t>Notor</t>
    <phoneticPr fontId="0" type="noConversion"/>
  </si>
  <si>
    <t>- Time: 09:00 am USA - Pacific, 12:00 Noon USA - Eastern, 18:00 Central European.</t>
  </si>
  <si>
    <t>DT/MI</t>
  </si>
</sst>
</file>

<file path=xl/styles.xml><?xml version="1.0" encoding="utf-8"?>
<styleSheet xmlns="http://schemas.openxmlformats.org/spreadsheetml/2006/main">
  <numFmts count="6">
    <numFmt numFmtId="164" formatCode="General_)"/>
    <numFmt numFmtId="165" formatCode="hh:mm\ AM/PM_)"/>
    <numFmt numFmtId="166" formatCode="0.000"/>
    <numFmt numFmtId="167" formatCode="mmmm\ d\,\ yyyy"/>
    <numFmt numFmtId="168" formatCode="0.0000"/>
    <numFmt numFmtId="169" formatCode="_([$€]* #,##0.00_);_([$€]* \(#,##0.00\);_([$€]* &quot;-&quot;??_);_(@_)"/>
  </numFmts>
  <fonts count="66">
    <font>
      <sz val="10"/>
      <name val="Arial"/>
    </font>
    <font>
      <sz val="10"/>
      <name val="Arial"/>
    </font>
    <font>
      <b/>
      <sz val="16"/>
      <name val="Arial"/>
      <family val="2"/>
    </font>
    <font>
      <b/>
      <sz val="12"/>
      <name val="Arial"/>
      <family val="2"/>
    </font>
    <font>
      <u/>
      <sz val="10"/>
      <color indexed="12"/>
      <name val="Arial"/>
    </font>
    <font>
      <sz val="12"/>
      <name val="Courier"/>
    </font>
    <font>
      <b/>
      <sz val="10"/>
      <color indexed="10"/>
      <name val="Arial"/>
      <family val="2"/>
    </font>
    <font>
      <sz val="10"/>
      <name val="Arial"/>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ont>
    <font>
      <b/>
      <sz val="12"/>
      <color indexed="43"/>
      <name val="Arial"/>
    </font>
    <font>
      <sz val="10"/>
      <color indexed="43"/>
      <name val="Arial"/>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ont>
    <font>
      <b/>
      <u/>
      <sz val="12"/>
      <color indexed="12"/>
      <name val="Arial"/>
      <family val="2"/>
    </font>
    <font>
      <sz val="26"/>
      <color indexed="10"/>
      <name val="Arial"/>
      <family val="2"/>
    </font>
    <font>
      <u/>
      <sz val="10"/>
      <color indexed="12"/>
      <name val="Arial"/>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1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0" fontId="9" fillId="3" borderId="0" xfId="0" applyFont="1" applyFill="1" applyAlignment="1">
      <alignment horizontal="center"/>
    </xf>
    <xf numFmtId="0" fontId="2" fillId="3" borderId="0" xfId="0" applyFont="1" applyFill="1"/>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2" xfId="2" applyFont="1" applyBorder="1" applyAlignment="1" applyProtection="1">
      <alignment horizontal="left" vertical="top" wrapText="1"/>
    </xf>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center" vertical="center" readingOrder="1"/>
    </xf>
    <xf numFmtId="0" fontId="0" fillId="0" borderId="0" xfId="0" applyAlignment="1">
      <alignment vertical="center" readingOrder="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23" fillId="23" borderId="22" xfId="3" applyNumberFormat="1" applyFont="1" applyFill="1" applyBorder="1" applyAlignment="1" applyProtection="1">
      <alignment horizontal="center" vertical="center" wrapText="1"/>
    </xf>
    <xf numFmtId="164" fontId="23" fillId="23" borderId="0" xfId="3" applyNumberFormat="1" applyFont="1" applyFill="1" applyBorder="1" applyAlignment="1" applyProtection="1">
      <alignment horizontal="center" vertical="center" wrapText="1"/>
    </xf>
    <xf numFmtId="164" fontId="23" fillId="23"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4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2"/>
  <c:chart>
    <c:plotArea>
      <c:layout/>
      <c:barChart>
        <c:barDir val="bar"/>
        <c:grouping val="clustered"/>
        <c:ser>
          <c:idx val="0"/>
          <c:order val="0"/>
          <c:spPr>
            <a:solidFill>
              <a:srgbClr val="9999FF"/>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1"/>
          <c:order val="1"/>
          <c:spPr>
            <a:solidFill>
              <a:srgbClr val="993366"/>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2"/>
          <c:order val="2"/>
          <c:spPr>
            <a:solidFill>
              <a:srgbClr val="FFFFCC"/>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3"/>
          <c:order val="3"/>
          <c:spPr>
            <a:solidFill>
              <a:srgbClr val="CCFFFF"/>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4"/>
          <c:order val="4"/>
          <c:spPr>
            <a:solidFill>
              <a:srgbClr val="660066"/>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5"/>
          <c:order val="5"/>
          <c:spPr>
            <a:solidFill>
              <a:srgbClr val="FF8080"/>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6"/>
          <c:order val="6"/>
          <c:spPr>
            <a:solidFill>
              <a:srgbClr val="0066CC"/>
            </a:solidFill>
            <a:ln w="12700">
              <a:solidFill>
                <a:srgbClr val="000000"/>
              </a:solidFill>
              <a:prstDash val="solid"/>
            </a:ln>
          </c:spPr>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7"/>
          <c:order val="7"/>
          <c:spPr>
            <a:solidFill>
              <a:srgbClr val="CCCCFF"/>
            </a:solidFill>
            <a:ln w="12700">
              <a:solidFill>
                <a:srgbClr val="000000"/>
              </a:solidFill>
              <a:prstDash val="solid"/>
            </a:ln>
          </c:spPr>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dLbls>
          <c:showVal val="1"/>
        </c:dLbls>
        <c:axId val="382213352"/>
        <c:axId val="382217192"/>
      </c:barChart>
      <c:catAx>
        <c:axId val="382213352"/>
        <c:scaling>
          <c:orientation val="maxMin"/>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382217192"/>
        <c:crosses val="autoZero"/>
        <c:auto val="1"/>
        <c:lblAlgn val="ctr"/>
        <c:lblOffset val="100"/>
        <c:tickLblSkip val="1"/>
        <c:tickMarkSkip val="1"/>
      </c:catAx>
      <c:valAx>
        <c:axId val="382217192"/>
        <c:scaling>
          <c:orientation val="minMax"/>
        </c:scaling>
        <c:axPos val="b"/>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82213352"/>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 xmlns:xdr="http://schemas.openxmlformats.org/drawingml/2006/spreadsheetDrawing" xmlns:a="http://schemas.openxmlformats.org/drawingml/2006/main" xmlns:a14="http://schemas.microsoft.com/office/drawing/2010/main">
              <a:solidFill>
                <a:srgbClr val="FFFFFF"/>
              </a:solidFill>
            </a14:hiddenFill>
          </a:ext>
          <a:ext uri="{91240B29-F687-4F45-9708-019B960494DF}">
            <a14:hiddenLine xmlns="" xmlns:xdr="http://schemas.openxmlformats.org/drawingml/2006/spreadsheetDrawing" xmlns:a="http://schemas.openxmlformats.org/drawingml/2006/main"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 xmlns:xdr="http://schemas.openxmlformats.org/drawingml/2006/spreadsheetDrawing" xmlns:a="http://schemas.openxmlformats.org/drawingml/2006/main" xmlns:a14="http://schemas.microsoft.com/office/drawing/2010/main">
              <a:solidFill>
                <a:srgbClr val="FFFFFF"/>
              </a:solidFill>
            </a14:hiddenFill>
          </a:ext>
          <a:ext uri="{91240B29-F687-4F45-9708-019B960494DF}">
            <a14:hiddenLine xmlns="" xmlns:xdr="http://schemas.openxmlformats.org/drawingml/2006/spreadsheetDrawing" xmlns:a="http://schemas.openxmlformats.org/drawingml/2006/main"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John Notor, Acting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 xmlns:xdr="http://schemas.openxmlformats.org/drawingml/2006/spreadsheetDrawing" xmlns:a="http://schemas.openxmlformats.org/drawingml/2006/main"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 xmlns:xdr="http://schemas.openxmlformats.org/drawingml/2006/spreadsheetDrawing" xmlns:a="http://schemas.openxmlformats.org/drawingml/2006/main"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2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JLynch@mjlallc.com" TargetMode="External"/><Relationship Id="rId2" Type="http://schemas.openxmlformats.org/officeDocument/2006/relationships/hyperlink" Target="mailto:gnu@notor.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 enableFormatConditionsCalculation="0">
    <tabColor indexed="13"/>
    <pageSetUpPr fitToPage="1"/>
  </sheetPr>
  <dimension ref="A1:IV29"/>
  <sheetViews>
    <sheetView showGridLines="0" topLeftCell="B2" zoomScale="150" zoomScaleNormal="102" zoomScalePageLayoutView="102" workbookViewId="0">
      <selection activeCell="C13" sqref="C13"/>
    </sheetView>
  </sheetViews>
  <sheetFormatPr baseColWidth="10" defaultColWidth="8.83203125" defaultRowHeight="12"/>
  <cols>
    <col min="1" max="1" width="1.6640625" style="256" customWidth="1"/>
    <col min="2" max="2" width="9.33203125" style="256" customWidth="1"/>
    <col min="3" max="3" width="13.1640625" style="256" customWidth="1"/>
    <col min="4" max="4" width="6" style="256" customWidth="1"/>
    <col min="5" max="5" width="8.83203125" style="256"/>
    <col min="6" max="6" width="8.5" style="256" customWidth="1"/>
    <col min="7" max="13" width="8.83203125" style="256"/>
    <col min="14" max="14" width="15.1640625" style="256" customWidth="1"/>
    <col min="15" max="15" width="12.5" style="256" customWidth="1"/>
    <col min="16" max="16384" width="8.83203125" style="256"/>
  </cols>
  <sheetData>
    <row r="1" spans="1:256" ht="6" customHeight="1">
      <c r="A1" s="373"/>
    </row>
    <row r="2" spans="1:256" ht="11.25" customHeight="1" thickBot="1">
      <c r="A2"/>
      <c r="IV2" s="256" t="s">
        <v>37</v>
      </c>
    </row>
    <row r="3" spans="1:256" ht="17.25" customHeight="1" thickBot="1">
      <c r="A3"/>
      <c r="C3" s="38" t="s">
        <v>42</v>
      </c>
      <c r="O3" s="121" t="str">
        <f>$C$3</f>
        <v>Interim</v>
      </c>
      <c r="P3" s="257"/>
    </row>
    <row r="4" spans="1:256" ht="12.75" customHeight="1">
      <c r="A4"/>
      <c r="C4" s="523" t="s">
        <v>21</v>
      </c>
      <c r="O4" s="523" t="str">
        <f>$C$4</f>
        <v>R13</v>
      </c>
      <c r="P4" s="258"/>
    </row>
    <row r="5" spans="1:256" ht="12.75" customHeight="1">
      <c r="A5"/>
      <c r="C5" s="524"/>
      <c r="O5" s="524"/>
    </row>
    <row r="6" spans="1:256" ht="12.75" customHeight="1">
      <c r="A6"/>
      <c r="C6" s="524"/>
      <c r="O6" s="524"/>
    </row>
    <row r="7" spans="1:256" ht="12.75" customHeight="1" thickBot="1">
      <c r="A7"/>
      <c r="C7" s="525"/>
      <c r="O7" s="525"/>
    </row>
    <row r="8" spans="1:256" ht="18" customHeight="1">
      <c r="A8"/>
    </row>
    <row r="9" spans="1:256">
      <c r="A9"/>
    </row>
    <row r="10" spans="1:256" ht="26">
      <c r="A10"/>
      <c r="G10" s="454"/>
      <c r="H10" s="509" t="s">
        <v>5</v>
      </c>
      <c r="I10" s="454"/>
    </row>
    <row r="11" spans="1:256">
      <c r="B11" s="522"/>
      <c r="O11" s="526"/>
    </row>
    <row r="12" spans="1:256" ht="18">
      <c r="B12" s="522"/>
      <c r="I12" s="510" t="s">
        <v>43</v>
      </c>
      <c r="O12" s="526"/>
    </row>
    <row r="13" spans="1:256">
      <c r="B13" s="522"/>
      <c r="O13" s="526"/>
    </row>
    <row r="14" spans="1:256">
      <c r="B14" s="522"/>
      <c r="F14" s="373"/>
    </row>
    <row r="15" spans="1:256">
      <c r="B15" s="522"/>
      <c r="F15"/>
    </row>
    <row r="16" spans="1:256">
      <c r="B16" s="522"/>
      <c r="F16"/>
    </row>
    <row r="17" spans="2:15">
      <c r="B17" s="522"/>
      <c r="F17"/>
      <c r="O17" s="526"/>
    </row>
    <row r="18" spans="2:15">
      <c r="B18" s="522"/>
      <c r="F18"/>
      <c r="O18" s="526"/>
    </row>
    <row r="19" spans="2:15">
      <c r="B19" s="522"/>
      <c r="F19"/>
      <c r="N19" s="373"/>
      <c r="O19" s="526"/>
    </row>
    <row r="20" spans="2:15">
      <c r="B20" s="522"/>
      <c r="F20"/>
      <c r="N20"/>
    </row>
    <row r="21" spans="2:15">
      <c r="B21" s="522"/>
      <c r="F21"/>
      <c r="N21"/>
    </row>
    <row r="22" spans="2:15">
      <c r="B22" s="522"/>
      <c r="F22"/>
      <c r="N22"/>
    </row>
    <row r="23" spans="2:15">
      <c r="B23" s="522"/>
      <c r="F23"/>
      <c r="N23"/>
    </row>
    <row r="24" spans="2:15">
      <c r="F24"/>
      <c r="N24"/>
    </row>
    <row r="25" spans="2:15">
      <c r="F25"/>
      <c r="N25"/>
    </row>
    <row r="26" spans="2:15">
      <c r="N26"/>
    </row>
    <row r="27" spans="2:15">
      <c r="N27"/>
    </row>
    <row r="28" spans="2:15" ht="18" customHeight="1">
      <c r="N28"/>
    </row>
    <row r="29" spans="2:15" ht="12.75" customHeight="1">
      <c r="F29" s="451"/>
      <c r="G29" s="452"/>
      <c r="H29" s="452"/>
      <c r="I29" s="452"/>
      <c r="J29" s="452"/>
      <c r="K29" s="452"/>
      <c r="L29" s="452"/>
      <c r="M29" s="451"/>
      <c r="N29" s="451"/>
    </row>
  </sheetData>
  <customSheetViews>
    <customSheetView guid="{00AABE15-45FB-42F7-A454-BE72949E7A28}" scale="97" showGridLines="0" fitToPage="1" showRuler="0">
      <selection activeCell="K38" sqref="K38"/>
      <headerFooter alignWithMargins="0"/>
    </customSheetView>
    <customSheetView guid="{20E74821-39C1-45DB-92E8-46A0E2E722B2}" scale="97" showGridLines="0" fitToPage="1" showRuler="0">
      <selection activeCell="K38" sqref="K38"/>
      <headerFooter alignWithMargins="0"/>
    </customSheetView>
    <customSheetView guid="{7E5ADFC7-82CA-4A70-A250-6FC82DA284DC}" scale="97" showGridLines="0" fitToPage="1" showRuler="0">
      <selection activeCell="K38" sqref="K38"/>
      <headerFooter alignWithMargins="0"/>
    </customSheetView>
    <customSheetView guid="{50D0CB11-55BB-43D8-AE23-D74B28948084}" scale="97" showGridLines="0" fitToPage="1" showRuler="0">
      <selection activeCell="K38" sqref="K38"/>
      <headerFooter alignWithMargins="0"/>
    </customSheetView>
    <customSheetView guid="{1A4B53BA-FB50-4C55-8FB0-39E1B9C1F190}" scale="97" showGridLines="0" fitToPage="1" showRuler="0">
      <selection activeCell="K38" sqref="K38"/>
      <headerFooter alignWithMargins="0"/>
    </customSheetView>
    <customSheetView guid="{27B78060-68E1-4A63-8B2B-C34DB2097BAE}" scale="97" showGridLines="0" fitToPage="1" showRuler="0">
      <selection activeCell="K38" sqref="K38"/>
      <headerFooter alignWithMargins="0"/>
    </customSheetView>
    <customSheetView guid="{B316FFF2-8282-4BB7-BE04-5FED6E033DE9}" scale="97" showGridLines="0" fitToPage="1" showRuler="0">
      <selection activeCell="K38" sqref="K38"/>
      <headerFooter alignWithMargins="0"/>
    </customSheetView>
    <customSheetView guid="{471EB7C4-B2CF-4FBE-9DC9-693B69A7F9FF}" scale="97" showGridLines="0" fitToPage="1" showRuler="0">
      <selection activeCell="K38" sqref="K38"/>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4" enableFormatConditionsCalculation="0">
    <tabColor indexed="16"/>
  </sheetPr>
  <dimension ref="B3:E111"/>
  <sheetViews>
    <sheetView showGridLines="0" topLeftCell="A2" zoomScale="150" zoomScaleNormal="90" zoomScalePageLayoutView="90" workbookViewId="0">
      <selection activeCell="D33" sqref="D33"/>
    </sheetView>
  </sheetViews>
  <sheetFormatPr baseColWidth="10" defaultColWidth="40.6640625" defaultRowHeight="12"/>
  <cols>
    <col min="1" max="1" width="13.5" style="37" customWidth="1"/>
    <col min="2" max="2" width="27.6640625" style="37" customWidth="1"/>
    <col min="3" max="3" width="40.6640625" style="37" customWidth="1"/>
    <col min="4" max="4" width="23.5" style="37" customWidth="1"/>
    <col min="5" max="5" width="40.6640625" style="37" customWidth="1"/>
    <col min="6" max="6" width="13.6640625" style="37" customWidth="1"/>
    <col min="7" max="16384" width="40.6640625" style="37"/>
  </cols>
  <sheetData>
    <row r="3" spans="2:5" s="355" customFormat="1" ht="15">
      <c r="B3" s="354"/>
      <c r="C3" s="354"/>
      <c r="D3" s="354"/>
      <c r="E3" s="354"/>
    </row>
    <row r="4" spans="2:5" s="355" customFormat="1" ht="21">
      <c r="B4" s="533" t="s">
        <v>110</v>
      </c>
      <c r="C4" s="534"/>
      <c r="D4" s="534"/>
      <c r="E4" s="535"/>
    </row>
    <row r="5" spans="2:5" s="355" customFormat="1" ht="15">
      <c r="B5" s="353" t="s">
        <v>154</v>
      </c>
      <c r="C5" s="353" t="s">
        <v>44</v>
      </c>
      <c r="D5" s="353" t="s">
        <v>45</v>
      </c>
      <c r="E5" s="353" t="s">
        <v>46</v>
      </c>
    </row>
    <row r="6" spans="2:5" s="355" customFormat="1" ht="15">
      <c r="B6" s="536" t="s">
        <v>74</v>
      </c>
      <c r="C6" s="391" t="s">
        <v>86</v>
      </c>
      <c r="D6" s="538" t="s">
        <v>14</v>
      </c>
      <c r="E6" s="540" t="s">
        <v>204</v>
      </c>
    </row>
    <row r="7" spans="2:5" s="355" customFormat="1" ht="53.25" customHeight="1">
      <c r="B7" s="537"/>
      <c r="C7" s="394" t="s">
        <v>203</v>
      </c>
      <c r="D7" s="539"/>
      <c r="E7" s="541"/>
    </row>
    <row r="8" spans="2:5" s="355" customFormat="1" ht="15" customHeight="1">
      <c r="B8" s="527" t="s">
        <v>191</v>
      </c>
      <c r="C8" s="392" t="s">
        <v>89</v>
      </c>
      <c r="D8" s="529" t="s">
        <v>13</v>
      </c>
      <c r="E8" s="531" t="s">
        <v>192</v>
      </c>
    </row>
    <row r="9" spans="2:5" s="355" customFormat="1" ht="62.25" customHeight="1">
      <c r="B9" s="528"/>
      <c r="C9" s="393" t="s">
        <v>12</v>
      </c>
      <c r="D9" s="530"/>
      <c r="E9" s="532"/>
    </row>
    <row r="10" spans="2:5" s="355" customFormat="1" ht="15" customHeight="1"/>
    <row r="11" spans="2:5" ht="15" customHeight="1"/>
    <row r="12" spans="2:5" ht="15" customHeight="1"/>
    <row r="13" spans="2:5" ht="15" customHeight="1"/>
    <row r="14" spans="2:5" ht="15" customHeight="1"/>
    <row r="15" spans="2:5" ht="15" customHeight="1"/>
    <row r="16" spans="2: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sheetCalcPr fullCalcOnLoad="1"/>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2" enableFormatConditionsCalculation="0">
    <tabColor indexed="15"/>
    <pageSetUpPr autoPageBreaks="0" fitToPage="1"/>
  </sheetPr>
  <dimension ref="P10:P13"/>
  <sheetViews>
    <sheetView showGridLines="0" zoomScale="125" workbookViewId="0">
      <selection activeCell="I65" sqref="I65"/>
    </sheetView>
  </sheetViews>
  <sheetFormatPr baseColWidth="10" defaultColWidth="8.83203125" defaultRowHeight="12"/>
  <cols>
    <col min="1" max="1" width="4.1640625" customWidth="1"/>
  </cols>
  <sheetData>
    <row r="10" spans="16:16">
      <c r="P10" s="542"/>
    </row>
    <row r="11" spans="16:16">
      <c r="P11" s="542"/>
    </row>
    <row r="12" spans="16:16">
      <c r="P12" s="542"/>
    </row>
    <row r="13" spans="16:16">
      <c r="P13" s="542"/>
    </row>
  </sheetData>
  <sheetCalcPr fullCalcOnLoad="1"/>
  <customSheetViews>
    <customSheetView guid="{00AABE15-45FB-42F7-A454-BE72949E7A28}" showGridLines="0" fitToPage="1" printArea="1" showRuler="0">
      <headerFooter alignWithMargins="0"/>
    </customSheetView>
    <customSheetView guid="{20E74821-39C1-45DB-92E8-46A0E2E722B2}" showGridLines="0" fitToPage="1" printArea="1" showRuler="0">
      <headerFooter alignWithMargins="0"/>
    </customSheetView>
    <customSheetView guid="{7E5ADFC7-82CA-4A70-A250-6FC82DA284DC}" showGridLines="0" fitToPage="1" printArea="1" showRuler="0">
      <headerFooter alignWithMargins="0"/>
    </customSheetView>
    <customSheetView guid="{50D0CB11-55BB-43D8-AE23-D74B28948084}" showGridLines="0" fitToPage="1" printArea="1" showRuler="0">
      <headerFooter alignWithMargins="0"/>
    </customSheetView>
    <customSheetView guid="{1A4B53BA-FB50-4C55-8FB0-39E1B9C1F190}" showGridLines="0" fitToPage="1" printArea="1" showRuler="0">
      <headerFooter alignWithMargins="0"/>
    </customSheetView>
    <customSheetView guid="{27B78060-68E1-4A63-8B2B-C34DB2097BAE}" showGridLines="0" fitToPage="1" printArea="1" showRuler="0">
      <headerFooter alignWithMargins="0"/>
    </customSheetView>
    <customSheetView guid="{B316FFF2-8282-4BB7-BE04-5FED6E033DE9}" showGridLines="0" fitToPage="1" printArea="1" showRuler="0">
      <headerFooter alignWithMargins="0"/>
    </customSheetView>
    <customSheetView guid="{471EB7C4-B2CF-4FBE-9DC9-693B69A7F9FF}" showGridLines="0" fitToPage="1" printArea="1" showRuler="0">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indexed="16"/>
  </sheetPr>
  <dimension ref="C1:C10"/>
  <sheetViews>
    <sheetView showGridLines="0" zoomScale="125" workbookViewId="0">
      <selection activeCell="C14" sqref="C14"/>
    </sheetView>
  </sheetViews>
  <sheetFormatPr baseColWidth="10" defaultColWidth="11.5" defaultRowHeight="13"/>
  <cols>
    <col min="1" max="2" width="9.1640625" style="389" customWidth="1"/>
    <col min="3" max="3" width="120.83203125" style="389" customWidth="1"/>
    <col min="4" max="16384" width="11.5" style="389"/>
  </cols>
  <sheetData>
    <row r="1" spans="3:3" ht="14" thickBot="1"/>
    <row r="2" spans="3:3" ht="39" customHeight="1" thickBot="1">
      <c r="C2" s="390" t="s">
        <v>54</v>
      </c>
    </row>
    <row r="3" spans="3:3" hidden="1"/>
    <row r="4" spans="3:3" ht="375.75" customHeight="1">
      <c r="C4" s="543" t="s">
        <v>76</v>
      </c>
    </row>
    <row r="5" spans="3:3" ht="18.5" customHeight="1">
      <c r="C5" s="543"/>
    </row>
    <row r="6" spans="3:3">
      <c r="C6" s="543"/>
    </row>
    <row r="7" spans="3:3" ht="10.25" customHeight="1">
      <c r="C7" s="543"/>
    </row>
    <row r="8" spans="3:3" hidden="1">
      <c r="C8" s="543"/>
    </row>
    <row r="9" spans="3:3" hidden="1">
      <c r="C9" s="543"/>
    </row>
    <row r="10" spans="3:3" hidden="1">
      <c r="C10" s="543"/>
    </row>
  </sheetData>
  <sheetCalcPr fullCalcOnLoad="1"/>
  <mergeCells count="1">
    <mergeCell ref="C4:C10"/>
  </mergeCells>
  <phoneticPr fontId="5"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8" enableFormatConditionsCalculation="0">
    <tabColor indexed="47"/>
    <pageSetUpPr fitToPage="1"/>
  </sheetPr>
  <dimension ref="B1:Q70"/>
  <sheetViews>
    <sheetView showGridLines="0" zoomScale="125" workbookViewId="0">
      <selection activeCell="F14" sqref="F14"/>
    </sheetView>
  </sheetViews>
  <sheetFormatPr baseColWidth="10" defaultColWidth="8.83203125" defaultRowHeight="12"/>
  <cols>
    <col min="1" max="1" width="8.5" style="148" customWidth="1"/>
    <col min="2" max="2" width="23.1640625" style="149" customWidth="1"/>
    <col min="3" max="3" width="21.5" style="150" hidden="1" customWidth="1"/>
    <col min="4" max="4" width="21.5" style="150" customWidth="1"/>
    <col min="5" max="5" width="21.6640625" style="150" customWidth="1"/>
    <col min="6" max="6" width="20.83203125" style="148" customWidth="1"/>
    <col min="7" max="7" width="21.1640625" style="148" customWidth="1"/>
    <col min="8" max="9" width="20.6640625" style="148" customWidth="1"/>
    <col min="10" max="10" width="20.83203125" style="148" customWidth="1"/>
    <col min="11" max="11" width="20.6640625" style="148" customWidth="1"/>
    <col min="12" max="12" width="21.1640625" style="148" customWidth="1"/>
    <col min="13" max="13" width="21" style="148" customWidth="1"/>
    <col min="14" max="14" width="18.33203125" style="148" customWidth="1"/>
    <col min="15" max="15" width="18.5" style="148" customWidth="1"/>
    <col min="16" max="16384" width="8.83203125" style="148"/>
  </cols>
  <sheetData>
    <row r="1" spans="2:17" ht="6" customHeight="1"/>
    <row r="2" spans="2:17" ht="13" thickBot="1">
      <c r="B2" s="453"/>
    </row>
    <row r="3" spans="2:17">
      <c r="B3" s="544" t="s">
        <v>188</v>
      </c>
      <c r="C3" s="545"/>
      <c r="D3" s="545"/>
      <c r="E3" s="545"/>
    </row>
    <row r="4" spans="2:17" ht="17">
      <c r="B4" s="544"/>
      <c r="C4" s="545"/>
      <c r="D4" s="545"/>
      <c r="E4" s="545"/>
      <c r="F4" s="156"/>
      <c r="G4" s="156"/>
      <c r="H4" s="151"/>
      <c r="I4" s="151"/>
      <c r="J4" s="152"/>
      <c r="K4" s="150"/>
      <c r="L4" s="150"/>
      <c r="M4" s="150"/>
      <c r="N4" s="150"/>
      <c r="O4" s="150"/>
      <c r="P4" s="150"/>
      <c r="Q4" s="150"/>
    </row>
    <row r="5" spans="2:17" ht="13" thickBot="1"/>
    <row r="6" spans="2:17" ht="38.25" customHeight="1">
      <c r="B6" s="447" t="s">
        <v>95</v>
      </c>
      <c r="C6" s="444"/>
      <c r="D6" s="444">
        <v>2012</v>
      </c>
      <c r="E6" s="444">
        <v>2012</v>
      </c>
      <c r="F6" s="444">
        <v>2012</v>
      </c>
      <c r="G6" s="444">
        <v>2012</v>
      </c>
      <c r="H6" s="444">
        <v>2012</v>
      </c>
      <c r="I6" s="444">
        <v>2013</v>
      </c>
      <c r="J6" s="444">
        <v>2013</v>
      </c>
      <c r="K6" s="444">
        <v>2013</v>
      </c>
      <c r="L6" s="444">
        <v>2013</v>
      </c>
      <c r="M6" s="444">
        <v>2013</v>
      </c>
      <c r="N6" s="444">
        <v>2013</v>
      </c>
      <c r="O6" s="444">
        <v>2014</v>
      </c>
    </row>
    <row r="7" spans="2:17" ht="38.25" customHeight="1">
      <c r="B7" s="153" t="s">
        <v>99</v>
      </c>
      <c r="C7" s="445" t="s">
        <v>104</v>
      </c>
      <c r="D7" s="445" t="s">
        <v>79</v>
      </c>
      <c r="E7" s="445" t="s">
        <v>104</v>
      </c>
      <c r="F7" s="445" t="s">
        <v>79</v>
      </c>
      <c r="G7" s="445" t="s">
        <v>104</v>
      </c>
      <c r="H7" s="445" t="s">
        <v>79</v>
      </c>
      <c r="I7" s="445" t="s">
        <v>104</v>
      </c>
      <c r="J7" s="445" t="s">
        <v>79</v>
      </c>
      <c r="K7" s="445" t="s">
        <v>104</v>
      </c>
      <c r="L7" s="445" t="s">
        <v>79</v>
      </c>
      <c r="M7" s="445" t="s">
        <v>104</v>
      </c>
      <c r="N7" s="445" t="s">
        <v>79</v>
      </c>
      <c r="O7" s="445" t="s">
        <v>104</v>
      </c>
    </row>
    <row r="8" spans="2:17" ht="38.25" customHeight="1">
      <c r="B8" s="154" t="s">
        <v>80</v>
      </c>
      <c r="C8" s="446" t="s">
        <v>199</v>
      </c>
      <c r="D8" s="446" t="s">
        <v>205</v>
      </c>
      <c r="E8" s="446" t="s">
        <v>206</v>
      </c>
      <c r="F8" s="446" t="s">
        <v>2</v>
      </c>
      <c r="G8" s="446" t="s">
        <v>65</v>
      </c>
      <c r="H8" s="446" t="s">
        <v>66</v>
      </c>
      <c r="I8" s="446" t="s">
        <v>64</v>
      </c>
      <c r="J8" s="446" t="s">
        <v>63</v>
      </c>
      <c r="K8" s="446" t="s">
        <v>171</v>
      </c>
      <c r="L8" s="446" t="s">
        <v>71</v>
      </c>
      <c r="M8" s="446" t="s">
        <v>92</v>
      </c>
      <c r="N8" s="446" t="s">
        <v>93</v>
      </c>
      <c r="O8" s="446" t="s">
        <v>96</v>
      </c>
    </row>
    <row r="9" spans="2:17" ht="38.25" customHeight="1">
      <c r="B9" s="155" t="s">
        <v>132</v>
      </c>
      <c r="C9" s="446" t="s">
        <v>147</v>
      </c>
      <c r="D9" s="521" t="s">
        <v>69</v>
      </c>
      <c r="E9" s="521" t="s">
        <v>59</v>
      </c>
      <c r="F9" s="521" t="s">
        <v>60</v>
      </c>
      <c r="G9" s="521" t="s">
        <v>61</v>
      </c>
      <c r="H9" s="521" t="s">
        <v>62</v>
      </c>
      <c r="I9" s="521" t="s">
        <v>67</v>
      </c>
      <c r="J9" s="521" t="s">
        <v>68</v>
      </c>
      <c r="K9" s="521" t="s">
        <v>70</v>
      </c>
      <c r="L9" s="521" t="s">
        <v>72</v>
      </c>
      <c r="M9" s="521" t="s">
        <v>72</v>
      </c>
      <c r="N9" s="521" t="s">
        <v>94</v>
      </c>
      <c r="O9" s="521" t="s">
        <v>97</v>
      </c>
    </row>
    <row r="15" spans="2:17" s="157" customFormat="1">
      <c r="B15" s="158"/>
      <c r="C15" s="159"/>
      <c r="D15" s="159"/>
      <c r="E15" s="159"/>
    </row>
    <row r="16" spans="2:17" s="157" customFormat="1">
      <c r="B16" s="158"/>
      <c r="C16" s="159"/>
      <c r="D16" s="159"/>
      <c r="E16" s="159"/>
    </row>
    <row r="17" spans="2:7" s="157" customFormat="1" ht="48" customHeight="1">
      <c r="B17" s="496"/>
      <c r="C17" s="159"/>
      <c r="D17" s="159"/>
      <c r="E17" s="159"/>
    </row>
    <row r="18" spans="2:7" s="157" customFormat="1">
      <c r="B18" s="158"/>
      <c r="C18" s="159"/>
      <c r="D18" s="159"/>
      <c r="E18" s="159"/>
    </row>
    <row r="19" spans="2:7" s="157" customFormat="1">
      <c r="B19" s="158"/>
      <c r="C19" s="159"/>
      <c r="D19" s="159"/>
      <c r="E19" s="159"/>
    </row>
    <row r="20" spans="2:7" s="160" customFormat="1" ht="15.75">
      <c r="B20" s="161" t="s">
        <v>176</v>
      </c>
      <c r="C20" s="162"/>
      <c r="D20" s="162"/>
      <c r="E20" s="162"/>
      <c r="F20" s="162"/>
      <c r="G20" s="162"/>
    </row>
    <row r="21" spans="2:7" s="160" customFormat="1" ht="15.75">
      <c r="B21" s="161"/>
      <c r="C21" s="162"/>
      <c r="D21" s="162"/>
      <c r="E21" s="162"/>
      <c r="F21" s="162"/>
      <c r="G21" s="162"/>
    </row>
    <row r="22" spans="2:7" s="160" customFormat="1" ht="15.75">
      <c r="B22" s="163" t="s">
        <v>212</v>
      </c>
      <c r="C22" s="162"/>
      <c r="D22" s="162"/>
      <c r="E22" s="162"/>
      <c r="F22" s="162"/>
      <c r="G22" s="162"/>
    </row>
    <row r="23" spans="2:7" s="160" customFormat="1" ht="15.75">
      <c r="B23" s="161"/>
      <c r="C23" s="162"/>
      <c r="D23" s="162"/>
      <c r="E23" s="162"/>
      <c r="F23" s="162"/>
      <c r="G23" s="162"/>
    </row>
    <row r="24" spans="2:7" s="160" customFormat="1" ht="15.75">
      <c r="B24" s="161" t="s">
        <v>166</v>
      </c>
      <c r="C24" s="162"/>
      <c r="D24" s="162"/>
      <c r="E24" s="162"/>
      <c r="F24" s="162"/>
      <c r="G24" s="162"/>
    </row>
    <row r="25" spans="2:7" s="160" customFormat="1" ht="15.75">
      <c r="B25" s="161"/>
      <c r="C25" s="162"/>
      <c r="D25" s="162"/>
      <c r="E25" s="162"/>
      <c r="F25" s="162"/>
      <c r="G25" s="162"/>
    </row>
    <row r="26" spans="2:7" s="160" customFormat="1" ht="15.75">
      <c r="B26" s="163" t="s">
        <v>169</v>
      </c>
      <c r="C26" s="162"/>
      <c r="D26" s="162"/>
      <c r="E26" s="162"/>
      <c r="F26" s="162"/>
      <c r="G26" s="162"/>
    </row>
    <row r="27" spans="2:7" s="160" customFormat="1" ht="15.75">
      <c r="B27" s="163"/>
      <c r="C27" s="162"/>
      <c r="D27" s="162"/>
      <c r="E27" s="162"/>
      <c r="F27" s="162"/>
      <c r="G27" s="162"/>
    </row>
    <row r="28" spans="2:7" s="160" customFormat="1" ht="15.75">
      <c r="B28" s="163" t="s">
        <v>170</v>
      </c>
      <c r="C28" s="162"/>
      <c r="D28" s="162"/>
      <c r="E28" s="162"/>
      <c r="F28" s="162"/>
      <c r="G28" s="162"/>
    </row>
    <row r="29" spans="2:7" s="160" customFormat="1" ht="15.75">
      <c r="B29" s="164"/>
      <c r="C29" s="162"/>
      <c r="D29" s="162"/>
      <c r="E29" s="162"/>
      <c r="F29" s="162"/>
      <c r="G29" s="162"/>
    </row>
    <row r="30" spans="2:7" s="160" customFormat="1" ht="15.75">
      <c r="B30" s="163" t="s">
        <v>167</v>
      </c>
      <c r="C30" s="162"/>
      <c r="D30" s="162"/>
      <c r="E30" s="162"/>
      <c r="F30" s="162"/>
      <c r="G30" s="162"/>
    </row>
    <row r="31" spans="2:7" s="160" customFormat="1" ht="15.75">
      <c r="B31" s="164"/>
      <c r="C31" s="162"/>
      <c r="D31" s="162"/>
      <c r="E31" s="162"/>
      <c r="F31" s="162"/>
      <c r="G31" s="162"/>
    </row>
    <row r="32" spans="2:7" s="160" customFormat="1" ht="15.75">
      <c r="B32" s="161"/>
      <c r="C32" s="162"/>
      <c r="D32" s="162"/>
      <c r="E32" s="162"/>
      <c r="F32" s="162"/>
      <c r="G32" s="162"/>
    </row>
    <row r="33" spans="2:5" s="165" customFormat="1">
      <c r="B33" s="166"/>
      <c r="C33" s="167"/>
      <c r="D33" s="167"/>
      <c r="E33" s="167"/>
    </row>
    <row r="70" spans="2:8" s="160" customFormat="1" ht="15.75">
      <c r="B70" s="163" t="s">
        <v>168</v>
      </c>
      <c r="C70" s="162"/>
      <c r="D70" s="162"/>
      <c r="E70" s="162"/>
      <c r="F70" s="162"/>
      <c r="G70" s="162"/>
      <c r="H70" s="162"/>
    </row>
  </sheetData>
  <sheetCalcPr fullCalcOnLoad="1"/>
  <mergeCells count="1">
    <mergeCell ref="B3:E4"/>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9" enableFormatConditionsCalculation="0">
    <tabColor indexed="13"/>
    <pageSetUpPr autoPageBreaks="0" fitToPage="1"/>
  </sheetPr>
  <dimension ref="A1:AG66"/>
  <sheetViews>
    <sheetView showGridLines="0" tabSelected="1" zoomScale="40" zoomScaleNormal="49" zoomScaleSheetLayoutView="25" zoomScalePageLayoutView="49" workbookViewId="0">
      <selection activeCell="N24" sqref="N24:R27"/>
    </sheetView>
  </sheetViews>
  <sheetFormatPr baseColWidth="10" defaultColWidth="8.83203125" defaultRowHeight="15"/>
  <cols>
    <col min="1" max="1" width="8.5" style="41" customWidth="1"/>
    <col min="2" max="2" width="37.6640625" style="42" customWidth="1"/>
    <col min="3" max="3" width="57.1640625" style="42" customWidth="1"/>
    <col min="4" max="28" width="16.6640625" style="42" customWidth="1"/>
    <col min="29" max="29" width="18.5" style="54" customWidth="1"/>
    <col min="30" max="30" width="19.1640625" style="58" customWidth="1"/>
    <col min="31" max="31" width="14" style="42" bestFit="1" customWidth="1"/>
    <col min="32" max="32" width="8.83203125" style="42"/>
    <col min="33" max="33" width="16.83203125" style="42" bestFit="1" customWidth="1"/>
    <col min="34" max="16384" width="8.83203125" style="42"/>
  </cols>
  <sheetData>
    <row r="1" spans="1:30" s="26" customFormat="1" ht="16.5" customHeight="1" thickBot="1">
      <c r="C1" s="255"/>
      <c r="AD1" s="55"/>
    </row>
    <row r="2" spans="1:30" s="26" customFormat="1" ht="29.25" customHeight="1">
      <c r="B2" s="589"/>
      <c r="C2" s="595" t="s">
        <v>73</v>
      </c>
      <c r="D2" s="596"/>
      <c r="E2" s="596"/>
      <c r="F2" s="596"/>
      <c r="G2" s="596"/>
      <c r="H2" s="596"/>
      <c r="I2" s="596"/>
      <c r="J2" s="596"/>
      <c r="K2" s="596"/>
      <c r="L2" s="596"/>
      <c r="M2" s="596"/>
      <c r="N2" s="596"/>
      <c r="O2" s="596"/>
      <c r="P2" s="596"/>
      <c r="Q2" s="596"/>
      <c r="R2" s="596"/>
      <c r="S2" s="596"/>
      <c r="T2" s="596"/>
      <c r="U2" s="596"/>
      <c r="V2" s="596"/>
      <c r="W2" s="596"/>
      <c r="X2" s="596"/>
      <c r="Y2" s="596"/>
      <c r="Z2" s="596"/>
      <c r="AA2" s="596"/>
      <c r="AB2" s="597"/>
      <c r="AC2" s="46"/>
      <c r="AD2" s="55"/>
    </row>
    <row r="3" spans="1:30" s="26" customFormat="1" ht="29.25" customHeight="1">
      <c r="B3" s="590"/>
      <c r="C3" s="598"/>
      <c r="D3" s="599"/>
      <c r="E3" s="599"/>
      <c r="F3" s="599"/>
      <c r="G3" s="599"/>
      <c r="H3" s="599"/>
      <c r="I3" s="599"/>
      <c r="J3" s="599"/>
      <c r="K3" s="599"/>
      <c r="L3" s="599"/>
      <c r="M3" s="599"/>
      <c r="N3" s="599"/>
      <c r="O3" s="599"/>
      <c r="P3" s="599"/>
      <c r="Q3" s="599"/>
      <c r="R3" s="599"/>
      <c r="S3" s="599"/>
      <c r="T3" s="599"/>
      <c r="U3" s="599"/>
      <c r="V3" s="599"/>
      <c r="W3" s="599"/>
      <c r="X3" s="599"/>
      <c r="Y3" s="599"/>
      <c r="Z3" s="599"/>
      <c r="AA3" s="599"/>
      <c r="AB3" s="600"/>
      <c r="AC3" s="46"/>
      <c r="AD3" s="55"/>
    </row>
    <row r="4" spans="1:30" s="26" customFormat="1" ht="63" customHeight="1" thickBot="1">
      <c r="B4" s="591"/>
      <c r="C4" s="601" t="s">
        <v>172</v>
      </c>
      <c r="D4" s="602"/>
      <c r="E4" s="602"/>
      <c r="F4" s="602"/>
      <c r="G4" s="602"/>
      <c r="H4" s="602"/>
      <c r="I4" s="602"/>
      <c r="J4" s="602"/>
      <c r="K4" s="602"/>
      <c r="L4" s="602"/>
      <c r="M4" s="602"/>
      <c r="N4" s="602"/>
      <c r="O4" s="602"/>
      <c r="P4" s="602"/>
      <c r="Q4" s="602"/>
      <c r="R4" s="602"/>
      <c r="S4" s="602"/>
      <c r="T4" s="602"/>
      <c r="U4" s="602"/>
      <c r="V4" s="602"/>
      <c r="W4" s="602"/>
      <c r="X4" s="602"/>
      <c r="Y4" s="602"/>
      <c r="Z4" s="602"/>
      <c r="AA4" s="602"/>
      <c r="AB4" s="603"/>
      <c r="AC4" s="46"/>
      <c r="AD4" s="55"/>
    </row>
    <row r="5" spans="1:30" s="26" customFormat="1" ht="38.25" customHeight="1" thickBot="1">
      <c r="B5" s="366" t="s">
        <v>15</v>
      </c>
      <c r="C5" s="610" t="s">
        <v>6</v>
      </c>
      <c r="D5" s="611"/>
      <c r="E5" s="611"/>
      <c r="F5" s="611"/>
      <c r="G5" s="611"/>
      <c r="H5" s="611"/>
      <c r="I5" s="611"/>
      <c r="J5" s="611"/>
      <c r="K5" s="611"/>
      <c r="L5" s="611"/>
      <c r="M5" s="611"/>
      <c r="N5" s="611"/>
      <c r="O5" s="611"/>
      <c r="P5" s="611"/>
      <c r="Q5" s="611"/>
      <c r="R5" s="611"/>
      <c r="S5" s="611"/>
      <c r="T5" s="611"/>
      <c r="U5" s="611"/>
      <c r="V5" s="611"/>
      <c r="W5" s="611"/>
      <c r="X5" s="611"/>
      <c r="Y5" s="611"/>
      <c r="Z5" s="611"/>
      <c r="AA5" s="611"/>
      <c r="AB5" s="612"/>
      <c r="AC5" s="46"/>
      <c r="AD5" s="55"/>
    </row>
    <row r="6" spans="1:30" s="26" customFormat="1" ht="27.75" customHeight="1">
      <c r="B6" s="592" t="str">
        <f>'802.18 Cover'!$C$4</f>
        <v>R13</v>
      </c>
      <c r="C6" s="613"/>
      <c r="D6" s="614"/>
      <c r="E6" s="614"/>
      <c r="F6" s="614"/>
      <c r="G6" s="614"/>
      <c r="H6" s="614"/>
      <c r="I6" s="614"/>
      <c r="J6" s="614"/>
      <c r="K6" s="614"/>
      <c r="L6" s="614"/>
      <c r="M6" s="614"/>
      <c r="N6" s="614"/>
      <c r="O6" s="614"/>
      <c r="P6" s="614"/>
      <c r="Q6" s="614"/>
      <c r="R6" s="614"/>
      <c r="S6" s="614"/>
      <c r="T6" s="614"/>
      <c r="U6" s="614"/>
      <c r="V6" s="614"/>
      <c r="W6" s="614"/>
      <c r="X6" s="614"/>
      <c r="Y6" s="614"/>
      <c r="Z6" s="614"/>
      <c r="AA6" s="614"/>
      <c r="AB6" s="615"/>
      <c r="AC6" s="46"/>
      <c r="AD6" s="55"/>
    </row>
    <row r="7" spans="1:30" s="26" customFormat="1" ht="38.25" customHeight="1" thickBot="1">
      <c r="B7" s="593"/>
      <c r="C7" s="368" t="s">
        <v>0</v>
      </c>
      <c r="D7" s="369"/>
      <c r="E7" s="369"/>
      <c r="F7" s="369"/>
      <c r="G7" s="369"/>
      <c r="H7" s="369"/>
      <c r="I7" s="369"/>
      <c r="J7" s="369"/>
      <c r="K7" s="369"/>
      <c r="L7" s="369"/>
      <c r="M7" s="369"/>
      <c r="N7" s="369"/>
      <c r="O7" s="369"/>
      <c r="P7" s="369"/>
      <c r="Q7" s="369"/>
      <c r="R7" s="369"/>
      <c r="S7" s="369"/>
      <c r="T7" s="369"/>
      <c r="U7" s="369"/>
      <c r="V7" s="369"/>
      <c r="W7" s="369"/>
      <c r="X7" s="369"/>
      <c r="Y7" s="369"/>
      <c r="Z7" s="369"/>
      <c r="AA7" s="369"/>
      <c r="AB7" s="370"/>
      <c r="AC7" s="47"/>
      <c r="AD7" s="55"/>
    </row>
    <row r="8" spans="1:30" s="300" customFormat="1" ht="48" customHeight="1" thickBot="1">
      <c r="A8" s="299"/>
      <c r="B8" s="594"/>
      <c r="C8" s="367" t="s">
        <v>159</v>
      </c>
      <c r="D8" s="604" t="s">
        <v>160</v>
      </c>
      <c r="E8" s="605"/>
      <c r="F8" s="605"/>
      <c r="G8" s="605"/>
      <c r="H8" s="606"/>
      <c r="I8" s="604" t="s">
        <v>161</v>
      </c>
      <c r="J8" s="605"/>
      <c r="K8" s="605"/>
      <c r="L8" s="605"/>
      <c r="M8" s="606"/>
      <c r="N8" s="607" t="s">
        <v>162</v>
      </c>
      <c r="O8" s="608"/>
      <c r="P8" s="608"/>
      <c r="Q8" s="608"/>
      <c r="R8" s="609"/>
      <c r="S8" s="607" t="s">
        <v>164</v>
      </c>
      <c r="T8" s="608"/>
      <c r="U8" s="608"/>
      <c r="V8" s="608"/>
      <c r="W8" s="609"/>
      <c r="X8" s="607" t="s">
        <v>163</v>
      </c>
      <c r="Y8" s="608"/>
      <c r="Z8" s="608"/>
      <c r="AA8" s="608"/>
      <c r="AB8" s="609"/>
      <c r="AC8" s="48"/>
    </row>
    <row r="9" spans="1:30" s="44" customFormat="1" ht="36" customHeight="1">
      <c r="A9" s="43"/>
      <c r="B9" s="636" t="s">
        <v>113</v>
      </c>
      <c r="C9" s="568"/>
      <c r="D9" s="364"/>
      <c r="E9" s="364"/>
      <c r="F9" s="364"/>
      <c r="G9" s="364"/>
      <c r="H9" s="364"/>
      <c r="I9" s="577"/>
      <c r="J9" s="578"/>
      <c r="K9" s="578"/>
      <c r="L9" s="578"/>
      <c r="M9" s="579"/>
      <c r="N9" s="583"/>
      <c r="O9" s="584"/>
      <c r="P9" s="584"/>
      <c r="Q9" s="584"/>
      <c r="R9" s="585"/>
      <c r="S9" s="574"/>
      <c r="T9" s="575"/>
      <c r="U9" s="575"/>
      <c r="V9" s="575"/>
      <c r="W9" s="576"/>
      <c r="X9" s="568" t="s">
        <v>137</v>
      </c>
      <c r="Y9" s="569"/>
      <c r="Z9" s="569"/>
      <c r="AA9" s="569"/>
      <c r="AB9" s="570"/>
      <c r="AC9" s="49"/>
      <c r="AD9" s="56"/>
    </row>
    <row r="10" spans="1:30" s="44" customFormat="1" ht="36" customHeight="1" thickBot="1">
      <c r="A10" s="43"/>
      <c r="B10" s="637"/>
      <c r="C10" s="634"/>
      <c r="D10" s="365"/>
      <c r="E10" s="365"/>
      <c r="F10" s="365"/>
      <c r="G10" s="365"/>
      <c r="H10" s="365"/>
      <c r="I10" s="580"/>
      <c r="J10" s="581"/>
      <c r="K10" s="581"/>
      <c r="L10" s="581"/>
      <c r="M10" s="582"/>
      <c r="N10" s="586"/>
      <c r="O10" s="587"/>
      <c r="P10" s="587"/>
      <c r="Q10" s="587"/>
      <c r="R10" s="588"/>
      <c r="S10" s="565"/>
      <c r="T10" s="566"/>
      <c r="U10" s="566"/>
      <c r="V10" s="566"/>
      <c r="W10" s="567"/>
      <c r="X10" s="571"/>
      <c r="Y10" s="572"/>
      <c r="Z10" s="572"/>
      <c r="AA10" s="572"/>
      <c r="AB10" s="573"/>
      <c r="AC10" s="49"/>
      <c r="AD10" s="56"/>
    </row>
    <row r="11" spans="1:30" s="44" customFormat="1" ht="36" customHeight="1">
      <c r="A11" s="43"/>
      <c r="B11" s="356" t="s">
        <v>153</v>
      </c>
      <c r="C11" s="634"/>
      <c r="D11" s="641" t="s">
        <v>7</v>
      </c>
      <c r="E11" s="642"/>
      <c r="F11" s="642"/>
      <c r="G11" s="642"/>
      <c r="H11" s="643"/>
      <c r="I11" s="625">
        <v>802.18</v>
      </c>
      <c r="J11" s="626"/>
      <c r="K11" s="626"/>
      <c r="L11" s="626"/>
      <c r="M11" s="627"/>
      <c r="N11" s="625">
        <v>802.18</v>
      </c>
      <c r="O11" s="626"/>
      <c r="P11" s="626"/>
      <c r="Q11" s="626"/>
      <c r="R11" s="627"/>
      <c r="S11" s="625" t="s">
        <v>202</v>
      </c>
      <c r="T11" s="626"/>
      <c r="U11" s="626"/>
      <c r="V11" s="626"/>
      <c r="W11" s="627"/>
      <c r="X11" s="662" t="s">
        <v>187</v>
      </c>
      <c r="Y11" s="663"/>
      <c r="Z11" s="663"/>
      <c r="AA11" s="663"/>
      <c r="AB11" s="664"/>
      <c r="AC11" s="50"/>
      <c r="AD11" s="56"/>
    </row>
    <row r="12" spans="1:30" s="44" customFormat="1" ht="36" customHeight="1">
      <c r="A12" s="43"/>
      <c r="B12" s="357" t="s">
        <v>135</v>
      </c>
      <c r="C12" s="634"/>
      <c r="D12" s="644"/>
      <c r="E12" s="645"/>
      <c r="F12" s="645"/>
      <c r="G12" s="645"/>
      <c r="H12" s="646"/>
      <c r="I12" s="628"/>
      <c r="J12" s="629"/>
      <c r="K12" s="629"/>
      <c r="L12" s="629"/>
      <c r="M12" s="630"/>
      <c r="N12" s="628"/>
      <c r="O12" s="629"/>
      <c r="P12" s="629"/>
      <c r="Q12" s="629"/>
      <c r="R12" s="630"/>
      <c r="S12" s="628"/>
      <c r="T12" s="629"/>
      <c r="U12" s="629"/>
      <c r="V12" s="629"/>
      <c r="W12" s="630"/>
      <c r="X12" s="628"/>
      <c r="Y12" s="629"/>
      <c r="Z12" s="629"/>
      <c r="AA12" s="629"/>
      <c r="AB12" s="630"/>
      <c r="AC12" s="50"/>
      <c r="AD12" s="56"/>
    </row>
    <row r="13" spans="1:30" s="44" customFormat="1" ht="36" customHeight="1">
      <c r="A13" s="43"/>
      <c r="B13" s="357" t="s">
        <v>134</v>
      </c>
      <c r="C13" s="371"/>
      <c r="D13" s="644"/>
      <c r="E13" s="645"/>
      <c r="F13" s="645"/>
      <c r="G13" s="645"/>
      <c r="H13" s="646"/>
      <c r="I13" s="628"/>
      <c r="J13" s="629"/>
      <c r="K13" s="629"/>
      <c r="L13" s="629"/>
      <c r="M13" s="630"/>
      <c r="N13" s="628"/>
      <c r="O13" s="629"/>
      <c r="P13" s="629"/>
      <c r="Q13" s="629"/>
      <c r="R13" s="630"/>
      <c r="S13" s="628"/>
      <c r="T13" s="629"/>
      <c r="U13" s="629"/>
      <c r="V13" s="629"/>
      <c r="W13" s="630"/>
      <c r="X13" s="628"/>
      <c r="Y13" s="629"/>
      <c r="Z13" s="629"/>
      <c r="AA13" s="629"/>
      <c r="AB13" s="630"/>
      <c r="AC13" s="50"/>
      <c r="AD13" s="56"/>
    </row>
    <row r="14" spans="1:30" s="44" customFormat="1" ht="36" customHeight="1" thickBot="1">
      <c r="A14" s="43"/>
      <c r="B14" s="357" t="s">
        <v>193</v>
      </c>
      <c r="C14" s="371"/>
      <c r="D14" s="647"/>
      <c r="E14" s="648"/>
      <c r="F14" s="648"/>
      <c r="G14" s="648"/>
      <c r="H14" s="649"/>
      <c r="I14" s="631"/>
      <c r="J14" s="632"/>
      <c r="K14" s="632"/>
      <c r="L14" s="632"/>
      <c r="M14" s="633"/>
      <c r="N14" s="631"/>
      <c r="O14" s="632"/>
      <c r="P14" s="632"/>
      <c r="Q14" s="632"/>
      <c r="R14" s="633"/>
      <c r="S14" s="631"/>
      <c r="T14" s="632"/>
      <c r="U14" s="632"/>
      <c r="V14" s="632"/>
      <c r="W14" s="633"/>
      <c r="X14" s="665"/>
      <c r="Y14" s="666"/>
      <c r="Z14" s="666"/>
      <c r="AA14" s="666"/>
      <c r="AB14" s="667"/>
      <c r="AC14" s="50"/>
      <c r="AD14" s="56"/>
    </row>
    <row r="15" spans="1:30" s="44" customFormat="1" ht="36" customHeight="1" thickBot="1">
      <c r="A15" s="43"/>
      <c r="B15" s="455"/>
      <c r="C15" s="635"/>
      <c r="D15" s="638"/>
      <c r="E15" s="639"/>
      <c r="F15" s="639"/>
      <c r="G15" s="639"/>
      <c r="H15" s="640"/>
      <c r="I15" s="625">
        <v>802.18</v>
      </c>
      <c r="J15" s="626"/>
      <c r="K15" s="626"/>
      <c r="L15" s="626"/>
      <c r="M15" s="627"/>
      <c r="N15" s="625" t="s">
        <v>1</v>
      </c>
      <c r="O15" s="626"/>
      <c r="P15" s="626"/>
      <c r="Q15" s="626"/>
      <c r="R15" s="627"/>
      <c r="S15" s="625">
        <v>802.18</v>
      </c>
      <c r="T15" s="626"/>
      <c r="U15" s="626"/>
      <c r="V15" s="626"/>
      <c r="W15" s="627"/>
      <c r="X15" s="662" t="s">
        <v>187</v>
      </c>
      <c r="Y15" s="663"/>
      <c r="Z15" s="663"/>
      <c r="AA15" s="663"/>
      <c r="AB15" s="664"/>
      <c r="AC15" s="51"/>
      <c r="AD15" s="56"/>
    </row>
    <row r="16" spans="1:30" s="44" customFormat="1" ht="36" customHeight="1">
      <c r="A16" s="43"/>
      <c r="B16" s="358" t="s">
        <v>194</v>
      </c>
      <c r="C16" s="635"/>
      <c r="D16" s="650"/>
      <c r="E16" s="651"/>
      <c r="F16" s="651"/>
      <c r="G16" s="651"/>
      <c r="H16" s="652"/>
      <c r="I16" s="628"/>
      <c r="J16" s="629"/>
      <c r="K16" s="629"/>
      <c r="L16" s="629"/>
      <c r="M16" s="630"/>
      <c r="N16" s="628"/>
      <c r="O16" s="629"/>
      <c r="P16" s="629"/>
      <c r="Q16" s="629"/>
      <c r="R16" s="630"/>
      <c r="S16" s="628"/>
      <c r="T16" s="629"/>
      <c r="U16" s="629"/>
      <c r="V16" s="629"/>
      <c r="W16" s="630"/>
      <c r="X16" s="628"/>
      <c r="Y16" s="629"/>
      <c r="Z16" s="629"/>
      <c r="AA16" s="629"/>
      <c r="AB16" s="630"/>
      <c r="AC16" s="51"/>
      <c r="AD16" s="56"/>
    </row>
    <row r="17" spans="1:33" s="44" customFormat="1" ht="36" customHeight="1" thickBot="1">
      <c r="A17" s="43"/>
      <c r="B17" s="358" t="s">
        <v>189</v>
      </c>
      <c r="C17" s="635"/>
      <c r="D17" s="653"/>
      <c r="E17" s="654"/>
      <c r="F17" s="654"/>
      <c r="G17" s="654"/>
      <c r="H17" s="655"/>
      <c r="I17" s="628"/>
      <c r="J17" s="629"/>
      <c r="K17" s="629"/>
      <c r="L17" s="629"/>
      <c r="M17" s="630"/>
      <c r="N17" s="628"/>
      <c r="O17" s="629"/>
      <c r="P17" s="629"/>
      <c r="Q17" s="629"/>
      <c r="R17" s="630"/>
      <c r="S17" s="628"/>
      <c r="T17" s="629"/>
      <c r="U17" s="629"/>
      <c r="V17" s="629"/>
      <c r="W17" s="630"/>
      <c r="X17" s="628"/>
      <c r="Y17" s="629"/>
      <c r="Z17" s="629"/>
      <c r="AA17" s="629"/>
      <c r="AB17" s="630"/>
      <c r="AC17" s="51"/>
      <c r="AD17" s="56"/>
    </row>
    <row r="18" spans="1:33" s="44" customFormat="1" ht="112" customHeight="1" thickBot="1">
      <c r="A18" s="43"/>
      <c r="B18" s="359" t="s">
        <v>112</v>
      </c>
      <c r="C18" s="635"/>
      <c r="D18" s="656" t="s">
        <v>133</v>
      </c>
      <c r="E18" s="657"/>
      <c r="F18" s="657"/>
      <c r="G18" s="657"/>
      <c r="H18" s="658"/>
      <c r="I18" s="631"/>
      <c r="J18" s="632"/>
      <c r="K18" s="632"/>
      <c r="L18" s="632"/>
      <c r="M18" s="633"/>
      <c r="N18" s="631"/>
      <c r="O18" s="632"/>
      <c r="P18" s="632"/>
      <c r="Q18" s="632"/>
      <c r="R18" s="633"/>
      <c r="S18" s="631"/>
      <c r="T18" s="632"/>
      <c r="U18" s="632"/>
      <c r="V18" s="632"/>
      <c r="W18" s="633"/>
      <c r="X18" s="628"/>
      <c r="Y18" s="629"/>
      <c r="Z18" s="629"/>
      <c r="AA18" s="629"/>
      <c r="AB18" s="630"/>
      <c r="AC18" s="51"/>
      <c r="AD18" s="56"/>
    </row>
    <row r="19" spans="1:33" s="44" customFormat="1" ht="36" customHeight="1" thickBot="1">
      <c r="A19" s="43"/>
      <c r="B19" s="516"/>
      <c r="C19" s="635"/>
      <c r="D19" s="659"/>
      <c r="E19" s="660"/>
      <c r="F19" s="660"/>
      <c r="G19" s="660"/>
      <c r="H19" s="661"/>
      <c r="I19" s="562" t="s">
        <v>133</v>
      </c>
      <c r="J19" s="563"/>
      <c r="K19" s="563"/>
      <c r="L19" s="563"/>
      <c r="M19" s="564"/>
      <c r="N19" s="562" t="s">
        <v>133</v>
      </c>
      <c r="O19" s="563"/>
      <c r="P19" s="563"/>
      <c r="Q19" s="563"/>
      <c r="R19" s="564"/>
      <c r="S19" s="562" t="s">
        <v>133</v>
      </c>
      <c r="T19" s="563"/>
      <c r="U19" s="563"/>
      <c r="V19" s="563"/>
      <c r="W19" s="564"/>
      <c r="X19" s="553" t="s">
        <v>49</v>
      </c>
      <c r="Y19" s="554"/>
      <c r="Z19" s="554"/>
      <c r="AA19" s="554"/>
      <c r="AB19" s="555"/>
      <c r="AC19" s="52"/>
      <c r="AD19" s="56"/>
    </row>
    <row r="20" spans="1:33" s="44" customFormat="1" ht="36" customHeight="1">
      <c r="A20" s="43"/>
      <c r="B20" s="516"/>
      <c r="C20" s="372"/>
      <c r="D20" s="625" t="s">
        <v>90</v>
      </c>
      <c r="E20" s="626"/>
      <c r="F20" s="626"/>
      <c r="G20" s="626"/>
      <c r="H20" s="627"/>
      <c r="I20" s="625">
        <v>802.18</v>
      </c>
      <c r="J20" s="626"/>
      <c r="K20" s="626"/>
      <c r="L20" s="626"/>
      <c r="M20" s="627"/>
      <c r="N20" s="625" t="s">
        <v>201</v>
      </c>
      <c r="O20" s="626"/>
      <c r="P20" s="626"/>
      <c r="Q20" s="626"/>
      <c r="R20" s="627"/>
      <c r="S20" s="625">
        <v>802.18</v>
      </c>
      <c r="T20" s="626"/>
      <c r="U20" s="626"/>
      <c r="V20" s="626"/>
      <c r="W20" s="627"/>
      <c r="X20" s="556"/>
      <c r="Y20" s="557"/>
      <c r="Z20" s="557"/>
      <c r="AA20" s="557"/>
      <c r="AB20" s="558"/>
      <c r="AC20" s="52"/>
      <c r="AD20" s="56"/>
    </row>
    <row r="21" spans="1:33" s="44" customFormat="1" ht="36" customHeight="1">
      <c r="A21" s="43"/>
      <c r="B21" s="516"/>
      <c r="C21" s="372"/>
      <c r="D21" s="628"/>
      <c r="E21" s="629"/>
      <c r="F21" s="629"/>
      <c r="G21" s="629"/>
      <c r="H21" s="630"/>
      <c r="I21" s="628"/>
      <c r="J21" s="629"/>
      <c r="K21" s="629"/>
      <c r="L21" s="629"/>
      <c r="M21" s="630"/>
      <c r="N21" s="628"/>
      <c r="O21" s="629"/>
      <c r="P21" s="629"/>
      <c r="Q21" s="629"/>
      <c r="R21" s="630"/>
      <c r="S21" s="628"/>
      <c r="T21" s="629"/>
      <c r="U21" s="629"/>
      <c r="V21" s="629"/>
      <c r="W21" s="630"/>
      <c r="X21" s="556"/>
      <c r="Y21" s="557"/>
      <c r="Z21" s="557"/>
      <c r="AA21" s="557"/>
      <c r="AB21" s="558"/>
      <c r="AC21" s="52"/>
      <c r="AD21" s="56"/>
    </row>
    <row r="22" spans="1:33" s="44" customFormat="1" ht="106" customHeight="1">
      <c r="A22" s="43"/>
      <c r="B22" s="516" t="s">
        <v>152</v>
      </c>
      <c r="C22" s="372"/>
      <c r="D22" s="628"/>
      <c r="E22" s="629"/>
      <c r="F22" s="629"/>
      <c r="G22" s="629"/>
      <c r="H22" s="630"/>
      <c r="I22" s="628"/>
      <c r="J22" s="629"/>
      <c r="K22" s="629"/>
      <c r="L22" s="629"/>
      <c r="M22" s="630"/>
      <c r="N22" s="628"/>
      <c r="O22" s="629"/>
      <c r="P22" s="629"/>
      <c r="Q22" s="629"/>
      <c r="R22" s="630"/>
      <c r="S22" s="628"/>
      <c r="T22" s="629"/>
      <c r="U22" s="629"/>
      <c r="V22" s="629"/>
      <c r="W22" s="630"/>
      <c r="X22" s="556"/>
      <c r="Y22" s="557"/>
      <c r="Z22" s="557"/>
      <c r="AA22" s="557"/>
      <c r="AB22" s="558"/>
      <c r="AC22" s="52"/>
      <c r="AD22" s="56"/>
    </row>
    <row r="23" spans="1:33" s="44" customFormat="1" ht="36" customHeight="1" thickBot="1">
      <c r="A23" s="43"/>
      <c r="B23" s="519"/>
      <c r="C23" s="372"/>
      <c r="D23" s="631"/>
      <c r="E23" s="632"/>
      <c r="F23" s="632"/>
      <c r="G23" s="632"/>
      <c r="H23" s="633"/>
      <c r="I23" s="631"/>
      <c r="J23" s="632"/>
      <c r="K23" s="632"/>
      <c r="L23" s="632"/>
      <c r="M23" s="633"/>
      <c r="N23" s="631"/>
      <c r="O23" s="632"/>
      <c r="P23" s="632"/>
      <c r="Q23" s="632"/>
      <c r="R23" s="633"/>
      <c r="S23" s="631"/>
      <c r="T23" s="632"/>
      <c r="U23" s="632"/>
      <c r="V23" s="632"/>
      <c r="W23" s="633"/>
      <c r="X23" s="556"/>
      <c r="Y23" s="557"/>
      <c r="Z23" s="557"/>
      <c r="AA23" s="557"/>
      <c r="AB23" s="558"/>
      <c r="AC23" s="52"/>
      <c r="AD23" s="56"/>
    </row>
    <row r="24" spans="1:33" s="44" customFormat="1" ht="206" customHeight="1">
      <c r="A24" s="43"/>
      <c r="B24" s="516" t="s">
        <v>151</v>
      </c>
      <c r="C24" s="619" t="s">
        <v>148</v>
      </c>
      <c r="D24" s="625" t="s">
        <v>8</v>
      </c>
      <c r="E24" s="626"/>
      <c r="F24" s="626"/>
      <c r="G24" s="626"/>
      <c r="H24" s="627"/>
      <c r="I24" s="625">
        <v>802.18</v>
      </c>
      <c r="J24" s="626"/>
      <c r="K24" s="626"/>
      <c r="L24" s="626"/>
      <c r="M24" s="627"/>
      <c r="N24" s="625">
        <v>802.18</v>
      </c>
      <c r="O24" s="626"/>
      <c r="P24" s="626"/>
      <c r="Q24" s="626"/>
      <c r="R24" s="627"/>
      <c r="S24" s="625" t="s">
        <v>190</v>
      </c>
      <c r="T24" s="626"/>
      <c r="U24" s="626"/>
      <c r="V24" s="626"/>
      <c r="W24" s="627"/>
      <c r="X24" s="556"/>
      <c r="Y24" s="557"/>
      <c r="Z24" s="557"/>
      <c r="AA24" s="557"/>
      <c r="AB24" s="558"/>
      <c r="AC24" s="52"/>
      <c r="AD24" s="56"/>
    </row>
    <row r="25" spans="1:33" s="44" customFormat="1" ht="36" customHeight="1">
      <c r="A25" s="43"/>
      <c r="B25" s="516"/>
      <c r="C25" s="620"/>
      <c r="D25" s="628"/>
      <c r="E25" s="629"/>
      <c r="F25" s="629"/>
      <c r="G25" s="629"/>
      <c r="H25" s="630"/>
      <c r="I25" s="628"/>
      <c r="J25" s="629"/>
      <c r="K25" s="629"/>
      <c r="L25" s="629"/>
      <c r="M25" s="630"/>
      <c r="N25" s="628"/>
      <c r="O25" s="629"/>
      <c r="P25" s="629"/>
      <c r="Q25" s="629"/>
      <c r="R25" s="630"/>
      <c r="S25" s="628"/>
      <c r="T25" s="629"/>
      <c r="U25" s="629"/>
      <c r="V25" s="629"/>
      <c r="W25" s="630"/>
      <c r="X25" s="556"/>
      <c r="Y25" s="557"/>
      <c r="Z25" s="557"/>
      <c r="AA25" s="557"/>
      <c r="AB25" s="558"/>
      <c r="AC25" s="52"/>
      <c r="AD25" s="56"/>
    </row>
    <row r="26" spans="1:33" s="44" customFormat="1" ht="36" customHeight="1">
      <c r="A26" s="43"/>
      <c r="B26" s="516"/>
      <c r="C26" s="620"/>
      <c r="D26" s="628"/>
      <c r="E26" s="629"/>
      <c r="F26" s="629"/>
      <c r="G26" s="629"/>
      <c r="H26" s="630"/>
      <c r="I26" s="628"/>
      <c r="J26" s="629"/>
      <c r="K26" s="629"/>
      <c r="L26" s="629"/>
      <c r="M26" s="630"/>
      <c r="N26" s="628"/>
      <c r="O26" s="629"/>
      <c r="P26" s="629"/>
      <c r="Q26" s="629"/>
      <c r="R26" s="630"/>
      <c r="S26" s="628"/>
      <c r="T26" s="629"/>
      <c r="U26" s="629"/>
      <c r="V26" s="629"/>
      <c r="W26" s="630"/>
      <c r="X26" s="556"/>
      <c r="Y26" s="557"/>
      <c r="Z26" s="557"/>
      <c r="AA26" s="557"/>
      <c r="AB26" s="558"/>
      <c r="AC26" s="52"/>
      <c r="AD26" s="56"/>
    </row>
    <row r="27" spans="1:33" s="44" customFormat="1" ht="36" customHeight="1" thickBot="1">
      <c r="A27" s="43"/>
      <c r="B27" s="520"/>
      <c r="C27" s="621"/>
      <c r="D27" s="631"/>
      <c r="E27" s="632"/>
      <c r="F27" s="632"/>
      <c r="G27" s="632"/>
      <c r="H27" s="633"/>
      <c r="I27" s="631"/>
      <c r="J27" s="632"/>
      <c r="K27" s="632"/>
      <c r="L27" s="632"/>
      <c r="M27" s="633"/>
      <c r="N27" s="631"/>
      <c r="O27" s="632"/>
      <c r="P27" s="632"/>
      <c r="Q27" s="632"/>
      <c r="R27" s="633"/>
      <c r="S27" s="631"/>
      <c r="T27" s="632"/>
      <c r="U27" s="632"/>
      <c r="V27" s="632"/>
      <c r="W27" s="633"/>
      <c r="X27" s="559"/>
      <c r="Y27" s="560"/>
      <c r="Z27" s="560"/>
      <c r="AA27" s="560"/>
      <c r="AB27" s="561"/>
      <c r="AC27" s="52"/>
      <c r="AD27" s="56"/>
    </row>
    <row r="28" spans="1:33" s="44" customFormat="1" ht="36" customHeight="1">
      <c r="A28" s="43"/>
      <c r="B28" s="516"/>
      <c r="C28" s="495"/>
      <c r="D28" s="622"/>
      <c r="E28" s="622"/>
      <c r="F28" s="622"/>
      <c r="G28" s="622"/>
      <c r="H28" s="622"/>
      <c r="I28" s="517"/>
      <c r="J28" s="517"/>
      <c r="K28" s="517"/>
      <c r="L28" s="517"/>
      <c r="M28" s="517"/>
      <c r="N28" s="517"/>
      <c r="O28" s="517"/>
      <c r="P28" s="517"/>
      <c r="Q28" s="517"/>
      <c r="R28" s="517"/>
      <c r="S28" s="517"/>
      <c r="T28" s="517"/>
      <c r="U28" s="517"/>
      <c r="V28" s="517"/>
      <c r="W28" s="517"/>
      <c r="X28" s="517"/>
      <c r="Y28" s="360"/>
      <c r="Z28" s="360"/>
      <c r="AA28" s="360"/>
      <c r="AB28" s="361"/>
      <c r="AC28" s="52"/>
      <c r="AD28" s="56"/>
    </row>
    <row r="29" spans="1:33" s="44" customFormat="1" ht="36" customHeight="1">
      <c r="A29" s="43"/>
      <c r="B29" s="516"/>
      <c r="C29" s="549"/>
      <c r="D29" s="623"/>
      <c r="E29" s="623"/>
      <c r="F29" s="623"/>
      <c r="G29" s="623"/>
      <c r="H29" s="623"/>
      <c r="I29" s="518"/>
      <c r="J29" s="518"/>
      <c r="K29" s="518"/>
      <c r="L29" s="518"/>
      <c r="M29" s="518"/>
      <c r="N29" s="518"/>
      <c r="O29" s="518"/>
      <c r="P29" s="518"/>
      <c r="Q29" s="518"/>
      <c r="R29" s="518"/>
      <c r="S29" s="518"/>
      <c r="T29" s="518"/>
      <c r="U29" s="518"/>
      <c r="V29" s="518"/>
      <c r="W29" s="518"/>
      <c r="X29" s="518"/>
      <c r="Y29" s="360"/>
      <c r="Z29" s="360"/>
      <c r="AA29" s="360"/>
      <c r="AB29" s="361"/>
      <c r="AC29" s="52"/>
      <c r="AD29" s="56"/>
    </row>
    <row r="30" spans="1:33" s="44" customFormat="1" ht="36" customHeight="1">
      <c r="A30" s="43"/>
      <c r="B30" s="516"/>
      <c r="C30" s="549"/>
      <c r="D30" s="624"/>
      <c r="E30" s="624"/>
      <c r="F30" s="624"/>
      <c r="G30" s="624"/>
      <c r="H30" s="624"/>
      <c r="I30" s="518"/>
      <c r="J30" s="518"/>
      <c r="K30" s="518"/>
      <c r="L30" s="518"/>
      <c r="M30" s="518"/>
      <c r="N30" s="518"/>
      <c r="O30" s="518"/>
      <c r="P30" s="518"/>
      <c r="Q30" s="518"/>
      <c r="R30" s="518"/>
      <c r="S30" s="518"/>
      <c r="T30" s="518"/>
      <c r="U30" s="518"/>
      <c r="V30" s="518"/>
      <c r="W30" s="518"/>
      <c r="X30" s="518"/>
      <c r="Y30" s="360"/>
      <c r="Z30" s="360"/>
      <c r="AA30" s="360"/>
      <c r="AB30" s="361"/>
      <c r="AC30" s="52"/>
      <c r="AD30" s="56"/>
      <c r="AG30" s="45"/>
    </row>
    <row r="31" spans="1:33" s="44" customFormat="1" ht="36" customHeight="1">
      <c r="A31" s="43"/>
      <c r="B31" s="516"/>
      <c r="C31" s="549"/>
      <c r="D31" s="624"/>
      <c r="E31" s="624"/>
      <c r="F31" s="624"/>
      <c r="G31" s="624"/>
      <c r="H31" s="624"/>
      <c r="I31" s="518"/>
      <c r="J31" s="518"/>
      <c r="K31" s="518"/>
      <c r="L31" s="518"/>
      <c r="M31" s="518"/>
      <c r="N31" s="518"/>
      <c r="O31" s="518"/>
      <c r="P31" s="518"/>
      <c r="Q31" s="518"/>
      <c r="R31" s="518"/>
      <c r="S31" s="518"/>
      <c r="T31" s="518"/>
      <c r="U31" s="518"/>
      <c r="V31" s="518"/>
      <c r="W31" s="518"/>
      <c r="X31" s="518"/>
      <c r="Y31" s="360"/>
      <c r="Z31" s="360"/>
      <c r="AA31" s="360"/>
      <c r="AB31" s="361"/>
      <c r="AC31" s="52"/>
      <c r="AD31" s="56"/>
      <c r="AE31" s="59"/>
    </row>
    <row r="32" spans="1:33" s="44" customFormat="1" ht="36" customHeight="1">
      <c r="A32" s="43"/>
      <c r="B32" s="516"/>
      <c r="C32" s="549"/>
      <c r="D32" s="624"/>
      <c r="E32" s="624"/>
      <c r="F32" s="624"/>
      <c r="G32" s="624"/>
      <c r="H32" s="624"/>
      <c r="I32" s="518"/>
      <c r="J32" s="518"/>
      <c r="K32" s="518"/>
      <c r="L32" s="518"/>
      <c r="M32" s="518"/>
      <c r="N32" s="518"/>
      <c r="O32" s="518"/>
      <c r="P32" s="518"/>
      <c r="Q32" s="518"/>
      <c r="R32" s="518"/>
      <c r="S32" s="518"/>
      <c r="T32" s="518"/>
      <c r="U32" s="518"/>
      <c r="V32" s="518"/>
      <c r="W32" s="518"/>
      <c r="X32" s="518"/>
      <c r="Y32" s="360"/>
      <c r="Z32" s="360"/>
      <c r="AA32" s="360"/>
      <c r="AB32" s="361"/>
      <c r="AC32" s="52"/>
      <c r="AD32" s="56"/>
    </row>
    <row r="33" spans="1:31" s="44" customFormat="1" ht="36" customHeight="1">
      <c r="A33" s="43"/>
      <c r="B33" s="516"/>
      <c r="C33" s="549"/>
      <c r="D33" s="624"/>
      <c r="E33" s="624"/>
      <c r="F33" s="624"/>
      <c r="G33" s="624"/>
      <c r="H33" s="624"/>
      <c r="I33" s="518"/>
      <c r="J33" s="518"/>
      <c r="K33" s="518"/>
      <c r="L33" s="518"/>
      <c r="M33" s="518"/>
      <c r="N33" s="518"/>
      <c r="O33" s="518"/>
      <c r="P33" s="518"/>
      <c r="Q33" s="518"/>
      <c r="R33" s="518"/>
      <c r="S33" s="518"/>
      <c r="T33" s="518"/>
      <c r="U33" s="518"/>
      <c r="V33" s="518"/>
      <c r="W33" s="518"/>
      <c r="X33" s="518"/>
      <c r="Y33" s="360"/>
      <c r="Z33" s="360"/>
      <c r="AA33" s="360"/>
      <c r="AB33" s="361"/>
      <c r="AC33" s="52"/>
      <c r="AD33" s="56"/>
    </row>
    <row r="34" spans="1:31" s="44" customFormat="1" ht="36" customHeight="1">
      <c r="A34" s="43"/>
      <c r="B34" s="516"/>
      <c r="C34" s="336"/>
      <c r="D34" s="338"/>
      <c r="E34" s="338"/>
      <c r="F34" s="338"/>
      <c r="G34" s="338"/>
      <c r="H34" s="338"/>
      <c r="I34" s="340"/>
      <c r="J34" s="340"/>
      <c r="K34" s="340"/>
      <c r="L34" s="340"/>
      <c r="M34" s="340"/>
      <c r="N34" s="338"/>
      <c r="O34" s="338"/>
      <c r="P34" s="338"/>
      <c r="Q34" s="338"/>
      <c r="R34" s="338"/>
      <c r="S34" s="340"/>
      <c r="T34" s="340"/>
      <c r="U34" s="340"/>
      <c r="V34" s="340"/>
      <c r="W34" s="340"/>
      <c r="X34" s="360"/>
      <c r="Y34" s="360"/>
      <c r="Z34" s="360"/>
      <c r="AA34" s="360"/>
      <c r="AB34" s="361"/>
      <c r="AC34" s="52"/>
      <c r="AD34" s="56"/>
    </row>
    <row r="35" spans="1:31" s="44" customFormat="1" ht="36" customHeight="1" thickBot="1">
      <c r="A35" s="43"/>
      <c r="B35" s="516"/>
      <c r="C35" s="337"/>
      <c r="D35" s="339"/>
      <c r="E35" s="339"/>
      <c r="F35" s="339"/>
      <c r="G35" s="339"/>
      <c r="H35" s="339"/>
      <c r="I35" s="341"/>
      <c r="J35" s="341"/>
      <c r="K35" s="341"/>
      <c r="L35" s="341"/>
      <c r="M35" s="341"/>
      <c r="N35" s="338"/>
      <c r="O35" s="339"/>
      <c r="P35" s="339"/>
      <c r="Q35" s="339"/>
      <c r="R35" s="339"/>
      <c r="S35" s="340"/>
      <c r="T35" s="340"/>
      <c r="U35" s="340"/>
      <c r="V35" s="340"/>
      <c r="W35" s="340"/>
      <c r="X35" s="362"/>
      <c r="Y35" s="362"/>
      <c r="Z35" s="362"/>
      <c r="AA35" s="362"/>
      <c r="AB35" s="363"/>
      <c r="AC35" s="52"/>
      <c r="AD35" s="56"/>
    </row>
    <row r="36" spans="1:31" s="40" customFormat="1" ht="36" hidden="1" customHeight="1" thickBot="1">
      <c r="A36" s="39"/>
      <c r="B36" s="140" t="s">
        <v>141</v>
      </c>
      <c r="C36" s="321"/>
      <c r="D36" s="321"/>
      <c r="E36" s="321"/>
      <c r="F36" s="62"/>
      <c r="G36" s="62"/>
      <c r="H36" s="62"/>
      <c r="I36" s="62"/>
      <c r="J36" s="62"/>
      <c r="K36" s="62"/>
      <c r="L36" s="62"/>
      <c r="M36" s="62"/>
      <c r="N36" s="62"/>
      <c r="O36" s="62"/>
      <c r="P36" s="62"/>
      <c r="Q36" s="62"/>
      <c r="R36" s="62"/>
      <c r="S36" s="62"/>
      <c r="T36" s="62"/>
      <c r="U36" s="62"/>
      <c r="V36" s="62"/>
      <c r="W36" s="62"/>
      <c r="X36" s="62"/>
      <c r="Y36" s="62"/>
      <c r="Z36" s="62"/>
      <c r="AA36" s="322"/>
      <c r="AB36" s="323"/>
      <c r="AC36" s="53"/>
      <c r="AD36" s="57"/>
    </row>
    <row r="37" spans="1:31" s="70" customFormat="1" ht="36" hidden="1" customHeight="1">
      <c r="A37" s="64"/>
      <c r="B37" s="71" t="s">
        <v>52</v>
      </c>
      <c r="C37" s="65"/>
      <c r="D37" s="194">
        <v>8</v>
      </c>
      <c r="E37" s="195"/>
      <c r="F37" s="195"/>
      <c r="G37" s="195"/>
      <c r="H37" s="196"/>
      <c r="I37" s="194">
        <v>4</v>
      </c>
      <c r="J37" s="195"/>
      <c r="K37" s="195"/>
      <c r="L37" s="195"/>
      <c r="M37" s="196"/>
      <c r="N37" s="259">
        <v>4</v>
      </c>
      <c r="O37" s="259"/>
      <c r="P37" s="195"/>
      <c r="Q37" s="195"/>
      <c r="R37" s="196"/>
      <c r="S37" s="194"/>
      <c r="T37" s="259"/>
      <c r="U37" s="195"/>
      <c r="V37" s="195"/>
      <c r="W37" s="196"/>
      <c r="X37" s="66"/>
      <c r="Y37" s="275"/>
      <c r="Z37" s="67"/>
      <c r="AA37" s="67"/>
      <c r="AB37" s="68"/>
      <c r="AC37" s="546" t="s">
        <v>120</v>
      </c>
      <c r="AD37" s="69">
        <f t="shared" ref="AD37:AD56" si="0">SUM(C37:AB37)</f>
        <v>16</v>
      </c>
      <c r="AE37" s="550"/>
    </row>
    <row r="38" spans="1:31" s="70" customFormat="1" ht="36" hidden="1" customHeight="1">
      <c r="A38" s="64"/>
      <c r="B38" s="288" t="s">
        <v>47</v>
      </c>
      <c r="C38" s="132"/>
      <c r="D38" s="203"/>
      <c r="E38" s="204"/>
      <c r="F38" s="204"/>
      <c r="G38" s="204"/>
      <c r="H38" s="205"/>
      <c r="I38" s="203"/>
      <c r="J38" s="204">
        <v>6</v>
      </c>
      <c r="K38" s="204"/>
      <c r="L38" s="204"/>
      <c r="M38" s="205"/>
      <c r="N38" s="261"/>
      <c r="O38" s="261">
        <v>6</v>
      </c>
      <c r="P38" s="204"/>
      <c r="Q38" s="204"/>
      <c r="R38" s="205"/>
      <c r="S38" s="203"/>
      <c r="T38" s="261">
        <v>4</v>
      </c>
      <c r="U38" s="204"/>
      <c r="V38" s="204"/>
      <c r="W38" s="205"/>
      <c r="X38" s="129"/>
      <c r="Y38" s="277"/>
      <c r="Z38" s="130"/>
      <c r="AA38" s="130"/>
      <c r="AB38" s="131"/>
      <c r="AC38" s="551"/>
      <c r="AD38" s="133">
        <f t="shared" si="0"/>
        <v>16</v>
      </c>
      <c r="AE38" s="550"/>
    </row>
    <row r="39" spans="1:31" s="70" customFormat="1" ht="36" hidden="1" customHeight="1">
      <c r="A39" s="64"/>
      <c r="B39" s="306" t="s">
        <v>48</v>
      </c>
      <c r="C39" s="170"/>
      <c r="D39" s="206"/>
      <c r="E39" s="207">
        <v>4</v>
      </c>
      <c r="F39" s="207"/>
      <c r="G39" s="207"/>
      <c r="H39" s="208"/>
      <c r="I39" s="206"/>
      <c r="J39" s="207"/>
      <c r="K39" s="207"/>
      <c r="L39" s="207"/>
      <c r="M39" s="208"/>
      <c r="N39" s="262"/>
      <c r="O39" s="262"/>
      <c r="P39" s="207">
        <v>4</v>
      </c>
      <c r="Q39" s="207"/>
      <c r="R39" s="208"/>
      <c r="S39" s="206">
        <v>6</v>
      </c>
      <c r="T39" s="262"/>
      <c r="U39" s="207"/>
      <c r="V39" s="207"/>
      <c r="W39" s="208"/>
      <c r="X39" s="171"/>
      <c r="Y39" s="278"/>
      <c r="Z39" s="172"/>
      <c r="AA39" s="172"/>
      <c r="AB39" s="173"/>
      <c r="AC39" s="551"/>
      <c r="AD39" s="169">
        <f t="shared" si="0"/>
        <v>14</v>
      </c>
      <c r="AE39" s="550"/>
    </row>
    <row r="40" spans="1:31" s="70" customFormat="1" ht="36" hidden="1" customHeight="1">
      <c r="A40" s="64"/>
      <c r="B40" s="74" t="s">
        <v>50</v>
      </c>
      <c r="C40" s="141"/>
      <c r="D40" s="215"/>
      <c r="E40" s="216"/>
      <c r="F40" s="216"/>
      <c r="G40" s="216"/>
      <c r="H40" s="217">
        <v>4</v>
      </c>
      <c r="I40" s="215"/>
      <c r="J40" s="216"/>
      <c r="K40" s="216"/>
      <c r="L40" s="216"/>
      <c r="M40" s="217">
        <v>8</v>
      </c>
      <c r="N40" s="263"/>
      <c r="O40" s="263"/>
      <c r="P40" s="216"/>
      <c r="Q40" s="216">
        <v>4</v>
      </c>
      <c r="R40" s="217"/>
      <c r="S40" s="215"/>
      <c r="T40" s="263"/>
      <c r="U40" s="216"/>
      <c r="V40" s="216"/>
      <c r="W40" s="217">
        <v>4</v>
      </c>
      <c r="X40" s="142"/>
      <c r="Y40" s="279"/>
      <c r="Z40" s="143"/>
      <c r="AA40" s="143"/>
      <c r="AB40" s="144"/>
      <c r="AC40" s="551"/>
      <c r="AD40" s="145">
        <f t="shared" si="0"/>
        <v>20</v>
      </c>
      <c r="AE40" s="550"/>
    </row>
    <row r="41" spans="1:31" s="70" customFormat="1" ht="36" hidden="1" customHeight="1">
      <c r="A41" s="64"/>
      <c r="B41" s="176" t="s">
        <v>82</v>
      </c>
      <c r="C41" s="72"/>
      <c r="D41" s="197"/>
      <c r="E41" s="198"/>
      <c r="F41" s="198"/>
      <c r="G41" s="198">
        <v>8</v>
      </c>
      <c r="H41" s="199"/>
      <c r="I41" s="197"/>
      <c r="J41" s="198"/>
      <c r="K41" s="198"/>
      <c r="L41" s="198">
        <v>4</v>
      </c>
      <c r="M41" s="199"/>
      <c r="N41" s="266"/>
      <c r="O41" s="266"/>
      <c r="P41" s="198"/>
      <c r="Q41" s="198"/>
      <c r="R41" s="199"/>
      <c r="S41" s="197"/>
      <c r="T41" s="266"/>
      <c r="U41" s="198"/>
      <c r="V41" s="198"/>
      <c r="W41" s="199">
        <v>4</v>
      </c>
      <c r="X41" s="252"/>
      <c r="Y41" s="282"/>
      <c r="Z41" s="253"/>
      <c r="AA41" s="253"/>
      <c r="AB41" s="254"/>
      <c r="AC41" s="551"/>
      <c r="AD41" s="73">
        <f>SUM(C41:AB41)</f>
        <v>16</v>
      </c>
      <c r="AE41" s="550"/>
    </row>
    <row r="42" spans="1:31" s="70" customFormat="1" ht="36" hidden="1" customHeight="1">
      <c r="A42" s="64"/>
      <c r="B42" s="80" t="s">
        <v>115</v>
      </c>
      <c r="C42" s="289"/>
      <c r="D42" s="290"/>
      <c r="E42" s="292"/>
      <c r="F42" s="292">
        <v>6</v>
      </c>
      <c r="G42" s="292"/>
      <c r="H42" s="293"/>
      <c r="I42" s="290"/>
      <c r="J42" s="292"/>
      <c r="K42" s="292">
        <v>6</v>
      </c>
      <c r="L42" s="292"/>
      <c r="M42" s="293">
        <v>2</v>
      </c>
      <c r="N42" s="291"/>
      <c r="O42" s="291"/>
      <c r="P42" s="292"/>
      <c r="Q42" s="292">
        <v>2</v>
      </c>
      <c r="R42" s="293"/>
      <c r="S42" s="290"/>
      <c r="T42" s="291">
        <v>4</v>
      </c>
      <c r="U42" s="292"/>
      <c r="V42" s="292"/>
      <c r="W42" s="293"/>
      <c r="X42" s="294"/>
      <c r="Y42" s="295"/>
      <c r="Z42" s="296"/>
      <c r="AA42" s="296"/>
      <c r="AB42" s="297"/>
      <c r="AC42" s="551"/>
      <c r="AD42" s="298">
        <f t="shared" si="0"/>
        <v>20</v>
      </c>
      <c r="AE42" s="550"/>
    </row>
    <row r="43" spans="1:31" s="70" customFormat="1" ht="36" hidden="1" customHeight="1">
      <c r="A43" s="64"/>
      <c r="B43" s="374" t="s">
        <v>51</v>
      </c>
      <c r="C43" s="307"/>
      <c r="D43" s="308"/>
      <c r="E43" s="310"/>
      <c r="F43" s="310"/>
      <c r="G43" s="310"/>
      <c r="H43" s="311"/>
      <c r="I43" s="308"/>
      <c r="J43" s="310"/>
      <c r="K43" s="310"/>
      <c r="L43" s="310">
        <v>6</v>
      </c>
      <c r="M43" s="311"/>
      <c r="N43" s="309"/>
      <c r="O43" s="309"/>
      <c r="P43" s="310"/>
      <c r="Q43" s="310"/>
      <c r="R43" s="311">
        <v>6</v>
      </c>
      <c r="S43" s="308"/>
      <c r="T43" s="309"/>
      <c r="U43" s="310"/>
      <c r="V43" s="310">
        <v>4</v>
      </c>
      <c r="W43" s="311"/>
      <c r="X43" s="312"/>
      <c r="Y43" s="313"/>
      <c r="Z43" s="314"/>
      <c r="AA43" s="314"/>
      <c r="AB43" s="315"/>
      <c r="AC43" s="551"/>
      <c r="AD43" s="316">
        <f t="shared" si="0"/>
        <v>16</v>
      </c>
      <c r="AE43" s="550"/>
    </row>
    <row r="44" spans="1:31" s="70" customFormat="1" ht="36" hidden="1" customHeight="1">
      <c r="A44" s="64"/>
      <c r="B44" s="178" t="s">
        <v>55</v>
      </c>
      <c r="C44" s="75"/>
      <c r="D44" s="200"/>
      <c r="E44" s="201">
        <v>4</v>
      </c>
      <c r="F44" s="201"/>
      <c r="G44" s="201"/>
      <c r="H44" s="202"/>
      <c r="I44" s="200"/>
      <c r="J44" s="201">
        <v>4</v>
      </c>
      <c r="K44" s="201"/>
      <c r="L44" s="201"/>
      <c r="M44" s="202"/>
      <c r="N44" s="260"/>
      <c r="O44" s="260"/>
      <c r="P44" s="201">
        <v>2</v>
      </c>
      <c r="Q44" s="201"/>
      <c r="R44" s="202"/>
      <c r="S44" s="200"/>
      <c r="T44" s="260"/>
      <c r="U44" s="201">
        <v>4</v>
      </c>
      <c r="V44" s="201"/>
      <c r="W44" s="202"/>
      <c r="X44" s="76"/>
      <c r="Y44" s="276"/>
      <c r="Z44" s="77"/>
      <c r="AA44" s="77"/>
      <c r="AB44" s="78"/>
      <c r="AC44" s="551"/>
      <c r="AD44" s="79">
        <f t="shared" si="0"/>
        <v>14</v>
      </c>
      <c r="AE44" s="550"/>
    </row>
    <row r="45" spans="1:31" s="70" customFormat="1" ht="36" hidden="1" customHeight="1">
      <c r="A45" s="64"/>
      <c r="B45" s="326" t="s">
        <v>56</v>
      </c>
      <c r="C45" s="177"/>
      <c r="D45" s="212"/>
      <c r="E45" s="213"/>
      <c r="F45" s="213"/>
      <c r="G45" s="213"/>
      <c r="H45" s="214"/>
      <c r="I45" s="212">
        <v>2</v>
      </c>
      <c r="J45" s="213"/>
      <c r="K45" s="213"/>
      <c r="L45" s="213"/>
      <c r="M45" s="214"/>
      <c r="N45" s="265"/>
      <c r="O45" s="265"/>
      <c r="P45" s="213"/>
      <c r="Q45" s="213"/>
      <c r="R45" s="214"/>
      <c r="S45" s="212"/>
      <c r="T45" s="265"/>
      <c r="U45" s="213"/>
      <c r="V45" s="213"/>
      <c r="W45" s="214"/>
      <c r="X45" s="128"/>
      <c r="Y45" s="281"/>
      <c r="Z45" s="174"/>
      <c r="AA45" s="174"/>
      <c r="AB45" s="175"/>
      <c r="AC45" s="551"/>
      <c r="AD45" s="125">
        <f t="shared" si="0"/>
        <v>2</v>
      </c>
      <c r="AE45" s="550"/>
    </row>
    <row r="46" spans="1:31" s="70" customFormat="1" ht="36" hidden="1" customHeight="1">
      <c r="A46" s="64"/>
      <c r="B46" s="342" t="s">
        <v>53</v>
      </c>
      <c r="C46" s="81"/>
      <c r="D46" s="209"/>
      <c r="E46" s="210"/>
      <c r="F46" s="210">
        <v>2</v>
      </c>
      <c r="G46" s="210"/>
      <c r="H46" s="211"/>
      <c r="I46" s="209"/>
      <c r="J46" s="210"/>
      <c r="K46" s="210"/>
      <c r="L46" s="210"/>
      <c r="M46" s="211"/>
      <c r="N46" s="264"/>
      <c r="O46" s="264"/>
      <c r="P46" s="210"/>
      <c r="Q46" s="210"/>
      <c r="R46" s="211"/>
      <c r="S46" s="209"/>
      <c r="T46" s="264"/>
      <c r="U46" s="210"/>
      <c r="V46" s="210"/>
      <c r="W46" s="211"/>
      <c r="X46" s="82"/>
      <c r="Y46" s="280"/>
      <c r="Z46" s="83"/>
      <c r="AA46" s="83"/>
      <c r="AB46" s="84"/>
      <c r="AC46" s="551"/>
      <c r="AD46" s="85">
        <f t="shared" si="0"/>
        <v>2</v>
      </c>
      <c r="AE46" s="550"/>
    </row>
    <row r="47" spans="1:31" s="70" customFormat="1" ht="36" hidden="1" customHeight="1">
      <c r="A47" s="64"/>
      <c r="B47" s="168" t="s">
        <v>81</v>
      </c>
      <c r="C47" s="375"/>
      <c r="D47" s="376"/>
      <c r="E47" s="377"/>
      <c r="F47" s="377"/>
      <c r="G47" s="377"/>
      <c r="H47" s="378"/>
      <c r="I47" s="376">
        <v>2</v>
      </c>
      <c r="J47" s="377"/>
      <c r="K47" s="377"/>
      <c r="L47" s="377"/>
      <c r="M47" s="378"/>
      <c r="N47" s="379"/>
      <c r="O47" s="379"/>
      <c r="P47" s="377"/>
      <c r="Q47" s="377"/>
      <c r="R47" s="378"/>
      <c r="S47" s="376"/>
      <c r="T47" s="379"/>
      <c r="U47" s="377">
        <v>2</v>
      </c>
      <c r="V47" s="377"/>
      <c r="W47" s="378"/>
      <c r="X47" s="380"/>
      <c r="Y47" s="381"/>
      <c r="Z47" s="382"/>
      <c r="AA47" s="382"/>
      <c r="AB47" s="383"/>
      <c r="AC47" s="551"/>
      <c r="AD47" s="384">
        <f t="shared" si="0"/>
        <v>4</v>
      </c>
      <c r="AE47" s="550"/>
    </row>
    <row r="48" spans="1:31" s="70" customFormat="1" ht="36" hidden="1" customHeight="1">
      <c r="A48" s="64"/>
      <c r="B48" s="86" t="s">
        <v>36</v>
      </c>
      <c r="C48" s="179"/>
      <c r="D48" s="224"/>
      <c r="E48" s="225"/>
      <c r="F48" s="225"/>
      <c r="G48" s="225"/>
      <c r="H48" s="226"/>
      <c r="I48" s="224"/>
      <c r="J48" s="225"/>
      <c r="K48" s="225">
        <v>4</v>
      </c>
      <c r="L48" s="225"/>
      <c r="M48" s="226"/>
      <c r="N48" s="272"/>
      <c r="O48" s="272"/>
      <c r="P48" s="225"/>
      <c r="Q48" s="225"/>
      <c r="R48" s="226"/>
      <c r="S48" s="224"/>
      <c r="T48" s="272"/>
      <c r="U48" s="225"/>
      <c r="V48" s="225">
        <v>4</v>
      </c>
      <c r="W48" s="226"/>
      <c r="X48" s="180"/>
      <c r="Y48" s="284"/>
      <c r="Z48" s="181"/>
      <c r="AA48" s="181"/>
      <c r="AB48" s="182"/>
      <c r="AC48" s="551"/>
      <c r="AD48" s="183">
        <f t="shared" si="0"/>
        <v>8</v>
      </c>
      <c r="AE48" s="550"/>
    </row>
    <row r="49" spans="1:32" s="70" customFormat="1" ht="36" hidden="1" customHeight="1">
      <c r="A49" s="64"/>
      <c r="B49" s="98" t="s">
        <v>140</v>
      </c>
      <c r="C49" s="327"/>
      <c r="D49" s="328"/>
      <c r="E49" s="329"/>
      <c r="F49" s="329"/>
      <c r="G49" s="329"/>
      <c r="H49" s="330">
        <v>4</v>
      </c>
      <c r="I49" s="328"/>
      <c r="J49" s="329"/>
      <c r="K49" s="329"/>
      <c r="L49" s="329"/>
      <c r="M49" s="330"/>
      <c r="N49" s="331">
        <v>2</v>
      </c>
      <c r="O49" s="331"/>
      <c r="P49" s="329"/>
      <c r="Q49" s="329"/>
      <c r="R49" s="330"/>
      <c r="S49" s="328"/>
      <c r="T49" s="331"/>
      <c r="U49" s="329">
        <v>2</v>
      </c>
      <c r="V49" s="329"/>
      <c r="W49" s="330"/>
      <c r="X49" s="332"/>
      <c r="Y49" s="333"/>
      <c r="Z49" s="334"/>
      <c r="AA49" s="334"/>
      <c r="AB49" s="335"/>
      <c r="AC49" s="551"/>
      <c r="AD49" s="325">
        <f t="shared" si="0"/>
        <v>8</v>
      </c>
      <c r="AE49" s="550"/>
    </row>
    <row r="50" spans="1:32" s="70" customFormat="1" ht="36" hidden="1" customHeight="1">
      <c r="A50" s="64"/>
      <c r="B50" s="178" t="s">
        <v>117</v>
      </c>
      <c r="C50" s="343"/>
      <c r="D50" s="344"/>
      <c r="E50" s="345"/>
      <c r="F50" s="345"/>
      <c r="G50" s="345"/>
      <c r="H50" s="346"/>
      <c r="I50" s="344">
        <v>2</v>
      </c>
      <c r="J50" s="345"/>
      <c r="K50" s="345"/>
      <c r="L50" s="345"/>
      <c r="M50" s="346"/>
      <c r="N50" s="347"/>
      <c r="O50" s="347"/>
      <c r="P50" s="345"/>
      <c r="Q50" s="345"/>
      <c r="R50" s="346"/>
      <c r="S50" s="344">
        <v>2</v>
      </c>
      <c r="T50" s="347"/>
      <c r="U50" s="345"/>
      <c r="V50" s="345"/>
      <c r="W50" s="346"/>
      <c r="X50" s="348"/>
      <c r="Y50" s="349"/>
      <c r="Z50" s="350"/>
      <c r="AA50" s="350"/>
      <c r="AB50" s="351"/>
      <c r="AC50" s="551"/>
      <c r="AD50" s="352">
        <f>SUM(C50:AB50)</f>
        <v>4</v>
      </c>
      <c r="AE50" s="550"/>
    </row>
    <row r="51" spans="1:32" s="70" customFormat="1" ht="36" hidden="1" customHeight="1">
      <c r="A51" s="64"/>
      <c r="B51" s="92" t="s">
        <v>116</v>
      </c>
      <c r="C51" s="170"/>
      <c r="D51" s="206"/>
      <c r="E51" s="207"/>
      <c r="F51" s="207"/>
      <c r="G51" s="207"/>
      <c r="H51" s="208"/>
      <c r="I51" s="206">
        <v>0.2</v>
      </c>
      <c r="J51" s="207">
        <v>0.2</v>
      </c>
      <c r="K51" s="207">
        <v>0.2</v>
      </c>
      <c r="L51" s="207">
        <v>0.2</v>
      </c>
      <c r="M51" s="208">
        <v>0.2</v>
      </c>
      <c r="N51" s="262"/>
      <c r="O51" s="262"/>
      <c r="P51" s="207"/>
      <c r="Q51" s="207"/>
      <c r="R51" s="208"/>
      <c r="S51" s="206"/>
      <c r="T51" s="262"/>
      <c r="U51" s="207"/>
      <c r="V51" s="207"/>
      <c r="W51" s="208"/>
      <c r="X51" s="171"/>
      <c r="Y51" s="278"/>
      <c r="Z51" s="172"/>
      <c r="AA51" s="172"/>
      <c r="AB51" s="173"/>
      <c r="AC51" s="551"/>
      <c r="AD51" s="169">
        <f t="shared" si="0"/>
        <v>1</v>
      </c>
      <c r="AE51" s="550"/>
    </row>
    <row r="52" spans="1:32" s="70" customFormat="1" ht="36" hidden="1" customHeight="1">
      <c r="A52" s="64"/>
      <c r="B52" s="187" t="s">
        <v>35</v>
      </c>
      <c r="C52" s="87">
        <v>1</v>
      </c>
      <c r="D52" s="218"/>
      <c r="E52" s="219"/>
      <c r="F52" s="219"/>
      <c r="G52" s="219"/>
      <c r="H52" s="220"/>
      <c r="I52" s="218"/>
      <c r="J52" s="219"/>
      <c r="K52" s="219"/>
      <c r="L52" s="219"/>
      <c r="M52" s="220"/>
      <c r="N52" s="267"/>
      <c r="O52" s="267"/>
      <c r="P52" s="219"/>
      <c r="Q52" s="219"/>
      <c r="R52" s="220"/>
      <c r="S52" s="218"/>
      <c r="T52" s="267"/>
      <c r="U52" s="219"/>
      <c r="V52" s="219"/>
      <c r="W52" s="220"/>
      <c r="X52" s="88"/>
      <c r="Y52" s="283"/>
      <c r="Z52" s="89"/>
      <c r="AA52" s="89"/>
      <c r="AB52" s="90"/>
      <c r="AC52" s="551"/>
      <c r="AD52" s="91">
        <f t="shared" si="0"/>
        <v>1</v>
      </c>
      <c r="AE52" s="550"/>
    </row>
    <row r="53" spans="1:32" s="70" customFormat="1" ht="36" hidden="1" customHeight="1">
      <c r="A53" s="64"/>
      <c r="B53" s="497"/>
      <c r="C53" s="99"/>
      <c r="D53" s="221"/>
      <c r="E53" s="222"/>
      <c r="F53" s="222"/>
      <c r="G53" s="222"/>
      <c r="H53" s="223"/>
      <c r="I53" s="221"/>
      <c r="J53" s="222"/>
      <c r="K53" s="222"/>
      <c r="L53" s="222"/>
      <c r="M53" s="223"/>
      <c r="N53" s="271">
        <v>0.4</v>
      </c>
      <c r="O53" s="221">
        <v>0.4</v>
      </c>
      <c r="P53" s="221">
        <v>0.4</v>
      </c>
      <c r="Q53" s="221">
        <v>0.4</v>
      </c>
      <c r="R53" s="221">
        <v>0.4</v>
      </c>
      <c r="S53" s="221"/>
      <c r="T53" s="271"/>
      <c r="U53" s="222"/>
      <c r="V53" s="222"/>
      <c r="W53" s="223"/>
      <c r="X53" s="100">
        <v>0.8</v>
      </c>
      <c r="Y53" s="100">
        <v>0.8</v>
      </c>
      <c r="Z53" s="100">
        <v>0.8</v>
      </c>
      <c r="AA53" s="100">
        <v>0.8</v>
      </c>
      <c r="AB53" s="98">
        <v>0.8</v>
      </c>
      <c r="AC53" s="551"/>
      <c r="AD53" s="101">
        <f t="shared" si="0"/>
        <v>5.9999999999999991</v>
      </c>
      <c r="AE53" s="550"/>
    </row>
    <row r="54" spans="1:32" s="70" customFormat="1" ht="36" hidden="1" customHeight="1">
      <c r="A54" s="64"/>
      <c r="B54" s="105" t="s">
        <v>118</v>
      </c>
      <c r="C54" s="179"/>
      <c r="D54" s="224">
        <v>0.4</v>
      </c>
      <c r="E54" s="225">
        <v>0.4</v>
      </c>
      <c r="F54" s="225">
        <v>0.4</v>
      </c>
      <c r="G54" s="225">
        <v>0.4</v>
      </c>
      <c r="H54" s="226">
        <v>0.4</v>
      </c>
      <c r="I54" s="224"/>
      <c r="J54" s="225"/>
      <c r="K54" s="225"/>
      <c r="L54" s="225"/>
      <c r="M54" s="226"/>
      <c r="N54" s="272"/>
      <c r="O54" s="272"/>
      <c r="P54" s="225"/>
      <c r="Q54" s="225"/>
      <c r="R54" s="226"/>
      <c r="S54" s="224"/>
      <c r="T54" s="272"/>
      <c r="U54" s="225"/>
      <c r="V54" s="225"/>
      <c r="W54" s="226"/>
      <c r="X54" s="180"/>
      <c r="Y54" s="284"/>
      <c r="Z54" s="181"/>
      <c r="AA54" s="181"/>
      <c r="AB54" s="182"/>
      <c r="AC54" s="551"/>
      <c r="AD54" s="183">
        <f t="shared" si="0"/>
        <v>2</v>
      </c>
      <c r="AE54" s="550"/>
    </row>
    <row r="55" spans="1:32" s="70" customFormat="1" ht="36" hidden="1" customHeight="1">
      <c r="A55" s="64"/>
      <c r="B55" s="111" t="s">
        <v>114</v>
      </c>
      <c r="C55" s="93">
        <v>2.5</v>
      </c>
      <c r="D55" s="227"/>
      <c r="E55" s="228"/>
      <c r="F55" s="228"/>
      <c r="G55" s="228"/>
      <c r="H55" s="229"/>
      <c r="I55" s="227"/>
      <c r="J55" s="268"/>
      <c r="K55" s="228"/>
      <c r="L55" s="228"/>
      <c r="M55" s="229"/>
      <c r="N55" s="268"/>
      <c r="O55" s="268"/>
      <c r="P55" s="228"/>
      <c r="Q55" s="228"/>
      <c r="R55" s="229"/>
      <c r="S55" s="227">
        <v>0.5</v>
      </c>
      <c r="T55" s="227">
        <v>0.5</v>
      </c>
      <c r="U55" s="227">
        <v>0.5</v>
      </c>
      <c r="V55" s="227">
        <v>0.5</v>
      </c>
      <c r="W55" s="227">
        <v>0.5</v>
      </c>
      <c r="X55" s="94"/>
      <c r="Y55" s="285"/>
      <c r="Z55" s="95"/>
      <c r="AA55" s="95"/>
      <c r="AB55" s="96"/>
      <c r="AC55" s="551"/>
      <c r="AD55" s="97">
        <f t="shared" si="0"/>
        <v>5</v>
      </c>
      <c r="AE55" s="550"/>
      <c r="AF55" s="64"/>
    </row>
    <row r="56" spans="1:32" s="70" customFormat="1" ht="36" hidden="1" customHeight="1" thickBot="1">
      <c r="A56" s="64"/>
      <c r="B56" s="126" t="s">
        <v>83</v>
      </c>
      <c r="C56" s="188">
        <v>1.5</v>
      </c>
      <c r="D56" s="317"/>
      <c r="E56" s="318"/>
      <c r="F56" s="318"/>
      <c r="G56" s="318"/>
      <c r="H56" s="319"/>
      <c r="I56" s="317"/>
      <c r="J56" s="320"/>
      <c r="K56" s="318"/>
      <c r="L56" s="318"/>
      <c r="M56" s="319"/>
      <c r="N56" s="269"/>
      <c r="O56" s="269"/>
      <c r="P56" s="231"/>
      <c r="Q56" s="231"/>
      <c r="R56" s="232"/>
      <c r="S56" s="230"/>
      <c r="T56" s="269"/>
      <c r="U56" s="231"/>
      <c r="V56" s="231"/>
      <c r="W56" s="232"/>
      <c r="X56" s="184"/>
      <c r="Y56" s="286"/>
      <c r="Z56" s="185"/>
      <c r="AA56" s="185"/>
      <c r="AB56" s="186"/>
      <c r="AC56" s="552"/>
      <c r="AD56" s="189">
        <f t="shared" si="0"/>
        <v>1.5</v>
      </c>
      <c r="AE56" s="550"/>
      <c r="AF56" s="64"/>
    </row>
    <row r="57" spans="1:32" s="70" customFormat="1" ht="36" hidden="1" customHeight="1" thickBot="1">
      <c r="A57" s="64"/>
      <c r="B57" s="115"/>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9"/>
      <c r="AC57" s="102" t="s">
        <v>119</v>
      </c>
      <c r="AD57" s="103">
        <f>SUM(AD37:AD56)</f>
        <v>176.5</v>
      </c>
      <c r="AE57" s="550"/>
      <c r="AF57" s="104"/>
    </row>
    <row r="58" spans="1:32" s="70" customFormat="1" ht="36" hidden="1" customHeight="1">
      <c r="A58" s="64"/>
      <c r="B58" s="387"/>
      <c r="C58" s="106"/>
      <c r="D58" s="270"/>
      <c r="E58" s="270"/>
      <c r="F58" s="234"/>
      <c r="G58" s="234"/>
      <c r="H58" s="235"/>
      <c r="I58" s="270"/>
      <c r="J58" s="270"/>
      <c r="K58" s="234"/>
      <c r="L58" s="234"/>
      <c r="M58" s="235"/>
      <c r="N58" s="233">
        <v>0.6</v>
      </c>
      <c r="O58" s="233">
        <v>0.6</v>
      </c>
      <c r="P58" s="233">
        <v>0.6</v>
      </c>
      <c r="Q58" s="233">
        <v>0.6</v>
      </c>
      <c r="R58" s="233">
        <v>0.6</v>
      </c>
      <c r="S58" s="233"/>
      <c r="T58" s="270"/>
      <c r="U58" s="234"/>
      <c r="V58" s="234"/>
      <c r="W58" s="236"/>
      <c r="X58" s="107"/>
      <c r="Y58" s="287"/>
      <c r="Z58" s="108"/>
      <c r="AA58" s="108"/>
      <c r="AB58" s="109"/>
      <c r="AC58" s="546" t="s">
        <v>121</v>
      </c>
      <c r="AD58" s="110">
        <f>SUM(C58:AB58)</f>
        <v>3</v>
      </c>
      <c r="AE58" s="64"/>
      <c r="AF58" s="64"/>
    </row>
    <row r="59" spans="1:32" s="70" customFormat="1" ht="36" hidden="1" customHeight="1">
      <c r="A59" s="64"/>
      <c r="B59" s="302"/>
      <c r="C59" s="112"/>
      <c r="D59" s="237"/>
      <c r="E59" s="237"/>
      <c r="F59" s="237"/>
      <c r="G59" s="237"/>
      <c r="H59" s="237"/>
      <c r="I59" s="273"/>
      <c r="J59" s="273"/>
      <c r="K59" s="238"/>
      <c r="L59" s="238"/>
      <c r="M59" s="239"/>
      <c r="N59" s="237"/>
      <c r="O59" s="273"/>
      <c r="P59" s="238"/>
      <c r="Q59" s="238"/>
      <c r="R59" s="239"/>
      <c r="S59" s="237"/>
      <c r="T59" s="273"/>
      <c r="U59" s="238"/>
      <c r="V59" s="238"/>
      <c r="W59" s="240"/>
      <c r="X59" s="113"/>
      <c r="Y59" s="113"/>
      <c r="Z59" s="113"/>
      <c r="AA59" s="113"/>
      <c r="AB59" s="301"/>
      <c r="AC59" s="547"/>
      <c r="AD59" s="114">
        <f>SUM(C59:AB59)</f>
        <v>0</v>
      </c>
      <c r="AE59" s="64"/>
      <c r="AF59" s="64"/>
    </row>
    <row r="60" spans="1:32" s="70" customFormat="1" ht="36" hidden="1" customHeight="1" thickBot="1">
      <c r="A60" s="134"/>
      <c r="B60" s="500" t="s">
        <v>125</v>
      </c>
      <c r="C60" s="127"/>
      <c r="D60" s="241"/>
      <c r="E60" s="241"/>
      <c r="F60" s="241"/>
      <c r="G60" s="241"/>
      <c r="H60" s="241"/>
      <c r="I60" s="274"/>
      <c r="J60" s="274"/>
      <c r="K60" s="242"/>
      <c r="L60" s="242"/>
      <c r="M60" s="243"/>
      <c r="N60" s="241"/>
      <c r="O60" s="274"/>
      <c r="P60" s="242"/>
      <c r="Q60" s="242"/>
      <c r="R60" s="243"/>
      <c r="S60" s="241"/>
      <c r="T60" s="274"/>
      <c r="U60" s="242"/>
      <c r="V60" s="242"/>
      <c r="W60" s="244"/>
      <c r="X60" s="128"/>
      <c r="Y60" s="128"/>
      <c r="Z60" s="128"/>
      <c r="AA60" s="128"/>
      <c r="AB60" s="176"/>
      <c r="AC60" s="548"/>
      <c r="AD60" s="125">
        <f>SUM(C60:AB60)</f>
        <v>0</v>
      </c>
      <c r="AE60" s="64"/>
      <c r="AF60" s="64"/>
    </row>
    <row r="61" spans="1:32" s="70" customFormat="1" ht="36" hidden="1" customHeight="1" thickBot="1">
      <c r="A61" s="64"/>
      <c r="B61" s="503"/>
      <c r="C61" s="616" t="s">
        <v>122</v>
      </c>
      <c r="D61" s="617"/>
      <c r="E61" s="617"/>
      <c r="F61" s="617"/>
      <c r="G61" s="617"/>
      <c r="H61" s="617"/>
      <c r="I61" s="617"/>
      <c r="J61" s="617"/>
      <c r="K61" s="617"/>
      <c r="L61" s="617"/>
      <c r="M61" s="617"/>
      <c r="N61" s="617"/>
      <c r="O61" s="617"/>
      <c r="P61" s="617"/>
      <c r="Q61" s="617"/>
      <c r="R61" s="617"/>
      <c r="S61" s="617"/>
      <c r="T61" s="617"/>
      <c r="U61" s="617"/>
      <c r="V61" s="617"/>
      <c r="W61" s="617"/>
      <c r="X61" s="617"/>
      <c r="Y61" s="617"/>
      <c r="Z61" s="617"/>
      <c r="AA61" s="617"/>
      <c r="AB61" s="618"/>
      <c r="AC61" s="102" t="s">
        <v>119</v>
      </c>
      <c r="AD61" s="103">
        <f>SUM(AD58:AD60)</f>
        <v>3</v>
      </c>
      <c r="AE61" s="104"/>
      <c r="AF61" s="104"/>
    </row>
    <row r="62" spans="1:32" s="388" customFormat="1" ht="36" hidden="1" customHeight="1" thickBot="1">
      <c r="A62" s="104"/>
      <c r="B62" s="506"/>
      <c r="C62" s="245">
        <f t="shared" ref="C62:AB62" si="1">SUM(C37:C60)</f>
        <v>5</v>
      </c>
      <c r="D62" s="246">
        <f t="shared" si="1"/>
        <v>8.4</v>
      </c>
      <c r="E62" s="246">
        <f t="shared" si="1"/>
        <v>8.4</v>
      </c>
      <c r="F62" s="246">
        <f t="shared" si="1"/>
        <v>8.4</v>
      </c>
      <c r="G62" s="246">
        <f t="shared" si="1"/>
        <v>8.4</v>
      </c>
      <c r="H62" s="246">
        <f t="shared" si="1"/>
        <v>8.4</v>
      </c>
      <c r="I62" s="247">
        <f t="shared" si="1"/>
        <v>10.199999999999999</v>
      </c>
      <c r="J62" s="247">
        <f t="shared" si="1"/>
        <v>10.199999999999999</v>
      </c>
      <c r="K62" s="247">
        <f t="shared" si="1"/>
        <v>10.199999999999999</v>
      </c>
      <c r="L62" s="247">
        <f t="shared" si="1"/>
        <v>10.199999999999999</v>
      </c>
      <c r="M62" s="248">
        <f t="shared" si="1"/>
        <v>10.199999999999999</v>
      </c>
      <c r="N62" s="249">
        <f t="shared" si="1"/>
        <v>7</v>
      </c>
      <c r="O62" s="246">
        <f t="shared" si="1"/>
        <v>7</v>
      </c>
      <c r="P62" s="246">
        <f t="shared" si="1"/>
        <v>7</v>
      </c>
      <c r="Q62" s="246">
        <f t="shared" si="1"/>
        <v>7</v>
      </c>
      <c r="R62" s="250">
        <f t="shared" si="1"/>
        <v>7</v>
      </c>
      <c r="S62" s="245">
        <f t="shared" si="1"/>
        <v>8.5</v>
      </c>
      <c r="T62" s="247">
        <f t="shared" si="1"/>
        <v>8.5</v>
      </c>
      <c r="U62" s="247">
        <f t="shared" si="1"/>
        <v>8.5</v>
      </c>
      <c r="V62" s="247">
        <f t="shared" si="1"/>
        <v>8.5</v>
      </c>
      <c r="W62" s="248">
        <f t="shared" si="1"/>
        <v>8.5</v>
      </c>
      <c r="X62" s="117">
        <f t="shared" si="1"/>
        <v>0.8</v>
      </c>
      <c r="Y62" s="116">
        <f t="shared" si="1"/>
        <v>0.8</v>
      </c>
      <c r="Z62" s="116">
        <f t="shared" si="1"/>
        <v>0.8</v>
      </c>
      <c r="AA62" s="116">
        <f t="shared" si="1"/>
        <v>0.8</v>
      </c>
      <c r="AB62" s="118">
        <f t="shared" si="1"/>
        <v>0.8</v>
      </c>
      <c r="AC62" s="119">
        <f>SUM(C62:AB62)</f>
        <v>179.50000000000006</v>
      </c>
      <c r="AD62" s="120" t="s">
        <v>119</v>
      </c>
      <c r="AE62" s="104"/>
      <c r="AF62" s="104"/>
    </row>
    <row r="63" spans="1:32" s="40" customFormat="1" ht="36" hidden="1" customHeight="1" thickBot="1">
      <c r="A63" s="39"/>
      <c r="B63" s="42"/>
      <c r="C63" s="303"/>
      <c r="D63" s="304"/>
      <c r="E63" s="304"/>
      <c r="F63" s="304"/>
      <c r="G63" s="304"/>
      <c r="H63" s="304"/>
      <c r="I63" s="303"/>
      <c r="J63" s="303"/>
      <c r="K63" s="303"/>
      <c r="L63" s="303"/>
      <c r="M63" s="303"/>
      <c r="N63" s="304"/>
      <c r="O63" s="304"/>
      <c r="P63" s="304"/>
      <c r="Q63" s="304"/>
      <c r="R63" s="304"/>
      <c r="S63" s="303"/>
      <c r="T63" s="303"/>
      <c r="U63" s="303"/>
      <c r="V63" s="303"/>
      <c r="W63" s="303"/>
      <c r="X63" s="304"/>
      <c r="Y63" s="304"/>
      <c r="Z63" s="304"/>
      <c r="AA63" s="304"/>
      <c r="AB63" s="305"/>
      <c r="AC63" s="60"/>
      <c r="AD63" s="61"/>
      <c r="AE63" s="39"/>
      <c r="AF63" s="39"/>
    </row>
    <row r="64" spans="1:32" s="40" customFormat="1" ht="38" customHeight="1">
      <c r="A64" s="39"/>
      <c r="B64" s="500"/>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2"/>
      <c r="AC64" s="57"/>
    </row>
    <row r="65" spans="2:30" s="26" customFormat="1" ht="38" customHeight="1">
      <c r="B65" s="503"/>
      <c r="C65" s="504"/>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5"/>
      <c r="AC65" s="46"/>
      <c r="AD65" s="55"/>
    </row>
    <row r="66" spans="2:30" s="26" customFormat="1" ht="37.5" customHeight="1" thickBot="1">
      <c r="B66" s="506"/>
      <c r="C66" s="507"/>
      <c r="D66" s="507"/>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8"/>
      <c r="AC66" s="47"/>
      <c r="AD66" s="55"/>
    </row>
  </sheetData>
  <sheetCalcPr fullCalcOnLoad="1"/>
  <mergeCells count="51">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C24:C27"/>
    <mergeCell ref="D28:H29"/>
    <mergeCell ref="D30:H33"/>
    <mergeCell ref="S24:W27"/>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C58:AC60"/>
    <mergeCell ref="C29:C33"/>
    <mergeCell ref="AE37:AE57"/>
    <mergeCell ref="AC37:AC56"/>
    <mergeCell ref="X19:AB19"/>
    <mergeCell ref="X20:AB27"/>
    <mergeCell ref="S19:W19"/>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syncVertical="1" syncRef="C41" transitionEvaluation="1" codeName="Sheet11" enableFormatConditionsCalculation="0">
    <tabColor indexed="8"/>
    <pageSetUpPr autoPageBreaks="0" fitToPage="1"/>
  </sheetPr>
  <dimension ref="A2:CU110"/>
  <sheetViews>
    <sheetView showGridLines="0" topLeftCell="C41" zoomScale="185" zoomScaleNormal="80" zoomScalePageLayoutView="80" workbookViewId="0">
      <selection activeCell="E58" sqref="E58"/>
    </sheetView>
  </sheetViews>
  <sheetFormatPr baseColWidth="10" defaultColWidth="12.5" defaultRowHeight="16.5" customHeight="1"/>
  <cols>
    <col min="1" max="1" width="3.1640625" style="24" customWidth="1"/>
    <col min="2" max="2" width="3.6640625" style="24" customWidth="1"/>
    <col min="3" max="3" width="10.83203125" style="25" customWidth="1"/>
    <col min="4" max="4" width="6.33203125" style="24" customWidth="1"/>
    <col min="5" max="5" width="89.33203125" style="24" customWidth="1"/>
    <col min="6" max="6" width="3.5" style="24" customWidth="1"/>
    <col min="7" max="7" width="29.5" style="24" customWidth="1"/>
    <col min="8" max="8" width="4.33203125" style="35" customWidth="1"/>
    <col min="9" max="9" width="14.33203125" style="32" customWidth="1"/>
    <col min="10" max="10" width="16.83203125" style="24" customWidth="1"/>
    <col min="11" max="16384" width="12.5" style="24"/>
  </cols>
  <sheetData>
    <row r="2" spans="1:99" s="122" customFormat="1" ht="16.5" customHeight="1">
      <c r="B2" s="684" t="s">
        <v>136</v>
      </c>
      <c r="C2" s="685"/>
      <c r="D2" s="685"/>
      <c r="E2" s="685"/>
      <c r="F2" s="685"/>
      <c r="G2" s="685"/>
      <c r="H2" s="685"/>
      <c r="I2" s="686"/>
    </row>
    <row r="3" spans="1:99" s="122" customFormat="1" ht="16.5" customHeight="1">
      <c r="A3" s="417"/>
      <c r="B3" s="687" t="s">
        <v>41</v>
      </c>
      <c r="C3" s="688"/>
      <c r="D3" s="700" t="s">
        <v>181</v>
      </c>
      <c r="E3" s="689"/>
      <c r="F3" s="689"/>
      <c r="G3" s="689"/>
      <c r="H3" s="689"/>
      <c r="I3" s="690"/>
    </row>
    <row r="4" spans="1:99" s="122" customFormat="1" ht="16.5" customHeight="1">
      <c r="A4" s="417"/>
      <c r="B4" s="705" t="str">
        <f>'802.18 Cover'!$C$4</f>
        <v>R13</v>
      </c>
      <c r="C4" s="706"/>
      <c r="D4" s="701" t="s">
        <v>38</v>
      </c>
      <c r="E4" s="673"/>
      <c r="F4" s="673"/>
      <c r="G4" s="673"/>
      <c r="H4" s="673"/>
      <c r="I4" s="674"/>
    </row>
    <row r="5" spans="1:99" s="122" customFormat="1" ht="16.5" customHeight="1">
      <c r="A5" s="417"/>
      <c r="B5" s="707"/>
      <c r="C5" s="708"/>
      <c r="D5" s="702" t="s">
        <v>39</v>
      </c>
      <c r="E5" s="703"/>
      <c r="F5" s="703"/>
      <c r="G5" s="703"/>
      <c r="H5" s="703"/>
      <c r="I5" s="704"/>
      <c r="J5" s="422"/>
      <c r="K5" s="422"/>
      <c r="L5" s="422"/>
      <c r="M5" s="422"/>
      <c r="N5" s="422"/>
      <c r="O5" s="422"/>
      <c r="P5" s="422"/>
      <c r="Q5" s="422"/>
      <c r="R5" s="422"/>
      <c r="S5" s="422"/>
      <c r="T5" s="422"/>
      <c r="U5" s="422"/>
      <c r="V5" s="422"/>
      <c r="W5" s="422"/>
      <c r="X5" s="422"/>
      <c r="Y5" s="422"/>
      <c r="Z5" s="422"/>
      <c r="AA5" s="422"/>
      <c r="AB5" s="422"/>
      <c r="AC5" s="422"/>
      <c r="AD5" s="422"/>
      <c r="AE5" s="423"/>
    </row>
    <row r="6" spans="1:99" s="122" customFormat="1" ht="16.5" customHeight="1">
      <c r="A6" s="417"/>
      <c r="B6" s="420"/>
      <c r="C6" s="147"/>
      <c r="D6" s="386"/>
      <c r="E6" s="386"/>
      <c r="F6" s="386"/>
      <c r="G6" s="386"/>
      <c r="H6" s="386"/>
      <c r="I6" s="426"/>
      <c r="J6" s="422"/>
      <c r="K6" s="422"/>
      <c r="L6" s="422"/>
      <c r="M6" s="422"/>
      <c r="N6" s="422"/>
      <c r="O6" s="422"/>
      <c r="P6" s="422"/>
      <c r="Q6" s="422"/>
      <c r="R6" s="422"/>
      <c r="S6" s="422"/>
      <c r="T6" s="422"/>
      <c r="U6" s="422"/>
      <c r="V6" s="422"/>
      <c r="W6" s="422"/>
      <c r="X6" s="422"/>
      <c r="Y6" s="422"/>
      <c r="Z6" s="422"/>
      <c r="AA6" s="422"/>
      <c r="AB6" s="422"/>
      <c r="AC6" s="422"/>
      <c r="AD6" s="422"/>
      <c r="AE6" s="423"/>
    </row>
    <row r="7" spans="1:99" s="424" customFormat="1" ht="16.5" customHeight="1">
      <c r="B7" s="691" t="s">
        <v>200</v>
      </c>
      <c r="C7" s="692"/>
      <c r="D7" s="692"/>
      <c r="E7" s="692"/>
      <c r="F7" s="692"/>
      <c r="G7" s="692"/>
      <c r="H7" s="692"/>
      <c r="I7" s="693"/>
    </row>
    <row r="8" spans="1:99" s="425" customFormat="1" ht="16.5" customHeight="1">
      <c r="B8" s="694"/>
      <c r="C8" s="695"/>
      <c r="D8" s="695"/>
      <c r="E8" s="695"/>
      <c r="F8" s="695"/>
      <c r="G8" s="695"/>
      <c r="H8" s="695"/>
      <c r="I8" s="696"/>
    </row>
    <row r="9" spans="1:99" s="427" customFormat="1" ht="16.5" customHeight="1">
      <c r="B9" s="709" t="s">
        <v>40</v>
      </c>
      <c r="C9" s="710"/>
      <c r="D9" s="710"/>
      <c r="E9" s="710"/>
      <c r="F9" s="710"/>
      <c r="G9" s="710"/>
      <c r="H9" s="710"/>
      <c r="I9" s="711"/>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428"/>
      <c r="CB9" s="428"/>
      <c r="CC9" s="428"/>
      <c r="CD9" s="428"/>
      <c r="CE9" s="428"/>
      <c r="CF9" s="428"/>
      <c r="CG9" s="428"/>
      <c r="CH9" s="428"/>
      <c r="CI9" s="428"/>
      <c r="CJ9" s="428"/>
      <c r="CK9" s="428"/>
      <c r="CL9" s="428"/>
      <c r="CM9" s="428"/>
      <c r="CN9" s="428"/>
      <c r="CO9" s="428"/>
      <c r="CP9" s="428"/>
      <c r="CQ9" s="428"/>
      <c r="CR9" s="428"/>
      <c r="CS9" s="428"/>
    </row>
    <row r="10" spans="1:99" s="429" customFormat="1" ht="16.5" customHeight="1">
      <c r="B10" s="448"/>
      <c r="C10" s="432"/>
      <c r="D10" s="433"/>
      <c r="E10" s="433"/>
      <c r="F10" s="433"/>
      <c r="G10" s="433"/>
      <c r="H10" s="433"/>
      <c r="I10" s="434"/>
      <c r="J10" s="430"/>
      <c r="K10" s="430"/>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431"/>
      <c r="BC10" s="431"/>
      <c r="BD10" s="431"/>
      <c r="BE10" s="431"/>
      <c r="BF10" s="431"/>
      <c r="BG10" s="431"/>
      <c r="BH10" s="431"/>
      <c r="BI10" s="431"/>
      <c r="BJ10" s="431"/>
      <c r="BK10" s="431"/>
      <c r="BL10" s="431"/>
      <c r="BM10" s="431"/>
      <c r="BN10" s="431"/>
      <c r="BO10" s="431"/>
      <c r="BP10" s="431"/>
      <c r="BQ10" s="431"/>
      <c r="BR10" s="431"/>
      <c r="BS10" s="431"/>
      <c r="BT10" s="431"/>
      <c r="BU10" s="431"/>
      <c r="BV10" s="431"/>
      <c r="BW10" s="431"/>
      <c r="BX10" s="431"/>
      <c r="BY10" s="431"/>
      <c r="BZ10" s="431"/>
      <c r="CA10" s="431"/>
      <c r="CB10" s="431"/>
      <c r="CC10" s="431"/>
      <c r="CD10" s="431"/>
      <c r="CE10" s="431"/>
      <c r="CF10" s="431"/>
      <c r="CG10" s="431"/>
      <c r="CH10" s="431"/>
      <c r="CI10" s="431"/>
      <c r="CJ10" s="431"/>
      <c r="CK10" s="431"/>
      <c r="CL10" s="431"/>
      <c r="CM10" s="431"/>
      <c r="CN10" s="431"/>
      <c r="CO10" s="431"/>
      <c r="CP10" s="431"/>
      <c r="CQ10" s="431"/>
      <c r="CR10" s="431"/>
      <c r="CS10" s="431"/>
      <c r="CT10" s="431"/>
      <c r="CU10" s="431"/>
    </row>
    <row r="11" spans="1:99" s="429" customFormat="1" ht="16.5" customHeight="1">
      <c r="B11" s="448"/>
      <c r="C11" s="432"/>
      <c r="D11" s="433"/>
      <c r="E11" s="433"/>
      <c r="F11" s="433"/>
      <c r="G11" s="433"/>
      <c r="H11" s="433"/>
      <c r="I11" s="434"/>
      <c r="J11" s="430"/>
      <c r="K11" s="430"/>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431"/>
      <c r="BQ11" s="431"/>
      <c r="BR11" s="431"/>
      <c r="BS11" s="431"/>
      <c r="BT11" s="431"/>
      <c r="BU11" s="431"/>
      <c r="BV11" s="431"/>
      <c r="BW11" s="431"/>
      <c r="BX11" s="431"/>
      <c r="BY11" s="431"/>
      <c r="BZ11" s="431"/>
      <c r="CA11" s="431"/>
      <c r="CB11" s="431"/>
      <c r="CC11" s="431"/>
      <c r="CD11" s="431"/>
      <c r="CE11" s="431"/>
      <c r="CF11" s="431"/>
      <c r="CG11" s="431"/>
      <c r="CH11" s="431"/>
      <c r="CI11" s="431"/>
      <c r="CJ11" s="431"/>
      <c r="CK11" s="431"/>
      <c r="CL11" s="431"/>
      <c r="CM11" s="431"/>
      <c r="CN11" s="431"/>
      <c r="CO11" s="431"/>
      <c r="CP11" s="431"/>
      <c r="CQ11" s="431"/>
      <c r="CR11" s="431"/>
      <c r="CS11" s="431"/>
      <c r="CT11" s="431"/>
      <c r="CU11" s="431"/>
    </row>
    <row r="12" spans="1:99" s="429" customFormat="1" ht="16.5" customHeight="1">
      <c r="B12" s="448"/>
      <c r="C12" s="432"/>
      <c r="D12" s="433"/>
      <c r="E12" s="433"/>
      <c r="F12" s="433"/>
      <c r="G12" s="433"/>
      <c r="H12" s="433"/>
      <c r="I12" s="434"/>
      <c r="J12" s="430"/>
      <c r="K12" s="430"/>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1"/>
      <c r="AW12" s="431"/>
      <c r="AX12" s="431"/>
      <c r="AY12" s="431"/>
      <c r="AZ12" s="431"/>
      <c r="BA12" s="431"/>
      <c r="BB12" s="431"/>
      <c r="BC12" s="431"/>
      <c r="BD12" s="431"/>
      <c r="BE12" s="431"/>
      <c r="BF12" s="431"/>
      <c r="BG12" s="431"/>
      <c r="BH12" s="431"/>
      <c r="BI12" s="431"/>
      <c r="BJ12" s="431"/>
      <c r="BK12" s="431"/>
      <c r="BL12" s="431"/>
      <c r="BM12" s="431"/>
      <c r="BN12" s="431"/>
      <c r="BO12" s="431"/>
      <c r="BP12" s="431"/>
      <c r="BQ12" s="431"/>
      <c r="BR12" s="431"/>
      <c r="BS12" s="431"/>
      <c r="BT12" s="431"/>
      <c r="BU12" s="431"/>
      <c r="BV12" s="431"/>
      <c r="BW12" s="431"/>
      <c r="BX12" s="431"/>
      <c r="BY12" s="431"/>
      <c r="BZ12" s="431"/>
      <c r="CA12" s="431"/>
      <c r="CB12" s="431"/>
      <c r="CC12" s="431"/>
      <c r="CD12" s="431"/>
      <c r="CE12" s="431"/>
      <c r="CF12" s="431"/>
      <c r="CG12" s="431"/>
      <c r="CH12" s="431"/>
      <c r="CI12" s="431"/>
      <c r="CJ12" s="431"/>
      <c r="CK12" s="431"/>
      <c r="CL12" s="431"/>
      <c r="CM12" s="431"/>
      <c r="CN12" s="431"/>
      <c r="CO12" s="431"/>
      <c r="CP12" s="431"/>
      <c r="CQ12" s="431"/>
      <c r="CR12" s="431"/>
      <c r="CS12" s="431"/>
      <c r="CT12" s="431"/>
      <c r="CU12" s="431"/>
    </row>
    <row r="13" spans="1:99" s="429" customFormat="1" ht="16.5" customHeight="1">
      <c r="B13" s="448"/>
      <c r="C13" s="432"/>
      <c r="D13" s="433"/>
      <c r="E13" s="433"/>
      <c r="F13" s="433"/>
      <c r="G13" s="433"/>
      <c r="H13" s="433"/>
      <c r="I13" s="434"/>
      <c r="J13" s="430"/>
      <c r="K13" s="430"/>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431"/>
      <c r="BA13" s="431"/>
      <c r="BB13" s="431"/>
      <c r="BC13" s="431"/>
      <c r="BD13" s="431"/>
      <c r="BE13" s="431"/>
      <c r="BF13" s="431"/>
      <c r="BG13" s="431"/>
      <c r="BH13" s="431"/>
      <c r="BI13" s="431"/>
      <c r="BJ13" s="431"/>
      <c r="BK13" s="431"/>
      <c r="BL13" s="431"/>
      <c r="BM13" s="431"/>
      <c r="BN13" s="431"/>
      <c r="BO13" s="431"/>
      <c r="BP13" s="431"/>
      <c r="BQ13" s="431"/>
      <c r="BR13" s="431"/>
      <c r="BS13" s="431"/>
      <c r="BT13" s="431"/>
      <c r="BU13" s="431"/>
      <c r="BV13" s="431"/>
      <c r="BW13" s="431"/>
      <c r="BX13" s="431"/>
      <c r="BY13" s="431"/>
      <c r="BZ13" s="431"/>
      <c r="CA13" s="431"/>
      <c r="CB13" s="431"/>
      <c r="CC13" s="431"/>
      <c r="CD13" s="431"/>
      <c r="CE13" s="431"/>
      <c r="CF13" s="431"/>
      <c r="CG13" s="431"/>
      <c r="CH13" s="431"/>
      <c r="CI13" s="431"/>
      <c r="CJ13" s="431"/>
      <c r="CK13" s="431"/>
      <c r="CL13" s="431"/>
      <c r="CM13" s="431"/>
      <c r="CN13" s="431"/>
      <c r="CO13" s="431"/>
      <c r="CP13" s="431"/>
      <c r="CQ13" s="431"/>
      <c r="CR13" s="431"/>
      <c r="CS13" s="431"/>
      <c r="CT13" s="431"/>
      <c r="CU13" s="431"/>
    </row>
    <row r="14" spans="1:99" s="429" customFormat="1" ht="16.5" customHeight="1">
      <c r="B14" s="448"/>
      <c r="C14" s="432"/>
      <c r="D14" s="433"/>
      <c r="E14" s="433"/>
      <c r="F14" s="433"/>
      <c r="G14" s="433"/>
      <c r="H14" s="433"/>
      <c r="I14" s="434"/>
      <c r="J14" s="430"/>
      <c r="K14" s="430"/>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431"/>
      <c r="BC14" s="431"/>
      <c r="BD14" s="431"/>
      <c r="BE14" s="431"/>
      <c r="BF14" s="431"/>
      <c r="BG14" s="431"/>
      <c r="BH14" s="431"/>
      <c r="BI14" s="431"/>
      <c r="BJ14" s="431"/>
      <c r="BK14" s="431"/>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1"/>
      <c r="CO14" s="431"/>
      <c r="CP14" s="431"/>
      <c r="CQ14" s="431"/>
      <c r="CR14" s="431"/>
      <c r="CS14" s="431"/>
      <c r="CT14" s="431"/>
      <c r="CU14" s="431"/>
    </row>
    <row r="15" spans="1:99" s="419" customFormat="1" ht="16.5" customHeight="1">
      <c r="A15" s="418"/>
      <c r="B15" s="697" t="s">
        <v>184</v>
      </c>
      <c r="C15" s="682"/>
      <c r="D15" s="682"/>
      <c r="E15" s="682"/>
      <c r="F15" s="682"/>
      <c r="G15" s="682"/>
      <c r="H15" s="682"/>
      <c r="I15" s="683"/>
    </row>
    <row r="16" spans="1:99" s="122" customFormat="1" ht="16.5" customHeight="1">
      <c r="A16" s="417"/>
      <c r="B16" s="681"/>
      <c r="C16" s="682"/>
      <c r="D16" s="682"/>
      <c r="E16" s="698"/>
      <c r="F16" s="698"/>
      <c r="G16" s="698"/>
      <c r="H16" s="698"/>
      <c r="I16" s="699"/>
      <c r="J16" s="123"/>
    </row>
    <row r="17" spans="2:10" s="122" customFormat="1" ht="16.5" customHeight="1">
      <c r="B17" s="487"/>
      <c r="C17" s="488"/>
      <c r="D17" s="488"/>
      <c r="E17" s="460"/>
      <c r="F17" s="460"/>
      <c r="G17" s="460"/>
      <c r="H17" s="460"/>
      <c r="I17" s="486"/>
      <c r="J17" s="123"/>
    </row>
    <row r="18" spans="2:10" s="12" customFormat="1" ht="16.5" customHeight="1">
      <c r="B18" s="411"/>
      <c r="C18" s="461"/>
      <c r="D18" s="462"/>
      <c r="E18" s="462"/>
      <c r="F18" s="462"/>
      <c r="G18" s="462"/>
      <c r="H18" s="668" t="s">
        <v>34</v>
      </c>
      <c r="I18" s="669"/>
      <c r="J18" s="416"/>
    </row>
    <row r="19" spans="2:10" s="139" customFormat="1" ht="16.5" customHeight="1">
      <c r="B19" s="402"/>
      <c r="C19" s="19">
        <v>1</v>
      </c>
      <c r="D19" s="14"/>
      <c r="E19" s="440" t="s">
        <v>146</v>
      </c>
      <c r="F19" s="193"/>
      <c r="G19" s="193"/>
      <c r="H19" s="399"/>
      <c r="I19" s="401">
        <v>0.5625</v>
      </c>
    </row>
    <row r="20" spans="2:10" s="139" customFormat="1" ht="16.5" customHeight="1">
      <c r="B20" s="402"/>
      <c r="C20" s="16">
        <v>1.1000000000000001</v>
      </c>
      <c r="D20" s="8" t="s">
        <v>142</v>
      </c>
      <c r="E20" s="512" t="s">
        <v>32</v>
      </c>
      <c r="F20" s="13"/>
      <c r="G20" s="7" t="s">
        <v>207</v>
      </c>
      <c r="H20" s="30"/>
      <c r="I20" s="401"/>
      <c r="J20" s="513"/>
    </row>
    <row r="21" spans="2:10" s="139" customFormat="1" ht="16.5" customHeight="1">
      <c r="B21" s="402"/>
      <c r="C21" s="4">
        <v>1.2</v>
      </c>
      <c r="D21" s="457" t="s">
        <v>106</v>
      </c>
      <c r="E21" s="512" t="s">
        <v>107</v>
      </c>
      <c r="F21" s="13"/>
      <c r="G21" s="7" t="s">
        <v>207</v>
      </c>
      <c r="H21" s="30"/>
      <c r="I21" s="401"/>
    </row>
    <row r="22" spans="2:10" s="139" customFormat="1" ht="16.5" customHeight="1">
      <c r="B22" s="402"/>
      <c r="C22" s="16">
        <v>1.3</v>
      </c>
      <c r="D22" s="8" t="s">
        <v>142</v>
      </c>
      <c r="E22" s="512" t="s">
        <v>88</v>
      </c>
      <c r="F22" s="13"/>
      <c r="G22" s="7" t="s">
        <v>91</v>
      </c>
      <c r="H22" s="30"/>
      <c r="I22" s="401"/>
    </row>
    <row r="23" spans="2:10" s="139" customFormat="1" ht="16.5" customHeight="1">
      <c r="B23" s="402"/>
      <c r="C23" s="16" t="s">
        <v>108</v>
      </c>
      <c r="D23" s="2" t="s">
        <v>143</v>
      </c>
      <c r="E23" s="512" t="s">
        <v>29</v>
      </c>
      <c r="F23" s="13"/>
      <c r="G23" s="7" t="s">
        <v>91</v>
      </c>
      <c r="H23" s="30"/>
      <c r="I23" s="401"/>
    </row>
    <row r="24" spans="2:10" s="139" customFormat="1" ht="16.5" customHeight="1">
      <c r="B24" s="402"/>
      <c r="C24" s="11">
        <v>2.1</v>
      </c>
      <c r="D24" s="14"/>
      <c r="E24" s="404" t="s">
        <v>102</v>
      </c>
      <c r="F24" s="13"/>
      <c r="G24" s="13"/>
      <c r="H24" s="30"/>
      <c r="I24" s="449"/>
    </row>
    <row r="25" spans="2:10" s="12" customFormat="1" ht="16.5" customHeight="1">
      <c r="B25" s="411"/>
      <c r="C25" s="16" t="s">
        <v>78</v>
      </c>
      <c r="D25" s="63" t="s">
        <v>144</v>
      </c>
      <c r="E25" s="512" t="s">
        <v>126</v>
      </c>
      <c r="F25" s="7" t="s">
        <v>138</v>
      </c>
      <c r="G25" s="7" t="s">
        <v>91</v>
      </c>
      <c r="H25" s="28"/>
      <c r="I25" s="401"/>
    </row>
    <row r="26" spans="2:10" s="12" customFormat="1" ht="16.5" customHeight="1">
      <c r="B26" s="411"/>
      <c r="C26" s="16" t="s">
        <v>109</v>
      </c>
      <c r="D26" s="63" t="s">
        <v>144</v>
      </c>
      <c r="E26" s="512" t="s">
        <v>77</v>
      </c>
      <c r="F26" s="7"/>
      <c r="G26" s="7" t="s">
        <v>91</v>
      </c>
      <c r="H26" s="28"/>
      <c r="I26" s="401"/>
    </row>
    <row r="27" spans="2:10" s="12" customFormat="1" ht="16.5" customHeight="1">
      <c r="B27" s="411"/>
      <c r="C27" s="16" t="s">
        <v>173</v>
      </c>
      <c r="D27" s="63" t="s">
        <v>144</v>
      </c>
      <c r="E27" s="512" t="s">
        <v>124</v>
      </c>
      <c r="F27" s="7" t="s">
        <v>138</v>
      </c>
      <c r="G27" s="7" t="s">
        <v>91</v>
      </c>
      <c r="H27" s="28"/>
      <c r="I27" s="401"/>
    </row>
    <row r="28" spans="2:10" s="139" customFormat="1" ht="16.5" customHeight="1">
      <c r="B28" s="402"/>
      <c r="C28" s="11"/>
      <c r="D28" s="14"/>
      <c r="E28" s="7"/>
      <c r="F28" s="13"/>
      <c r="G28" s="13"/>
      <c r="H28" s="30"/>
      <c r="I28" s="401"/>
    </row>
    <row r="29" spans="2:10" s="123" customFormat="1" ht="16.5" customHeight="1">
      <c r="B29" s="435"/>
      <c r="C29" s="19">
        <v>3</v>
      </c>
      <c r="D29" s="18" t="s">
        <v>144</v>
      </c>
      <c r="E29" s="459" t="s">
        <v>87</v>
      </c>
      <c r="F29" s="459"/>
      <c r="G29" s="459"/>
      <c r="H29" s="29"/>
      <c r="I29" s="191"/>
    </row>
    <row r="30" spans="2:10" s="123" customFormat="1" ht="16.5" customHeight="1">
      <c r="B30" s="435"/>
      <c r="C30" s="19">
        <v>3.1</v>
      </c>
      <c r="D30" s="18" t="s">
        <v>144</v>
      </c>
      <c r="E30" s="512" t="s">
        <v>31</v>
      </c>
      <c r="F30" s="7" t="s">
        <v>139</v>
      </c>
      <c r="G30" s="9" t="s">
        <v>209</v>
      </c>
      <c r="H30" s="29"/>
      <c r="I30" s="191"/>
    </row>
    <row r="31" spans="2:10" s="123" customFormat="1" ht="16.5" customHeight="1">
      <c r="B31" s="435"/>
      <c r="C31" s="19">
        <v>3.2</v>
      </c>
      <c r="D31" s="18" t="s">
        <v>144</v>
      </c>
      <c r="E31" s="512" t="s">
        <v>165</v>
      </c>
      <c r="F31" s="7" t="s">
        <v>139</v>
      </c>
      <c r="G31" s="9" t="s">
        <v>209</v>
      </c>
      <c r="H31" s="29"/>
      <c r="I31" s="191"/>
    </row>
    <row r="32" spans="2:10" s="251" customFormat="1" ht="16.5" customHeight="1">
      <c r="B32" s="436"/>
      <c r="C32" s="11"/>
      <c r="D32" s="2"/>
      <c r="E32" s="512"/>
      <c r="F32" s="124"/>
      <c r="G32" s="437"/>
      <c r="H32" s="28"/>
      <c r="I32" s="438"/>
    </row>
    <row r="33" spans="2:9" s="12" customFormat="1" ht="16.5" customHeight="1">
      <c r="B33" s="411"/>
      <c r="C33" s="6">
        <v>4</v>
      </c>
      <c r="D33" s="13"/>
      <c r="E33" s="474" t="s">
        <v>9</v>
      </c>
      <c r="F33" s="459"/>
      <c r="G33" s="459"/>
      <c r="H33" s="30"/>
      <c r="I33" s="412"/>
    </row>
    <row r="34" spans="2:9" s="12" customFormat="1" ht="16.5" customHeight="1">
      <c r="B34" s="411"/>
      <c r="C34" s="10">
        <v>4.0999999999999996</v>
      </c>
      <c r="D34" s="14" t="s">
        <v>213</v>
      </c>
      <c r="E34" s="512" t="s">
        <v>186</v>
      </c>
      <c r="F34" s="13" t="s">
        <v>138</v>
      </c>
      <c r="G34" s="13" t="s">
        <v>103</v>
      </c>
      <c r="H34" s="30"/>
      <c r="I34" s="401"/>
    </row>
    <row r="35" spans="2:9" s="12" customFormat="1" ht="16.5" customHeight="1">
      <c r="B35" s="411"/>
      <c r="C35" s="10">
        <v>4.2</v>
      </c>
      <c r="D35" s="14" t="s">
        <v>213</v>
      </c>
      <c r="E35" s="512" t="s">
        <v>127</v>
      </c>
      <c r="F35" s="13" t="s">
        <v>138</v>
      </c>
      <c r="G35" s="13" t="s">
        <v>103</v>
      </c>
      <c r="H35" s="30"/>
      <c r="I35" s="401"/>
    </row>
    <row r="36" spans="2:9" s="324" customFormat="1" ht="16.5" customHeight="1">
      <c r="B36" s="482"/>
      <c r="C36" s="475"/>
      <c r="D36" s="476"/>
      <c r="E36" s="477"/>
      <c r="F36" s="478"/>
      <c r="G36" s="476"/>
      <c r="H36" s="479"/>
      <c r="I36" s="484"/>
    </row>
    <row r="37" spans="2:9" s="138" customFormat="1" ht="16.5" customHeight="1">
      <c r="B37" s="483" t="s">
        <v>136</v>
      </c>
      <c r="C37" s="11">
        <v>5</v>
      </c>
      <c r="D37" s="13"/>
      <c r="E37" s="480" t="s">
        <v>3</v>
      </c>
      <c r="F37" s="480"/>
      <c r="G37" s="481"/>
      <c r="H37" s="136"/>
      <c r="I37" s="449"/>
    </row>
    <row r="38" spans="2:9" s="138" customFormat="1" ht="16.5" customHeight="1">
      <c r="B38" s="483"/>
      <c r="C38" s="11">
        <f>C37+0.1</f>
        <v>5.0999999999999996</v>
      </c>
      <c r="D38" s="2" t="s">
        <v>213</v>
      </c>
      <c r="E38" s="511" t="s">
        <v>10</v>
      </c>
      <c r="F38" s="4" t="s">
        <v>139</v>
      </c>
      <c r="G38" s="4" t="s">
        <v>16</v>
      </c>
      <c r="H38" s="136"/>
      <c r="I38" s="449"/>
    </row>
    <row r="39" spans="2:9" s="138" customFormat="1" ht="29" customHeight="1">
      <c r="B39" s="483"/>
      <c r="C39" s="11">
        <f t="shared" ref="C39:C58" si="0">C38+0.1</f>
        <v>5.1999999999999993</v>
      </c>
      <c r="D39" s="2" t="s">
        <v>213</v>
      </c>
      <c r="E39" s="514" t="s">
        <v>11</v>
      </c>
      <c r="F39" s="4" t="s">
        <v>139</v>
      </c>
      <c r="G39" s="4" t="s">
        <v>16</v>
      </c>
      <c r="H39" s="136"/>
      <c r="I39" s="449"/>
    </row>
    <row r="40" spans="2:9" s="138" customFormat="1" ht="38" customHeight="1">
      <c r="B40" s="483"/>
      <c r="C40" s="11">
        <f t="shared" si="0"/>
        <v>5.2999999999999989</v>
      </c>
      <c r="D40" s="2" t="s">
        <v>213</v>
      </c>
      <c r="E40" s="514" t="s">
        <v>25</v>
      </c>
      <c r="F40" s="4"/>
      <c r="G40" s="4" t="s">
        <v>183</v>
      </c>
      <c r="H40" s="136"/>
      <c r="I40" s="449"/>
    </row>
    <row r="41" spans="2:9" s="138" customFormat="1" ht="21" customHeight="1">
      <c r="B41" s="483"/>
      <c r="C41" s="11">
        <f t="shared" si="0"/>
        <v>5.3999999999999986</v>
      </c>
      <c r="D41" s="2" t="s">
        <v>213</v>
      </c>
      <c r="E41" s="514" t="s">
        <v>26</v>
      </c>
      <c r="F41" s="4"/>
      <c r="G41" s="4" t="s">
        <v>85</v>
      </c>
      <c r="H41" s="136"/>
      <c r="I41" s="449"/>
    </row>
    <row r="42" spans="2:9" s="138" customFormat="1" ht="16.5" customHeight="1">
      <c r="B42" s="483"/>
      <c r="C42" s="11">
        <f t="shared" si="0"/>
        <v>5.4999999999999982</v>
      </c>
      <c r="D42" s="13"/>
      <c r="E42" s="477"/>
      <c r="F42" s="477"/>
      <c r="G42" s="477"/>
      <c r="H42" s="136"/>
      <c r="I42" s="449"/>
    </row>
    <row r="43" spans="2:9" s="135" customFormat="1" ht="16.5" customHeight="1">
      <c r="B43" s="413"/>
      <c r="C43" s="11">
        <f t="shared" si="0"/>
        <v>5.5999999999999979</v>
      </c>
      <c r="D43" s="2" t="s">
        <v>213</v>
      </c>
      <c r="E43" s="511" t="s">
        <v>27</v>
      </c>
      <c r="F43" s="4" t="s">
        <v>139</v>
      </c>
      <c r="G43" s="4" t="s">
        <v>210</v>
      </c>
      <c r="H43" s="33"/>
      <c r="I43" s="401"/>
    </row>
    <row r="44" spans="2:9" s="135" customFormat="1" ht="16.5" customHeight="1">
      <c r="B44" s="413"/>
      <c r="C44" s="11">
        <f t="shared" si="0"/>
        <v>5.6999999999999975</v>
      </c>
      <c r="D44" s="2" t="s">
        <v>213</v>
      </c>
      <c r="E44" s="511" t="s">
        <v>28</v>
      </c>
      <c r="F44" s="4" t="s">
        <v>139</v>
      </c>
      <c r="G44" s="4" t="s">
        <v>211</v>
      </c>
      <c r="H44" s="33"/>
      <c r="I44" s="401"/>
    </row>
    <row r="45" spans="2:9" s="135" customFormat="1" ht="16.5" customHeight="1">
      <c r="B45" s="413"/>
      <c r="C45" s="11">
        <f t="shared" si="0"/>
        <v>5.7999999999999972</v>
      </c>
      <c r="D45" s="477"/>
      <c r="E45" s="477"/>
      <c r="F45" s="477"/>
      <c r="G45" s="477"/>
      <c r="H45" s="33"/>
      <c r="I45" s="401"/>
    </row>
    <row r="46" spans="2:9" s="135" customFormat="1" ht="16.5" customHeight="1">
      <c r="B46" s="413"/>
      <c r="C46" s="11">
        <f t="shared" si="0"/>
        <v>5.8999999999999968</v>
      </c>
      <c r="D46" s="2" t="s">
        <v>213</v>
      </c>
      <c r="E46" s="511" t="s">
        <v>57</v>
      </c>
      <c r="F46" s="4" t="s">
        <v>139</v>
      </c>
      <c r="G46" s="4" t="s">
        <v>16</v>
      </c>
      <c r="H46" s="33"/>
      <c r="I46" s="401"/>
    </row>
    <row r="47" spans="2:9" s="135" customFormat="1" ht="35" customHeight="1">
      <c r="B47" s="413"/>
      <c r="C47" s="11">
        <f t="shared" si="0"/>
        <v>5.9999999999999964</v>
      </c>
      <c r="D47" s="2" t="s">
        <v>213</v>
      </c>
      <c r="E47" s="514" t="s">
        <v>58</v>
      </c>
      <c r="F47" s="4"/>
      <c r="G47" s="4" t="s">
        <v>4</v>
      </c>
      <c r="H47" s="33"/>
      <c r="I47" s="401"/>
    </row>
    <row r="48" spans="2:9" s="135" customFormat="1" ht="31" customHeight="1">
      <c r="B48" s="413"/>
      <c r="C48" s="11">
        <f t="shared" si="0"/>
        <v>6.0999999999999961</v>
      </c>
      <c r="D48" s="2" t="s">
        <v>213</v>
      </c>
      <c r="E48" s="511" t="s">
        <v>30</v>
      </c>
      <c r="F48" s="4" t="s">
        <v>139</v>
      </c>
      <c r="G48" s="4" t="s">
        <v>19</v>
      </c>
      <c r="H48" s="33"/>
      <c r="I48" s="401">
        <v>0.63541666666666663</v>
      </c>
    </row>
    <row r="49" spans="1:9" s="122" customFormat="1" ht="16.5" customHeight="1">
      <c r="B49" s="439"/>
      <c r="C49" s="10"/>
      <c r="D49" s="7"/>
      <c r="E49" s="441" t="s">
        <v>145</v>
      </c>
      <c r="F49" s="442"/>
      <c r="G49" s="442"/>
      <c r="H49" s="443"/>
      <c r="I49" s="450">
        <v>0.64583333333333337</v>
      </c>
    </row>
    <row r="50" spans="1:9" s="122" customFormat="1" ht="16.5" customHeight="1">
      <c r="B50" s="439"/>
      <c r="C50" s="10"/>
      <c r="D50" s="489"/>
      <c r="E50" s="441" t="s">
        <v>111</v>
      </c>
      <c r="F50" s="515"/>
      <c r="G50" s="515"/>
      <c r="H50" s="515"/>
      <c r="I50" s="450">
        <v>0.66666666666666663</v>
      </c>
    </row>
    <row r="51" spans="1:9" s="135" customFormat="1" ht="35" customHeight="1">
      <c r="B51" s="413"/>
      <c r="C51" s="11">
        <f>C48+0.1</f>
        <v>6.1999999999999957</v>
      </c>
      <c r="D51" s="2" t="s">
        <v>213</v>
      </c>
      <c r="E51" s="511" t="s">
        <v>195</v>
      </c>
      <c r="F51" s="4" t="s">
        <v>139</v>
      </c>
      <c r="G51" s="4" t="s">
        <v>75</v>
      </c>
      <c r="H51" s="33"/>
      <c r="I51" s="401">
        <v>0.67361111111111116</v>
      </c>
    </row>
    <row r="52" spans="1:9" s="135" customFormat="1" ht="35" customHeight="1">
      <c r="B52" s="413"/>
      <c r="C52" s="11">
        <f t="shared" si="0"/>
        <v>6.2999999999999954</v>
      </c>
      <c r="D52" s="2" t="s">
        <v>213</v>
      </c>
      <c r="E52" s="511" t="s">
        <v>182</v>
      </c>
      <c r="F52" s="4" t="s">
        <v>139</v>
      </c>
      <c r="G52" s="4" t="s">
        <v>75</v>
      </c>
      <c r="H52" s="33"/>
      <c r="I52" s="401"/>
    </row>
    <row r="53" spans="1:9" s="135" customFormat="1" ht="16.5" customHeight="1">
      <c r="B53" s="413"/>
      <c r="C53" s="11">
        <f>C58+0.1</f>
        <v>6.8999999999999932</v>
      </c>
      <c r="D53" s="2" t="s">
        <v>213</v>
      </c>
      <c r="E53" s="511" t="s">
        <v>196</v>
      </c>
      <c r="F53" s="4" t="s">
        <v>139</v>
      </c>
      <c r="G53" s="4" t="s">
        <v>75</v>
      </c>
      <c r="H53" s="33"/>
      <c r="I53" s="401"/>
    </row>
    <row r="54" spans="1:9" s="135" customFormat="1" ht="35" customHeight="1">
      <c r="B54" s="413"/>
      <c r="C54" s="11">
        <f>C52+0.1</f>
        <v>6.399999999999995</v>
      </c>
      <c r="D54" s="2" t="s">
        <v>213</v>
      </c>
      <c r="E54" s="511" t="s">
        <v>197</v>
      </c>
      <c r="F54" s="4" t="s">
        <v>139</v>
      </c>
      <c r="G54" s="4" t="s">
        <v>75</v>
      </c>
      <c r="H54" s="33"/>
      <c r="I54" s="401"/>
    </row>
    <row r="55" spans="1:9" s="135" customFormat="1" ht="16.5" customHeight="1">
      <c r="B55" s="413"/>
      <c r="C55" s="11">
        <f t="shared" si="0"/>
        <v>6.4999999999999947</v>
      </c>
      <c r="D55" s="2" t="s">
        <v>213</v>
      </c>
      <c r="E55" s="511" t="s">
        <v>198</v>
      </c>
      <c r="F55" s="4" t="s">
        <v>139</v>
      </c>
      <c r="G55" s="4" t="s">
        <v>75</v>
      </c>
      <c r="H55" s="33"/>
      <c r="I55" s="401"/>
    </row>
    <row r="56" spans="1:9" s="135" customFormat="1" ht="30" customHeight="1">
      <c r="B56" s="413"/>
      <c r="C56" s="11">
        <f t="shared" si="0"/>
        <v>6.5999999999999943</v>
      </c>
      <c r="D56" s="2" t="s">
        <v>213</v>
      </c>
      <c r="E56" s="511" t="s">
        <v>155</v>
      </c>
      <c r="F56" s="4" t="s">
        <v>139</v>
      </c>
      <c r="G56" s="4" t="s">
        <v>75</v>
      </c>
      <c r="H56" s="33"/>
      <c r="I56" s="401"/>
    </row>
    <row r="57" spans="1:9" s="135" customFormat="1" ht="16.5" customHeight="1">
      <c r="B57" s="413"/>
      <c r="C57" s="11">
        <f t="shared" si="0"/>
        <v>6.699999999999994</v>
      </c>
      <c r="D57" s="2" t="s">
        <v>213</v>
      </c>
      <c r="E57" s="511" t="s">
        <v>156</v>
      </c>
      <c r="F57" s="4" t="s">
        <v>139</v>
      </c>
      <c r="G57" s="4" t="s">
        <v>75</v>
      </c>
      <c r="H57" s="33"/>
      <c r="I57" s="401"/>
    </row>
    <row r="58" spans="1:9" s="135" customFormat="1" ht="16.5" customHeight="1">
      <c r="B58" s="413"/>
      <c r="C58" s="11">
        <f t="shared" si="0"/>
        <v>6.7999999999999936</v>
      </c>
      <c r="D58" s="2" t="s">
        <v>213</v>
      </c>
      <c r="E58" s="511" t="s">
        <v>157</v>
      </c>
      <c r="F58" s="4" t="s">
        <v>139</v>
      </c>
      <c r="G58" s="4" t="s">
        <v>75</v>
      </c>
      <c r="H58" s="33"/>
      <c r="I58" s="401"/>
    </row>
    <row r="60" spans="1:9" s="122" customFormat="1" ht="16.5" customHeight="1">
      <c r="B60" s="439"/>
      <c r="C60" s="10"/>
      <c r="D60" s="7"/>
      <c r="E60" s="441" t="s">
        <v>150</v>
      </c>
      <c r="F60" s="442"/>
      <c r="G60" s="442"/>
      <c r="H60" s="443"/>
      <c r="I60" s="450">
        <v>0.72916666666666663</v>
      </c>
    </row>
    <row r="61" spans="1:9" s="122" customFormat="1" ht="16.5" customHeight="1">
      <c r="B61" s="684" t="s">
        <v>136</v>
      </c>
      <c r="C61" s="685"/>
      <c r="D61" s="685"/>
      <c r="E61" s="685"/>
      <c r="F61" s="685"/>
      <c r="G61" s="685"/>
      <c r="H61" s="685"/>
      <c r="I61" s="686"/>
    </row>
    <row r="62" spans="1:9" s="122" customFormat="1" ht="16.5" customHeight="1">
      <c r="A62" s="417"/>
      <c r="B62" s="712" t="str">
        <f>$B$3</f>
        <v>Interim</v>
      </c>
      <c r="C62" s="712"/>
      <c r="D62" s="689" t="str">
        <f>D3</f>
        <v>IEEE 802.18 RR TAG</v>
      </c>
      <c r="E62" s="689"/>
      <c r="F62" s="689"/>
      <c r="G62" s="689"/>
      <c r="H62" s="689"/>
      <c r="I62" s="690"/>
    </row>
    <row r="63" spans="1:9" s="122" customFormat="1" ht="16.5" customHeight="1">
      <c r="A63" s="417"/>
      <c r="B63" s="713" t="str">
        <f>'802.18 Cover'!$C$4</f>
        <v>R13</v>
      </c>
      <c r="C63" s="713"/>
      <c r="D63" s="673" t="str">
        <f>D4</f>
        <v>Jacksonville, FL</v>
      </c>
      <c r="E63" s="673"/>
      <c r="F63" s="673"/>
      <c r="G63" s="673"/>
      <c r="H63" s="673"/>
      <c r="I63" s="674"/>
    </row>
    <row r="64" spans="1:9" s="122" customFormat="1" ht="16.5" customHeight="1">
      <c r="A64" s="417"/>
      <c r="B64" s="713"/>
      <c r="C64" s="713"/>
      <c r="D64" s="673" t="str">
        <f>D5</f>
        <v>January 15-20, 2012</v>
      </c>
      <c r="E64" s="673"/>
      <c r="F64" s="673"/>
      <c r="G64" s="673"/>
      <c r="H64" s="673"/>
      <c r="I64" s="674"/>
    </row>
    <row r="65" spans="1:10" s="122" customFormat="1" ht="16.5" customHeight="1">
      <c r="A65" s="417"/>
      <c r="B65" s="420"/>
      <c r="C65" s="147"/>
      <c r="D65" s="36"/>
      <c r="E65" s="36"/>
      <c r="F65" s="36"/>
      <c r="G65" s="36"/>
      <c r="H65" s="36"/>
      <c r="I65" s="421"/>
    </row>
    <row r="66" spans="1:10" s="419" customFormat="1" ht="16.5" customHeight="1">
      <c r="A66" s="418"/>
      <c r="B66" s="678" t="s">
        <v>185</v>
      </c>
      <c r="C66" s="679"/>
      <c r="D66" s="679"/>
      <c r="E66" s="679"/>
      <c r="F66" s="679"/>
      <c r="G66" s="679"/>
      <c r="H66" s="679"/>
      <c r="I66" s="680"/>
    </row>
    <row r="67" spans="1:10" s="122" customFormat="1" ht="16.5" customHeight="1">
      <c r="A67" s="417"/>
      <c r="B67" s="681"/>
      <c r="C67" s="682"/>
      <c r="D67" s="682"/>
      <c r="E67" s="682"/>
      <c r="F67" s="682"/>
      <c r="G67" s="682"/>
      <c r="H67" s="682"/>
      <c r="I67" s="683"/>
      <c r="J67" s="123"/>
    </row>
    <row r="68" spans="1:10" s="122" customFormat="1" ht="16.5" customHeight="1">
      <c r="B68" s="485"/>
      <c r="C68" s="460"/>
      <c r="D68" s="460"/>
      <c r="E68" s="460"/>
      <c r="F68" s="460"/>
      <c r="G68" s="460"/>
      <c r="H68" s="460"/>
      <c r="I68" s="490"/>
      <c r="J68" s="123"/>
    </row>
    <row r="69" spans="1:10" s="12" customFormat="1" ht="16.5" customHeight="1">
      <c r="B69" s="411"/>
      <c r="C69" s="461"/>
      <c r="D69" s="462"/>
      <c r="E69" s="462"/>
      <c r="F69" s="462"/>
      <c r="G69" s="462"/>
      <c r="H69" s="668" t="s">
        <v>34</v>
      </c>
      <c r="I69" s="669"/>
      <c r="J69" s="416"/>
    </row>
    <row r="70" spans="1:10" s="17" customFormat="1" ht="16.5" customHeight="1">
      <c r="B70" s="414"/>
      <c r="C70" s="11">
        <v>1</v>
      </c>
      <c r="D70" s="15"/>
      <c r="E70" s="404" t="s">
        <v>146</v>
      </c>
      <c r="F70" s="404"/>
      <c r="G70" s="404"/>
      <c r="H70" s="27"/>
      <c r="I70" s="449">
        <f>TIME(13,30,0)</f>
        <v>0.5625</v>
      </c>
    </row>
    <row r="71" spans="1:10" s="17" customFormat="1" ht="16.5" customHeight="1">
      <c r="B71" s="402"/>
      <c r="C71" s="16">
        <v>1.1000000000000001</v>
      </c>
      <c r="D71" s="8" t="s">
        <v>142</v>
      </c>
      <c r="E71" s="511" t="s">
        <v>107</v>
      </c>
      <c r="F71" s="13"/>
      <c r="G71" s="7" t="s">
        <v>207</v>
      </c>
      <c r="H71" s="30"/>
      <c r="I71" s="401"/>
    </row>
    <row r="72" spans="1:10" s="17" customFormat="1" ht="16.5" customHeight="1">
      <c r="B72" s="402"/>
      <c r="C72" s="4">
        <v>1.2</v>
      </c>
      <c r="D72" s="457"/>
      <c r="E72" s="512"/>
      <c r="F72" s="13"/>
      <c r="G72" s="7"/>
      <c r="H72" s="30"/>
      <c r="I72" s="401"/>
    </row>
    <row r="73" spans="1:10" s="17" customFormat="1" ht="16.5" customHeight="1">
      <c r="B73" s="414"/>
      <c r="C73" s="11"/>
      <c r="D73" s="15"/>
      <c r="E73" s="512"/>
      <c r="F73" s="13"/>
      <c r="G73" s="13"/>
      <c r="H73" s="27"/>
      <c r="I73" s="415"/>
    </row>
    <row r="74" spans="1:10" s="17" customFormat="1" ht="16.5" customHeight="1">
      <c r="B74" s="414"/>
      <c r="C74" s="11">
        <v>3</v>
      </c>
      <c r="D74" s="15"/>
      <c r="E74" s="404" t="s">
        <v>102</v>
      </c>
      <c r="F74" s="404"/>
      <c r="G74" s="404"/>
      <c r="H74" s="463"/>
      <c r="I74" s="449"/>
    </row>
    <row r="75" spans="1:10" s="17" customFormat="1" ht="16.5" customHeight="1">
      <c r="B75" s="414"/>
      <c r="C75" s="11"/>
      <c r="D75" s="15"/>
      <c r="E75" s="13"/>
      <c r="F75" s="13"/>
      <c r="G75" s="13"/>
      <c r="H75" s="27"/>
      <c r="I75" s="415"/>
    </row>
    <row r="76" spans="1:10" s="17" customFormat="1" ht="16.5" customHeight="1">
      <c r="B76" s="414"/>
      <c r="C76" s="11"/>
      <c r="D76" s="13"/>
      <c r="E76" s="511" t="s">
        <v>98</v>
      </c>
      <c r="F76" s="13"/>
      <c r="G76" s="13"/>
      <c r="H76" s="27"/>
      <c r="I76" s="415"/>
    </row>
    <row r="77" spans="1:10" s="17" customFormat="1" ht="16.5" customHeight="1">
      <c r="B77" s="414"/>
      <c r="C77" s="11"/>
      <c r="D77" s="13"/>
      <c r="E77" s="13"/>
      <c r="F77" s="13"/>
      <c r="G77" s="13"/>
      <c r="H77" s="27"/>
      <c r="I77" s="415"/>
    </row>
    <row r="78" spans="1:10" s="122" customFormat="1" ht="16.5" customHeight="1">
      <c r="B78" s="439"/>
      <c r="C78" s="6">
        <v>4</v>
      </c>
      <c r="D78" s="2"/>
      <c r="E78" s="459" t="s">
        <v>174</v>
      </c>
      <c r="F78" s="459"/>
      <c r="G78" s="459"/>
      <c r="H78" s="29"/>
      <c r="I78" s="449"/>
    </row>
    <row r="79" spans="1:10" s="135" customFormat="1" ht="16.5" customHeight="1">
      <c r="B79" s="413"/>
      <c r="C79" s="1"/>
      <c r="D79" s="2"/>
      <c r="E79" s="3"/>
      <c r="F79" s="4"/>
      <c r="G79" s="4"/>
      <c r="H79" s="33"/>
      <c r="I79" s="191"/>
    </row>
    <row r="80" spans="1:10" s="135" customFormat="1" ht="16.5" customHeight="1">
      <c r="B80" s="413"/>
      <c r="C80" s="1">
        <v>4.0999999999999996</v>
      </c>
      <c r="D80" s="2"/>
      <c r="E80" s="405" t="s">
        <v>149</v>
      </c>
      <c r="F80" s="4"/>
      <c r="G80" s="4"/>
      <c r="H80" s="33"/>
      <c r="I80" s="449"/>
    </row>
    <row r="81" spans="2:9" s="17" customFormat="1" ht="16.5" customHeight="1">
      <c r="B81" s="414"/>
      <c r="C81" s="11" t="s">
        <v>129</v>
      </c>
      <c r="D81" s="13" t="s">
        <v>144</v>
      </c>
      <c r="E81" s="398"/>
      <c r="F81" s="13" t="s">
        <v>139</v>
      </c>
      <c r="G81" s="13" t="s">
        <v>22</v>
      </c>
      <c r="H81" s="27"/>
      <c r="I81" s="401"/>
    </row>
    <row r="82" spans="2:9" s="135" customFormat="1" ht="16.5" customHeight="1">
      <c r="B82" s="192"/>
      <c r="C82" s="1" t="s">
        <v>130</v>
      </c>
      <c r="D82" s="2" t="s">
        <v>144</v>
      </c>
      <c r="E82" s="5"/>
      <c r="F82" s="4" t="s">
        <v>139</v>
      </c>
      <c r="G82" s="2" t="s">
        <v>20</v>
      </c>
      <c r="H82" s="31"/>
      <c r="I82" s="401"/>
    </row>
    <row r="83" spans="2:9" s="135" customFormat="1" ht="16.5" customHeight="1">
      <c r="B83" s="192"/>
      <c r="C83" s="1" t="s">
        <v>177</v>
      </c>
      <c r="D83" s="2" t="s">
        <v>144</v>
      </c>
      <c r="E83" s="5"/>
      <c r="F83" s="4" t="s">
        <v>139</v>
      </c>
      <c r="G83" s="2" t="s">
        <v>20</v>
      </c>
      <c r="H83" s="31"/>
      <c r="I83" s="401"/>
    </row>
    <row r="84" spans="2:9" s="135" customFormat="1" ht="16.5" customHeight="1">
      <c r="B84" s="192"/>
      <c r="C84" s="1" t="s">
        <v>178</v>
      </c>
      <c r="D84" s="2" t="s">
        <v>144</v>
      </c>
      <c r="E84" s="5"/>
      <c r="F84" s="4" t="s">
        <v>139</v>
      </c>
      <c r="G84" s="13" t="s">
        <v>20</v>
      </c>
      <c r="H84" s="31"/>
      <c r="I84" s="401"/>
    </row>
    <row r="85" spans="2:9" s="135" customFormat="1" ht="16.5" customHeight="1">
      <c r="B85" s="192"/>
      <c r="C85" s="1" t="s">
        <v>179</v>
      </c>
      <c r="D85" s="2" t="s">
        <v>144</v>
      </c>
      <c r="E85" s="5"/>
      <c r="F85" s="4" t="s">
        <v>139</v>
      </c>
      <c r="G85" s="2" t="s">
        <v>20</v>
      </c>
      <c r="H85" s="31"/>
      <c r="I85" s="401"/>
    </row>
    <row r="86" spans="2:9" s="135" customFormat="1" ht="16.5" customHeight="1">
      <c r="B86" s="192"/>
      <c r="C86" s="1" t="s">
        <v>180</v>
      </c>
      <c r="D86" s="2" t="s">
        <v>144</v>
      </c>
      <c r="E86" s="5"/>
      <c r="F86" s="4" t="s">
        <v>139</v>
      </c>
      <c r="G86" s="2" t="s">
        <v>20</v>
      </c>
      <c r="H86" s="31"/>
      <c r="I86" s="401"/>
    </row>
    <row r="87" spans="2:9" s="135" customFormat="1" ht="16.5" customHeight="1">
      <c r="B87" s="192"/>
      <c r="C87" s="1"/>
      <c r="D87" s="2"/>
      <c r="E87" s="5"/>
      <c r="F87" s="4"/>
      <c r="G87" s="2"/>
      <c r="H87" s="31"/>
      <c r="I87" s="401"/>
    </row>
    <row r="88" spans="2:9" s="122" customFormat="1" ht="16.5" customHeight="1">
      <c r="B88" s="439"/>
      <c r="C88" s="10"/>
      <c r="D88" s="7"/>
      <c r="E88" s="8"/>
      <c r="F88" s="7"/>
      <c r="G88" s="9"/>
      <c r="H88" s="29"/>
      <c r="I88" s="400"/>
    </row>
    <row r="89" spans="2:9" s="139" customFormat="1" ht="16.5" customHeight="1">
      <c r="B89" s="402"/>
      <c r="C89" s="11">
        <v>5</v>
      </c>
      <c r="D89" s="13"/>
      <c r="E89" s="464" t="s">
        <v>101</v>
      </c>
      <c r="F89" s="404"/>
      <c r="G89" s="404"/>
      <c r="H89" s="30"/>
      <c r="I89" s="449"/>
    </row>
    <row r="90" spans="2:9" s="139" customFormat="1" ht="16.5" customHeight="1">
      <c r="B90" s="402"/>
      <c r="C90" s="11">
        <v>5.0999999999999996</v>
      </c>
      <c r="D90" s="2" t="s">
        <v>143</v>
      </c>
      <c r="E90" s="511" t="s">
        <v>100</v>
      </c>
      <c r="F90" s="4" t="s">
        <v>139</v>
      </c>
      <c r="G90" s="2" t="s">
        <v>23</v>
      </c>
      <c r="H90" s="31"/>
      <c r="I90" s="401"/>
    </row>
    <row r="91" spans="2:9" s="139" customFormat="1" ht="16.5" customHeight="1">
      <c r="B91" s="402"/>
      <c r="C91" s="11"/>
      <c r="D91" s="13"/>
      <c r="E91" s="14"/>
      <c r="F91" s="13"/>
      <c r="G91" s="13"/>
      <c r="H91" s="30"/>
      <c r="I91" s="400"/>
    </row>
    <row r="92" spans="2:9" s="139" customFormat="1" ht="16.5" customHeight="1">
      <c r="B92" s="402"/>
      <c r="C92" s="1">
        <v>6</v>
      </c>
      <c r="D92" s="13"/>
      <c r="E92" s="403" t="s">
        <v>84</v>
      </c>
      <c r="F92" s="13"/>
      <c r="G92" s="14"/>
      <c r="H92" s="136"/>
      <c r="I92" s="412"/>
    </row>
    <row r="93" spans="2:9" s="139" customFormat="1" ht="16.5" customHeight="1">
      <c r="B93" s="402"/>
      <c r="C93" s="1">
        <v>6.1</v>
      </c>
      <c r="D93" s="2" t="s">
        <v>213</v>
      </c>
      <c r="E93" s="511" t="s">
        <v>17</v>
      </c>
      <c r="F93" s="4" t="s">
        <v>139</v>
      </c>
      <c r="G93" s="2" t="s">
        <v>208</v>
      </c>
      <c r="H93" s="31"/>
      <c r="I93" s="401"/>
    </row>
    <row r="94" spans="2:9" s="139" customFormat="1" ht="16.5" customHeight="1">
      <c r="B94" s="402"/>
      <c r="C94" s="1">
        <v>6.3</v>
      </c>
      <c r="D94" s="2" t="s">
        <v>213</v>
      </c>
      <c r="E94" s="511" t="s">
        <v>18</v>
      </c>
      <c r="F94" s="4" t="s">
        <v>139</v>
      </c>
      <c r="G94" s="2" t="s">
        <v>208</v>
      </c>
      <c r="H94" s="31"/>
      <c r="I94" s="401"/>
    </row>
    <row r="95" spans="2:9" s="138" customFormat="1" ht="16.5" customHeight="1">
      <c r="B95" s="192"/>
      <c r="C95" s="1"/>
      <c r="D95" s="137"/>
      <c r="E95" s="5"/>
      <c r="F95" s="4"/>
      <c r="G95" s="137"/>
      <c r="H95" s="136"/>
      <c r="I95" s="401"/>
    </row>
    <row r="96" spans="2:9" s="139" customFormat="1" ht="16.5" customHeight="1">
      <c r="B96" s="402"/>
      <c r="C96" s="1">
        <v>7</v>
      </c>
      <c r="D96" s="13"/>
      <c r="E96" s="404" t="s">
        <v>128</v>
      </c>
      <c r="F96" s="404" t="s">
        <v>138</v>
      </c>
      <c r="G96" s="464" t="s">
        <v>208</v>
      </c>
      <c r="H96" s="458"/>
      <c r="I96" s="449"/>
    </row>
    <row r="97" spans="2:10" s="139" customFormat="1" ht="16.5" customHeight="1">
      <c r="B97" s="402"/>
      <c r="C97" s="1"/>
      <c r="D97" s="13"/>
      <c r="E97" s="456"/>
      <c r="F97" s="456"/>
      <c r="G97" s="473"/>
      <c r="H97" s="30"/>
      <c r="I97" s="449"/>
    </row>
    <row r="98" spans="2:10" s="139" customFormat="1" ht="16.5" customHeight="1">
      <c r="B98" s="402"/>
      <c r="C98" s="1">
        <v>7.1</v>
      </c>
      <c r="D98" s="13" t="s">
        <v>213</v>
      </c>
      <c r="E98" s="511" t="s">
        <v>175</v>
      </c>
      <c r="F98" s="456"/>
      <c r="G98" s="473"/>
      <c r="H98" s="30"/>
      <c r="I98" s="401"/>
    </row>
    <row r="99" spans="2:10" s="139" customFormat="1" ht="16.5" customHeight="1">
      <c r="B99" s="402"/>
      <c r="C99" s="1"/>
      <c r="D99" s="13"/>
      <c r="E99" s="511"/>
      <c r="F99" s="13"/>
      <c r="G99" s="14"/>
      <c r="H99" s="30"/>
      <c r="I99" s="493"/>
    </row>
    <row r="100" spans="2:10" s="139" customFormat="1" ht="16.5" customHeight="1">
      <c r="B100" s="402"/>
      <c r="C100" s="11">
        <v>8</v>
      </c>
      <c r="D100" s="14" t="s">
        <v>144</v>
      </c>
      <c r="E100" s="404" t="s">
        <v>158</v>
      </c>
      <c r="F100" s="404" t="s">
        <v>138</v>
      </c>
      <c r="G100" s="404" t="s">
        <v>24</v>
      </c>
      <c r="H100" s="30"/>
      <c r="I100" s="401"/>
    </row>
    <row r="101" spans="2:10" s="139" customFormat="1" ht="16.5" customHeight="1">
      <c r="B101" s="402"/>
      <c r="C101" s="11"/>
      <c r="D101" s="14"/>
      <c r="E101" s="470"/>
      <c r="F101" s="13"/>
      <c r="G101" s="13"/>
      <c r="H101" s="30"/>
      <c r="I101" s="493"/>
    </row>
    <row r="102" spans="2:10" s="139" customFormat="1" ht="16.5" customHeight="1">
      <c r="B102" s="402"/>
      <c r="C102" s="11">
        <v>9</v>
      </c>
      <c r="D102" s="13" t="s">
        <v>142</v>
      </c>
      <c r="E102" s="404" t="s">
        <v>33</v>
      </c>
      <c r="F102" s="404" t="s">
        <v>138</v>
      </c>
      <c r="G102" s="404" t="s">
        <v>24</v>
      </c>
      <c r="H102" s="30"/>
      <c r="I102" s="401">
        <v>0.72916666666666663</v>
      </c>
    </row>
    <row r="103" spans="2:10" s="406" customFormat="1" ht="16.5" customHeight="1">
      <c r="B103" s="491"/>
      <c r="C103" s="471"/>
      <c r="D103" s="456"/>
      <c r="E103" s="456"/>
      <c r="F103" s="456"/>
      <c r="G103" s="456"/>
      <c r="H103" s="472"/>
      <c r="I103" s="401"/>
    </row>
    <row r="104" spans="2:10" s="395" customFormat="1" ht="16.5" customHeight="1">
      <c r="B104" s="492"/>
      <c r="C104" s="465"/>
      <c r="D104" s="466"/>
      <c r="E104" s="467"/>
      <c r="F104" s="466"/>
      <c r="G104" s="468">
        <f>TIME(18,0,0)</f>
        <v>0.75</v>
      </c>
      <c r="H104" s="469" t="s">
        <v>105</v>
      </c>
      <c r="I104" s="494"/>
    </row>
    <row r="105" spans="2:10" s="190" customFormat="1" ht="16.5" customHeight="1">
      <c r="B105" s="409"/>
      <c r="C105" s="20"/>
      <c r="D105" s="20"/>
      <c r="E105" s="20"/>
      <c r="F105" s="20"/>
      <c r="G105" s="20"/>
      <c r="H105" s="20"/>
      <c r="I105" s="396"/>
    </row>
    <row r="106" spans="2:10" s="190" customFormat="1" ht="16.5" customHeight="1">
      <c r="B106" s="670" t="s">
        <v>131</v>
      </c>
      <c r="C106" s="671"/>
      <c r="D106" s="671"/>
      <c r="E106" s="671"/>
      <c r="F106" s="671"/>
      <c r="G106" s="671"/>
      <c r="H106" s="671"/>
      <c r="I106" s="672"/>
    </row>
    <row r="107" spans="2:10" s="190" customFormat="1" ht="16.5" customHeight="1">
      <c r="B107" s="410"/>
      <c r="C107" s="21"/>
      <c r="D107" s="22"/>
      <c r="E107" s="23"/>
      <c r="F107" s="22"/>
      <c r="G107" s="23"/>
      <c r="H107" s="34"/>
      <c r="I107" s="397"/>
    </row>
    <row r="108" spans="2:10" s="146" customFormat="1" ht="16.5" customHeight="1">
      <c r="B108" s="675" t="s">
        <v>123</v>
      </c>
      <c r="C108" s="676"/>
      <c r="D108" s="676"/>
      <c r="E108" s="676"/>
      <c r="F108" s="676"/>
      <c r="G108" s="676"/>
      <c r="H108" s="676"/>
      <c r="I108" s="677"/>
      <c r="J108" s="385"/>
    </row>
    <row r="109" spans="2:10" s="190" customFormat="1" ht="16.5" customHeight="1">
      <c r="B109" s="409"/>
      <c r="C109" s="20"/>
      <c r="D109" s="20"/>
      <c r="E109" s="20"/>
      <c r="F109" s="20"/>
      <c r="G109" s="20"/>
      <c r="H109" s="20"/>
      <c r="I109" s="396"/>
    </row>
    <row r="110" spans="2:10" s="190" customFormat="1" ht="16.5" customHeight="1">
      <c r="C110" s="407"/>
      <c r="H110" s="408"/>
      <c r="I110" s="408"/>
    </row>
  </sheetData>
  <dataConsolidate/>
  <customSheetViews>
    <customSheetView guid="{00AABE15-45FB-42F7-A454-BE72949E7A28}" scale="90" showGridLines="0" fitToPage="1" printArea="1" showRuler="0">
      <headerFooter alignWithMargins="0"/>
    </customSheetView>
    <customSheetView guid="{20E74821-39C1-45DB-92E8-46A0E2E722B2}" scale="87" showGridLines="0" fitToPage="1" printArea="1" hiddenRows="1" showRuler="0" topLeftCell="A58">
      <selection activeCell="A58" sqref="A58"/>
      <headerFooter alignWithMargins="0"/>
    </customSheetView>
    <customSheetView guid="{7E5ADFC7-82CA-4A70-A250-6FC82DA284DC}" scale="87" showGridLines="0" fitToPage="1" printArea="1" hiddenRows="1" showRuler="0" topLeftCell="A58">
      <selection activeCell="A58" sqref="A58"/>
      <headerFooter alignWithMargins="0"/>
    </customSheetView>
    <customSheetView guid="{50D0CB11-55BB-43D8-AE23-D74B28948084}" scale="87" showGridLines="0" fitToPage="1" printArea="1" hiddenRows="1" showRuler="0" topLeftCell="A58">
      <selection activeCell="A58" sqref="A58"/>
      <headerFooter alignWithMargins="0"/>
    </customSheetView>
    <customSheetView guid="{1A4B53BA-FB50-4C55-8FB0-39E1B9C1F190}" scale="87" showGridLines="0" fitToPage="1" printArea="1" hiddenRows="1" showRuler="0">
      <headerFooter alignWithMargins="0"/>
    </customSheetView>
    <customSheetView guid="{27B78060-68E1-4A63-8B2B-C34DB2097BAE}" scale="87" showGridLines="0" fitToPage="1" printArea="1" showRuler="0">
      <headerFooter alignWithMargins="0"/>
    </customSheetView>
    <customSheetView guid="{B316FFF2-8282-4BB7-BE04-5FED6E033DE9}" scale="90" showGridLines="0" fitToPage="1" printArea="1" showRuler="0">
      <headerFooter alignWithMargins="0"/>
    </customSheetView>
    <customSheetView guid="{471EB7C4-B2CF-4FBE-9DC9-693B69A7F9FF}" scale="90" showGridLines="0" fitToPage="1" printArea="1" showRuler="0">
      <headerFooter alignWithMargins="0"/>
    </customSheetView>
  </customSheetViews>
  <mergeCells count="20">
    <mergeCell ref="D63:I63"/>
    <mergeCell ref="B9:I9"/>
    <mergeCell ref="B61:I61"/>
    <mergeCell ref="B62:C62"/>
    <mergeCell ref="B63:C64"/>
    <mergeCell ref="B2:I2"/>
    <mergeCell ref="B3:C3"/>
    <mergeCell ref="D62:I62"/>
    <mergeCell ref="B7:I8"/>
    <mergeCell ref="B15:I16"/>
    <mergeCell ref="D3:I3"/>
    <mergeCell ref="D4:I4"/>
    <mergeCell ref="D5:I5"/>
    <mergeCell ref="B4:C5"/>
    <mergeCell ref="H18:I18"/>
    <mergeCell ref="H69:I69"/>
    <mergeCell ref="B106:I106"/>
    <mergeCell ref="D64:I64"/>
    <mergeCell ref="B108:I108"/>
    <mergeCell ref="B66:I67"/>
  </mergeCells>
  <phoneticPr fontId="0" type="noConversion"/>
  <hyperlinks>
    <hyperlink ref="E21" location="'Courtesy%20Notice'!A1" tooltip="Courtesy Notice for Session Attendees" display="SESSION COURTESY NOTICE REMINDER"/>
    <hyperlink ref="E71" location="'Courtesy%20Notice'!A1" tooltip="Courtesy Notice for Session Attendees" display="SESSION COURTESY NOTICE REMINDER"/>
  </hyperlinks>
  <printOptions gridLinesSet="0"/>
  <pageMargins left="0.5" right="0.25" top="1.25" bottom="1.25" header="0.5" footer="0.5"/>
  <headerFooter alignWithMargins="0"/>
  <rowBreaks count="1" manualBreakCount="1">
    <brk id="60" max="8" man="1"/>
  </row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802.18 Cover</vt:lpstr>
      <vt:lpstr>WG Officers</vt:lpstr>
      <vt:lpstr>Courtesy Notice</vt:lpstr>
      <vt:lpstr>Anti-Trust</vt:lpstr>
      <vt:lpstr>WG Session Info</vt:lpstr>
      <vt:lpstr>802.18 RR TAG Graphic</vt:lpstr>
      <vt:lpstr>802.18 WG Agendas</vt:lpstr>
    </vt:vector>
  </TitlesOfParts>
  <Manager/>
  <Company>Notor Research</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subject/>
  <dc:creator>John Notor</dc:creator>
  <cp:keywords/>
  <dc:description/>
  <cp:lastModifiedBy>John H Notor</cp:lastModifiedBy>
  <cp:lastPrinted>2007-07-09T21:32:36Z</cp:lastPrinted>
  <dcterms:created xsi:type="dcterms:W3CDTF">2000-07-21T11:47:05Z</dcterms:created>
  <dcterms:modified xsi:type="dcterms:W3CDTF">2012-01-18T18:18:37Z</dcterms:modified>
  <cp:category/>
</cp:coreProperties>
</file>