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filterPrivacy="1"/>
  <xr:revisionPtr revIDLastSave="0" documentId="8_{F530D53A-7129-46A5-A48B-8DF00759AA9D}" xr6:coauthVersionLast="47" xr6:coauthVersionMax="47" xr10:uidLastSave="{00000000-0000-0000-0000-000000000000}"/>
  <bookViews>
    <workbookView xWindow="-75" yWindow="0" windowWidth="19350" windowHeight="10180" tabRatio="961" firstSheet="3" activeTab="6" xr2:uid="{00000000-000D-0000-FFFF-FFFF00000000}"/>
  </bookViews>
  <sheets>
    <sheet name="IEEE Cover" sheetId="10" r:id="rId1"/>
    <sheet name="6" sheetId="14" r:id="rId2"/>
    <sheet name="Graphic Schedule" sheetId="32" r:id="rId3"/>
    <sheet name="Necessary Registration" sheetId="34" r:id="rId4"/>
    <sheet name="Patemt-Policy; AntiTrust" sheetId="23" r:id="rId5"/>
    <sheet name="Jan. 13 Mon" sheetId="25" r:id="rId6"/>
    <sheet name="Jan. 14 Tue" sheetId="36" r:id="rId7"/>
    <sheet name="Jan. 15 Wed" sheetId="11" r:id="rId8"/>
    <sheet name="Jan. 16 Thu" sheetId="31" r:id="rId9"/>
    <sheet name="Sheet1" sheetId="35" r:id="rId10"/>
    <sheet name="Sheet2" sheetId="37" r:id="rId11"/>
  </sheets>
  <definedNames>
    <definedName name="hour" localSheetId="1">#REF!</definedName>
    <definedName name="hour" localSheetId="0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7" i="36" l="1"/>
  <c r="J17" i="36"/>
  <c r="I17" i="36"/>
  <c r="H17" i="36"/>
  <c r="B17" i="36"/>
  <c r="K12" i="36"/>
  <c r="K13" i="36" s="1"/>
  <c r="J12" i="36"/>
  <c r="J13" i="36" s="1"/>
  <c r="I12" i="36"/>
  <c r="I13" i="36" s="1"/>
  <c r="H12" i="36"/>
  <c r="H13" i="36" s="1"/>
  <c r="K26" i="11"/>
  <c r="J26" i="11" s="1"/>
  <c r="I26" i="11"/>
  <c r="K25" i="11"/>
  <c r="J25" i="11"/>
  <c r="I25" i="11"/>
  <c r="K6" i="31"/>
  <c r="J6" i="31"/>
  <c r="I6" i="31"/>
  <c r="K5" i="31"/>
  <c r="J5" i="31"/>
  <c r="I5" i="31"/>
  <c r="AD10" i="32" l="1"/>
  <c r="AE10" i="32" s="1"/>
  <c r="AG9" i="32"/>
  <c r="AF9" i="32"/>
  <c r="AE9" i="32"/>
  <c r="B6" i="32"/>
  <c r="D6" i="32" s="1"/>
  <c r="I6" i="32" s="1"/>
  <c r="N6" i="32" s="1"/>
  <c r="S6" i="32" s="1"/>
  <c r="X6" i="32" s="1"/>
  <c r="AA6" i="32" s="1"/>
  <c r="AF10" i="32" l="1"/>
  <c r="AG10" i="32"/>
  <c r="AD11" i="32"/>
  <c r="AD12" i="32" l="1"/>
  <c r="AG11" i="32"/>
  <c r="AF11" i="32"/>
  <c r="AE11" i="32"/>
  <c r="AF12" i="32" l="1"/>
  <c r="AE12" i="32"/>
  <c r="AD13" i="32"/>
  <c r="AG12" i="32"/>
  <c r="AD14" i="32" l="1"/>
  <c r="AG13" i="32"/>
  <c r="AF13" i="32"/>
  <c r="AE13" i="32"/>
  <c r="AE14" i="32" l="1"/>
  <c r="AD15" i="32"/>
  <c r="AG14" i="32"/>
  <c r="AF14" i="32"/>
  <c r="AD16" i="32" l="1"/>
  <c r="AG15" i="32"/>
  <c r="AF15" i="32"/>
  <c r="AE15" i="32"/>
  <c r="AF16" i="32" l="1"/>
  <c r="AE16" i="32"/>
  <c r="AD17" i="32"/>
  <c r="AG16" i="32"/>
  <c r="AD18" i="32" l="1"/>
  <c r="AG17" i="32"/>
  <c r="AF17" i="32"/>
  <c r="AE17" i="32"/>
  <c r="AE18" i="32" l="1"/>
  <c r="AD19" i="32"/>
  <c r="AG18" i="32"/>
  <c r="AF18" i="32"/>
  <c r="AD20" i="32" l="1"/>
  <c r="AG19" i="32"/>
  <c r="AF19" i="32"/>
  <c r="AE19" i="32"/>
  <c r="AF20" i="32" l="1"/>
  <c r="AE20" i="32"/>
  <c r="AD21" i="32"/>
  <c r="AG20" i="32"/>
  <c r="AD22" i="32" l="1"/>
  <c r="AG21" i="32"/>
  <c r="AE21" i="32"/>
  <c r="AF22" i="32" l="1"/>
  <c r="AE22" i="32"/>
  <c r="AD23" i="32"/>
  <c r="AG22" i="32"/>
  <c r="AD24" i="32" l="1"/>
  <c r="AG23" i="32"/>
  <c r="AF23" i="32"/>
  <c r="AE23" i="32"/>
  <c r="AG24" i="32" l="1"/>
  <c r="AF24" i="32"/>
  <c r="AE24" i="32"/>
  <c r="AD25" i="32"/>
  <c r="AD26" i="32" l="1"/>
  <c r="AG25" i="32"/>
  <c r="AF25" i="32"/>
  <c r="AE25" i="32"/>
  <c r="AF26" i="32" l="1"/>
  <c r="AE26" i="32"/>
  <c r="AD27" i="32"/>
  <c r="AG26" i="32"/>
  <c r="AD28" i="32" l="1"/>
  <c r="AG27" i="32"/>
  <c r="AF27" i="32"/>
  <c r="AE27" i="32"/>
  <c r="AG28" i="32" l="1"/>
  <c r="AF28" i="32"/>
  <c r="AE28" i="32"/>
  <c r="AD29" i="32"/>
  <c r="AD30" i="32" l="1"/>
  <c r="AG29" i="32"/>
  <c r="AF29" i="32"/>
  <c r="AE29" i="32"/>
  <c r="AF30" i="32" l="1"/>
  <c r="AE30" i="32"/>
  <c r="AD31" i="32"/>
  <c r="AG30" i="32"/>
  <c r="AD32" i="32" l="1"/>
  <c r="AG31" i="32"/>
  <c r="AF31" i="32"/>
  <c r="AE31" i="32"/>
  <c r="AG32" i="32" l="1"/>
  <c r="AF32" i="32"/>
  <c r="AE32" i="32"/>
  <c r="AD33" i="32"/>
  <c r="AD34" i="32" l="1"/>
  <c r="AG33" i="32"/>
  <c r="AF33" i="32"/>
  <c r="AE33" i="32"/>
  <c r="AF34" i="32" l="1"/>
  <c r="AE34" i="32"/>
  <c r="AD35" i="32"/>
  <c r="AG34" i="32"/>
  <c r="AD36" i="32" l="1"/>
  <c r="AG35" i="32"/>
  <c r="AF35" i="32"/>
  <c r="AE35" i="32"/>
  <c r="AG36" i="32" l="1"/>
  <c r="AF36" i="32"/>
  <c r="AE36" i="32"/>
  <c r="AD37" i="32"/>
  <c r="AD38" i="32" l="1"/>
  <c r="AG37" i="32"/>
  <c r="AF37" i="32"/>
  <c r="AE37" i="32"/>
  <c r="AE38" i="32" l="1"/>
  <c r="AD39" i="32"/>
  <c r="AG38" i="32"/>
  <c r="AF38" i="32"/>
  <c r="AD40" i="32" l="1"/>
  <c r="AG39" i="32"/>
  <c r="AF39" i="32"/>
  <c r="AE39" i="32"/>
  <c r="AG40" i="32" l="1"/>
  <c r="AF40" i="32"/>
  <c r="AE40" i="32"/>
  <c r="K6" i="36" l="1"/>
  <c r="J6" i="36" s="1"/>
  <c r="I6" i="36"/>
  <c r="K5" i="36"/>
  <c r="J5" i="36" s="1"/>
  <c r="I5" i="36"/>
  <c r="K6" i="11"/>
  <c r="J6" i="11" s="1"/>
  <c r="I6" i="11"/>
  <c r="K4" i="11"/>
  <c r="J4" i="11" s="1"/>
  <c r="I4" i="11"/>
  <c r="I24" i="25"/>
  <c r="K24" i="25"/>
  <c r="J24" i="25" s="1"/>
  <c r="K23" i="25"/>
  <c r="J23" i="25" s="1"/>
  <c r="I23" i="25"/>
  <c r="K4" i="25"/>
  <c r="J4" i="25" s="1"/>
  <c r="I4" i="25"/>
  <c r="K39" i="31" l="1"/>
  <c r="J39" i="31"/>
  <c r="I39" i="31"/>
  <c r="K5" i="11"/>
  <c r="J5" i="11"/>
  <c r="I5" i="11"/>
  <c r="J25" i="25" l="1"/>
  <c r="J26" i="25" s="1"/>
  <c r="J27" i="25" s="1"/>
  <c r="J28" i="25" s="1"/>
  <c r="B30" i="25"/>
  <c r="B31" i="25" s="1"/>
  <c r="B32" i="25" s="1"/>
  <c r="B26" i="25"/>
  <c r="B27" i="25" s="1"/>
  <c r="H25" i="25"/>
  <c r="H26" i="25" s="1"/>
  <c r="H27" i="25" s="1"/>
  <c r="H28" i="25" s="1"/>
  <c r="H30" i="25" s="1"/>
  <c r="H31" i="25" s="1"/>
  <c r="H32" i="25" s="1"/>
  <c r="K25" i="25" l="1"/>
  <c r="K26" i="25" s="1"/>
  <c r="K27" i="25" s="1"/>
  <c r="K28" i="25" s="1"/>
  <c r="K30" i="25" s="1"/>
  <c r="K31" i="25" s="1"/>
  <c r="K32" i="25" s="1"/>
  <c r="J30" i="25"/>
  <c r="J31" i="25" s="1"/>
  <c r="J32" i="25" s="1"/>
  <c r="I30" i="25"/>
  <c r="I31" i="25" s="1"/>
  <c r="I32" i="25" s="1"/>
  <c r="K7" i="31" l="1"/>
  <c r="K8" i="31" s="1"/>
  <c r="K9" i="31" s="1"/>
  <c r="K10" i="31" s="1"/>
  <c r="K11" i="31" s="1"/>
  <c r="J7" i="31"/>
  <c r="J8" i="31" s="1"/>
  <c r="J9" i="31" s="1"/>
  <c r="J10" i="31" s="1"/>
  <c r="J11" i="31" s="1"/>
  <c r="I7" i="31"/>
  <c r="I8" i="31" s="1"/>
  <c r="I9" i="31" s="1"/>
  <c r="I10" i="31" s="1"/>
  <c r="I11" i="31" s="1"/>
  <c r="H7" i="31"/>
  <c r="H8" i="31" s="1"/>
  <c r="H9" i="31" s="1"/>
  <c r="H10" i="31" s="1"/>
  <c r="H11" i="31" s="1"/>
  <c r="J7" i="36"/>
  <c r="J8" i="36" s="1"/>
  <c r="J9" i="36" s="1"/>
  <c r="H12" i="31" l="1"/>
  <c r="I12" i="31"/>
  <c r="K12" i="31"/>
  <c r="J12" i="31"/>
  <c r="J10" i="36"/>
  <c r="J14" i="36" s="1"/>
  <c r="J15" i="36" s="1"/>
  <c r="J16" i="36" s="1"/>
  <c r="B8" i="36"/>
  <c r="B9" i="36" s="1"/>
  <c r="B10" i="36" s="1"/>
  <c r="B12" i="36" s="1"/>
  <c r="B13" i="36" s="1"/>
  <c r="B14" i="36" s="1"/>
  <c r="B15" i="36" s="1"/>
  <c r="B16" i="36" s="1"/>
  <c r="K7" i="36"/>
  <c r="K8" i="36" s="1"/>
  <c r="K9" i="36" s="1"/>
  <c r="I7" i="36"/>
  <c r="I8" i="36" s="1"/>
  <c r="I9" i="36" s="1"/>
  <c r="H7" i="36"/>
  <c r="B28" i="11"/>
  <c r="B29" i="11" s="1"/>
  <c r="K27" i="11"/>
  <c r="K28" i="11" s="1"/>
  <c r="K29" i="11" s="1"/>
  <c r="K30" i="11" s="1"/>
  <c r="K31" i="11" s="1"/>
  <c r="K32" i="11" s="1"/>
  <c r="K33" i="11" s="1"/>
  <c r="K34" i="11" s="1"/>
  <c r="K35" i="11" s="1"/>
  <c r="J27" i="11"/>
  <c r="J28" i="11" s="1"/>
  <c r="J29" i="11" s="1"/>
  <c r="J30" i="11" s="1"/>
  <c r="J31" i="11" s="1"/>
  <c r="J32" i="11" s="1"/>
  <c r="J33" i="11" s="1"/>
  <c r="J34" i="11" s="1"/>
  <c r="J35" i="11" s="1"/>
  <c r="I27" i="11"/>
  <c r="I28" i="11" s="1"/>
  <c r="I29" i="11" s="1"/>
  <c r="I30" i="11" s="1"/>
  <c r="I31" i="11" s="1"/>
  <c r="I32" i="11" s="1"/>
  <c r="I33" i="11" s="1"/>
  <c r="I34" i="11" s="1"/>
  <c r="I35" i="11" s="1"/>
  <c r="H27" i="11"/>
  <c r="B8" i="31"/>
  <c r="B9" i="31" s="1"/>
  <c r="B10" i="31" s="1"/>
  <c r="B11" i="31" s="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J13" i="31" l="1"/>
  <c r="J14" i="31" s="1"/>
  <c r="K13" i="31"/>
  <c r="K14" i="31" s="1"/>
  <c r="I13" i="31"/>
  <c r="I14" i="31" s="1"/>
  <c r="H13" i="31"/>
  <c r="H14" i="31" s="1"/>
  <c r="H15" i="31" s="1"/>
  <c r="H16" i="31" s="1"/>
  <c r="H17" i="31" s="1"/>
  <c r="H18" i="31" s="1"/>
  <c r="H19" i="31" s="1"/>
  <c r="H20" i="31" s="1"/>
  <c r="H21" i="31" s="1"/>
  <c r="J15" i="31"/>
  <c r="J16" i="31" s="1"/>
  <c r="J17" i="31" s="1"/>
  <c r="J18" i="31" s="1"/>
  <c r="J19" i="31" s="1"/>
  <c r="J20" i="31" s="1"/>
  <c r="J21" i="31" s="1"/>
  <c r="K15" i="31"/>
  <c r="K16" i="31" s="1"/>
  <c r="K17" i="31" s="1"/>
  <c r="K18" i="31" s="1"/>
  <c r="K19" i="31" s="1"/>
  <c r="K20" i="31" s="1"/>
  <c r="K21" i="31" s="1"/>
  <c r="I15" i="31"/>
  <c r="I16" i="31" s="1"/>
  <c r="I17" i="31" s="1"/>
  <c r="I18" i="31" s="1"/>
  <c r="I19" i="31" s="1"/>
  <c r="I20" i="31" s="1"/>
  <c r="I21" i="31" s="1"/>
  <c r="B30" i="11"/>
  <c r="B31" i="11" s="1"/>
  <c r="B32" i="11" s="1"/>
  <c r="B33" i="11" s="1"/>
  <c r="B34" i="11" s="1"/>
  <c r="B35" i="11" s="1"/>
  <c r="H28" i="11"/>
  <c r="H29" i="11" s="1"/>
  <c r="H30" i="11" s="1"/>
  <c r="H31" i="11" s="1"/>
  <c r="H32" i="11" s="1"/>
  <c r="H33" i="11" s="1"/>
  <c r="H34" i="11" s="1"/>
  <c r="H35" i="11" s="1"/>
  <c r="I10" i="36"/>
  <c r="I14" i="36" s="1"/>
  <c r="I15" i="36" s="1"/>
  <c r="I16" i="36" s="1"/>
  <c r="K10" i="36"/>
  <c r="K14" i="36" s="1"/>
  <c r="K15" i="36" s="1"/>
  <c r="K16" i="36" s="1"/>
  <c r="H8" i="36"/>
  <c r="H9" i="36" s="1"/>
  <c r="J18" i="36" l="1"/>
  <c r="B18" i="36"/>
  <c r="I18" i="36" l="1"/>
  <c r="K18" i="36"/>
  <c r="H10" i="36"/>
  <c r="H14" i="36" s="1"/>
  <c r="H15" i="36" s="1"/>
  <c r="H16" i="36" s="1"/>
  <c r="K33" i="25" l="1"/>
  <c r="I33" i="25"/>
  <c r="H33" i="25"/>
  <c r="I34" i="25" l="1"/>
  <c r="K34" i="25"/>
  <c r="H34" i="25"/>
  <c r="J33" i="25"/>
  <c r="J34" i="25" l="1"/>
  <c r="B33" i="25"/>
  <c r="B34" i="25" s="1"/>
  <c r="H18" i="36" l="1"/>
  <c r="I25" i="25" l="1"/>
  <c r="I26" i="25" s="1"/>
  <c r="I27" i="25" s="1"/>
  <c r="I28" i="25" s="1"/>
</calcChain>
</file>

<file path=xl/sharedStrings.xml><?xml version="1.0" encoding="utf-8"?>
<sst xmlns="http://schemas.openxmlformats.org/spreadsheetml/2006/main" count="615" uniqueCount="394">
  <si>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</si>
  <si>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</si>
  <si>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</si>
  <si>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</si>
  <si>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</si>
  <si>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</si>
  <si>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</si>
  <si>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</si>
  <si>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</si>
  <si>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</si>
  <si>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</si>
  <si>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</si>
  <si>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</si>
  <si>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</si>
  <si>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</si>
  <si>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</si>
  <si>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</si>
  <si>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</si>
  <si>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</si>
  <si>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</si>
  <si>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</si>
  <si>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</si>
  <si>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</si>
  <si>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</si>
  <si>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</si>
  <si>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</si>
  <si>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</si>
  <si>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</si>
  <si>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</si>
  <si>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</si>
  <si>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</si>
  <si>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</si>
  <si>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</si>
  <si>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</si>
  <si>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</si>
  <si>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</si>
  <si>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</si>
  <si>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</si>
  <si>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</si>
  <si>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</si>
  <si>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</si>
  <si>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</si>
  <si>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</si>
  <si>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TG7a OCC</t>
  </si>
  <si>
    <t>AdHoc
-
Needs
WG15
Chair
Approv.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</si>
  <si>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</si>
  <si>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</si>
  <si>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</si>
  <si>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</si>
  <si>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</si>
  <si>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</si>
  <si>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</si>
  <si>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</si>
  <si>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</si>
  <si>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</si>
  <si>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</si>
  <si>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</si>
  <si>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</si>
  <si>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</si>
  <si>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</si>
  <si>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</si>
  <si>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</si>
  <si>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</si>
  <si>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</si>
  <si>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</si>
  <si>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</si>
  <si>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</si>
  <si>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</si>
  <si>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</si>
  <si>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</si>
  <si>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</si>
  <si>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</si>
  <si>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</si>
  <si>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</si>
  <si>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</si>
  <si>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</si>
  <si>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</si>
  <si>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</si>
  <si>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</si>
  <si>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</si>
  <si>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</si>
  <si>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</si>
  <si>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</si>
  <si>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</si>
  <si>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</si>
  <si>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</si>
  <si>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</si>
  <si>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</si>
  <si>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</si>
  <si>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</si>
  <si>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</si>
  <si>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</si>
  <si>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</si>
  <si>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</si>
  <si>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</si>
  <si>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</si>
  <si>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</si>
  <si>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</si>
  <si>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</si>
  <si>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</si>
  <si>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</si>
  <si>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</si>
  <si>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</si>
  <si>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</si>
  <si>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</si>
  <si>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</si>
  <si>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</si>
  <si>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</si>
  <si>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</si>
  <si>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</si>
  <si>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</si>
  <si>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</si>
  <si>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</si>
  <si>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</si>
  <si>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</si>
  <si>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</si>
  <si>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</si>
  <si>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</si>
  <si>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</si>
  <si>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</si>
  <si>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</si>
  <si>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</si>
  <si>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Adjourn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</si>
  <si>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</si>
  <si>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</si>
  <si>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</si>
  <si>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</si>
  <si>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</si>
  <si>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</si>
  <si>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</si>
  <si>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</si>
  <si>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</si>
  <si>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</si>
  <si>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</si>
  <si>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</si>
  <si>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</si>
  <si>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</si>
  <si>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</si>
  <si>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</si>
  <si>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</si>
  <si>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</si>
  <si>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</si>
  <si>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</si>
  <si>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</si>
  <si>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</si>
  <si>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</si>
  <si>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</si>
  <si>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</si>
  <si>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</si>
  <si>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</si>
  <si>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</si>
  <si>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</si>
  <si>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</si>
  <si>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</si>
  <si>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</si>
  <si>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</si>
  <si>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</si>
  <si>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</si>
  <si>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</si>
  <si>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</si>
  <si>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</si>
  <si>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</si>
  <si>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</si>
  <si>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</si>
  <si>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</si>
  <si>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</si>
  <si>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</si>
  <si>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</si>
  <si>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</si>
  <si>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</si>
  <si>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</si>
  <si>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</si>
  <si>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</si>
  <si>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</si>
  <si>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</si>
  <si>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</si>
  <si>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</si>
  <si>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</si>
  <si>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</si>
  <si>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</si>
  <si>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</si>
  <si>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</si>
  <si>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</si>
  <si>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</si>
  <si>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</si>
  <si>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</si>
  <si>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</si>
  <si>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802
JTC1
802.24</t>
  </si>
  <si>
    <t xml:space="preserve">Dinner on
your own
</t>
  </si>
  <si>
    <t>802 Activities (LMSC or Other)</t>
  </si>
  <si>
    <t>23-0455-03</t>
    <phoneticPr fontId="23"/>
  </si>
  <si>
    <t>Ryuji Kohno, Marco Hernandez, Minsso Kim, Seong-Soon Joo, 
 Takumi Kobayashi, Daisuke Anzai, Kento Takabayashi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</si>
  <si>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</si>
  <si>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</si>
  <si>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</si>
  <si>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</si>
  <si>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</si>
  <si>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</si>
  <si>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</si>
  <si>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</si>
  <si>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</si>
  <si>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</si>
  <si>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</si>
  <si>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</si>
  <si>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</si>
  <si>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</si>
  <si>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</si>
  <si>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</si>
  <si>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</si>
  <si>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152nd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</si>
  <si>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</si>
  <si>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</si>
  <si>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</si>
  <si>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Global call-in numbers</t>
  </si>
  <si>
    <t>Coordinator-to-Coordinator(C2C) Ranging and Communication for Multiple BAN Coexistence</t>
    <phoneticPr fontId="23"/>
  </si>
  <si>
    <t xml:space="preserve">Marco Hernamdez
Ryuji Kohno
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</si>
  <si>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</si>
  <si>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Virtual Room 3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</si>
  <si>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</t>
    </r>
    <r>
      <rPr>
        <b/>
        <sz val="18"/>
        <color rgb="FFFF0000"/>
        <rFont val="Arial"/>
        <family val="2"/>
      </rPr>
      <t>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</si>
  <si>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</si>
  <si>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</si>
  <si>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Presentaion of Feasible Implementation and Performace Analysis of Feasibility</t>
    <phoneticPr fontId="23"/>
  </si>
  <si>
    <t>Progess Task List of 802.15.6ma</t>
    <phoneticPr fontId="23"/>
  </si>
  <si>
    <t xml:space="preserve">Ryuji Kohno
</t>
    <phoneticPr fontId="23"/>
  </si>
  <si>
    <t xml:space="preserve">    Recirculation for Letter Ballot</t>
    <phoneticPr fontId="28"/>
  </si>
  <si>
    <t>•WG Motion to Recirculation</t>
    <phoneticPr fontId="23"/>
  </si>
  <si>
    <t>Jnt/Recip 
Credit
See 802
Cal</t>
  </si>
  <si>
    <t>TG4ab
NG UWB</t>
  </si>
  <si>
    <t>TG4ad
NG SUN PHYs</t>
  </si>
  <si>
    <t>802.15 WG Midweek Plenary
(Virtual Rm 1)</t>
  </si>
  <si>
    <t>SC
THz</t>
  </si>
  <si>
    <t>TG16t
Lic NB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</si>
  <si>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</si>
  <si>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</si>
  <si>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</si>
  <si>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</si>
  <si>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</si>
  <si>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Review of minutes of last meeting in September 2024</t>
    <phoneticPr fontId="23"/>
  </si>
  <si>
    <t>23-0557-06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</si>
  <si>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 Mon, PM2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</si>
  <si>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Password: 80215novmtgrm3</t>
    <phoneticPr fontId="23"/>
  </si>
  <si>
    <t>https://ieeesa.webex.com/webappng/sites/ieeesa/meeting/info/94e7d5cf095a4035aa5d35c42e470e87#</t>
    <phoneticPr fontId="23"/>
  </si>
  <si>
    <t>TG15.6ma(Revision for Enhanced Dependability of 15.6-2012) 2nd Session at PM2 on Tuesday (Virtual RM#3)</t>
    <phoneticPr fontId="23"/>
  </si>
  <si>
    <t xml:space="preserve"> Hiroaki Yoshitake, Tetsuya Nomura, Makoto Okuhra</t>
    <phoneticPr fontId="23"/>
  </si>
  <si>
    <t>TG Motion to Recirculation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</si>
  <si>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</si>
  <si>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</si>
  <si>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</si>
  <si>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</si>
  <si>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</si>
  <si>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https://grouper.ieee.org/groups/802/15/pub/Meeting_Plan.html</t>
    <phoneticPr fontId="23"/>
  </si>
  <si>
    <t>overview-of-ig-dep-sg6a-tg6a-and-tg15-6ma-for
-revision-of-ieee802-15-6-2012-wireless-ban-with-enhanced-dependability</t>
    <phoneticPr fontId="23"/>
  </si>
  <si>
    <t>Overview and convergence of MAC proposals for
 15.6ma</t>
    <phoneticPr fontId="23"/>
  </si>
  <si>
    <t>23-056-08</t>
    <phoneticPr fontId="23"/>
  </si>
  <si>
    <t>project-task-list-of-TG6ma</t>
    <phoneticPr fontId="23"/>
  </si>
  <si>
    <t>23-0083-05</t>
    <phoneticPr fontId="23"/>
  </si>
  <si>
    <t>Ryuji Kohno
Marco Hernandez
Takumi Kobayashi
Daisuke Anzai
Minsoo Kim</t>
    <phoneticPr fontId="23"/>
  </si>
  <si>
    <t>TG6ma Coexistence Assurance Document</t>
  </si>
  <si>
    <t>24-0348-02</t>
    <phoneticPr fontId="23"/>
  </si>
  <si>
    <t>Ryuji Kohno
Marco Hernandez
Daisuke Anzai
Minsoo Kim
Seong-Soon Joo 
Takumi Kobayashi 
Kento Takabayashi</t>
    <phoneticPr fontId="23"/>
  </si>
  <si>
    <t>TG6ma Stanbdard Draft Document</t>
    <phoneticPr fontId="23"/>
  </si>
  <si>
    <t>P802.15.6ma_D03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</si>
  <si>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</si>
  <si>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</si>
  <si>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</si>
  <si>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</si>
  <si>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</si>
  <si>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</si>
  <si>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</si>
  <si>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</si>
  <si>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</si>
  <si>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t>TG15.6ma(Revision for Enhanced Dependability of 15.6-2012) 4th Session at PM1 Thursday (Virtual RM#3)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</si>
  <si>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PM2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RM#3)</t>
    </r>
    <phoneticPr fontId="23"/>
  </si>
  <si>
    <t>Consolidated comments &amp; resolutions LB210</t>
    <phoneticPr fontId="23"/>
  </si>
  <si>
    <t>Ryuji Kohno, Marco Hernandez, Seong-Soon Joo, 
 Takumi Kobayashi, Daisuke Anzai, Kento Takabayashi</t>
    <phoneticPr fontId="23"/>
  </si>
  <si>
    <t>You can also dial 173.243.2.68 and enter your meeting number.</t>
    <phoneticPr fontId="23"/>
  </si>
  <si>
    <t>TEL +1-646-992-2010 United States Toll (New York City)</t>
    <phoneticPr fontId="23"/>
  </si>
  <si>
    <t>join by phone</t>
    <phoneticPr fontId="23"/>
  </si>
  <si>
    <t>TEL:+1-213-306-3065 United States Toll (Los Angeles)</t>
    <phoneticPr fontId="23"/>
  </si>
  <si>
    <t>Global call in muber</t>
    <phoneticPr fontId="23"/>
  </si>
  <si>
    <t>WEBEX INFO</t>
  </si>
  <si>
    <t>Ryuji Kohno, Minsoo Kim, Marco  Hernandez</t>
    <phoneticPr fontId="23"/>
  </si>
  <si>
    <t>24-0vvv-00</t>
    <phoneticPr fontId="23"/>
  </si>
  <si>
    <t>24-0yyy-00</t>
    <phoneticPr fontId="23"/>
  </si>
  <si>
    <t xml:space="preserve">TG6ma Channel Model Document for Enhanced 
Dependability	</t>
    <phoneticPr fontId="23"/>
  </si>
  <si>
    <t>Preparation for Recirculation in Letter Ballot(LB):Coexistance  Assuarance Document</t>
    <phoneticPr fontId="23"/>
  </si>
  <si>
    <t>TG15.6ma(Revision of IEEE802.15.6-2012 with Enhanced Dependability) January 2025 Meeting Agenda</t>
    <phoneticPr fontId="23"/>
  </si>
  <si>
    <t>[TG15.6ma Meeting Agenda in January 2025]</t>
    <phoneticPr fontId="23"/>
  </si>
  <si>
    <t>IEEE802.15 TG6ma January 2024 meeting agenda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</si>
  <si>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Process and Documentation for Recirculation Letter Ballot such as Coexistence Assurance Document, Progess Report,  Project Task List</t>
    </r>
    <phoneticPr fontId="23"/>
  </si>
  <si>
    <t>154th IEEE 802.15 WSN SESSION</t>
  </si>
  <si>
    <t>Kobe Covention Center - Kobe, Japan</t>
  </si>
  <si>
    <t>802 WIRELESS
OPENING MEETING</t>
  </si>
  <si>
    <t>802.15 AC Meeting  (Virtual Rm 1)</t>
  </si>
  <si>
    <t>SC WNG - Special 802.15 Technology Focus
w/Technology Demos
(Virtual Rm 1)</t>
  </si>
  <si>
    <t>TBD</t>
  </si>
  <si>
    <t>Agenda of January 2025 Meeting of TG15.6ma Revision of IEEE802.15.6-2012 with Enhanced Dependability</t>
    <phoneticPr fontId="23"/>
  </si>
  <si>
    <t>•Harmonization or Commonality with 4ab in Coexistence and Feasible Implementation of 6ma and 4ab</t>
  </si>
  <si>
    <t>•Feasibility of TSN of 802.1 in MAC</t>
  </si>
  <si>
    <t xml:space="preserve">  </t>
  </si>
  <si>
    <t>World Time Zones</t>
  </si>
  <si>
    <t>EST=
UTC-5</t>
    <phoneticPr fontId="23"/>
  </si>
  <si>
    <t>UTC</t>
  </si>
  <si>
    <t>Kobe Time JST/KST UTC+9</t>
    <phoneticPr fontId="23"/>
  </si>
  <si>
    <t>EET
=UTC+2</t>
    <phoneticPr fontId="23"/>
  </si>
  <si>
    <t>Minus One Day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</si>
  <si>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and Confirmation of Revised draft D04 from D03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</si>
  <si>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TG Motion to Recirculation of Revised draft D04</t>
    </r>
    <phoneticPr fontId="23"/>
  </si>
  <si>
    <t>2025/1/13 Monday</t>
    <phoneticPr fontId="23"/>
  </si>
  <si>
    <t>802.15 - Jan Mtg. Rm1</t>
    <phoneticPr fontId="23"/>
  </si>
  <si>
    <t>Jan. 13 in UTC</t>
    <phoneticPr fontId="23"/>
  </si>
  <si>
    <t>Jan. 13 in Kobe(JST/UTC+9)</t>
    <phoneticPr fontId="23"/>
  </si>
  <si>
    <t>Jan. 13 in EET
(UTC+2)</t>
    <phoneticPr fontId="23"/>
  </si>
  <si>
    <t>Jan. 13 in EST
(UTC-5)</t>
    <phoneticPr fontId="23"/>
  </si>
  <si>
    <t>Jan. 12 in EST
(UTC-5)</t>
    <phoneticPr fontId="23"/>
  </si>
  <si>
    <t>TG15.6ma(Revision for Enhanced Dependability of 15.6-2012) 1st Session at PM1 on Monday (Virtual RM#3)</t>
    <phoneticPr fontId="23"/>
  </si>
  <si>
    <t>Does anyone indicate essential IP that needs to be noted?
Agenda of January Meeting</t>
    <phoneticPr fontId="23"/>
  </si>
  <si>
    <t>24-0655-00</t>
    <phoneticPr fontId="23"/>
  </si>
  <si>
    <t>Review and Revision of Revised Draft D03(D04)</t>
    <phoneticPr fontId="23"/>
  </si>
  <si>
    <t>P802.15.6ma_D04</t>
    <phoneticPr fontId="23"/>
  </si>
  <si>
    <t xml:space="preserve">     1:30PM - 3:30PM  Jan.13(MON) Local Kobe Time(JST/KST=UTC+9:00)</t>
    <phoneticPr fontId="23"/>
  </si>
  <si>
    <t xml:space="preserve">     6;30AM - 8:30AM  Jan13(MON) EET(UTC+2:00) </t>
    <phoneticPr fontId="23"/>
  </si>
  <si>
    <t xml:space="preserve">     4;30AM - 6:30AM Jan.13(MON) UTC</t>
    <phoneticPr fontId="23"/>
  </si>
  <si>
    <r>
      <t xml:space="preserve">   11:30PM Jan.12(SUN)</t>
    </r>
    <r>
      <rPr>
        <b/>
        <sz val="12"/>
        <rFont val="Arial"/>
        <family val="2"/>
      </rPr>
      <t xml:space="preserve"> - </t>
    </r>
    <r>
      <rPr>
        <b/>
        <sz val="12"/>
        <color rgb="FFFF0000"/>
        <rFont val="Arial"/>
        <family val="2"/>
      </rPr>
      <t>1:30AM Jan.13(MON) EST(UTC-5:00)</t>
    </r>
    <phoneticPr fontId="23"/>
  </si>
  <si>
    <t>2025/1/14 Tuesday</t>
    <phoneticPr fontId="23"/>
  </si>
  <si>
    <t>Jan. 14 in EET
(UTC+2)</t>
    <phoneticPr fontId="23"/>
  </si>
  <si>
    <t>Jan. 14 in Kob4(JST/UTC+9)</t>
    <phoneticPr fontId="23"/>
  </si>
  <si>
    <t>Jan. 14 in UTC</t>
    <phoneticPr fontId="23"/>
  </si>
  <si>
    <t>23-0576-07</t>
    <phoneticPr fontId="23"/>
  </si>
  <si>
    <t>22-00562-13</t>
    <phoneticPr fontId="23"/>
  </si>
  <si>
    <t>24-0246-04</t>
    <phoneticPr fontId="23"/>
  </si>
  <si>
    <t xml:space="preserve">     4:00PM - 6:00PM  Jan.14(TUE) Local Kobe Time(JST/KST=UTC+9:00)</t>
    <phoneticPr fontId="23"/>
  </si>
  <si>
    <t xml:space="preserve">     9:00AM - 11:00AM  Jan14(TUE) EET(UTC+2:00) </t>
    <phoneticPr fontId="23"/>
  </si>
  <si>
    <t xml:space="preserve">     7:00AM - 9:00AM Jan.14(TUE) UTC</t>
    <phoneticPr fontId="23"/>
  </si>
  <si>
    <r>
      <t xml:space="preserve">    2:00AM </t>
    </r>
    <r>
      <rPr>
        <b/>
        <sz val="12"/>
        <rFont val="Arial"/>
        <family val="2"/>
      </rPr>
      <t xml:space="preserve">- </t>
    </r>
    <r>
      <rPr>
        <b/>
        <sz val="12"/>
        <color rgb="FFFF0000"/>
        <rFont val="Arial"/>
        <family val="2"/>
      </rPr>
      <t>4:00M Jan.14(TUE) EST(UTC-5:00)</t>
    </r>
    <phoneticPr fontId="23"/>
  </si>
  <si>
    <t>Jan. 14 in Kobe(JST/UTC+9)</t>
    <phoneticPr fontId="23"/>
  </si>
  <si>
    <t>Password: 80215jantgrm1</t>
    <phoneticPr fontId="23"/>
  </si>
  <si>
    <t>CRG Confirmation</t>
    <phoneticPr fontId="23"/>
  </si>
  <si>
    <t>WG Technical Editor Review</t>
    <phoneticPr fontId="23"/>
  </si>
  <si>
    <t>24-0xxx-00</t>
    <phoneticPr fontId="23"/>
  </si>
  <si>
    <t>Tero Kivinen</t>
    <phoneticPr fontId="23"/>
  </si>
  <si>
    <t>Ryuji Kohno, Huan-Bang Li, Seong-Soon Joo, Takumi Kobayashi</t>
    <phoneticPr fontId="23"/>
  </si>
  <si>
    <t xml:space="preserve">     1:30PM - 3:30PM  Jan.15(WED) Local Kobe Time(JST/KST=UTC+9:00)</t>
    <phoneticPr fontId="23"/>
  </si>
  <si>
    <t xml:space="preserve">     6;30AM - 8:30AM  Jan15(WED) EET(UTC+2:00) </t>
    <phoneticPr fontId="23"/>
  </si>
  <si>
    <t xml:space="preserve">     4;30AM - 6:30AM Jan.15(WED) UTC</t>
    <phoneticPr fontId="23"/>
  </si>
  <si>
    <r>
      <t xml:space="preserve">   11:30PM Jan.14(TUE)</t>
    </r>
    <r>
      <rPr>
        <b/>
        <sz val="12"/>
        <rFont val="Arial"/>
        <family val="2"/>
      </rPr>
      <t xml:space="preserve"> - </t>
    </r>
    <r>
      <rPr>
        <b/>
        <sz val="12"/>
        <color rgb="FFFF0000"/>
        <rFont val="Arial"/>
        <family val="2"/>
      </rPr>
      <t>1:30AM Jan.15(WED) EST(UTC-5:00)</t>
    </r>
    <phoneticPr fontId="23"/>
  </si>
  <si>
    <t>Password: 80215janmtgrm3</t>
    <phoneticPr fontId="23"/>
  </si>
  <si>
    <t>Jan. 15 in Kobe(JST/UTC+9)</t>
    <phoneticPr fontId="23"/>
  </si>
  <si>
    <t>Jan. 15 in EET
(UTC+2)</t>
    <phoneticPr fontId="23"/>
  </si>
  <si>
    <t>Jan. 15 in EST
(UTC-5)</t>
    <phoneticPr fontId="23"/>
  </si>
  <si>
    <t>Jan. 15 in UTC</t>
    <phoneticPr fontId="23"/>
  </si>
  <si>
    <t>Review of Revised Draft D04</t>
    <phoneticPr fontId="23"/>
  </si>
  <si>
    <t>Review and Revision of Revised Draft D04</t>
    <phoneticPr fontId="23"/>
  </si>
  <si>
    <t>24-0406-01</t>
    <phoneticPr fontId="23"/>
  </si>
  <si>
    <t>24-0073-06</t>
    <phoneticPr fontId="23"/>
  </si>
  <si>
    <t>24-0247-04</t>
    <phoneticPr fontId="23"/>
  </si>
  <si>
    <t>24-0248-04</t>
    <phoneticPr fontId="23"/>
  </si>
  <si>
    <t>22-0519-10</t>
    <phoneticPr fontId="23"/>
  </si>
  <si>
    <t>24-0348-04</t>
    <phoneticPr fontId="23"/>
  </si>
  <si>
    <t>23-0536-02</t>
    <phoneticPr fontId="23"/>
  </si>
  <si>
    <t>23-0056-10</t>
    <phoneticPr fontId="23"/>
  </si>
  <si>
    <t>23-0361-10</t>
    <phoneticPr fontId="23"/>
  </si>
  <si>
    <t xml:space="preserve">     1:30PM - 3:30PM  Jan.16(THU) Local Kobe Time(JST/KST=UTC+9:00)</t>
    <phoneticPr fontId="23"/>
  </si>
  <si>
    <t xml:space="preserve">     6;30AM - 8:30AM  Jan15(W6(THU) EET(UTC+2:00) </t>
    <phoneticPr fontId="23"/>
  </si>
  <si>
    <t xml:space="preserve">     4;30AM - 6:30AM Jan.16'THU) UTC</t>
    <phoneticPr fontId="23"/>
  </si>
  <si>
    <r>
      <t xml:space="preserve">   11:30PM Jan.15(WED)</t>
    </r>
    <r>
      <rPr>
        <b/>
        <sz val="12"/>
        <rFont val="Arial"/>
        <family val="2"/>
      </rPr>
      <t xml:space="preserve"> - </t>
    </r>
    <r>
      <rPr>
        <b/>
        <sz val="12"/>
        <color rgb="FFFF0000"/>
        <rFont val="Arial"/>
        <family val="2"/>
      </rPr>
      <t>1:30AM Jan.16(THUD) EST(UTC-5:00)</t>
    </r>
    <phoneticPr fontId="23"/>
  </si>
  <si>
    <t xml:space="preserve">802.15 WG Closing Plenary(Vertual Room#1)
PM2 Jan 16(THU) </t>
    <phoneticPr fontId="23"/>
  </si>
  <si>
    <t>Selection of Suitable Preamble Sequence Sets in UWB Wireless Communications in the Presence of Multiple Coexisting VBANs</t>
    <phoneticPr fontId="23"/>
  </si>
  <si>
    <t>25-0002-00</t>
    <phoneticPr fontId="23"/>
  </si>
  <si>
    <t>R1</t>
  </si>
  <si>
    <t>Meeting link: https://ieeesa.webex.com/ieeesa/j.php?MTID=meb15d1019b9475ebb454cf2f46147de4</t>
    <phoneticPr fontId="23"/>
  </si>
  <si>
    <t>Meeting number: 2339 812 9266
Password: 80215janmtgrm1</t>
    <phoneticPr fontId="23"/>
  </si>
  <si>
    <t>Dial: 23398129266@ieeesa.webex.com</t>
    <phoneticPr fontId="23"/>
  </si>
  <si>
    <t>Access code: 2339 812 9266</t>
    <phoneticPr fontId="23"/>
  </si>
  <si>
    <t>https://ieeesa.webex.com/webappng/sites/ieeesa/meeting/info/4d5d9a4ef1e148ddb62312635bac2f13#</t>
    <phoneticPr fontId="23"/>
  </si>
  <si>
    <t>802.15 - Jan Mtg. Rm3</t>
    <phoneticPr fontId="23"/>
  </si>
  <si>
    <t>Meeting link: https://ieeesa.webex.com/ieeesa/j.php?MTID=m077b9725fcf2dbe44c37fbf440e67f30</t>
    <phoneticPr fontId="23"/>
  </si>
  <si>
    <t>Meeting number: 2339 154 5626</t>
    <phoneticPr fontId="23"/>
  </si>
  <si>
    <t>Dial: 23391545626@ieeesa.webex.com</t>
    <phoneticPr fontId="23"/>
  </si>
  <si>
    <t>Access code: 2339 154 5626</t>
    <phoneticPr fontId="23"/>
  </si>
  <si>
    <t>https://ieeesa.webex.com/webappng/sites/ieeesa/meeting/info/3e0bdaecc2e845988112b28cb38bc738#</t>
    <phoneticPr fontId="23"/>
  </si>
  <si>
    <t>Virtual Rm 1</t>
    <phoneticPr fontId="23"/>
  </si>
  <si>
    <t>25-0033-00</t>
    <phoneticPr fontId="23"/>
  </si>
  <si>
    <t>24-0575-01</t>
    <phoneticPr fontId="23"/>
  </si>
  <si>
    <t>Jan. 14 in EST
(UTC-5)</t>
    <phoneticPr fontId="23"/>
  </si>
  <si>
    <t xml:space="preserve">Future Meeting Schedule https://grouper.ieee.org/groups/802/15/pub/Meeting_Plan.html </t>
    <phoneticPr fontId="23"/>
  </si>
  <si>
    <t>24-0683-02</t>
    <phoneticPr fontId="23"/>
  </si>
  <si>
    <t>24-683-02</t>
    <phoneticPr fontId="23"/>
  </si>
  <si>
    <t>24-0682-05</t>
    <phoneticPr fontId="23"/>
  </si>
  <si>
    <t>15-24-0682-05</t>
    <phoneticPr fontId="23"/>
  </si>
  <si>
    <t>24-682-06</t>
    <phoneticPr fontId="23"/>
  </si>
  <si>
    <t>24-0682-06</t>
    <phoneticPr fontId="23"/>
  </si>
  <si>
    <t>24-0575-02</t>
    <phoneticPr fontId="23"/>
  </si>
  <si>
    <t>Ryuji Kohno, Marco Hernandez, Seong-Soon Joo, Minsoo Kim,
 Takumi Kobayashi, Daisuke Anzai, Kento Takabayashi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</si>
</sst>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[$-409]dd\-mmm\-yy;@"/>
    <numFmt numFmtId="185" formatCode="h:mm;@"/>
  </numFmts>
  <fonts count="138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sz val="18"/>
      <color rgb="FF000000"/>
      <name val="Calibri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24"/>
      <color rgb="FF000000"/>
      <name val="Times New Roman"/>
      <family val="1"/>
    </font>
    <font>
      <b/>
      <sz val="28"/>
      <color rgb="FF000000"/>
      <name val="Calibri"/>
      <family val="2"/>
    </font>
    <font>
      <sz val="28"/>
      <color rgb="FF0000FF"/>
      <name val="Calibri"/>
      <family val="2"/>
    </font>
    <font>
      <sz val="28"/>
      <color rgb="FF000000"/>
      <name val="Calibri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14"/>
      <name val="游ゴシック"/>
      <family val="2"/>
      <charset val="128"/>
    </font>
    <font>
      <b/>
      <sz val="9"/>
      <color rgb="FF000000"/>
      <name val="Arial"/>
      <family val="2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  <font>
      <b/>
      <sz val="16"/>
      <name val="Courier"/>
      <family val="3"/>
    </font>
    <font>
      <b/>
      <sz val="26"/>
      <name val="Courier"/>
      <family val="3"/>
    </font>
    <font>
      <b/>
      <u/>
      <sz val="14"/>
      <color theme="10"/>
      <name val="Arial"/>
      <family val="2"/>
    </font>
    <font>
      <sz val="26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8" fillId="0" borderId="0"/>
    <xf numFmtId="183" fontId="3" fillId="0" borderId="0" applyFont="0" applyFill="0" applyBorder="0" applyAlignment="0" applyProtection="0"/>
    <xf numFmtId="180" fontId="47" fillId="0" borderId="0" applyNumberFormat="0" applyFill="0" applyBorder="0" applyAlignment="0" applyProtection="0"/>
    <xf numFmtId="43" fontId="46" fillId="0" borderId="0" applyFont="0" applyFill="0" applyBorder="0" applyAlignment="0" applyProtection="0"/>
    <xf numFmtId="0" fontId="84" fillId="0" borderId="0"/>
    <xf numFmtId="0" fontId="85" fillId="0" borderId="0" applyNumberFormat="0" applyFill="0" applyBorder="0" applyAlignment="0" applyProtection="0"/>
    <xf numFmtId="180" fontId="28" fillId="0" borderId="0"/>
    <xf numFmtId="0" fontId="84" fillId="0" borderId="0"/>
    <xf numFmtId="0" fontId="85" fillId="0" borderId="0" applyNumberFormat="0" applyFill="0" applyBorder="0" applyAlignment="0" applyProtection="0"/>
    <xf numFmtId="0" fontId="84" fillId="0" borderId="0"/>
    <xf numFmtId="0" fontId="84" fillId="0" borderId="0"/>
  </cellStyleXfs>
  <cellXfs count="571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2" fillId="0" borderId="0" xfId="7" applyFont="1" applyAlignment="1">
      <alignment horizontal="center" vertical="center" wrapText="1"/>
    </xf>
    <xf numFmtId="0" fontId="43" fillId="0" borderId="0" xfId="7" applyFont="1" applyAlignment="1">
      <alignment horizontal="center" vertical="center" wrapText="1"/>
    </xf>
    <xf numFmtId="0" fontId="45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1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2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4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3" fillId="0" borderId="0" xfId="7" applyFont="1" applyAlignment="1">
      <alignment horizontal="center" wrapText="1"/>
    </xf>
    <xf numFmtId="0" fontId="13" fillId="0" borderId="0" xfId="0" applyFont="1"/>
    <xf numFmtId="0" fontId="51" fillId="0" borderId="0" xfId="7" applyFont="1"/>
    <xf numFmtId="0" fontId="16" fillId="0" borderId="0" xfId="7" applyFont="1" applyAlignment="1">
      <alignment horizontal="left"/>
    </xf>
    <xf numFmtId="0" fontId="51" fillId="0" borderId="0" xfId="7" applyFont="1" applyAlignment="1">
      <alignment horizontal="center"/>
    </xf>
    <xf numFmtId="0" fontId="51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2" fillId="0" borderId="0" xfId="0" applyFont="1"/>
    <xf numFmtId="0" fontId="55" fillId="0" borderId="0" xfId="7" applyFont="1" applyAlignment="1">
      <alignment vertical="top" wrapText="1"/>
    </xf>
    <xf numFmtId="0" fontId="73" fillId="0" borderId="0" xfId="0" applyFont="1"/>
    <xf numFmtId="0" fontId="74" fillId="0" borderId="0" xfId="0" applyFont="1"/>
    <xf numFmtId="0" fontId="56" fillId="0" borderId="0" xfId="0" applyFont="1"/>
    <xf numFmtId="0" fontId="13" fillId="0" borderId="0" xfId="0" applyFont="1" applyAlignment="1">
      <alignment horizontal="center" vertical="top" wrapText="1"/>
    </xf>
    <xf numFmtId="0" fontId="43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6" fillId="0" borderId="0" xfId="7" applyFont="1" applyAlignment="1">
      <alignment horizontal="center" vertical="center" wrapText="1"/>
    </xf>
    <xf numFmtId="0" fontId="77" fillId="0" borderId="0" xfId="7" applyFont="1" applyAlignment="1">
      <alignment horizontal="center" vertical="center" wrapText="1"/>
    </xf>
    <xf numFmtId="0" fontId="76" fillId="0" borderId="0" xfId="0" applyFont="1" applyAlignment="1">
      <alignment vertical="top" wrapText="1"/>
    </xf>
    <xf numFmtId="0" fontId="78" fillId="0" borderId="0" xfId="0" applyFont="1" applyAlignment="1">
      <alignment horizontal="left" vertical="center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13" fillId="0" borderId="0" xfId="7" applyFont="1" applyAlignment="1">
      <alignment vertical="center" wrapText="1"/>
    </xf>
    <xf numFmtId="0" fontId="76" fillId="0" borderId="0" xfId="7" applyFont="1" applyAlignment="1">
      <alignment horizontal="center" vertical="top" wrapText="1"/>
    </xf>
    <xf numFmtId="0" fontId="49" fillId="0" borderId="0" xfId="7" applyFont="1" applyAlignment="1">
      <alignment vertical="center" wrapText="1"/>
    </xf>
    <xf numFmtId="0" fontId="79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1" fillId="0" borderId="0" xfId="7" applyFont="1" applyAlignment="1">
      <alignment horizontal="right"/>
    </xf>
    <xf numFmtId="0" fontId="80" fillId="0" borderId="0" xfId="5" applyFont="1" applyAlignment="1" applyProtection="1"/>
    <xf numFmtId="0" fontId="81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49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60" fillId="0" borderId="0" xfId="0" applyFont="1" applyAlignment="1">
      <alignment vertical="center"/>
    </xf>
    <xf numFmtId="0" fontId="27" fillId="0" borderId="0" xfId="14" applyFont="1"/>
    <xf numFmtId="0" fontId="75" fillId="0" borderId="17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1" fillId="0" borderId="0" xfId="7" applyFont="1" applyAlignment="1">
      <alignment wrapText="1"/>
    </xf>
    <xf numFmtId="0" fontId="86" fillId="0" borderId="0" xfId="7" applyFont="1"/>
    <xf numFmtId="0" fontId="13" fillId="0" borderId="0" xfId="7" applyFont="1" applyAlignment="1">
      <alignment vertical="top"/>
    </xf>
    <xf numFmtId="0" fontId="51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0" fillId="0" borderId="0" xfId="0" applyFont="1" applyAlignment="1">
      <alignment horizontal="left" vertical="center" indent="3" readingOrder="1"/>
    </xf>
    <xf numFmtId="0" fontId="92" fillId="0" borderId="0" xfId="0" applyFont="1"/>
    <xf numFmtId="0" fontId="1" fillId="0" borderId="0" xfId="0" applyFont="1"/>
    <xf numFmtId="0" fontId="76" fillId="0" borderId="0" xfId="0" applyFont="1" applyAlignment="1">
      <alignment horizontal="center" vertical="center" wrapText="1"/>
    </xf>
    <xf numFmtId="0" fontId="78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1" fillId="14" borderId="0" xfId="7" applyFont="1" applyFill="1"/>
    <xf numFmtId="182" fontId="13" fillId="3" borderId="0" xfId="7" applyNumberFormat="1" applyFont="1" applyFill="1" applyAlignment="1">
      <alignment horizontal="center" vertical="center"/>
    </xf>
    <xf numFmtId="0" fontId="41" fillId="0" borderId="0" xfId="0" applyFont="1" applyAlignment="1">
      <alignment horizontal="left" vertical="center" wrapText="1"/>
    </xf>
    <xf numFmtId="0" fontId="94" fillId="0" borderId="0" xfId="7" applyFont="1" applyAlignment="1">
      <alignment horizontal="center"/>
    </xf>
    <xf numFmtId="0" fontId="95" fillId="0" borderId="0" xfId="7" applyFont="1" applyAlignment="1">
      <alignment horizontal="center"/>
    </xf>
    <xf numFmtId="0" fontId="3" fillId="14" borderId="0" xfId="0" applyFont="1" applyFill="1"/>
    <xf numFmtId="0" fontId="27" fillId="3" borderId="0" xfId="14" applyFont="1" applyFill="1"/>
    <xf numFmtId="0" fontId="97" fillId="0" borderId="0" xfId="0" applyFont="1" applyAlignment="1">
      <alignment vertical="center"/>
    </xf>
    <xf numFmtId="0" fontId="57" fillId="0" borderId="0" xfId="0" applyFont="1"/>
    <xf numFmtId="0" fontId="27" fillId="0" borderId="0" xfId="7" applyFont="1"/>
    <xf numFmtId="0" fontId="103" fillId="0" borderId="0" xfId="2" applyFont="1" applyAlignment="1" applyProtection="1"/>
    <xf numFmtId="0" fontId="105" fillId="0" borderId="0" xfId="0" applyFont="1" applyAlignment="1">
      <alignment vertical="center"/>
    </xf>
    <xf numFmtId="0" fontId="10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16" fillId="0" borderId="0" xfId="7" applyFont="1" applyAlignment="1">
      <alignment horizontal="center" vertical="top" wrapText="1"/>
    </xf>
    <xf numFmtId="0" fontId="108" fillId="0" borderId="0" xfId="0" applyFont="1" applyAlignment="1">
      <alignment vertical="center"/>
    </xf>
    <xf numFmtId="0" fontId="50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1" fillId="0" borderId="0" xfId="7" applyFont="1" applyAlignment="1">
      <alignment horizontal="left" indent="4"/>
    </xf>
    <xf numFmtId="0" fontId="109" fillId="0" borderId="0" xfId="7" applyFont="1" applyAlignment="1">
      <alignment horizontal="left" indent="4"/>
    </xf>
    <xf numFmtId="0" fontId="109" fillId="0" borderId="0" xfId="7" applyFont="1"/>
    <xf numFmtId="0" fontId="60" fillId="0" borderId="0" xfId="14" applyFont="1"/>
    <xf numFmtId="182" fontId="25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left" vertical="center" wrapText="1"/>
    </xf>
    <xf numFmtId="0" fontId="43" fillId="0" borderId="0" xfId="7" applyFont="1" applyAlignment="1">
      <alignment horizontal="left" vertical="center" wrapText="1"/>
    </xf>
    <xf numFmtId="0" fontId="96" fillId="0" borderId="0" xfId="7" applyFont="1" applyAlignment="1">
      <alignment horizontal="center"/>
    </xf>
    <xf numFmtId="0" fontId="43" fillId="0" borderId="0" xfId="0" applyFont="1" applyAlignment="1">
      <alignment vertical="center" wrapText="1"/>
    </xf>
    <xf numFmtId="0" fontId="112" fillId="0" borderId="0" xfId="0" applyFont="1"/>
    <xf numFmtId="0" fontId="111" fillId="0" borderId="0" xfId="0" quotePrefix="1" applyFont="1" applyAlignment="1">
      <alignment horizontal="left" vertical="top"/>
    </xf>
    <xf numFmtId="0" fontId="111" fillId="0" borderId="0" xfId="0" applyFont="1" applyAlignment="1">
      <alignment vertical="top"/>
    </xf>
    <xf numFmtId="0" fontId="113" fillId="0" borderId="0" xfId="0" applyFont="1"/>
    <xf numFmtId="0" fontId="115" fillId="0" borderId="0" xfId="0" applyFont="1"/>
    <xf numFmtId="180" fontId="116" fillId="0" borderId="0" xfId="2" applyNumberFormat="1" applyFont="1" applyAlignment="1" applyProtection="1"/>
    <xf numFmtId="0" fontId="117" fillId="0" borderId="0" xfId="0" applyFont="1"/>
    <xf numFmtId="0" fontId="76" fillId="0" borderId="0" xfId="0" applyFont="1" applyAlignment="1">
      <alignment horizontal="left" vertical="center" wrapText="1"/>
    </xf>
    <xf numFmtId="0" fontId="122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23" fillId="0" borderId="17" xfId="15" applyFont="1" applyBorder="1" applyAlignment="1">
      <alignment horizontal="center" vertical="center" wrapText="1"/>
    </xf>
    <xf numFmtId="0" fontId="123" fillId="0" borderId="0" xfId="15" applyFont="1" applyBorder="1" applyAlignment="1">
      <alignment horizontal="center" vertical="center" wrapText="1"/>
    </xf>
    <xf numFmtId="0" fontId="124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25" fillId="0" borderId="0" xfId="0" applyFont="1" applyAlignment="1">
      <alignment vertical="center"/>
    </xf>
    <xf numFmtId="0" fontId="126" fillId="0" borderId="17" xfId="15" applyFont="1" applyBorder="1" applyAlignment="1">
      <alignment horizontal="center" vertical="center" wrapText="1"/>
    </xf>
    <xf numFmtId="0" fontId="126" fillId="0" borderId="0" xfId="15" applyFont="1" applyBorder="1" applyAlignment="1">
      <alignment horizontal="center" vertical="center" wrapText="1"/>
    </xf>
    <xf numFmtId="0" fontId="127" fillId="0" borderId="0" xfId="2" applyFont="1" applyAlignment="1" applyProtection="1">
      <alignment vertical="center"/>
    </xf>
    <xf numFmtId="0" fontId="76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49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32" fillId="0" borderId="0" xfId="2" applyAlignment="1" applyProtection="1">
      <alignment vertical="center"/>
    </xf>
    <xf numFmtId="0" fontId="129" fillId="0" borderId="0" xfId="7" applyFont="1" applyAlignment="1">
      <alignment horizontal="center" vertical="center" wrapText="1"/>
    </xf>
    <xf numFmtId="0" fontId="53" fillId="0" borderId="0" xfId="7" applyFont="1" applyAlignment="1">
      <alignment horizontal="center" vertical="center" wrapText="1"/>
    </xf>
    <xf numFmtId="0" fontId="43" fillId="0" borderId="0" xfId="7" applyFont="1" applyAlignment="1">
      <alignment horizontal="right" vertical="center"/>
    </xf>
    <xf numFmtId="0" fontId="89" fillId="0" borderId="0" xfId="0" applyFont="1"/>
    <xf numFmtId="0" fontId="44" fillId="0" borderId="0" xfId="7" applyFont="1" applyAlignment="1">
      <alignment horizontal="center"/>
    </xf>
    <xf numFmtId="0" fontId="0" fillId="0" borderId="0" xfId="7" applyFont="1" applyAlignment="1">
      <alignment wrapText="1"/>
    </xf>
    <xf numFmtId="0" fontId="27" fillId="3" borderId="0" xfId="0" applyFont="1" applyFill="1"/>
    <xf numFmtId="0" fontId="47" fillId="26" borderId="21" xfId="12" applyNumberFormat="1" applyFill="1" applyBorder="1" applyAlignment="1">
      <alignment horizontal="center" vertical="center" wrapText="1"/>
    </xf>
    <xf numFmtId="0" fontId="130" fillId="0" borderId="0" xfId="7" applyFont="1"/>
    <xf numFmtId="0" fontId="131" fillId="0" borderId="0" xfId="2" applyFont="1" applyAlignment="1" applyProtection="1">
      <alignment vertical="center"/>
    </xf>
    <xf numFmtId="0" fontId="132" fillId="0" borderId="0" xfId="7" applyFont="1" applyAlignment="1">
      <alignment horizontal="center" vertical="top" wrapText="1"/>
    </xf>
    <xf numFmtId="0" fontId="133" fillId="0" borderId="0" xfId="15" applyFont="1" applyBorder="1" applyAlignment="1">
      <alignment horizontal="center" vertical="center" wrapText="1"/>
    </xf>
    <xf numFmtId="0" fontId="60" fillId="0" borderId="0" xfId="7" applyFont="1" applyAlignment="1">
      <alignment horizontal="center" vertical="center"/>
    </xf>
    <xf numFmtId="182" fontId="60" fillId="0" borderId="0" xfId="7" applyNumberFormat="1" applyFont="1" applyAlignment="1">
      <alignment horizontal="center" vertical="center"/>
    </xf>
    <xf numFmtId="0" fontId="130" fillId="0" borderId="0" xfId="7" applyFont="1" applyAlignment="1">
      <alignment horizontal="center"/>
    </xf>
    <xf numFmtId="0" fontId="47" fillId="26" borderId="22" xfId="12" applyNumberFormat="1" applyFill="1" applyBorder="1" applyAlignment="1">
      <alignment horizontal="center" vertical="center" wrapText="1"/>
    </xf>
    <xf numFmtId="0" fontId="62" fillId="3" borderId="6" xfId="12" applyNumberFormat="1" applyFont="1" applyFill="1" applyBorder="1" applyAlignment="1">
      <alignment horizontal="center" vertical="center" wrapText="1"/>
    </xf>
    <xf numFmtId="0" fontId="100" fillId="25" borderId="2" xfId="0" applyFont="1" applyFill="1" applyBorder="1" applyAlignment="1">
      <alignment horizontal="left" vertical="center" indent="2"/>
    </xf>
    <xf numFmtId="0" fontId="101" fillId="25" borderId="2" xfId="0" applyFont="1" applyFill="1" applyBorder="1" applyAlignment="1">
      <alignment vertical="center"/>
    </xf>
    <xf numFmtId="0" fontId="101" fillId="25" borderId="2" xfId="0" applyFont="1" applyFill="1" applyBorder="1" applyAlignment="1">
      <alignment horizontal="center" vertical="center"/>
    </xf>
    <xf numFmtId="0" fontId="101" fillId="25" borderId="3" xfId="0" applyFont="1" applyFill="1" applyBorder="1" applyAlignment="1">
      <alignment vertical="center"/>
    </xf>
    <xf numFmtId="0" fontId="100" fillId="25" borderId="0" xfId="0" applyFont="1" applyFill="1" applyAlignment="1">
      <alignment horizontal="left" indent="2"/>
    </xf>
    <xf numFmtId="0" fontId="95" fillId="25" borderId="0" xfId="0" applyFont="1" applyFill="1"/>
    <xf numFmtId="0" fontId="95" fillId="25" borderId="8" xfId="0" applyFont="1" applyFill="1" applyBorder="1"/>
    <xf numFmtId="0" fontId="101" fillId="25" borderId="5" xfId="0" applyFont="1" applyFill="1" applyBorder="1" applyAlignment="1">
      <alignment horizontal="left" vertical="center" indent="2"/>
    </xf>
    <xf numFmtId="0" fontId="101" fillId="25" borderId="5" xfId="0" applyFont="1" applyFill="1" applyBorder="1" applyAlignment="1">
      <alignment vertical="center"/>
    </xf>
    <xf numFmtId="0" fontId="101" fillId="25" borderId="5" xfId="0" applyFont="1" applyFill="1" applyBorder="1" applyAlignment="1">
      <alignment horizontal="center" vertical="center"/>
    </xf>
    <xf numFmtId="0" fontId="101" fillId="25" borderId="6" xfId="0" applyFont="1" applyFill="1" applyBorder="1" applyAlignment="1">
      <alignment vertical="center"/>
    </xf>
    <xf numFmtId="0" fontId="58" fillId="7" borderId="12" xfId="0" applyFont="1" applyFill="1" applyBorder="1" applyAlignment="1">
      <alignment horizontal="center" vertical="center" wrapText="1"/>
    </xf>
    <xf numFmtId="0" fontId="58" fillId="7" borderId="0" xfId="0" applyFont="1" applyFill="1" applyAlignment="1">
      <alignment horizontal="center" vertical="center" wrapText="1"/>
    </xf>
    <xf numFmtId="0" fontId="58" fillId="7" borderId="8" xfId="0" applyFont="1" applyFill="1" applyBorder="1" applyAlignment="1">
      <alignment horizontal="center" vertical="center" wrapText="1"/>
    </xf>
    <xf numFmtId="0" fontId="59" fillId="6" borderId="13" xfId="0" applyFont="1" applyFill="1" applyBorder="1" applyAlignment="1">
      <alignment horizontal="center" vertical="center" wrapText="1"/>
    </xf>
    <xf numFmtId="0" fontId="59" fillId="6" borderId="14" xfId="0" applyFont="1" applyFill="1" applyBorder="1" applyAlignment="1">
      <alignment horizontal="center" vertical="center" wrapText="1"/>
    </xf>
    <xf numFmtId="0" fontId="87" fillId="9" borderId="14" xfId="0" quotePrefix="1" applyFont="1" applyFill="1" applyBorder="1" applyAlignment="1">
      <alignment horizontal="center" vertical="center" wrapText="1"/>
    </xf>
    <xf numFmtId="0" fontId="27" fillId="15" borderId="14" xfId="0" applyFont="1" applyFill="1" applyBorder="1" applyAlignment="1">
      <alignment horizontal="center" vertical="center" wrapText="1"/>
    </xf>
    <xf numFmtId="0" fontId="87" fillId="9" borderId="14" xfId="0" applyFont="1" applyFill="1" applyBorder="1" applyAlignment="1">
      <alignment horizontal="center" vertical="center" wrapText="1"/>
    </xf>
    <xf numFmtId="0" fontId="88" fillId="6" borderId="1" xfId="0" applyFont="1" applyFill="1" applyBorder="1" applyAlignment="1">
      <alignment vertical="center" wrapText="1"/>
    </xf>
    <xf numFmtId="0" fontId="88" fillId="6" borderId="2" xfId="0" applyFont="1" applyFill="1" applyBorder="1" applyAlignment="1">
      <alignment vertical="center" wrapText="1"/>
    </xf>
    <xf numFmtId="0" fontId="88" fillId="6" borderId="3" xfId="0" applyFont="1" applyFill="1" applyBorder="1" applyAlignment="1">
      <alignment vertical="center" wrapText="1"/>
    </xf>
    <xf numFmtId="0" fontId="88" fillId="6" borderId="0" xfId="0" applyFont="1" applyFill="1" applyAlignment="1">
      <alignment vertical="center" wrapText="1"/>
    </xf>
    <xf numFmtId="0" fontId="88" fillId="6" borderId="12" xfId="0" applyFont="1" applyFill="1" applyBorder="1" applyAlignment="1">
      <alignment vertical="center" wrapText="1"/>
    </xf>
    <xf numFmtId="0" fontId="58" fillId="6" borderId="12" xfId="0" applyFont="1" applyFill="1" applyBorder="1" applyAlignment="1">
      <alignment vertical="center" wrapText="1"/>
    </xf>
    <xf numFmtId="0" fontId="88" fillId="6" borderId="8" xfId="0" applyFont="1" applyFill="1" applyBorder="1" applyAlignment="1">
      <alignment vertical="center" wrapText="1"/>
    </xf>
    <xf numFmtId="0" fontId="58" fillId="30" borderId="0" xfId="0" applyFont="1" applyFill="1" applyAlignment="1">
      <alignment horizontal="center" vertical="center" wrapText="1"/>
    </xf>
    <xf numFmtId="0" fontId="58" fillId="6" borderId="4" xfId="0" applyFont="1" applyFill="1" applyBorder="1" applyAlignment="1">
      <alignment vertical="center" wrapText="1"/>
    </xf>
    <xf numFmtId="0" fontId="88" fillId="6" borderId="5" xfId="0" applyFont="1" applyFill="1" applyBorder="1" applyAlignment="1">
      <alignment vertical="center" wrapText="1"/>
    </xf>
    <xf numFmtId="0" fontId="58" fillId="7" borderId="5" xfId="0" applyFont="1" applyFill="1" applyBorder="1" applyAlignment="1">
      <alignment horizontal="center" vertical="center" wrapText="1"/>
    </xf>
    <xf numFmtId="0" fontId="58" fillId="7" borderId="6" xfId="0" applyFont="1" applyFill="1" applyBorder="1" applyAlignment="1">
      <alignment horizontal="center" vertical="center" wrapText="1"/>
    </xf>
    <xf numFmtId="0" fontId="58" fillId="7" borderId="4" xfId="0" applyFont="1" applyFill="1" applyBorder="1" applyAlignment="1">
      <alignment horizontal="center" vertical="center" wrapText="1"/>
    </xf>
    <xf numFmtId="0" fontId="64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101" fillId="13" borderId="12" xfId="0" applyFont="1" applyFill="1" applyBorder="1" applyAlignment="1">
      <alignment horizontal="left" vertical="center"/>
    </xf>
    <xf numFmtId="0" fontId="101" fillId="13" borderId="0" xfId="0" applyFont="1" applyFill="1" applyAlignment="1">
      <alignment horizontal="left" vertical="center"/>
    </xf>
    <xf numFmtId="0" fontId="101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21" borderId="12" xfId="0" applyFont="1" applyFill="1" applyBorder="1" applyAlignment="1">
      <alignment vertical="center"/>
    </xf>
    <xf numFmtId="0" fontId="65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0" xfId="0" applyFont="1" applyFill="1" applyAlignment="1">
      <alignment horizontal="left" vertical="center" indent="1"/>
    </xf>
    <xf numFmtId="0" fontId="68" fillId="21" borderId="8" xfId="0" applyFont="1" applyFill="1" applyBorder="1" applyAlignment="1">
      <alignment horizontal="left" vertical="center" indent="1"/>
    </xf>
    <xf numFmtId="0" fontId="69" fillId="21" borderId="0" xfId="0" applyFont="1" applyFill="1" applyAlignment="1">
      <alignment vertical="center"/>
    </xf>
    <xf numFmtId="0" fontId="27" fillId="21" borderId="0" xfId="0" applyFont="1" applyFill="1" applyAlignment="1">
      <alignment vertical="center"/>
    </xf>
    <xf numFmtId="0" fontId="66" fillId="21" borderId="0" xfId="0" applyFont="1" applyFill="1" applyAlignment="1">
      <alignment vertical="center"/>
    </xf>
    <xf numFmtId="0" fontId="66" fillId="21" borderId="8" xfId="0" applyFont="1" applyFill="1" applyBorder="1" applyAlignment="1">
      <alignment vertical="center"/>
    </xf>
    <xf numFmtId="0" fontId="69" fillId="21" borderId="0" xfId="0" applyFont="1" applyFill="1" applyAlignment="1">
      <alignment horizontal="left" vertical="center" indent="1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67" fillId="21" borderId="0" xfId="0" applyFont="1" applyFill="1" applyAlignment="1">
      <alignment vertical="center"/>
    </xf>
    <xf numFmtId="0" fontId="101" fillId="24" borderId="12" xfId="0" applyFont="1" applyFill="1" applyBorder="1" applyAlignment="1">
      <alignment horizontal="left" vertical="center"/>
    </xf>
    <xf numFmtId="0" fontId="101" fillId="24" borderId="0" xfId="0" applyFont="1" applyFill="1" applyAlignment="1">
      <alignment horizontal="left" vertical="center"/>
    </xf>
    <xf numFmtId="0" fontId="101" fillId="24" borderId="8" xfId="0" applyFont="1" applyFill="1" applyBorder="1" applyAlignment="1">
      <alignment horizontal="left" vertical="center"/>
    </xf>
    <xf numFmtId="0" fontId="70" fillId="4" borderId="0" xfId="0" applyFont="1" applyFill="1" applyAlignment="1">
      <alignment horizontal="right" vertical="center"/>
    </xf>
    <xf numFmtId="0" fontId="70" fillId="21" borderId="4" xfId="0" applyFont="1" applyFill="1" applyBorder="1" applyAlignment="1">
      <alignment vertical="center"/>
    </xf>
    <xf numFmtId="0" fontId="67" fillId="21" borderId="5" xfId="0" applyFont="1" applyFill="1" applyBorder="1" applyAlignment="1">
      <alignment vertical="center"/>
    </xf>
    <xf numFmtId="0" fontId="68" fillId="21" borderId="5" xfId="0" applyFont="1" applyFill="1" applyBorder="1" applyAlignment="1">
      <alignment horizontal="left" vertical="center" indent="1"/>
    </xf>
    <xf numFmtId="0" fontId="68" fillId="21" borderId="6" xfId="0" applyFont="1" applyFill="1" applyBorder="1" applyAlignment="1">
      <alignment horizontal="left" vertical="center" indent="1"/>
    </xf>
    <xf numFmtId="0" fontId="101" fillId="31" borderId="4" xfId="0" applyFont="1" applyFill="1" applyBorder="1" applyAlignment="1">
      <alignment horizontal="left" vertical="center"/>
    </xf>
    <xf numFmtId="0" fontId="101" fillId="31" borderId="5" xfId="0" applyFont="1" applyFill="1" applyBorder="1" applyAlignment="1">
      <alignment horizontal="left" vertical="center"/>
    </xf>
    <xf numFmtId="0" fontId="101" fillId="31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0" fontId="71" fillId="4" borderId="5" xfId="0" applyFont="1" applyFill="1" applyBorder="1" applyAlignment="1">
      <alignment horizontal="center" vertical="center"/>
    </xf>
    <xf numFmtId="0" fontId="59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59" fillId="4" borderId="6" xfId="0" applyFont="1" applyFill="1" applyBorder="1" applyAlignment="1">
      <alignment horizontal="center" vertical="center"/>
    </xf>
    <xf numFmtId="0" fontId="5" fillId="0" borderId="0" xfId="7" applyAlignment="1">
      <alignment horizontal="center" vertical="center"/>
    </xf>
    <xf numFmtId="177" fontId="18" fillId="0" borderId="0" xfId="7" applyNumberFormat="1" applyFont="1" applyAlignment="1">
      <alignment horizontal="right" vertical="center"/>
    </xf>
    <xf numFmtId="0" fontId="25" fillId="0" borderId="0" xfId="0" applyFont="1" applyAlignment="1">
      <alignment horizontal="center" vertical="center"/>
    </xf>
    <xf numFmtId="0" fontId="50" fillId="0" borderId="0" xfId="0" applyFont="1" applyAlignment="1">
      <alignment vertical="center" wrapText="1"/>
    </xf>
    <xf numFmtId="180" fontId="27" fillId="0" borderId="0" xfId="10" applyFont="1"/>
    <xf numFmtId="0" fontId="27" fillId="5" borderId="2" xfId="0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180" fontId="48" fillId="0" borderId="0" xfId="10"/>
    <xf numFmtId="0" fontId="27" fillId="4" borderId="31" xfId="0" applyFont="1" applyFill="1" applyBorder="1" applyAlignment="1">
      <alignment horizontal="center" vertical="center" wrapText="1"/>
    </xf>
    <xf numFmtId="0" fontId="27" fillId="4" borderId="32" xfId="0" applyFont="1" applyFill="1" applyBorder="1" applyAlignment="1">
      <alignment horizontal="center" vertical="center" wrapText="1"/>
    </xf>
    <xf numFmtId="0" fontId="27" fillId="4" borderId="31" xfId="0" applyFont="1" applyFill="1" applyBorder="1" applyAlignment="1">
      <alignment horizontal="center" vertical="center"/>
    </xf>
    <xf numFmtId="0" fontId="27" fillId="4" borderId="7" xfId="0" applyFont="1" applyFill="1" applyBorder="1" applyAlignment="1">
      <alignment horizontal="center" vertical="center" wrapText="1"/>
    </xf>
    <xf numFmtId="185" fontId="13" fillId="0" borderId="33" xfId="0" applyNumberFormat="1" applyFont="1" applyBorder="1" applyAlignment="1">
      <alignment horizontal="center"/>
    </xf>
    <xf numFmtId="185" fontId="13" fillId="3" borderId="34" xfId="0" applyNumberFormat="1" applyFont="1" applyFill="1" applyBorder="1" applyAlignment="1">
      <alignment horizontal="center"/>
    </xf>
    <xf numFmtId="185" fontId="13" fillId="0" borderId="34" xfId="0" applyNumberFormat="1" applyFont="1" applyBorder="1" applyAlignment="1">
      <alignment horizontal="center"/>
    </xf>
    <xf numFmtId="180" fontId="134" fillId="34" borderId="0" xfId="10" applyFont="1" applyFill="1"/>
    <xf numFmtId="0" fontId="1" fillId="34" borderId="0" xfId="0" applyFont="1" applyFill="1"/>
    <xf numFmtId="0" fontId="1" fillId="35" borderId="0" xfId="0" applyFont="1" applyFill="1"/>
    <xf numFmtId="185" fontId="13" fillId="0" borderId="36" xfId="0" applyNumberFormat="1" applyFont="1" applyBorder="1" applyAlignment="1">
      <alignment horizontal="center"/>
    </xf>
    <xf numFmtId="185" fontId="13" fillId="0" borderId="37" xfId="0" applyNumberFormat="1" applyFont="1" applyBorder="1" applyAlignment="1">
      <alignment horizontal="center"/>
    </xf>
    <xf numFmtId="185" fontId="13" fillId="0" borderId="39" xfId="0" applyNumberFormat="1" applyFont="1" applyBorder="1" applyAlignment="1">
      <alignment horizontal="center"/>
    </xf>
    <xf numFmtId="180" fontId="135" fillId="34" borderId="0" xfId="10" applyFont="1" applyFill="1"/>
    <xf numFmtId="0" fontId="27" fillId="35" borderId="0" xfId="0" applyFont="1" applyFill="1"/>
    <xf numFmtId="0" fontId="53" fillId="0" borderId="0" xfId="14" applyFont="1"/>
    <xf numFmtId="185" fontId="13" fillId="0" borderId="35" xfId="0" applyNumberFormat="1" applyFont="1" applyBorder="1" applyAlignment="1">
      <alignment horizontal="center"/>
    </xf>
    <xf numFmtId="185" fontId="13" fillId="0" borderId="38" xfId="0" applyNumberFormat="1" applyFont="1" applyBorder="1" applyAlignment="1">
      <alignment horizontal="center"/>
    </xf>
    <xf numFmtId="185" fontId="13" fillId="0" borderId="41" xfId="0" applyNumberFormat="1" applyFont="1" applyBorder="1" applyAlignment="1">
      <alignment horizontal="center"/>
    </xf>
    <xf numFmtId="185" fontId="13" fillId="0" borderId="40" xfId="0" applyNumberFormat="1" applyFont="1" applyBorder="1" applyAlignment="1">
      <alignment horizontal="center"/>
    </xf>
    <xf numFmtId="185" fontId="13" fillId="36" borderId="34" xfId="0" applyNumberFormat="1" applyFont="1" applyFill="1" applyBorder="1" applyAlignment="1">
      <alignment horizontal="center"/>
    </xf>
    <xf numFmtId="185" fontId="13" fillId="36" borderId="37" xfId="0" applyNumberFormat="1" applyFont="1" applyFill="1" applyBorder="1" applyAlignment="1">
      <alignment horizontal="center"/>
    </xf>
    <xf numFmtId="0" fontId="95" fillId="14" borderId="0" xfId="7" applyFont="1" applyFill="1" applyAlignment="1">
      <alignment horizontal="center"/>
    </xf>
    <xf numFmtId="0" fontId="5" fillId="14" borderId="0" xfId="7" applyFill="1" applyAlignment="1">
      <alignment horizontal="center"/>
    </xf>
    <xf numFmtId="0" fontId="27" fillId="14" borderId="0" xfId="7" applyFont="1" applyFill="1" applyAlignment="1">
      <alignment horizontal="center" wrapText="1"/>
    </xf>
    <xf numFmtId="0" fontId="19" fillId="14" borderId="0" xfId="7" applyFont="1" applyFill="1"/>
    <xf numFmtId="0" fontId="24" fillId="14" borderId="0" xfId="7" applyFont="1" applyFill="1"/>
    <xf numFmtId="0" fontId="130" fillId="14" borderId="0" xfId="7" applyFont="1" applyFill="1"/>
    <xf numFmtId="0" fontId="19" fillId="14" borderId="0" xfId="7" applyFont="1" applyFill="1" applyAlignment="1">
      <alignment vertical="top"/>
    </xf>
    <xf numFmtId="0" fontId="5" fillId="14" borderId="0" xfId="7" applyFill="1"/>
    <xf numFmtId="0" fontId="16" fillId="14" borderId="0" xfId="0" applyFont="1" applyFill="1"/>
    <xf numFmtId="0" fontId="13" fillId="14" borderId="0" xfId="0" applyFont="1" applyFill="1"/>
    <xf numFmtId="0" fontId="56" fillId="14" borderId="0" xfId="0" applyFont="1" applyFill="1"/>
    <xf numFmtId="0" fontId="57" fillId="14" borderId="0" xfId="0" applyFont="1" applyFill="1"/>
    <xf numFmtId="0" fontId="17" fillId="14" borderId="0" xfId="7" applyFont="1" applyFill="1"/>
    <xf numFmtId="0" fontId="60" fillId="6" borderId="8" xfId="0" applyFont="1" applyFill="1" applyBorder="1" applyAlignment="1">
      <alignment vertical="center" wrapText="1"/>
    </xf>
    <xf numFmtId="0" fontId="27" fillId="4" borderId="26" xfId="0" applyFont="1" applyFill="1" applyBorder="1" applyAlignment="1">
      <alignment horizontal="right" vertical="center"/>
    </xf>
    <xf numFmtId="0" fontId="27" fillId="4" borderId="26" xfId="0" applyFont="1" applyFill="1" applyBorder="1" applyAlignment="1">
      <alignment horizontal="center" vertical="center"/>
    </xf>
    <xf numFmtId="0" fontId="27" fillId="4" borderId="42" xfId="0" applyFont="1" applyFill="1" applyBorder="1" applyAlignment="1">
      <alignment horizontal="center" vertical="center"/>
    </xf>
    <xf numFmtId="14" fontId="22" fillId="0" borderId="0" xfId="0" applyNumberFormat="1" applyFont="1"/>
    <xf numFmtId="0" fontId="122" fillId="0" borderId="0" xfId="0" applyFont="1" applyAlignment="1">
      <alignment vertical="center" wrapText="1"/>
    </xf>
    <xf numFmtId="0" fontId="18" fillId="14" borderId="0" xfId="0" applyFont="1" applyFill="1"/>
    <xf numFmtId="0" fontId="137" fillId="0" borderId="0" xfId="0" applyFont="1"/>
    <xf numFmtId="0" fontId="116" fillId="0" borderId="0" xfId="2" applyFont="1" applyAlignment="1" applyProtection="1">
      <alignment horizontal="left" vertical="center" readingOrder="1"/>
    </xf>
    <xf numFmtId="0" fontId="88" fillId="6" borderId="12" xfId="0" applyFont="1" applyFill="1" applyBorder="1" applyAlignment="1">
      <alignment horizontal="center" vertical="center" wrapText="1"/>
    </xf>
    <xf numFmtId="0" fontId="88" fillId="6" borderId="0" xfId="0" applyFont="1" applyFill="1" applyAlignment="1">
      <alignment horizontal="center" vertical="center" wrapText="1"/>
    </xf>
    <xf numFmtId="0" fontId="88" fillId="6" borderId="8" xfId="0" applyFont="1" applyFill="1" applyBorder="1" applyAlignment="1">
      <alignment horizontal="center" vertical="center" wrapText="1"/>
    </xf>
    <xf numFmtId="0" fontId="88" fillId="6" borderId="4" xfId="0" applyFont="1" applyFill="1" applyBorder="1" applyAlignment="1">
      <alignment horizontal="center" vertical="center" wrapText="1"/>
    </xf>
    <xf numFmtId="0" fontId="88" fillId="6" borderId="5" xfId="0" applyFont="1" applyFill="1" applyBorder="1" applyAlignment="1">
      <alignment horizontal="center" vertical="center" wrapText="1"/>
    </xf>
    <xf numFmtId="0" fontId="88" fillId="6" borderId="6" xfId="0" applyFont="1" applyFill="1" applyBorder="1" applyAlignment="1">
      <alignment horizontal="center" vertical="center" wrapText="1"/>
    </xf>
    <xf numFmtId="0" fontId="53" fillId="5" borderId="1" xfId="0" applyFont="1" applyFill="1" applyBorder="1" applyAlignment="1">
      <alignment horizontal="center" vertical="center" wrapText="1"/>
    </xf>
    <xf numFmtId="0" fontId="53" fillId="5" borderId="3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8" xfId="0" applyFont="1" applyFill="1" applyBorder="1" applyAlignment="1">
      <alignment horizontal="center" vertical="center" wrapText="1"/>
    </xf>
    <xf numFmtId="0" fontId="53" fillId="5" borderId="4" xfId="0" applyFont="1" applyFill="1" applyBorder="1" applyAlignment="1">
      <alignment horizontal="center" vertical="center" wrapText="1"/>
    </xf>
    <xf numFmtId="0" fontId="53" fillId="5" borderId="6" xfId="0" applyFont="1" applyFill="1" applyBorder="1" applyAlignment="1">
      <alignment horizontal="center" vertical="center" wrapText="1"/>
    </xf>
    <xf numFmtId="0" fontId="61" fillId="13" borderId="7" xfId="0" applyFont="1" applyFill="1" applyBorder="1" applyAlignment="1">
      <alignment horizontal="center" vertical="center" wrapText="1"/>
    </xf>
    <xf numFmtId="0" fontId="61" fillId="13" borderId="9" xfId="0" applyFont="1" applyFill="1" applyBorder="1" applyAlignment="1">
      <alignment horizontal="center" vertical="center" wrapText="1"/>
    </xf>
    <xf numFmtId="0" fontId="61" fillId="13" borderId="15" xfId="0" applyFont="1" applyFill="1" applyBorder="1" applyAlignment="1">
      <alignment horizontal="center" vertical="center" wrapText="1"/>
    </xf>
    <xf numFmtId="0" fontId="60" fillId="0" borderId="7" xfId="0" applyFont="1" applyBorder="1" applyAlignment="1">
      <alignment horizontal="center" vertical="center" wrapText="1"/>
    </xf>
    <xf numFmtId="0" fontId="60" fillId="0" borderId="9" xfId="0" applyFont="1" applyBorder="1" applyAlignment="1">
      <alignment horizontal="center" vertical="center" wrapText="1"/>
    </xf>
    <xf numFmtId="0" fontId="60" fillId="0" borderId="15" xfId="0" applyFont="1" applyBorder="1" applyAlignment="1">
      <alignment horizontal="center" vertical="center" wrapText="1"/>
    </xf>
    <xf numFmtId="0" fontId="61" fillId="12" borderId="7" xfId="0" applyFont="1" applyFill="1" applyBorder="1" applyAlignment="1">
      <alignment horizontal="center" vertical="center" wrapText="1"/>
    </xf>
    <xf numFmtId="0" fontId="61" fillId="12" borderId="9" xfId="0" applyFont="1" applyFill="1" applyBorder="1" applyAlignment="1">
      <alignment horizontal="center" vertical="center" wrapText="1"/>
    </xf>
    <xf numFmtId="0" fontId="61" fillId="12" borderId="15" xfId="0" applyFont="1" applyFill="1" applyBorder="1" applyAlignment="1">
      <alignment horizontal="center" vertical="center" wrapText="1"/>
    </xf>
    <xf numFmtId="0" fontId="110" fillId="10" borderId="1" xfId="12" applyNumberFormat="1" applyFont="1" applyFill="1" applyBorder="1" applyAlignment="1">
      <alignment horizontal="center" vertical="center" wrapText="1"/>
    </xf>
    <xf numFmtId="0" fontId="110" fillId="10" borderId="3" xfId="12" applyNumberFormat="1" applyFont="1" applyFill="1" applyBorder="1" applyAlignment="1">
      <alignment horizontal="center" vertical="center" wrapText="1"/>
    </xf>
    <xf numFmtId="0" fontId="110" fillId="10" borderId="12" xfId="12" applyNumberFormat="1" applyFont="1" applyFill="1" applyBorder="1" applyAlignment="1">
      <alignment horizontal="center" vertical="center" wrapText="1"/>
    </xf>
    <xf numFmtId="0" fontId="110" fillId="10" borderId="8" xfId="12" applyNumberFormat="1" applyFont="1" applyFill="1" applyBorder="1" applyAlignment="1">
      <alignment horizontal="center" vertical="center" wrapText="1"/>
    </xf>
    <xf numFmtId="0" fontId="110" fillId="10" borderId="4" xfId="12" applyNumberFormat="1" applyFont="1" applyFill="1" applyBorder="1" applyAlignment="1">
      <alignment horizontal="center" vertical="center" wrapText="1"/>
    </xf>
    <xf numFmtId="0" fontId="110" fillId="10" borderId="6" xfId="12" applyNumberFormat="1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01" fillId="20" borderId="12" xfId="0" applyFont="1" applyFill="1" applyBorder="1" applyAlignment="1">
      <alignment horizontal="left" vertical="center"/>
    </xf>
    <xf numFmtId="0" fontId="101" fillId="20" borderId="0" xfId="0" applyFont="1" applyFill="1" applyAlignment="1">
      <alignment horizontal="left" vertical="center"/>
    </xf>
    <xf numFmtId="0" fontId="101" fillId="20" borderId="8" xfId="0" applyFont="1" applyFill="1" applyBorder="1" applyAlignment="1">
      <alignment horizontal="left" vertical="center"/>
    </xf>
    <xf numFmtId="0" fontId="101" fillId="8" borderId="1" xfId="0" applyFont="1" applyFill="1" applyBorder="1" applyAlignment="1">
      <alignment horizontal="left" vertical="center"/>
    </xf>
    <xf numFmtId="0" fontId="101" fillId="8" borderId="2" xfId="0" applyFont="1" applyFill="1" applyBorder="1" applyAlignment="1">
      <alignment horizontal="left" vertical="center"/>
    </xf>
    <xf numFmtId="0" fontId="101" fillId="8" borderId="3" xfId="0" applyFont="1" applyFill="1" applyBorder="1" applyAlignment="1">
      <alignment horizontal="left" vertical="center"/>
    </xf>
    <xf numFmtId="0" fontId="101" fillId="8" borderId="12" xfId="0" applyFont="1" applyFill="1" applyBorder="1" applyAlignment="1">
      <alignment horizontal="left" vertical="center"/>
    </xf>
    <xf numFmtId="0" fontId="101" fillId="8" borderId="0" xfId="0" applyFont="1" applyFill="1" applyAlignment="1">
      <alignment horizontal="left" vertical="center"/>
    </xf>
    <xf numFmtId="0" fontId="101" fillId="8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101" fillId="28" borderId="12" xfId="0" applyFont="1" applyFill="1" applyBorder="1" applyAlignment="1">
      <alignment horizontal="left" vertical="center"/>
    </xf>
    <xf numFmtId="0" fontId="101" fillId="28" borderId="0" xfId="0" applyFont="1" applyFill="1" applyAlignment="1">
      <alignment horizontal="left" vertical="center"/>
    </xf>
    <xf numFmtId="0" fontId="101" fillId="28" borderId="8" xfId="0" applyFont="1" applyFill="1" applyBorder="1" applyAlignment="1">
      <alignment horizontal="left" vertical="center"/>
    </xf>
    <xf numFmtId="0" fontId="27" fillId="27" borderId="1" xfId="0" applyFont="1" applyFill="1" applyBorder="1" applyAlignment="1">
      <alignment horizontal="left" vertical="center"/>
    </xf>
    <xf numFmtId="0" fontId="27" fillId="27" borderId="2" xfId="0" applyFont="1" applyFill="1" applyBorder="1" applyAlignment="1">
      <alignment horizontal="left" vertical="center"/>
    </xf>
    <xf numFmtId="0" fontId="27" fillId="27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101" fillId="23" borderId="12" xfId="0" applyFont="1" applyFill="1" applyBorder="1" applyAlignment="1">
      <alignment horizontal="left" vertical="center"/>
    </xf>
    <xf numFmtId="0" fontId="101" fillId="23" borderId="0" xfId="0" applyFont="1" applyFill="1" applyAlignment="1">
      <alignment horizontal="left" vertical="center"/>
    </xf>
    <xf numFmtId="0" fontId="101" fillId="23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101" fillId="29" borderId="12" xfId="0" applyFont="1" applyFill="1" applyBorder="1" applyAlignment="1">
      <alignment horizontal="left" vertical="center" wrapText="1"/>
    </xf>
    <xf numFmtId="0" fontId="101" fillId="29" borderId="0" xfId="0" applyFont="1" applyFill="1" applyAlignment="1">
      <alignment horizontal="left" vertical="center" wrapText="1"/>
    </xf>
    <xf numFmtId="0" fontId="101" fillId="29" borderId="8" xfId="0" applyFont="1" applyFill="1" applyBorder="1" applyAlignment="1">
      <alignment horizontal="left" vertical="center" wrapText="1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63" fillId="8" borderId="1" xfId="0" applyFont="1" applyFill="1" applyBorder="1" applyAlignment="1">
      <alignment horizontal="center" vertical="center" wrapText="1"/>
    </xf>
    <xf numFmtId="0" fontId="63" fillId="8" borderId="3" xfId="0" applyFont="1" applyFill="1" applyBorder="1" applyAlignment="1">
      <alignment horizontal="center" vertical="center" wrapText="1"/>
    </xf>
    <xf numFmtId="0" fontId="63" fillId="8" borderId="4" xfId="0" applyFont="1" applyFill="1" applyBorder="1" applyAlignment="1">
      <alignment horizontal="center" vertical="center" wrapText="1"/>
    </xf>
    <xf numFmtId="0" fontId="63" fillId="8" borderId="6" xfId="0" applyFont="1" applyFill="1" applyBorder="1" applyAlignment="1">
      <alignment horizontal="center" vertical="center" wrapText="1"/>
    </xf>
    <xf numFmtId="0" fontId="60" fillId="11" borderId="7" xfId="0" applyFont="1" applyFill="1" applyBorder="1" applyAlignment="1">
      <alignment horizontal="center" vertical="center" wrapText="1"/>
    </xf>
    <xf numFmtId="0" fontId="60" fillId="11" borderId="9" xfId="0" applyFont="1" applyFill="1" applyBorder="1" applyAlignment="1">
      <alignment horizontal="center" vertical="center" wrapText="1"/>
    </xf>
    <xf numFmtId="0" fontId="60" fillId="11" borderId="15" xfId="0" applyFont="1" applyFill="1" applyBorder="1" applyAlignment="1">
      <alignment horizontal="center" vertical="center" wrapText="1"/>
    </xf>
    <xf numFmtId="0" fontId="99" fillId="25" borderId="7" xfId="0" applyFont="1" applyFill="1" applyBorder="1" applyAlignment="1">
      <alignment horizontal="center" vertical="center" wrapText="1"/>
    </xf>
    <xf numFmtId="0" fontId="99" fillId="25" borderId="9" xfId="0" applyFont="1" applyFill="1" applyBorder="1" applyAlignment="1">
      <alignment horizontal="center" vertical="center" wrapText="1"/>
    </xf>
    <xf numFmtId="0" fontId="99" fillId="25" borderId="15" xfId="0" applyFont="1" applyFill="1" applyBorder="1" applyAlignment="1">
      <alignment horizontal="center" vertical="center" wrapText="1"/>
    </xf>
    <xf numFmtId="0" fontId="27" fillId="26" borderId="1" xfId="0" applyFont="1" applyFill="1" applyBorder="1" applyAlignment="1">
      <alignment horizontal="center" vertical="center"/>
    </xf>
    <xf numFmtId="0" fontId="27" fillId="26" borderId="3" xfId="0" applyFont="1" applyFill="1" applyBorder="1" applyAlignment="1">
      <alignment horizontal="center" vertical="center"/>
    </xf>
    <xf numFmtId="0" fontId="27" fillId="26" borderId="1" xfId="0" applyFont="1" applyFill="1" applyBorder="1" applyAlignment="1">
      <alignment horizontal="center" vertical="center" wrapText="1"/>
    </xf>
    <xf numFmtId="0" fontId="27" fillId="26" borderId="2" xfId="0" applyFont="1" applyFill="1" applyBorder="1" applyAlignment="1">
      <alignment horizontal="center" vertical="center" wrapText="1"/>
    </xf>
    <xf numFmtId="0" fontId="27" fillId="26" borderId="3" xfId="0" applyFont="1" applyFill="1" applyBorder="1" applyAlignment="1">
      <alignment horizontal="center" vertical="center" wrapText="1"/>
    </xf>
    <xf numFmtId="184" fontId="27" fillId="26" borderId="4" xfId="0" applyNumberFormat="1" applyFont="1" applyFill="1" applyBorder="1" applyAlignment="1">
      <alignment horizontal="center" vertical="center"/>
    </xf>
    <xf numFmtId="184" fontId="27" fillId="26" borderId="6" xfId="0" applyNumberFormat="1" applyFont="1" applyFill="1" applyBorder="1" applyAlignment="1">
      <alignment horizontal="center" vertical="center"/>
    </xf>
    <xf numFmtId="0" fontId="47" fillId="26" borderId="43" xfId="12" applyNumberFormat="1" applyFill="1" applyBorder="1" applyAlignment="1">
      <alignment horizontal="center" vertical="center" wrapText="1"/>
    </xf>
    <xf numFmtId="0" fontId="47" fillId="26" borderId="44" xfId="12" applyNumberFormat="1" applyFill="1" applyBorder="1" applyAlignment="1">
      <alignment horizontal="center" vertical="center" wrapText="1"/>
    </xf>
    <xf numFmtId="184" fontId="27" fillId="26" borderId="4" xfId="0" applyNumberFormat="1" applyFont="1" applyFill="1" applyBorder="1" applyAlignment="1">
      <alignment horizontal="center" vertical="center" wrapText="1"/>
    </xf>
    <xf numFmtId="184" fontId="27" fillId="26" borderId="5" xfId="0" applyNumberFormat="1" applyFont="1" applyFill="1" applyBorder="1" applyAlignment="1">
      <alignment horizontal="center" vertical="center" wrapText="1"/>
    </xf>
    <xf numFmtId="184" fontId="27" fillId="26" borderId="6" xfId="0" applyNumberFormat="1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60" fillId="18" borderId="7" xfId="0" applyFont="1" applyFill="1" applyBorder="1" applyAlignment="1">
      <alignment horizontal="center" vertical="center" wrapText="1"/>
    </xf>
    <xf numFmtId="0" fontId="60" fillId="18" borderId="9" xfId="0" applyFont="1" applyFill="1" applyBorder="1" applyAlignment="1">
      <alignment horizontal="center" vertical="center" wrapText="1"/>
    </xf>
    <xf numFmtId="0" fontId="60" fillId="18" borderId="15" xfId="0" applyFont="1" applyFill="1" applyBorder="1" applyAlignment="1">
      <alignment horizontal="center" vertical="center" wrapText="1"/>
    </xf>
    <xf numFmtId="0" fontId="60" fillId="15" borderId="16" xfId="0" applyFont="1" applyFill="1" applyBorder="1" applyAlignment="1">
      <alignment horizontal="center" vertical="center" wrapText="1"/>
    </xf>
    <xf numFmtId="0" fontId="60" fillId="15" borderId="10" xfId="0" applyFont="1" applyFill="1" applyBorder="1" applyAlignment="1">
      <alignment horizontal="center" vertical="center" wrapText="1"/>
    </xf>
    <xf numFmtId="0" fontId="60" fillId="15" borderId="11" xfId="0" applyFont="1" applyFill="1" applyBorder="1" applyAlignment="1">
      <alignment horizontal="center" vertical="center" wrapText="1"/>
    </xf>
    <xf numFmtId="0" fontId="89" fillId="26" borderId="7" xfId="0" applyFont="1" applyFill="1" applyBorder="1" applyAlignment="1">
      <alignment horizontal="center" vertical="center" wrapText="1"/>
    </xf>
    <xf numFmtId="0" fontId="89" fillId="26" borderId="9" xfId="0" applyFont="1" applyFill="1" applyBorder="1" applyAlignment="1">
      <alignment horizontal="center" vertical="center" wrapText="1"/>
    </xf>
    <xf numFmtId="0" fontId="89" fillId="26" borderId="15" xfId="0" applyFont="1" applyFill="1" applyBorder="1" applyAlignment="1">
      <alignment horizontal="center" vertical="center" wrapText="1"/>
    </xf>
    <xf numFmtId="0" fontId="61" fillId="28" borderId="7" xfId="0" applyFont="1" applyFill="1" applyBorder="1" applyAlignment="1">
      <alignment horizontal="center" vertical="center" wrapText="1"/>
    </xf>
    <xf numFmtId="0" fontId="61" fillId="28" borderId="9" xfId="0" applyFont="1" applyFill="1" applyBorder="1" applyAlignment="1">
      <alignment horizontal="center" vertical="center" wrapText="1"/>
    </xf>
    <xf numFmtId="0" fontId="61" fillId="28" borderId="15" xfId="0" applyFont="1" applyFill="1" applyBorder="1" applyAlignment="1">
      <alignment horizontal="center" vertical="center" wrapText="1"/>
    </xf>
    <xf numFmtId="0" fontId="61" fillId="23" borderId="7" xfId="0" applyFont="1" applyFill="1" applyBorder="1" applyAlignment="1">
      <alignment horizontal="center" vertical="center" wrapText="1"/>
    </xf>
    <xf numFmtId="0" fontId="61" fillId="23" borderId="9" xfId="0" applyFont="1" applyFill="1" applyBorder="1" applyAlignment="1">
      <alignment horizontal="center" vertical="center" wrapText="1"/>
    </xf>
    <xf numFmtId="0" fontId="61" fillId="23" borderId="15" xfId="0" applyFont="1" applyFill="1" applyBorder="1" applyAlignment="1">
      <alignment horizontal="center" vertical="center" wrapText="1"/>
    </xf>
    <xf numFmtId="0" fontId="61" fillId="33" borderId="7" xfId="0" applyFont="1" applyFill="1" applyBorder="1" applyAlignment="1">
      <alignment horizontal="center" vertical="center" wrapText="1"/>
    </xf>
    <xf numFmtId="0" fontId="61" fillId="33" borderId="9" xfId="0" applyFont="1" applyFill="1" applyBorder="1" applyAlignment="1">
      <alignment horizontal="center" vertical="center" wrapText="1"/>
    </xf>
    <xf numFmtId="0" fontId="61" fillId="33" borderId="15" xfId="0" applyFont="1" applyFill="1" applyBorder="1" applyAlignment="1">
      <alignment horizontal="center" vertical="center" wrapText="1"/>
    </xf>
    <xf numFmtId="184" fontId="102" fillId="26" borderId="18" xfId="0" applyNumberFormat="1" applyFont="1" applyFill="1" applyBorder="1" applyAlignment="1">
      <alignment horizontal="center" vertical="center"/>
    </xf>
    <xf numFmtId="184" fontId="102" fillId="26" borderId="19" xfId="0" applyNumberFormat="1" applyFont="1" applyFill="1" applyBorder="1" applyAlignment="1">
      <alignment horizontal="center" vertical="center"/>
    </xf>
    <xf numFmtId="184" fontId="102" fillId="26" borderId="20" xfId="0" applyNumberFormat="1" applyFont="1" applyFill="1" applyBorder="1" applyAlignment="1">
      <alignment horizontal="center" vertical="center"/>
    </xf>
    <xf numFmtId="0" fontId="60" fillId="22" borderId="7" xfId="0" applyFont="1" applyFill="1" applyBorder="1" applyAlignment="1">
      <alignment horizontal="center" vertical="center" wrapText="1"/>
    </xf>
    <xf numFmtId="0" fontId="60" fillId="22" borderId="9" xfId="0" applyFont="1" applyFill="1" applyBorder="1" applyAlignment="1">
      <alignment horizontal="center" vertical="center" wrapText="1"/>
    </xf>
    <xf numFmtId="0" fontId="60" fillId="22" borderId="15" xfId="0" applyFont="1" applyFill="1" applyBorder="1" applyAlignment="1">
      <alignment horizontal="center" vertical="center" wrapText="1"/>
    </xf>
    <xf numFmtId="0" fontId="82" fillId="8" borderId="16" xfId="0" applyFont="1" applyFill="1" applyBorder="1" applyAlignment="1">
      <alignment horizontal="center" vertical="center" wrapText="1"/>
    </xf>
    <xf numFmtId="0" fontId="82" fillId="8" borderId="10" xfId="0" applyFont="1" applyFill="1" applyBorder="1" applyAlignment="1">
      <alignment horizontal="center" vertical="center" wrapText="1"/>
    </xf>
    <xf numFmtId="0" fontId="82" fillId="8" borderId="11" xfId="0" applyFont="1" applyFill="1" applyBorder="1" applyAlignment="1">
      <alignment horizontal="center" vertical="center" wrapText="1"/>
    </xf>
    <xf numFmtId="0" fontId="61" fillId="12" borderId="16" xfId="0" applyFont="1" applyFill="1" applyBorder="1" applyAlignment="1">
      <alignment horizontal="center" vertical="center" wrapText="1"/>
    </xf>
    <xf numFmtId="0" fontId="61" fillId="12" borderId="10" xfId="0" applyFont="1" applyFill="1" applyBorder="1" applyAlignment="1">
      <alignment horizontal="center" vertical="center" wrapText="1"/>
    </xf>
    <xf numFmtId="0" fontId="61" fillId="12" borderId="11" xfId="0" applyFont="1" applyFill="1" applyBorder="1" applyAlignment="1">
      <alignment horizontal="center" vertical="center" wrapText="1"/>
    </xf>
    <xf numFmtId="0" fontId="61" fillId="12" borderId="1" xfId="0" applyFont="1" applyFill="1" applyBorder="1" applyAlignment="1">
      <alignment horizontal="center" vertical="center" wrapText="1"/>
    </xf>
    <xf numFmtId="0" fontId="61" fillId="12" borderId="2" xfId="0" applyFont="1" applyFill="1" applyBorder="1" applyAlignment="1">
      <alignment horizontal="center" vertical="center" wrapText="1"/>
    </xf>
    <xf numFmtId="0" fontId="61" fillId="12" borderId="3" xfId="0" applyFont="1" applyFill="1" applyBorder="1" applyAlignment="1">
      <alignment horizontal="center" vertical="center" wrapText="1"/>
    </xf>
    <xf numFmtId="0" fontId="61" fillId="12" borderId="4" xfId="0" applyFont="1" applyFill="1" applyBorder="1" applyAlignment="1">
      <alignment horizontal="center" vertical="center" wrapText="1"/>
    </xf>
    <xf numFmtId="0" fontId="61" fillId="12" borderId="5" xfId="0" applyFont="1" applyFill="1" applyBorder="1" applyAlignment="1">
      <alignment horizontal="center" vertical="center" wrapText="1"/>
    </xf>
    <xf numFmtId="0" fontId="61" fillId="12" borderId="6" xfId="0" applyFont="1" applyFill="1" applyBorder="1" applyAlignment="1">
      <alignment horizontal="center" vertical="center" wrapText="1"/>
    </xf>
    <xf numFmtId="0" fontId="82" fillId="8" borderId="1" xfId="0" applyFont="1" applyFill="1" applyBorder="1" applyAlignment="1">
      <alignment horizontal="center" vertical="center" wrapText="1"/>
    </xf>
    <xf numFmtId="0" fontId="82" fillId="8" borderId="2" xfId="0" applyFont="1" applyFill="1" applyBorder="1" applyAlignment="1">
      <alignment horizontal="center" vertical="center" wrapText="1"/>
    </xf>
    <xf numFmtId="0" fontId="82" fillId="8" borderId="3" xfId="0" applyFont="1" applyFill="1" applyBorder="1" applyAlignment="1">
      <alignment horizontal="center" vertical="center" wrapText="1"/>
    </xf>
    <xf numFmtId="0" fontId="82" fillId="8" borderId="4" xfId="0" applyFont="1" applyFill="1" applyBorder="1" applyAlignment="1">
      <alignment horizontal="center" vertical="center" wrapText="1"/>
    </xf>
    <xf numFmtId="0" fontId="82" fillId="8" borderId="5" xfId="0" applyFont="1" applyFill="1" applyBorder="1" applyAlignment="1">
      <alignment horizontal="center" vertical="center" wrapText="1"/>
    </xf>
    <xf numFmtId="0" fontId="82" fillId="8" borderId="6" xfId="0" applyFont="1" applyFill="1" applyBorder="1" applyAlignment="1">
      <alignment horizontal="center" vertical="center" wrapText="1"/>
    </xf>
    <xf numFmtId="0" fontId="60" fillId="16" borderId="7" xfId="0" applyFont="1" applyFill="1" applyBorder="1" applyAlignment="1">
      <alignment horizontal="center" vertical="center" wrapText="1"/>
    </xf>
    <xf numFmtId="0" fontId="60" fillId="16" borderId="9" xfId="0" applyFont="1" applyFill="1" applyBorder="1" applyAlignment="1">
      <alignment horizontal="center" vertical="center" wrapText="1"/>
    </xf>
    <xf numFmtId="0" fontId="60" fillId="16" borderId="15" xfId="0" applyFont="1" applyFill="1" applyBorder="1" applyAlignment="1">
      <alignment horizontal="center" vertical="center" wrapText="1"/>
    </xf>
    <xf numFmtId="0" fontId="82" fillId="8" borderId="12" xfId="0" applyFont="1" applyFill="1" applyBorder="1" applyAlignment="1">
      <alignment horizontal="center" vertical="center" wrapText="1"/>
    </xf>
    <xf numFmtId="0" fontId="82" fillId="8" borderId="0" xfId="0" applyFont="1" applyFill="1" applyAlignment="1">
      <alignment horizontal="center" vertical="center" wrapText="1"/>
    </xf>
    <xf numFmtId="0" fontId="82" fillId="8" borderId="8" xfId="0" applyFont="1" applyFill="1" applyBorder="1" applyAlignment="1">
      <alignment horizontal="center" vertical="center" wrapText="1"/>
    </xf>
    <xf numFmtId="0" fontId="60" fillId="17" borderId="7" xfId="0" applyFont="1" applyFill="1" applyBorder="1" applyAlignment="1">
      <alignment horizontal="center" vertical="center" wrapText="1"/>
    </xf>
    <xf numFmtId="0" fontId="60" fillId="17" borderId="9" xfId="0" applyFont="1" applyFill="1" applyBorder="1" applyAlignment="1">
      <alignment horizontal="center" vertical="center" wrapText="1"/>
    </xf>
    <xf numFmtId="0" fontId="60" fillId="17" borderId="15" xfId="0" applyFont="1" applyFill="1" applyBorder="1" applyAlignment="1">
      <alignment horizontal="center" vertical="center" wrapText="1"/>
    </xf>
    <xf numFmtId="0" fontId="61" fillId="31" borderId="7" xfId="0" applyFont="1" applyFill="1" applyBorder="1" applyAlignment="1">
      <alignment horizontal="center" vertical="center" wrapText="1"/>
    </xf>
    <xf numFmtId="0" fontId="61" fillId="31" borderId="9" xfId="0" applyFont="1" applyFill="1" applyBorder="1" applyAlignment="1">
      <alignment horizontal="center" vertical="center" wrapText="1"/>
    </xf>
    <xf numFmtId="0" fontId="61" fillId="31" borderId="15" xfId="0" applyFont="1" applyFill="1" applyBorder="1" applyAlignment="1">
      <alignment horizontal="center" vertical="center" wrapText="1"/>
    </xf>
    <xf numFmtId="0" fontId="59" fillId="10" borderId="1" xfId="0" applyFont="1" applyFill="1" applyBorder="1" applyAlignment="1">
      <alignment horizontal="center" vertical="center" wrapText="1"/>
    </xf>
    <xf numFmtId="0" fontId="59" fillId="10" borderId="2" xfId="0" applyFont="1" applyFill="1" applyBorder="1" applyAlignment="1">
      <alignment horizontal="center" vertical="center" wrapText="1"/>
    </xf>
    <xf numFmtId="0" fontId="59" fillId="10" borderId="3" xfId="0" applyFont="1" applyFill="1" applyBorder="1" applyAlignment="1">
      <alignment horizontal="center" vertical="center" wrapText="1"/>
    </xf>
    <xf numFmtId="0" fontId="59" fillId="10" borderId="4" xfId="0" applyFont="1" applyFill="1" applyBorder="1" applyAlignment="1">
      <alignment horizontal="center" vertical="center" wrapText="1"/>
    </xf>
    <xf numFmtId="0" fontId="59" fillId="10" borderId="5" xfId="0" applyFont="1" applyFill="1" applyBorder="1" applyAlignment="1">
      <alignment horizontal="center" vertical="center" wrapText="1"/>
    </xf>
    <xf numFmtId="0" fontId="59" fillId="10" borderId="6" xfId="0" applyFont="1" applyFill="1" applyBorder="1" applyAlignment="1">
      <alignment horizontal="center" vertical="center" wrapText="1"/>
    </xf>
    <xf numFmtId="0" fontId="60" fillId="19" borderId="7" xfId="0" applyFont="1" applyFill="1" applyBorder="1" applyAlignment="1">
      <alignment horizontal="center" vertical="center" wrapText="1"/>
    </xf>
    <xf numFmtId="0" fontId="60" fillId="19" borderId="9" xfId="0" applyFont="1" applyFill="1" applyBorder="1" applyAlignment="1">
      <alignment horizontal="center" vertical="center" wrapText="1"/>
    </xf>
    <xf numFmtId="0" fontId="60" fillId="19" borderId="15" xfId="0" applyFont="1" applyFill="1" applyBorder="1" applyAlignment="1">
      <alignment horizontal="center" vertical="center" wrapText="1"/>
    </xf>
    <xf numFmtId="180" fontId="136" fillId="10" borderId="1" xfId="12" applyFont="1" applyFill="1" applyBorder="1" applyAlignment="1">
      <alignment horizontal="center" vertical="center" wrapText="1"/>
    </xf>
    <xf numFmtId="180" fontId="136" fillId="10" borderId="2" xfId="12" applyFont="1" applyFill="1" applyBorder="1" applyAlignment="1">
      <alignment horizontal="center" vertical="center" wrapText="1"/>
    </xf>
    <xf numFmtId="180" fontId="136" fillId="10" borderId="3" xfId="12" applyFont="1" applyFill="1" applyBorder="1" applyAlignment="1">
      <alignment horizontal="center" vertical="center" wrapText="1"/>
    </xf>
    <xf numFmtId="180" fontId="136" fillId="10" borderId="12" xfId="12" applyFont="1" applyFill="1" applyBorder="1" applyAlignment="1">
      <alignment horizontal="center" vertical="center" wrapText="1"/>
    </xf>
    <xf numFmtId="180" fontId="136" fillId="10" borderId="0" xfId="12" applyFont="1" applyFill="1" applyBorder="1" applyAlignment="1">
      <alignment horizontal="center" vertical="center" wrapText="1"/>
    </xf>
    <xf numFmtId="180" fontId="136" fillId="10" borderId="8" xfId="12" applyFont="1" applyFill="1" applyBorder="1" applyAlignment="1">
      <alignment horizontal="center" vertical="center" wrapText="1"/>
    </xf>
    <xf numFmtId="180" fontId="136" fillId="10" borderId="4" xfId="12" applyFont="1" applyFill="1" applyBorder="1" applyAlignment="1">
      <alignment horizontal="center" vertical="center" wrapText="1"/>
    </xf>
    <xf numFmtId="180" fontId="136" fillId="10" borderId="5" xfId="12" applyFont="1" applyFill="1" applyBorder="1" applyAlignment="1">
      <alignment horizontal="center" vertical="center" wrapText="1"/>
    </xf>
    <xf numFmtId="180" fontId="136" fillId="10" borderId="6" xfId="12" applyFont="1" applyFill="1" applyBorder="1" applyAlignment="1">
      <alignment horizontal="center" vertical="center" wrapText="1"/>
    </xf>
    <xf numFmtId="0" fontId="60" fillId="6" borderId="8" xfId="0" applyFont="1" applyFill="1" applyBorder="1" applyAlignment="1">
      <alignment horizontal="center" vertical="center" wrapText="1"/>
    </xf>
    <xf numFmtId="0" fontId="60" fillId="6" borderId="6" xfId="0" applyFont="1" applyFill="1" applyBorder="1" applyAlignment="1">
      <alignment horizontal="center" vertical="center" wrapText="1"/>
    </xf>
    <xf numFmtId="0" fontId="61" fillId="8" borderId="7" xfId="0" applyFont="1" applyFill="1" applyBorder="1" applyAlignment="1">
      <alignment horizontal="center" vertical="center" wrapText="1"/>
    </xf>
    <xf numFmtId="0" fontId="61" fillId="8" borderId="9" xfId="0" applyFont="1" applyFill="1" applyBorder="1" applyAlignment="1">
      <alignment horizontal="center" vertical="center" wrapText="1"/>
    </xf>
    <xf numFmtId="0" fontId="61" fillId="8" borderId="15" xfId="0" applyFont="1" applyFill="1" applyBorder="1" applyAlignment="1">
      <alignment horizontal="center" vertical="center" wrapText="1"/>
    </xf>
    <xf numFmtId="0" fontId="53" fillId="6" borderId="0" xfId="0" applyFont="1" applyFill="1" applyAlignment="1">
      <alignment horizontal="center" vertical="center" wrapText="1"/>
    </xf>
    <xf numFmtId="0" fontId="58" fillId="6" borderId="2" xfId="0" applyFont="1" applyFill="1" applyBorder="1" applyAlignment="1">
      <alignment horizontal="center" vertical="center" wrapText="1"/>
    </xf>
    <xf numFmtId="0" fontId="58" fillId="6" borderId="0" xfId="0" applyFont="1" applyFill="1" applyAlignment="1">
      <alignment horizontal="center" vertical="center" wrapText="1"/>
    </xf>
    <xf numFmtId="0" fontId="61" fillId="20" borderId="7" xfId="0" applyFont="1" applyFill="1" applyBorder="1" applyAlignment="1">
      <alignment horizontal="center" vertical="center" wrapText="1"/>
    </xf>
    <xf numFmtId="0" fontId="61" fillId="20" borderId="9" xfId="0" applyFont="1" applyFill="1" applyBorder="1" applyAlignment="1">
      <alignment horizontal="center" vertical="center" wrapText="1"/>
    </xf>
    <xf numFmtId="0" fontId="61" fillId="20" borderId="15" xfId="0" applyFont="1" applyFill="1" applyBorder="1" applyAlignment="1">
      <alignment horizontal="center" vertical="center" wrapText="1"/>
    </xf>
    <xf numFmtId="0" fontId="111" fillId="0" borderId="1" xfId="0" applyFont="1" applyBorder="1" applyAlignment="1">
      <alignment horizontal="center" wrapText="1"/>
    </xf>
    <xf numFmtId="0" fontId="111" fillId="0" borderId="2" xfId="0" applyFont="1" applyBorder="1" applyAlignment="1">
      <alignment horizontal="center" wrapText="1"/>
    </xf>
    <xf numFmtId="0" fontId="111" fillId="0" borderId="3" xfId="0" applyFont="1" applyBorder="1" applyAlignment="1">
      <alignment horizontal="center" wrapText="1"/>
    </xf>
    <xf numFmtId="0" fontId="111" fillId="0" borderId="4" xfId="0" applyFont="1" applyBorder="1" applyAlignment="1">
      <alignment horizontal="center" wrapText="1"/>
    </xf>
    <xf numFmtId="0" fontId="111" fillId="0" borderId="5" xfId="0" applyFont="1" applyBorder="1" applyAlignment="1">
      <alignment horizontal="center" wrapText="1"/>
    </xf>
    <xf numFmtId="0" fontId="111" fillId="0" borderId="6" xfId="0" applyFont="1" applyBorder="1" applyAlignment="1">
      <alignment horizontal="center" wrapText="1"/>
    </xf>
    <xf numFmtId="0" fontId="114" fillId="0" borderId="23" xfId="0" applyFont="1" applyBorder="1" applyAlignment="1">
      <alignment horizontal="left" vertical="top" wrapText="1" readingOrder="1"/>
    </xf>
    <xf numFmtId="0" fontId="114" fillId="0" borderId="24" xfId="0" applyFont="1" applyBorder="1" applyAlignment="1">
      <alignment horizontal="left" vertical="top" readingOrder="1"/>
    </xf>
    <xf numFmtId="0" fontId="114" fillId="0" borderId="25" xfId="0" applyFont="1" applyBorder="1" applyAlignment="1">
      <alignment horizontal="left" vertical="top" readingOrder="1"/>
    </xf>
    <xf numFmtId="0" fontId="114" fillId="0" borderId="26" xfId="0" applyFont="1" applyBorder="1" applyAlignment="1">
      <alignment horizontal="left" vertical="top" readingOrder="1"/>
    </xf>
    <xf numFmtId="0" fontId="114" fillId="0" borderId="0" xfId="0" applyFont="1" applyAlignment="1">
      <alignment horizontal="left" vertical="top" readingOrder="1"/>
    </xf>
    <xf numFmtId="0" fontId="114" fillId="0" borderId="27" xfId="0" applyFont="1" applyBorder="1" applyAlignment="1">
      <alignment horizontal="left" vertical="top" readingOrder="1"/>
    </xf>
    <xf numFmtId="0" fontId="114" fillId="0" borderId="28" xfId="0" applyFont="1" applyBorder="1" applyAlignment="1">
      <alignment horizontal="left" vertical="top" readingOrder="1"/>
    </xf>
    <xf numFmtId="0" fontId="114" fillId="0" borderId="29" xfId="0" applyFont="1" applyBorder="1" applyAlignment="1">
      <alignment horizontal="left" vertical="top" readingOrder="1"/>
    </xf>
    <xf numFmtId="0" fontId="114" fillId="0" borderId="30" xfId="0" applyFont="1" applyBorder="1" applyAlignment="1">
      <alignment horizontal="left" vertical="top" readingOrder="1"/>
    </xf>
    <xf numFmtId="0" fontId="118" fillId="32" borderId="0" xfId="0" applyFont="1" applyFill="1" applyAlignment="1">
      <alignment horizontal="center" vertical="center" wrapText="1"/>
    </xf>
    <xf numFmtId="0" fontId="119" fillId="32" borderId="0" xfId="0" applyFont="1" applyFill="1" applyAlignment="1">
      <alignment horizontal="center" vertical="center" wrapText="1"/>
    </xf>
    <xf numFmtId="0" fontId="120" fillId="32" borderId="0" xfId="0" applyFont="1" applyFill="1" applyAlignment="1">
      <alignment horizontal="center" vertical="center" wrapText="1"/>
    </xf>
    <xf numFmtId="0" fontId="121" fillId="32" borderId="0" xfId="0" applyFont="1" applyFill="1" applyAlignment="1">
      <alignment horizontal="center" vertical="center" wrapText="1"/>
    </xf>
    <xf numFmtId="0" fontId="103" fillId="32" borderId="0" xfId="2" applyFont="1" applyFill="1" applyAlignment="1" applyProtection="1">
      <alignment horizontal="center" vertical="center" wrapText="1"/>
    </xf>
    <xf numFmtId="0" fontId="104" fillId="32" borderId="0" xfId="2" applyFont="1" applyFill="1" applyAlignment="1" applyProtection="1">
      <alignment horizontal="center" vertical="center" wrapText="1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tmp"/><Relationship Id="rId3" Type="http://schemas.openxmlformats.org/officeDocument/2006/relationships/image" Target="../media/image8.jpeg"/><Relationship Id="rId7" Type="http://schemas.openxmlformats.org/officeDocument/2006/relationships/image" Target="../media/image12.emf"/><Relationship Id="rId2" Type="http://schemas.openxmlformats.org/officeDocument/2006/relationships/image" Target="../media/image7.jpeg"/><Relationship Id="rId1" Type="http://schemas.openxmlformats.org/officeDocument/2006/relationships/image" Target="../media/image6.emf"/><Relationship Id="rId6" Type="http://schemas.openxmlformats.org/officeDocument/2006/relationships/image" Target="../media/image11.emf"/><Relationship Id="rId5" Type="http://schemas.openxmlformats.org/officeDocument/2006/relationships/image" Target="../media/image10.jpeg"/><Relationship Id="rId4" Type="http://schemas.openxmlformats.org/officeDocument/2006/relationships/image" Target="../media/image9.jpeg"/><Relationship Id="rId9" Type="http://schemas.openxmlformats.org/officeDocument/2006/relationships/image" Target="../media/image14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18043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711200</xdr:colOff>
      <xdr:row>19</xdr:row>
      <xdr:rowOff>49866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07756" y="3633073"/>
          <a:ext cx="3837268" cy="429059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25400</xdr:rowOff>
    </xdr:from>
    <xdr:to>
      <xdr:col>8</xdr:col>
      <xdr:colOff>69850</xdr:colOff>
      <xdr:row>19</xdr:row>
      <xdr:rowOff>19050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2829" y="3314700"/>
          <a:ext cx="4053271" cy="755650"/>
        </a:xfrm>
        <a:prstGeom prst="rect">
          <a:avLst/>
        </a:prstGeom>
      </xdr:spPr>
    </xdr:pic>
    <xdr:clientData/>
  </xdr:twoCellAnchor>
  <xdr:twoCellAnchor editAs="oneCell">
    <xdr:from>
      <xdr:col>18</xdr:col>
      <xdr:colOff>6952</xdr:colOff>
      <xdr:row>25</xdr:row>
      <xdr:rowOff>145074</xdr:rowOff>
    </xdr:from>
    <xdr:to>
      <xdr:col>23</xdr:col>
      <xdr:colOff>57149</xdr:colOff>
      <xdr:row>29</xdr:row>
      <xdr:rowOff>165544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72252" y="5377474"/>
          <a:ext cx="38601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19050</xdr:colOff>
      <xdr:row>21</xdr:row>
      <xdr:rowOff>25946</xdr:rowOff>
    </xdr:from>
    <xdr:to>
      <xdr:col>6</xdr:col>
      <xdr:colOff>12700</xdr:colOff>
      <xdr:row>25</xdr:row>
      <xdr:rowOff>43364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14850" y="4496346"/>
          <a:ext cx="806450" cy="779418"/>
        </a:xfrm>
        <a:prstGeom prst="rect">
          <a:avLst/>
        </a:prstGeom>
      </xdr:spPr>
    </xdr:pic>
    <xdr:clientData/>
  </xdr:twoCellAnchor>
  <xdr:twoCellAnchor editAs="oneCell">
    <xdr:from>
      <xdr:col>15</xdr:col>
      <xdr:colOff>14194</xdr:colOff>
      <xdr:row>21</xdr:row>
      <xdr:rowOff>19050</xdr:rowOff>
    </xdr:from>
    <xdr:to>
      <xdr:col>16</xdr:col>
      <xdr:colOff>24839</xdr:colOff>
      <xdr:row>25</xdr:row>
      <xdr:rowOff>25213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42694" y="4489450"/>
          <a:ext cx="823445" cy="768163"/>
        </a:xfrm>
        <a:prstGeom prst="rect">
          <a:avLst/>
        </a:prstGeom>
      </xdr:spPr>
    </xdr:pic>
    <xdr:clientData/>
  </xdr:twoCellAnchor>
  <xdr:twoCellAnchor>
    <xdr:from>
      <xdr:col>0</xdr:col>
      <xdr:colOff>41275</xdr:colOff>
      <xdr:row>8</xdr:row>
      <xdr:rowOff>12700</xdr:rowOff>
    </xdr:from>
    <xdr:to>
      <xdr:col>33</xdr:col>
      <xdr:colOff>28575</xdr:colOff>
      <xdr:row>8</xdr:row>
      <xdr:rowOff>12700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41275" y="1968500"/>
          <a:ext cx="2294890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5474</xdr:colOff>
      <xdr:row>24</xdr:row>
      <xdr:rowOff>177426</xdr:rowOff>
    </xdr:from>
    <xdr:to>
      <xdr:col>33</xdr:col>
      <xdr:colOff>42827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5474" y="5197210"/>
          <a:ext cx="22990413" cy="141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14</xdr:row>
      <xdr:rowOff>152400</xdr:rowOff>
    </xdr:from>
    <xdr:to>
      <xdr:col>32</xdr:col>
      <xdr:colOff>742950</xdr:colOff>
      <xdr:row>14</xdr:row>
      <xdr:rowOff>165100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0" y="3251200"/>
          <a:ext cx="2290445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20354" y="5371913"/>
          <a:ext cx="2295543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13047" y="1466103"/>
          <a:ext cx="796738" cy="649679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2614</xdr:colOff>
      <xdr:row>29</xdr:row>
      <xdr:rowOff>168088</xdr:rowOff>
    </xdr:from>
    <xdr:to>
      <xdr:col>33</xdr:col>
      <xdr:colOff>2614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614" y="6130738"/>
          <a:ext cx="22961600" cy="69103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39218</xdr:colOff>
      <xdr:row>20</xdr:row>
      <xdr:rowOff>180788</xdr:rowOff>
    </xdr:from>
    <xdr:to>
      <xdr:col>33</xdr:col>
      <xdr:colOff>31748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39218" y="4419413"/>
          <a:ext cx="22947780" cy="37726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38100</xdr:colOff>
      <xdr:row>18</xdr:row>
      <xdr:rowOff>180790</xdr:rowOff>
    </xdr:from>
    <xdr:to>
      <xdr:col>33</xdr:col>
      <xdr:colOff>12700</xdr:colOff>
      <xdr:row>19</xdr:row>
      <xdr:rowOff>22040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38100" y="4009466"/>
          <a:ext cx="22965335" cy="28015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730252</xdr:colOff>
      <xdr:row>25</xdr:row>
      <xdr:rowOff>164913</xdr:rowOff>
    </xdr:from>
    <xdr:to>
      <xdr:col>11</xdr:col>
      <xdr:colOff>69291</xdr:colOff>
      <xdr:row>30</xdr:row>
      <xdr:rowOff>37339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8350252" y="5397313"/>
          <a:ext cx="812239" cy="824926"/>
        </a:xfrm>
        <a:prstGeom prst="rect">
          <a:avLst/>
        </a:prstGeom>
      </xdr:spPr>
    </xdr:pic>
    <xdr:clientData/>
  </xdr:twoCellAnchor>
  <xdr:twoCellAnchor editAs="oneCell">
    <xdr:from>
      <xdr:col>19</xdr:col>
      <xdr:colOff>742389</xdr:colOff>
      <xdr:row>20</xdr:row>
      <xdr:rowOff>168089</xdr:rowOff>
    </xdr:from>
    <xdr:to>
      <xdr:col>21</xdr:col>
      <xdr:colOff>76946</xdr:colOff>
      <xdr:row>25</xdr:row>
      <xdr:rowOff>5652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871264" y="4406714"/>
          <a:ext cx="823632" cy="790063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AA40EF1F-1747-4DB1-B75B-216D12FD9D2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5849A636-0742-474F-9D64-735F36E68E16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330D318F-9C99-4E81-A03D-C400FE2BDB2B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 editAs="oneCell">
    <xdr:from>
      <xdr:col>12</xdr:col>
      <xdr:colOff>767256</xdr:colOff>
      <xdr:row>29</xdr:row>
      <xdr:rowOff>180647</xdr:rowOff>
    </xdr:from>
    <xdr:to>
      <xdr:col>18</xdr:col>
      <xdr:colOff>43791</xdr:colOff>
      <xdr:row>35</xdr:row>
      <xdr:rowOff>39858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10522170" y="6158406"/>
          <a:ext cx="3874811" cy="1008780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C9C5CF7C-6BA3-4200-959C-A965BCC6EA7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1BDAFB40-5DDE-48D3-8586-D5B948E2205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A0909E10-C7B4-4FB3-8C89-D41C74E67019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64375774-868D-40E5-8697-D67C65503438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F1516425-F1D5-45A8-BC1A-6DD2CB1844E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BBC9AF25-1117-4E1C-89B9-4E3836B268BD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430AE694-5EAF-48B0-8668-6AC5F3951753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A4BE38E4-D0EB-44DA-88AB-FE1C7D6722F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304E7DD8-C5E5-4539-B6A6-86E901EA8774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EDBEBEA7-DA3F-45BB-857A-32371CA9AD76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A333099D-EB1D-4FBC-90CF-EFB38C232737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3" name="正方形/長方形 52">
          <a:extLst>
            <a:ext uri="{FF2B5EF4-FFF2-40B4-BE49-F238E27FC236}">
              <a16:creationId xmlns:a16="http://schemas.microsoft.com/office/drawing/2014/main" id="{14DB2C67-6516-47AA-ABFE-09D05ADF7D88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53397B4E-1022-48DB-8658-1833CCDA6033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BB6205D5-A438-48A9-9390-EDA6C8D6F503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B4979331-12F1-4938-9ADC-3DF8319428BD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45B46FF0-A28F-4DF9-B299-A2A2307BA552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218D03F8-0FA8-4D79-BEB7-C5076FBA21A2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AA2988E1-DD58-41D6-B7EE-BA6332FB2F8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80EECD5D-8BA9-48A2-9A3B-7ACDF34F2ADC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7" name="正方形/長方形 76">
          <a:extLst>
            <a:ext uri="{FF2B5EF4-FFF2-40B4-BE49-F238E27FC236}">
              <a16:creationId xmlns:a16="http://schemas.microsoft.com/office/drawing/2014/main" id="{6101A1EB-8A56-4327-90A5-43364047061C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E9721918-A4AD-4913-8352-F18606CC34D2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357A4E7A-7A8F-4D1F-95F7-5040E6C1DAE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FEFF87AF-4C09-47A3-94CE-8E7EED1B8DC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6A0BAB38-9374-464B-998B-69B09C98B03E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29045964-80D4-48C4-A622-F29D4BA9901B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3" name="正方形/長方形 82">
          <a:extLst>
            <a:ext uri="{FF2B5EF4-FFF2-40B4-BE49-F238E27FC236}">
              <a16:creationId xmlns:a16="http://schemas.microsoft.com/office/drawing/2014/main" id="{FBE761B9-720D-4136-B371-CED574BB19C1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4" name="正方形/長方形 83">
          <a:extLst>
            <a:ext uri="{FF2B5EF4-FFF2-40B4-BE49-F238E27FC236}">
              <a16:creationId xmlns:a16="http://schemas.microsoft.com/office/drawing/2014/main" id="{A7F76906-CBF0-4EDE-8C83-F14A5D0F71D7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5" name="正方形/長方形 84">
          <a:extLst>
            <a:ext uri="{FF2B5EF4-FFF2-40B4-BE49-F238E27FC236}">
              <a16:creationId xmlns:a16="http://schemas.microsoft.com/office/drawing/2014/main" id="{FBC3CAB0-DE32-4DB2-ADCB-F5867D8D0D6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482A5F25-F6AE-4D09-ACF6-E32B7287B0F6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6BDEA3F6-4F67-4FB5-909F-36C2E1A505A7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F3991A0B-E906-4677-8C80-287BBAFDE0D8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82315AF1-0667-467F-9728-7FDB41FE3237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416F1458-098E-40E1-84DA-FFAB747BB22A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1673A041-FA13-45CB-BABE-27AF5B12479A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FD61EECC-8F9F-4612-8CBD-FF57A1B28163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1DB49688-1F95-42AE-AACB-CFFDA545495D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C0B93050-F1AB-4FAC-B2FF-A08AC263750F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D5EB6D98-CFD0-49F2-B32F-118FC0C1F84E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8DACFBB3-3565-4C7E-B43F-8F41B6185D95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E7ECAE4F-C4CB-43BF-B9ED-0437E2A6F86D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52B19142-9501-4114-B447-BF3B79769A2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5" name="正方形/長方形 114">
          <a:extLst>
            <a:ext uri="{FF2B5EF4-FFF2-40B4-BE49-F238E27FC236}">
              <a16:creationId xmlns:a16="http://schemas.microsoft.com/office/drawing/2014/main" id="{F1B4E3F8-B5B0-440C-9979-F5F25E03AB33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6" name="正方形/長方形 115">
          <a:extLst>
            <a:ext uri="{FF2B5EF4-FFF2-40B4-BE49-F238E27FC236}">
              <a16:creationId xmlns:a16="http://schemas.microsoft.com/office/drawing/2014/main" id="{A82513F0-B3A9-4C55-B2A5-3E6A94239E3F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EAD2CEBE-9808-44F9-9CF7-4B5B1500DD8A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8" name="正方形/長方形 117">
          <a:extLst>
            <a:ext uri="{FF2B5EF4-FFF2-40B4-BE49-F238E27FC236}">
              <a16:creationId xmlns:a16="http://schemas.microsoft.com/office/drawing/2014/main" id="{F66E92F8-914B-45A4-9F26-6BD05F44B45E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9" name="正方形/長方形 118">
          <a:extLst>
            <a:ext uri="{FF2B5EF4-FFF2-40B4-BE49-F238E27FC236}">
              <a16:creationId xmlns:a16="http://schemas.microsoft.com/office/drawing/2014/main" id="{C3A321E5-835A-44F8-80C0-43BEA896F592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0EAD1D9E-4408-4762-96AE-DBC729BC4CCD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1" name="正方形/長方形 120">
          <a:extLst>
            <a:ext uri="{FF2B5EF4-FFF2-40B4-BE49-F238E27FC236}">
              <a16:creationId xmlns:a16="http://schemas.microsoft.com/office/drawing/2014/main" id="{4AFD2866-711F-4590-AD83-7D95E2F95FAF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2" name="正方形/長方形 121">
          <a:extLst>
            <a:ext uri="{FF2B5EF4-FFF2-40B4-BE49-F238E27FC236}">
              <a16:creationId xmlns:a16="http://schemas.microsoft.com/office/drawing/2014/main" id="{261CB9C9-FE40-49A7-93B0-F9B7F2EBCC4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07CC67D1-EFEF-4FB5-A770-DB999EFE67B1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3F71A03C-B55A-49CA-9403-C0A06FAD2A05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EB82414C-A157-48AE-A2E9-C289BE5D1A46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6" name="正方形/長方形 125">
          <a:extLst>
            <a:ext uri="{FF2B5EF4-FFF2-40B4-BE49-F238E27FC236}">
              <a16:creationId xmlns:a16="http://schemas.microsoft.com/office/drawing/2014/main" id="{14862C9E-8939-4FCC-AF5E-A519121DA8D5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7" name="正方形/長方形 126">
          <a:extLst>
            <a:ext uri="{FF2B5EF4-FFF2-40B4-BE49-F238E27FC236}">
              <a16:creationId xmlns:a16="http://schemas.microsoft.com/office/drawing/2014/main" id="{30E90038-BD5F-492B-8BC6-0A8E5DF69C7D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8" name="正方形/長方形 127">
          <a:extLst>
            <a:ext uri="{FF2B5EF4-FFF2-40B4-BE49-F238E27FC236}">
              <a16:creationId xmlns:a16="http://schemas.microsoft.com/office/drawing/2014/main" id="{B1DFC41F-30E7-4CC1-88C1-624C09A7B168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9" name="正方形/長方形 128">
          <a:extLst>
            <a:ext uri="{FF2B5EF4-FFF2-40B4-BE49-F238E27FC236}">
              <a16:creationId xmlns:a16="http://schemas.microsoft.com/office/drawing/2014/main" id="{076E815E-66BE-4E50-90C3-76DCD5AF44F1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30" name="正方形/長方形 129">
          <a:extLst>
            <a:ext uri="{FF2B5EF4-FFF2-40B4-BE49-F238E27FC236}">
              <a16:creationId xmlns:a16="http://schemas.microsoft.com/office/drawing/2014/main" id="{A278B748-1E08-4016-A4D9-65999FD909EC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31" name="正方形/長方形 130">
          <a:extLst>
            <a:ext uri="{FF2B5EF4-FFF2-40B4-BE49-F238E27FC236}">
              <a16:creationId xmlns:a16="http://schemas.microsoft.com/office/drawing/2014/main" id="{ADFF9FD9-5857-48E7-B873-85FA29B44D1E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32" name="正方形/長方形 131">
          <a:extLst>
            <a:ext uri="{FF2B5EF4-FFF2-40B4-BE49-F238E27FC236}">
              <a16:creationId xmlns:a16="http://schemas.microsoft.com/office/drawing/2014/main" id="{72732420-A535-49FE-A1C2-FF80352A16EC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33" name="正方形/長方形 132">
          <a:extLst>
            <a:ext uri="{FF2B5EF4-FFF2-40B4-BE49-F238E27FC236}">
              <a16:creationId xmlns:a16="http://schemas.microsoft.com/office/drawing/2014/main" id="{8FFECFB2-3D5E-4726-8CB5-9307E6CE3D42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116720</xdr:colOff>
      <xdr:row>12</xdr:row>
      <xdr:rowOff>82246</xdr:rowOff>
    </xdr:from>
    <xdr:to>
      <xdr:col>1</xdr:col>
      <xdr:colOff>7211788</xdr:colOff>
      <xdr:row>13</xdr:row>
      <xdr:rowOff>164495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16720" y="7549846"/>
          <a:ext cx="9254068" cy="514049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3161687</xdr:colOff>
      <xdr:row>10</xdr:row>
      <xdr:rowOff>338806</xdr:rowOff>
    </xdr:from>
    <xdr:to>
      <xdr:col>3</xdr:col>
      <xdr:colOff>1706640</xdr:colOff>
      <xdr:row>11</xdr:row>
      <xdr:rowOff>127260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5320687" y="7222206"/>
          <a:ext cx="8044553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31750</xdr:colOff>
      <xdr:row>14</xdr:row>
      <xdr:rowOff>19050</xdr:rowOff>
    </xdr:from>
    <xdr:to>
      <xdr:col>6</xdr:col>
      <xdr:colOff>526357</xdr:colOff>
      <xdr:row>60</xdr:row>
      <xdr:rowOff>163976</xdr:rowOff>
    </xdr:to>
    <xdr:pic>
      <xdr:nvPicPr>
        <xdr:cNvPr id="10" name="図 9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A90E6130-859F-7738-137A-6E49D33B8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" y="8553450"/>
          <a:ext cx="17785657" cy="14699126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107950</xdr:colOff>
      <xdr:row>61</xdr:row>
      <xdr:rowOff>31750</xdr:rowOff>
    </xdr:from>
    <xdr:to>
      <xdr:col>6</xdr:col>
      <xdr:colOff>354873</xdr:colOff>
      <xdr:row>133</xdr:row>
      <xdr:rowOff>113184</xdr:rowOff>
    </xdr:to>
    <xdr:pic>
      <xdr:nvPicPr>
        <xdr:cNvPr id="12" name="図 11" descr="グラフィカル ユーザー インターフェイス&#10;&#10;自動的に生成された説明">
          <a:extLst>
            <a:ext uri="{FF2B5EF4-FFF2-40B4-BE49-F238E27FC236}">
              <a16:creationId xmlns:a16="http://schemas.microsoft.com/office/drawing/2014/main" id="{C4E539F1-B9A4-3EA1-93E3-3F81DC366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950" y="23285450"/>
          <a:ext cx="17537973" cy="147562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6</xdr:col>
      <xdr:colOff>209550</xdr:colOff>
      <xdr:row>184</xdr:row>
      <xdr:rowOff>4182</xdr:rowOff>
    </xdr:to>
    <xdr:pic>
      <xdr:nvPicPr>
        <xdr:cNvPr id="3" name="図 2" descr="テーブル が含まれている画像&#10;&#10;AI によって生成されたコンテンツは間違っている可能性があります。">
          <a:extLst>
            <a:ext uri="{FF2B5EF4-FFF2-40B4-BE49-F238E27FC236}">
              <a16:creationId xmlns:a16="http://schemas.microsoft.com/office/drawing/2014/main" id="{67A1958E-1FCF-5EDE-F29D-53D951BC2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9084250"/>
          <a:ext cx="17500600" cy="72685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6</xdr:col>
      <xdr:colOff>165100</xdr:colOff>
      <xdr:row>248</xdr:row>
      <xdr:rowOff>104231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1BCFEDE3-036F-F3F5-0426-58DB8C689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6824900"/>
          <a:ext cx="17456150" cy="106706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eb15d1019b9475ebb454cf2f46147de4" TargetMode="External"/><Relationship Id="rId13" Type="http://schemas.openxmlformats.org/officeDocument/2006/relationships/hyperlink" Target="https://ieeesa.webex.com/ieeesa/j.php?MTID=m077b9725fcf2dbe44c37fbf440e67f30" TargetMode="External"/><Relationship Id="rId18" Type="http://schemas.openxmlformats.org/officeDocument/2006/relationships/hyperlink" Target="https://ieeesa.webex.com/ieeesa/j.php?MTID=m8b81879aa5655ba095d577c39a1e0885" TargetMode="External"/><Relationship Id="rId3" Type="http://schemas.openxmlformats.org/officeDocument/2006/relationships/hyperlink" Target="https://ieeesa.webex.com/ieeesa/j.php?MTID=meb15d1019b9475ebb454cf2f46147de4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d95547eaa9c5f7ff2af6eabb9e78b1c8" TargetMode="External"/><Relationship Id="rId12" Type="http://schemas.openxmlformats.org/officeDocument/2006/relationships/hyperlink" Target="https://ieeesa.webex.com/ieeesa/j.php?MTID=meb15d1019b9475ebb454cf2f46147de4" TargetMode="External"/><Relationship Id="rId17" Type="http://schemas.openxmlformats.org/officeDocument/2006/relationships/hyperlink" Target="https://ieeesa.webex.com/ieeesa/j.php?MTID=m077b9725fcf2dbe44c37fbf440e67f30" TargetMode="External"/><Relationship Id="rId2" Type="http://schemas.openxmlformats.org/officeDocument/2006/relationships/hyperlink" Target="https://ieeesa.webex.com/ieeesa/j.php?MTID=md95547eaa9c5f7ff2af6eabb9e78b1c8" TargetMode="External"/><Relationship Id="rId16" Type="http://schemas.openxmlformats.org/officeDocument/2006/relationships/hyperlink" Target="https://ieeesa.webex.com/ieeesa/j.php?MTID=meb15d1019b9475ebb454cf2f46147de4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eb15d1019b9475ebb454cf2f46147de4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d95547eaa9c5f7ff2af6eabb9e78b1c8" TargetMode="External"/><Relationship Id="rId5" Type="http://schemas.openxmlformats.org/officeDocument/2006/relationships/hyperlink" Target="https://ieeesa.webex.com/ieeesa/j.php?MTID=m8b81879aa5655ba095d577c39a1e0885" TargetMode="External"/><Relationship Id="rId15" Type="http://schemas.openxmlformats.org/officeDocument/2006/relationships/hyperlink" Target="https://ieeesa.webex.com/ieeesa/j.php?MTID=md95547eaa9c5f7ff2af6eabb9e78b1c8" TargetMode="External"/><Relationship Id="rId10" Type="http://schemas.openxmlformats.org/officeDocument/2006/relationships/hyperlink" Target="https://ieeesa.webex.com/ieeesa/j.php?MTID=m8b81879aa5655ba095d577c39a1e0885" TargetMode="External"/><Relationship Id="rId19" Type="http://schemas.openxmlformats.org/officeDocument/2006/relationships/hyperlink" Target="https://touchpoint.eventsair.com/2025-jan-ieee-802-wireless-interim-session/social" TargetMode="External"/><Relationship Id="rId4" Type="http://schemas.openxmlformats.org/officeDocument/2006/relationships/hyperlink" Target="https://ieeesa.webex.com/ieeesa/j.php?MTID=m077b9725fcf2dbe44c37fbf440e67f30" TargetMode="External"/><Relationship Id="rId9" Type="http://schemas.openxmlformats.org/officeDocument/2006/relationships/hyperlink" Target="https://ieeesa.webex.com/ieeesa/j.php?MTID=m077b9725fcf2dbe44c37fbf440e67f30" TargetMode="External"/><Relationship Id="rId14" Type="http://schemas.openxmlformats.org/officeDocument/2006/relationships/hyperlink" Target="https://ieeesa.webex.com/ieeesa/j.php?MTID=m8b81879aa5655ba095d577c39a1e0885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4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3e0bdaecc2e845988112b28cb38bc738" TargetMode="External"/><Relationship Id="rId7" Type="http://schemas.openxmlformats.org/officeDocument/2006/relationships/printerSettings" Target="../printerSettings/printerSettings5.bin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https://ieeesa.webex.com/webappng/sites/ieeesa/meeting/info/4d5d9a4ef1e148ddb62312635bac2f13" TargetMode="External"/><Relationship Id="rId4" Type="http://schemas.openxmlformats.org/officeDocument/2006/relationships/hyperlink" Target="tel:+1-213-306-3065%20United%20States%20Toll%20(Los%20Angeles)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3e0bdaecc2e845988112b28cb38bc738" TargetMode="External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https://ieeesa.webex.com/webappng/sites/ieeesa/meeting/info/94e7d5cf095a4035aa5d35c42e470e87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faff4ce0284d4d29b6aa8ab615a8a3f5" TargetMode="External"/><Relationship Id="rId7" Type="http://schemas.openxmlformats.org/officeDocument/2006/relationships/printerSettings" Target="../printerSettings/printerSettings7.bin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https://ieeesa.webex.com/webappng/sites/ieeesa/meeting/info/3e0bdaecc2e845988112b28cb38bc738" TargetMode="External"/><Relationship Id="rId4" Type="http://schemas.openxmlformats.org/officeDocument/2006/relationships/hyperlink" Target="mailto:23367660100@ieeesa.webex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tel:+1-213-306-3065%20United%20States%20Toll%20(Los%20Angeles)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printerSettings" Target="../printerSettings/printerSettings8.bin"/><Relationship Id="rId4" Type="http://schemas.openxmlformats.org/officeDocument/2006/relationships/hyperlink" Target="https://ieeesa.webex.com/webappng/sites/ieeesa/meeting/info/4d5d9a4ef1e148ddb62312635bac2f1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zoomScale="80" zoomScaleNormal="80" workbookViewId="0">
      <selection activeCell="C4" sqref="C4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3281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286</v>
      </c>
      <c r="E3" s="5"/>
    </row>
    <row r="4" spans="2:5" ht="20.5">
      <c r="B4" s="3" t="s">
        <v>2</v>
      </c>
      <c r="C4" s="6">
        <v>45671</v>
      </c>
    </row>
    <row r="5" spans="2:5" ht="20.5">
      <c r="B5" s="3" t="s">
        <v>158</v>
      </c>
    </row>
    <row r="6" spans="2:5" ht="20.5">
      <c r="B6" s="7" t="s">
        <v>159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287</v>
      </c>
    </row>
    <row r="12" spans="2:5" ht="20.5">
      <c r="B12" s="3" t="s">
        <v>6</v>
      </c>
      <c r="C12" s="4" t="s">
        <v>139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119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104" t="s">
        <v>264</v>
      </c>
      <c r="E22" s="104" t="s">
        <v>263</v>
      </c>
    </row>
    <row r="23" spans="2:6">
      <c r="D23" s="104" t="s">
        <v>262</v>
      </c>
      <c r="E23" s="104" t="s">
        <v>265</v>
      </c>
    </row>
    <row r="24" spans="2:6" ht="37.5" customHeight="1">
      <c r="D24" s="104" t="s">
        <v>268</v>
      </c>
      <c r="E24" s="104" t="s">
        <v>266</v>
      </c>
    </row>
    <row r="25" spans="2:6" ht="108" customHeight="1">
      <c r="D25" s="104" t="s">
        <v>267</v>
      </c>
      <c r="E25" s="104" t="s">
        <v>269</v>
      </c>
      <c r="F25" s="225" t="s">
        <v>270</v>
      </c>
    </row>
    <row r="26" spans="2:6" ht="95.5" customHeight="1">
      <c r="D26" s="225" t="s">
        <v>251</v>
      </c>
      <c r="E26" s="104" t="s">
        <v>152</v>
      </c>
      <c r="F26" s="104" t="s">
        <v>107</v>
      </c>
    </row>
    <row r="27" spans="2:6" ht="120.75" customHeight="1">
      <c r="D27" s="225" t="s">
        <v>252</v>
      </c>
      <c r="E27" s="104" t="s">
        <v>132</v>
      </c>
      <c r="F27" s="152" t="s">
        <v>131</v>
      </c>
    </row>
    <row r="29" spans="2:6" ht="59" customHeight="1">
      <c r="D29" s="2" t="s">
        <v>123</v>
      </c>
      <c r="E29" s="104" t="s">
        <v>253</v>
      </c>
      <c r="F29" s="152" t="s">
        <v>125</v>
      </c>
    </row>
    <row r="30" spans="2:6" ht="67.5" customHeight="1">
      <c r="D30" s="104" t="s">
        <v>254</v>
      </c>
      <c r="E30" s="104" t="s">
        <v>255</v>
      </c>
      <c r="F30" s="225" t="s">
        <v>256</v>
      </c>
    </row>
    <row r="31" spans="2:6" ht="108.5" customHeight="1">
      <c r="D31" s="2" t="s">
        <v>257</v>
      </c>
      <c r="E31" s="104" t="s">
        <v>258</v>
      </c>
      <c r="F31" s="225" t="s">
        <v>259</v>
      </c>
    </row>
    <row r="32" spans="2:6" ht="114" customHeight="1">
      <c r="D32" s="104" t="s">
        <v>260</v>
      </c>
      <c r="E32" s="104" t="s">
        <v>261</v>
      </c>
      <c r="F32" s="225" t="s">
        <v>259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1640625" defaultRowHeight="13"/>
  <sheetData>
    <row r="23" spans="4:6" ht="120.75" customHeight="1">
      <c r="D23" t="s">
        <v>129</v>
      </c>
      <c r="E23" t="s">
        <v>130</v>
      </c>
      <c r="F23" s="151" t="s">
        <v>131</v>
      </c>
    </row>
    <row r="25" spans="4:6" ht="79.5" customHeight="1">
      <c r="D25" t="s">
        <v>123</v>
      </c>
      <c r="E25" t="s">
        <v>124</v>
      </c>
      <c r="F25" s="151" t="s">
        <v>125</v>
      </c>
    </row>
    <row r="26" spans="4:6" ht="98.5" customHeight="1">
      <c r="D26" t="s">
        <v>126</v>
      </c>
      <c r="E26" t="s">
        <v>127</v>
      </c>
      <c r="F26" s="151" t="s">
        <v>128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zoomScale="68" zoomScaleNormal="68" workbookViewId="0">
      <selection activeCell="C2" sqref="C2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>
      <c r="B1" s="45" t="s">
        <v>15</v>
      </c>
      <c r="C1" s="46" t="s">
        <v>288</v>
      </c>
    </row>
    <row r="2" spans="1:3" ht="15.5">
      <c r="B2" s="45" t="s">
        <v>16</v>
      </c>
      <c r="C2" s="46" t="s">
        <v>389</v>
      </c>
    </row>
    <row r="3" spans="1:3" ht="15.5">
      <c r="B3" s="45" t="s">
        <v>17</v>
      </c>
      <c r="C3" s="365">
        <v>45671</v>
      </c>
    </row>
    <row r="4" spans="1:3" ht="41">
      <c r="A4" s="24"/>
      <c r="B4" s="84" t="s">
        <v>296</v>
      </c>
    </row>
    <row r="5" spans="1:3" ht="15.75">
      <c r="A5" s="24"/>
      <c r="B5" s="76"/>
    </row>
    <row r="6" spans="1:3" ht="15.75">
      <c r="A6" s="24"/>
      <c r="B6" s="77"/>
    </row>
    <row r="7" spans="1:3" s="30" customFormat="1" ht="31" customHeight="1">
      <c r="A7" s="130"/>
      <c r="B7" s="34" t="s">
        <v>144</v>
      </c>
    </row>
    <row r="8" spans="1:3" s="30" customFormat="1" ht="76" customHeight="1">
      <c r="A8" s="130"/>
      <c r="B8" s="131" t="s">
        <v>18</v>
      </c>
    </row>
    <row r="9" spans="1:3" s="26" customFormat="1" ht="15.75">
      <c r="A9" s="24"/>
      <c r="B9" s="19"/>
    </row>
    <row r="10" spans="1:3" s="95" customFormat="1" ht="20.5">
      <c r="A10" s="132">
        <v>1</v>
      </c>
      <c r="B10" s="132" t="s">
        <v>19</v>
      </c>
    </row>
    <row r="11" spans="1:3" s="95" customFormat="1" ht="32.25">
      <c r="A11" s="97"/>
      <c r="B11" s="160" t="s">
        <v>306</v>
      </c>
    </row>
    <row r="12" spans="1:3" s="95" customFormat="1" ht="32.25">
      <c r="A12" s="97"/>
      <c r="B12" s="160" t="s">
        <v>307</v>
      </c>
    </row>
    <row r="13" spans="1:3" s="95" customFormat="1" ht="32.25">
      <c r="A13" s="97"/>
      <c r="B13" s="160" t="s">
        <v>289</v>
      </c>
    </row>
    <row r="14" spans="1:3" s="95" customFormat="1" ht="32.25">
      <c r="A14" s="97"/>
      <c r="B14" s="160" t="s">
        <v>137</v>
      </c>
    </row>
    <row r="15" spans="1:3" s="95" customFormat="1" ht="25.25">
      <c r="A15" s="97"/>
      <c r="B15" s="160" t="s">
        <v>138</v>
      </c>
    </row>
    <row r="16" spans="1:3" s="95" customFormat="1" ht="25.25">
      <c r="A16" s="97"/>
      <c r="B16" s="160" t="s">
        <v>297</v>
      </c>
    </row>
    <row r="17" spans="1:6" s="95" customFormat="1" ht="25.25">
      <c r="A17" s="97"/>
      <c r="B17" s="160" t="s">
        <v>298</v>
      </c>
    </row>
    <row r="18" spans="1:6" s="95" customFormat="1" ht="25.25">
      <c r="A18" s="97"/>
      <c r="B18" s="160" t="s">
        <v>225</v>
      </c>
    </row>
    <row r="19" spans="1:6" s="95" customFormat="1" ht="20.5">
      <c r="A19" s="132">
        <v>2</v>
      </c>
      <c r="B19" s="132" t="s">
        <v>20</v>
      </c>
    </row>
    <row r="20" spans="1:6" s="95" customFormat="1" ht="23">
      <c r="A20" s="132"/>
      <c r="B20" s="161" t="s">
        <v>224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95" customFormat="1" ht="20.5">
      <c r="A24" s="97"/>
      <c r="B24" s="133" t="s">
        <v>21</v>
      </c>
      <c r="C24" s="134"/>
    </row>
    <row r="25" spans="1:6" s="155" customFormat="1" ht="95.5" customHeight="1">
      <c r="B25" s="155" t="s">
        <v>133</v>
      </c>
      <c r="D25" s="155" t="s">
        <v>136</v>
      </c>
      <c r="E25" s="155" t="s">
        <v>190</v>
      </c>
      <c r="F25" s="155" t="s">
        <v>107</v>
      </c>
    </row>
    <row r="26" spans="1:6" s="95" customFormat="1" ht="120.75" customHeight="1">
      <c r="A26" s="97"/>
      <c r="D26" s="95" t="s">
        <v>153</v>
      </c>
      <c r="E26" s="95" t="s">
        <v>154</v>
      </c>
      <c r="F26" s="154" t="s">
        <v>131</v>
      </c>
    </row>
    <row r="27" spans="1:6" s="95" customFormat="1" ht="20.25">
      <c r="A27" s="97"/>
      <c r="B27" s="135" t="s">
        <v>22</v>
      </c>
    </row>
    <row r="28" spans="1:6" s="95" customFormat="1" ht="79.5" customHeight="1">
      <c r="A28" s="97"/>
      <c r="B28" s="135" t="s">
        <v>23</v>
      </c>
      <c r="D28" s="95" t="s">
        <v>123</v>
      </c>
      <c r="E28" s="95" t="s">
        <v>151</v>
      </c>
      <c r="F28" s="154" t="s">
        <v>125</v>
      </c>
    </row>
    <row r="29" spans="1:6" s="95" customFormat="1" ht="98.5" customHeight="1">
      <c r="A29" s="97"/>
      <c r="B29" s="135" t="s">
        <v>24</v>
      </c>
      <c r="D29" s="95" t="s">
        <v>126</v>
      </c>
      <c r="E29" s="95" t="s">
        <v>127</v>
      </c>
      <c r="F29" s="154" t="s">
        <v>128</v>
      </c>
    </row>
    <row r="30" spans="1:6" s="95" customFormat="1" ht="20.25">
      <c r="A30" s="97"/>
      <c r="B30" s="135" t="s">
        <v>25</v>
      </c>
    </row>
    <row r="31" spans="1:6" s="95" customFormat="1" ht="20.25">
      <c r="A31" s="97"/>
      <c r="B31" s="135" t="s">
        <v>26</v>
      </c>
    </row>
    <row r="32" spans="1:6" s="95" customFormat="1" ht="20.25">
      <c r="A32" s="97"/>
      <c r="B32" s="136"/>
    </row>
    <row r="33" spans="1:6" s="95" customFormat="1" ht="101.25">
      <c r="A33" s="97"/>
      <c r="B33" s="186" t="s">
        <v>183</v>
      </c>
      <c r="D33" s="95" t="s">
        <v>181</v>
      </c>
      <c r="E33" s="95" t="s">
        <v>169</v>
      </c>
      <c r="F33" s="154" t="s">
        <v>182</v>
      </c>
    </row>
    <row r="34" spans="1:6" s="95" customFormat="1" ht="20.25">
      <c r="A34" s="97"/>
      <c r="B34" s="136"/>
    </row>
    <row r="35" spans="1:6" s="95" customFormat="1" ht="81">
      <c r="A35" s="97"/>
      <c r="B35" s="187" t="s">
        <v>184</v>
      </c>
      <c r="D35" s="188" t="s">
        <v>184</v>
      </c>
      <c r="E35" s="95" t="s">
        <v>185</v>
      </c>
      <c r="F35" s="154" t="s">
        <v>186</v>
      </c>
    </row>
    <row r="36" spans="1:6" s="95" customFormat="1" ht="20.25">
      <c r="A36" s="97"/>
      <c r="B36" s="136"/>
    </row>
    <row r="37" spans="1:6" s="95" customFormat="1" ht="20.5">
      <c r="A37" s="97"/>
      <c r="B37" s="132" t="s">
        <v>27</v>
      </c>
    </row>
    <row r="38" spans="1:6" s="95" customFormat="1" ht="20.25">
      <c r="A38" s="97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70"/>
  <sheetViews>
    <sheetView topLeftCell="A2" zoomScale="58" zoomScaleNormal="58" workbookViewId="0">
      <selection activeCell="A33" sqref="A33"/>
    </sheetView>
  </sheetViews>
  <sheetFormatPr defaultColWidth="11.453125" defaultRowHeight="15.25"/>
  <cols>
    <col min="1" max="1" width="15.6328125" style="78" customWidth="1"/>
    <col min="2" max="2" width="10.453125" style="78" customWidth="1"/>
    <col min="3" max="3" width="14.453125" style="78" customWidth="1"/>
    <col min="4" max="4" width="12.1796875" style="78" customWidth="1"/>
    <col min="5" max="5" width="11.36328125" style="78" customWidth="1"/>
    <col min="6" max="6" width="11.54296875" style="78" customWidth="1"/>
    <col min="7" max="7" width="11.1796875" style="78" customWidth="1"/>
    <col min="8" max="9" width="10.81640625" style="78" customWidth="1"/>
    <col min="10" max="12" width="10.453125" style="78" customWidth="1"/>
    <col min="13" max="13" width="11.1796875" style="78" customWidth="1"/>
    <col min="14" max="14" width="10.453125" style="78" customWidth="1"/>
    <col min="15" max="15" width="11" style="78" customWidth="1"/>
    <col min="16" max="16" width="11.6328125" style="78" customWidth="1"/>
    <col min="17" max="17" width="11.1796875" style="78" customWidth="1"/>
    <col min="18" max="18" width="10.453125" style="78" customWidth="1"/>
    <col min="19" max="19" width="10.6328125" style="162" customWidth="1"/>
    <col min="20" max="20" width="11" style="162" customWidth="1"/>
    <col min="21" max="21" width="10.54296875" style="162" customWidth="1"/>
    <col min="22" max="22" width="11.90625" style="162" customWidth="1"/>
    <col min="23" max="23" width="10.1796875" style="162" customWidth="1"/>
    <col min="24" max="29" width="3.81640625" style="162" customWidth="1"/>
    <col min="30" max="16384" width="11.453125" style="78"/>
  </cols>
  <sheetData>
    <row r="1" spans="1:36" s="159" customFormat="1" ht="19.5" customHeight="1" thickBo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78"/>
      <c r="AE1" s="78"/>
      <c r="AF1" s="78"/>
      <c r="AG1" s="78"/>
      <c r="AH1" s="149"/>
    </row>
    <row r="2" spans="1:36" s="105" customFormat="1" ht="19.649999999999999" customHeight="1" thickBot="1">
      <c r="A2" s="446" t="s">
        <v>369</v>
      </c>
      <c r="B2" s="237" t="s">
        <v>290</v>
      </c>
      <c r="C2" s="237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9"/>
      <c r="Z2" s="239"/>
      <c r="AA2" s="238"/>
      <c r="AB2" s="239"/>
      <c r="AC2" s="240"/>
      <c r="AD2" s="318"/>
      <c r="AE2" s="319"/>
      <c r="AF2" s="318"/>
      <c r="AG2" s="320"/>
      <c r="AH2" s="317"/>
    </row>
    <row r="3" spans="1:36" s="105" customFormat="1" ht="19.25" customHeight="1">
      <c r="A3" s="447"/>
      <c r="B3" s="241" t="s">
        <v>291</v>
      </c>
      <c r="C3" s="241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3"/>
      <c r="AD3" s="318"/>
      <c r="AE3" s="319"/>
      <c r="AF3" s="318"/>
      <c r="AG3" s="320"/>
      <c r="AH3" s="317"/>
    </row>
    <row r="4" spans="1:36" s="105" customFormat="1" ht="19.649999999999999" customHeight="1" thickBot="1">
      <c r="A4" s="448"/>
      <c r="B4" s="244" t="s">
        <v>143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6"/>
      <c r="AA4" s="245"/>
      <c r="AB4" s="245"/>
      <c r="AC4" s="247"/>
      <c r="AD4" s="321"/>
      <c r="AE4" s="321"/>
      <c r="AF4" s="321"/>
      <c r="AG4" s="322"/>
      <c r="AH4" s="317"/>
    </row>
    <row r="5" spans="1:36" s="162" customFormat="1" ht="12.9" customHeight="1" thickBot="1">
      <c r="A5" s="473" t="s">
        <v>175</v>
      </c>
      <c r="B5" s="449" t="s">
        <v>28</v>
      </c>
      <c r="C5" s="450"/>
      <c r="D5" s="451" t="s">
        <v>29</v>
      </c>
      <c r="E5" s="452"/>
      <c r="F5" s="452"/>
      <c r="G5" s="452"/>
      <c r="H5" s="453"/>
      <c r="I5" s="451" t="s">
        <v>30</v>
      </c>
      <c r="J5" s="452"/>
      <c r="K5" s="452"/>
      <c r="L5" s="452"/>
      <c r="M5" s="453"/>
      <c r="N5" s="451" t="s">
        <v>31</v>
      </c>
      <c r="O5" s="452"/>
      <c r="P5" s="452"/>
      <c r="Q5" s="452"/>
      <c r="R5" s="453"/>
      <c r="S5" s="451" t="s">
        <v>32</v>
      </c>
      <c r="T5" s="452"/>
      <c r="U5" s="452"/>
      <c r="V5" s="452"/>
      <c r="W5" s="453"/>
      <c r="X5" s="451" t="s">
        <v>33</v>
      </c>
      <c r="Y5" s="452"/>
      <c r="Z5" s="453"/>
      <c r="AA5" s="451" t="s">
        <v>34</v>
      </c>
      <c r="AB5" s="452"/>
      <c r="AC5" s="453"/>
      <c r="AD5" s="323"/>
      <c r="AE5" s="323" t="s">
        <v>299</v>
      </c>
      <c r="AF5" s="323"/>
      <c r="AG5" s="324"/>
      <c r="AH5" s="325"/>
    </row>
    <row r="6" spans="1:36" s="162" customFormat="1" ht="12.65" customHeight="1" thickBot="1">
      <c r="A6" s="474"/>
      <c r="B6" s="454">
        <f>DATE(2025,1,12)</f>
        <v>45669</v>
      </c>
      <c r="C6" s="455"/>
      <c r="D6" s="458">
        <f>B6+1</f>
        <v>45670</v>
      </c>
      <c r="E6" s="459"/>
      <c r="F6" s="459"/>
      <c r="G6" s="459"/>
      <c r="H6" s="460"/>
      <c r="I6" s="458">
        <f>D6+1</f>
        <v>45671</v>
      </c>
      <c r="J6" s="459"/>
      <c r="K6" s="459"/>
      <c r="L6" s="459"/>
      <c r="M6" s="460"/>
      <c r="N6" s="458">
        <f>I6+1</f>
        <v>45672</v>
      </c>
      <c r="O6" s="459"/>
      <c r="P6" s="459"/>
      <c r="Q6" s="459"/>
      <c r="R6" s="460"/>
      <c r="S6" s="458">
        <f>N6+1</f>
        <v>45673</v>
      </c>
      <c r="T6" s="459"/>
      <c r="U6" s="459"/>
      <c r="V6" s="459"/>
      <c r="W6" s="460"/>
      <c r="X6" s="458">
        <f>S6+1</f>
        <v>45674</v>
      </c>
      <c r="Y6" s="459"/>
      <c r="Z6" s="460"/>
      <c r="AA6" s="458">
        <f>X6+1</f>
        <v>45675</v>
      </c>
      <c r="AB6" s="459"/>
      <c r="AC6" s="460"/>
      <c r="AD6" s="397" t="s">
        <v>300</v>
      </c>
      <c r="AE6" s="398"/>
      <c r="AF6" s="398"/>
      <c r="AG6" s="399"/>
      <c r="AH6" s="325"/>
    </row>
    <row r="7" spans="1:36" s="162" customFormat="1" ht="12.65" customHeight="1" thickBot="1">
      <c r="A7" s="474"/>
      <c r="B7" s="485" t="s">
        <v>280</v>
      </c>
      <c r="C7" s="486"/>
      <c r="D7" s="486"/>
      <c r="E7" s="486"/>
      <c r="F7" s="486"/>
      <c r="G7" s="486"/>
      <c r="H7" s="486"/>
      <c r="I7" s="486"/>
      <c r="J7" s="486"/>
      <c r="K7" s="486"/>
      <c r="L7" s="486"/>
      <c r="M7" s="486"/>
      <c r="N7" s="486"/>
      <c r="O7" s="486"/>
      <c r="P7" s="486"/>
      <c r="Q7" s="486"/>
      <c r="R7" s="486"/>
      <c r="S7" s="486"/>
      <c r="T7" s="486"/>
      <c r="U7" s="486"/>
      <c r="V7" s="486"/>
      <c r="W7" s="487"/>
      <c r="X7" s="248"/>
      <c r="Y7" s="249"/>
      <c r="Z7" s="250"/>
      <c r="AA7" s="248"/>
      <c r="AB7" s="249"/>
      <c r="AC7" s="250"/>
      <c r="AD7" s="400"/>
      <c r="AE7" s="401"/>
      <c r="AF7" s="401"/>
      <c r="AG7" s="402"/>
      <c r="AH7" s="325"/>
    </row>
    <row r="8" spans="1:36" s="105" customFormat="1" ht="38.25" customHeight="1" thickBot="1">
      <c r="A8" s="475"/>
      <c r="B8" s="456" t="s">
        <v>381</v>
      </c>
      <c r="C8" s="457"/>
      <c r="D8" s="227" t="s">
        <v>35</v>
      </c>
      <c r="E8" s="235" t="s">
        <v>36</v>
      </c>
      <c r="F8" s="235" t="s">
        <v>37</v>
      </c>
      <c r="G8" s="235" t="s">
        <v>38</v>
      </c>
      <c r="H8" s="236" t="s">
        <v>226</v>
      </c>
      <c r="I8" s="227" t="s">
        <v>35</v>
      </c>
      <c r="J8" s="235" t="s">
        <v>36</v>
      </c>
      <c r="K8" s="235" t="s">
        <v>37</v>
      </c>
      <c r="L8" s="235" t="s">
        <v>38</v>
      </c>
      <c r="M8" s="236" t="s">
        <v>226</v>
      </c>
      <c r="N8" s="227" t="s">
        <v>35</v>
      </c>
      <c r="O8" s="235" t="s">
        <v>36</v>
      </c>
      <c r="P8" s="235" t="s">
        <v>37</v>
      </c>
      <c r="Q8" s="235" t="s">
        <v>38</v>
      </c>
      <c r="R8" s="236" t="s">
        <v>226</v>
      </c>
      <c r="S8" s="227" t="s">
        <v>35</v>
      </c>
      <c r="T8" s="235" t="s">
        <v>36</v>
      </c>
      <c r="U8" s="235" t="s">
        <v>37</v>
      </c>
      <c r="V8" s="235" t="s">
        <v>38</v>
      </c>
      <c r="W8" s="236" t="s">
        <v>226</v>
      </c>
      <c r="X8" s="248"/>
      <c r="Y8" s="249"/>
      <c r="Z8" s="250"/>
      <c r="AA8" s="248"/>
      <c r="AB8" s="249"/>
      <c r="AC8" s="250"/>
      <c r="AD8" s="326" t="s">
        <v>303</v>
      </c>
      <c r="AE8" s="327" t="s">
        <v>301</v>
      </c>
      <c r="AF8" s="328" t="s">
        <v>302</v>
      </c>
      <c r="AG8" s="329" t="s">
        <v>304</v>
      </c>
      <c r="AH8" s="317"/>
    </row>
    <row r="9" spans="1:36" s="162" customFormat="1" ht="15" customHeight="1">
      <c r="A9" s="251" t="s">
        <v>39</v>
      </c>
      <c r="B9" s="249"/>
      <c r="C9" s="250"/>
      <c r="D9" s="461" t="s">
        <v>40</v>
      </c>
      <c r="E9" s="462"/>
      <c r="F9" s="462"/>
      <c r="G9" s="462"/>
      <c r="H9" s="463"/>
      <c r="I9" s="461" t="s">
        <v>40</v>
      </c>
      <c r="J9" s="462"/>
      <c r="K9" s="462"/>
      <c r="L9" s="462"/>
      <c r="M9" s="463"/>
      <c r="N9" s="461" t="s">
        <v>40</v>
      </c>
      <c r="O9" s="462"/>
      <c r="P9" s="462"/>
      <c r="Q9" s="462"/>
      <c r="R9" s="463"/>
      <c r="S9" s="461" t="s">
        <v>40</v>
      </c>
      <c r="T9" s="462"/>
      <c r="U9" s="462"/>
      <c r="V9" s="462"/>
      <c r="W9" s="463"/>
      <c r="X9" s="248"/>
      <c r="Y9" s="249"/>
      <c r="Z9" s="250"/>
      <c r="AA9" s="248"/>
      <c r="AB9" s="249"/>
      <c r="AC9" s="250"/>
      <c r="AD9" s="330">
        <v>0.29166666666666669</v>
      </c>
      <c r="AE9" s="346">
        <f t="shared" ref="AE9:AE40" si="0">AD9+10/24</f>
        <v>0.70833333333333337</v>
      </c>
      <c r="AF9" s="346">
        <f t="shared" ref="AF9:AF20" si="1">AD9+15/24</f>
        <v>0.91666666666666674</v>
      </c>
      <c r="AG9" s="342">
        <f t="shared" ref="AG9:AG16" si="2">AD9+17/24</f>
        <v>1</v>
      </c>
      <c r="AH9" s="333" t="s">
        <v>305</v>
      </c>
      <c r="AI9" s="334"/>
      <c r="AJ9" s="335"/>
    </row>
    <row r="10" spans="1:36" s="162" customFormat="1" ht="15" customHeight="1" thickBot="1">
      <c r="A10" s="252" t="s">
        <v>41</v>
      </c>
      <c r="B10" s="249"/>
      <c r="C10" s="250"/>
      <c r="D10" s="464"/>
      <c r="E10" s="465"/>
      <c r="F10" s="465"/>
      <c r="G10" s="465"/>
      <c r="H10" s="466"/>
      <c r="I10" s="464"/>
      <c r="J10" s="465"/>
      <c r="K10" s="465"/>
      <c r="L10" s="465"/>
      <c r="M10" s="466"/>
      <c r="N10" s="464"/>
      <c r="O10" s="465"/>
      <c r="P10" s="465"/>
      <c r="Q10" s="465"/>
      <c r="R10" s="466"/>
      <c r="S10" s="464"/>
      <c r="T10" s="465"/>
      <c r="U10" s="465"/>
      <c r="V10" s="465"/>
      <c r="W10" s="466"/>
      <c r="X10" s="248"/>
      <c r="Y10" s="249"/>
      <c r="Z10" s="250"/>
      <c r="AA10" s="248"/>
      <c r="AB10" s="249"/>
      <c r="AC10" s="250"/>
      <c r="AD10" s="336">
        <f>AD9+0.5/24</f>
        <v>0.3125</v>
      </c>
      <c r="AE10" s="347">
        <f t="shared" si="0"/>
        <v>0.72916666666666674</v>
      </c>
      <c r="AF10" s="346">
        <f t="shared" si="1"/>
        <v>0.9375</v>
      </c>
      <c r="AG10" s="343">
        <f t="shared" si="2"/>
        <v>1.0208333333333335</v>
      </c>
      <c r="AH10" s="325"/>
    </row>
    <row r="11" spans="1:36" s="162" customFormat="1" ht="15" customHeight="1" thickBot="1">
      <c r="A11" s="253" t="s">
        <v>42</v>
      </c>
      <c r="B11" s="249"/>
      <c r="C11" s="250"/>
      <c r="D11" s="521" t="s">
        <v>292</v>
      </c>
      <c r="E11" s="522"/>
      <c r="F11" s="522"/>
      <c r="G11" s="522"/>
      <c r="H11" s="523"/>
      <c r="I11" s="443" t="s">
        <v>227</v>
      </c>
      <c r="J11" s="388"/>
      <c r="K11" s="479" t="s">
        <v>228</v>
      </c>
      <c r="L11" s="476" t="s">
        <v>230</v>
      </c>
      <c r="M11" s="388"/>
      <c r="N11" s="491" t="s">
        <v>293</v>
      </c>
      <c r="O11" s="492"/>
      <c r="P11" s="492"/>
      <c r="Q11" s="492"/>
      <c r="R11" s="493"/>
      <c r="S11" s="443" t="s">
        <v>227</v>
      </c>
      <c r="T11" s="388"/>
      <c r="U11" s="509" t="s">
        <v>53</v>
      </c>
      <c r="V11" s="488" t="s">
        <v>44</v>
      </c>
      <c r="W11" s="385">
        <v>802.18</v>
      </c>
      <c r="X11" s="248"/>
      <c r="Y11" s="249"/>
      <c r="Z11" s="250"/>
      <c r="AA11" s="248"/>
      <c r="AB11" s="249"/>
      <c r="AC11" s="250"/>
      <c r="AD11" s="336">
        <f t="shared" ref="AD11:AD40" si="3">AD10+0.5/24</f>
        <v>0.33333333333333331</v>
      </c>
      <c r="AE11" s="347">
        <f t="shared" si="0"/>
        <v>0.75</v>
      </c>
      <c r="AF11" s="346">
        <f t="shared" si="1"/>
        <v>0.95833333333333326</v>
      </c>
      <c r="AG11" s="343">
        <f t="shared" si="2"/>
        <v>1.0416666666666667</v>
      </c>
      <c r="AH11" s="325"/>
    </row>
    <row r="12" spans="1:36" s="162" customFormat="1" ht="15" customHeight="1" thickBot="1">
      <c r="A12" s="253" t="s">
        <v>46</v>
      </c>
      <c r="B12" s="249"/>
      <c r="C12" s="250"/>
      <c r="D12" s="524"/>
      <c r="E12" s="525"/>
      <c r="F12" s="525"/>
      <c r="G12" s="525"/>
      <c r="H12" s="526"/>
      <c r="I12" s="444"/>
      <c r="J12" s="389"/>
      <c r="K12" s="480"/>
      <c r="L12" s="477"/>
      <c r="M12" s="389"/>
      <c r="N12" s="494"/>
      <c r="O12" s="495"/>
      <c r="P12" s="495"/>
      <c r="Q12" s="495"/>
      <c r="R12" s="496"/>
      <c r="S12" s="444"/>
      <c r="T12" s="389"/>
      <c r="U12" s="510"/>
      <c r="V12" s="489"/>
      <c r="W12" s="386"/>
      <c r="X12" s="248"/>
      <c r="Y12" s="249"/>
      <c r="Z12" s="250"/>
      <c r="AA12" s="248"/>
      <c r="AB12" s="249"/>
      <c r="AC12" s="250"/>
      <c r="AD12" s="336">
        <f t="shared" si="3"/>
        <v>0.35416666666666663</v>
      </c>
      <c r="AE12" s="347">
        <f t="shared" si="0"/>
        <v>0.77083333333333326</v>
      </c>
      <c r="AF12" s="346">
        <f t="shared" si="1"/>
        <v>0.97916666666666663</v>
      </c>
      <c r="AG12" s="343">
        <f t="shared" si="2"/>
        <v>1.0625</v>
      </c>
      <c r="AH12" s="325"/>
    </row>
    <row r="13" spans="1:36" s="162" customFormat="1" ht="15" customHeight="1">
      <c r="A13" s="253" t="s">
        <v>47</v>
      </c>
      <c r="B13" s="249"/>
      <c r="C13" s="250"/>
      <c r="D13" s="497"/>
      <c r="E13" s="498"/>
      <c r="F13" s="498"/>
      <c r="G13" s="498"/>
      <c r="H13" s="499"/>
      <c r="I13" s="444"/>
      <c r="J13" s="389"/>
      <c r="K13" s="480"/>
      <c r="L13" s="477"/>
      <c r="M13" s="389"/>
      <c r="N13" s="503" t="s">
        <v>229</v>
      </c>
      <c r="O13" s="504"/>
      <c r="P13" s="504"/>
      <c r="Q13" s="504"/>
      <c r="R13" s="505"/>
      <c r="S13" s="444"/>
      <c r="T13" s="389"/>
      <c r="U13" s="510"/>
      <c r="V13" s="489"/>
      <c r="W13" s="386"/>
      <c r="X13" s="248"/>
      <c r="Y13" s="249"/>
      <c r="Z13" s="250"/>
      <c r="AA13" s="248"/>
      <c r="AB13" s="249"/>
      <c r="AC13" s="250"/>
      <c r="AD13" s="336">
        <f t="shared" si="3"/>
        <v>0.37499999999999994</v>
      </c>
      <c r="AE13" s="347">
        <f t="shared" si="0"/>
        <v>0.79166666666666663</v>
      </c>
      <c r="AF13" s="332">
        <f t="shared" si="1"/>
        <v>1</v>
      </c>
      <c r="AG13" s="343">
        <f t="shared" si="2"/>
        <v>1.0833333333333333</v>
      </c>
      <c r="AH13" s="325"/>
    </row>
    <row r="14" spans="1:36" s="162" customFormat="1" ht="15" customHeight="1" thickBot="1">
      <c r="A14" s="253" t="s">
        <v>48</v>
      </c>
      <c r="B14" s="249"/>
      <c r="C14" s="250"/>
      <c r="D14" s="500"/>
      <c r="E14" s="501"/>
      <c r="F14" s="501"/>
      <c r="G14" s="501"/>
      <c r="H14" s="502"/>
      <c r="I14" s="445"/>
      <c r="J14" s="390"/>
      <c r="K14" s="481"/>
      <c r="L14" s="478"/>
      <c r="M14" s="390"/>
      <c r="N14" s="506"/>
      <c r="O14" s="507"/>
      <c r="P14" s="507"/>
      <c r="Q14" s="507"/>
      <c r="R14" s="508"/>
      <c r="S14" s="445"/>
      <c r="T14" s="390"/>
      <c r="U14" s="511"/>
      <c r="V14" s="490"/>
      <c r="W14" s="387"/>
      <c r="X14" s="248"/>
      <c r="Y14" s="249"/>
      <c r="Z14" s="250"/>
      <c r="AA14" s="248"/>
      <c r="AB14" s="249"/>
      <c r="AC14" s="250"/>
      <c r="AD14" s="336">
        <f t="shared" si="3"/>
        <v>0.39583333333333326</v>
      </c>
      <c r="AE14" s="347">
        <f t="shared" si="0"/>
        <v>0.8125</v>
      </c>
      <c r="AF14" s="332">
        <f t="shared" si="1"/>
        <v>1.0208333333333333</v>
      </c>
      <c r="AG14" s="343">
        <f t="shared" si="2"/>
        <v>1.1041666666666665</v>
      </c>
      <c r="AH14" s="325"/>
    </row>
    <row r="15" spans="1:36" s="162" customFormat="1" ht="15" customHeight="1" thickBot="1">
      <c r="A15" s="254" t="s">
        <v>49</v>
      </c>
      <c r="B15" s="249"/>
      <c r="C15" s="250"/>
      <c r="D15" s="470" t="s">
        <v>50</v>
      </c>
      <c r="E15" s="471"/>
      <c r="F15" s="471"/>
      <c r="G15" s="471"/>
      <c r="H15" s="472"/>
      <c r="I15" s="470" t="s">
        <v>50</v>
      </c>
      <c r="J15" s="471"/>
      <c r="K15" s="471"/>
      <c r="L15" s="471"/>
      <c r="M15" s="472"/>
      <c r="N15" s="470" t="s">
        <v>50</v>
      </c>
      <c r="O15" s="471"/>
      <c r="P15" s="471"/>
      <c r="Q15" s="471"/>
      <c r="R15" s="472"/>
      <c r="S15" s="470" t="s">
        <v>50</v>
      </c>
      <c r="T15" s="471"/>
      <c r="U15" s="471"/>
      <c r="V15" s="471"/>
      <c r="W15" s="472"/>
      <c r="X15" s="248"/>
      <c r="Y15" s="249"/>
      <c r="Z15" s="250"/>
      <c r="AA15" s="248"/>
      <c r="AB15" s="249"/>
      <c r="AC15" s="250"/>
      <c r="AD15" s="336">
        <f t="shared" si="3"/>
        <v>0.41666666666666657</v>
      </c>
      <c r="AE15" s="347">
        <f t="shared" si="0"/>
        <v>0.83333333333333326</v>
      </c>
      <c r="AF15" s="332">
        <f t="shared" si="1"/>
        <v>1.0416666666666665</v>
      </c>
      <c r="AG15" s="343">
        <f t="shared" si="2"/>
        <v>1.125</v>
      </c>
      <c r="AH15" s="325"/>
    </row>
    <row r="16" spans="1:36" s="162" customFormat="1" ht="15" customHeight="1">
      <c r="A16" s="255" t="s">
        <v>51</v>
      </c>
      <c r="B16" s="249"/>
      <c r="C16" s="250"/>
      <c r="D16" s="503" t="s">
        <v>52</v>
      </c>
      <c r="E16" s="504"/>
      <c r="F16" s="504"/>
      <c r="G16" s="504"/>
      <c r="H16" s="505"/>
      <c r="I16" s="388"/>
      <c r="J16" s="518" t="s">
        <v>192</v>
      </c>
      <c r="K16" s="509" t="s">
        <v>53</v>
      </c>
      <c r="L16" s="488" t="s">
        <v>44</v>
      </c>
      <c r="M16" s="385">
        <v>802.18</v>
      </c>
      <c r="N16" s="503" t="s">
        <v>294</v>
      </c>
      <c r="O16" s="504"/>
      <c r="P16" s="504"/>
      <c r="Q16" s="504"/>
      <c r="R16" s="505"/>
      <c r="S16" s="443" t="s">
        <v>227</v>
      </c>
      <c r="T16" s="515" t="s">
        <v>199</v>
      </c>
      <c r="U16" s="479" t="s">
        <v>228</v>
      </c>
      <c r="V16" s="488" t="s">
        <v>44</v>
      </c>
      <c r="W16" s="388"/>
      <c r="X16" s="248"/>
      <c r="Y16" s="249"/>
      <c r="Z16" s="250"/>
      <c r="AA16" s="248"/>
      <c r="AB16" s="249"/>
      <c r="AC16" s="250"/>
      <c r="AD16" s="336">
        <f t="shared" si="3"/>
        <v>0.43749999999999989</v>
      </c>
      <c r="AE16" s="347">
        <f t="shared" si="0"/>
        <v>0.85416666666666652</v>
      </c>
      <c r="AF16" s="332">
        <f t="shared" si="1"/>
        <v>1.0625</v>
      </c>
      <c r="AG16" s="343">
        <f t="shared" si="2"/>
        <v>1.1458333333333333</v>
      </c>
      <c r="AH16" s="325"/>
    </row>
    <row r="17" spans="1:34" s="162" customFormat="1" ht="15" customHeight="1">
      <c r="A17" s="255" t="s">
        <v>54</v>
      </c>
      <c r="B17" s="249"/>
      <c r="C17" s="250"/>
      <c r="D17" s="512"/>
      <c r="E17" s="513"/>
      <c r="F17" s="513"/>
      <c r="G17" s="513"/>
      <c r="H17" s="514"/>
      <c r="I17" s="389"/>
      <c r="J17" s="519"/>
      <c r="K17" s="510"/>
      <c r="L17" s="489"/>
      <c r="M17" s="386"/>
      <c r="N17" s="512"/>
      <c r="O17" s="513"/>
      <c r="P17" s="513"/>
      <c r="Q17" s="513"/>
      <c r="R17" s="514"/>
      <c r="S17" s="444"/>
      <c r="T17" s="516"/>
      <c r="U17" s="480"/>
      <c r="V17" s="489"/>
      <c r="W17" s="389"/>
      <c r="X17" s="248"/>
      <c r="Y17" s="249"/>
      <c r="Z17" s="250"/>
      <c r="AA17" s="248"/>
      <c r="AB17" s="249"/>
      <c r="AC17" s="250"/>
      <c r="AD17" s="336">
        <f t="shared" si="3"/>
        <v>0.4583333333333332</v>
      </c>
      <c r="AE17" s="347">
        <f t="shared" si="0"/>
        <v>0.87499999999999989</v>
      </c>
      <c r="AF17" s="332">
        <f t="shared" si="1"/>
        <v>1.0833333333333333</v>
      </c>
      <c r="AG17" s="343">
        <f t="shared" ref="AG17:AG40" si="4">AD17+15/24</f>
        <v>1.0833333333333333</v>
      </c>
      <c r="AH17" s="325"/>
    </row>
    <row r="18" spans="1:34" s="162" customFormat="1" ht="15" customHeight="1">
      <c r="A18" s="255" t="s">
        <v>55</v>
      </c>
      <c r="B18" s="249"/>
      <c r="C18" s="250"/>
      <c r="D18" s="512"/>
      <c r="E18" s="513"/>
      <c r="F18" s="513"/>
      <c r="G18" s="513"/>
      <c r="H18" s="514"/>
      <c r="I18" s="389"/>
      <c r="J18" s="519"/>
      <c r="K18" s="510"/>
      <c r="L18" s="489"/>
      <c r="M18" s="386"/>
      <c r="N18" s="512"/>
      <c r="O18" s="513"/>
      <c r="P18" s="513"/>
      <c r="Q18" s="513"/>
      <c r="R18" s="514"/>
      <c r="S18" s="444"/>
      <c r="T18" s="516"/>
      <c r="U18" s="480"/>
      <c r="V18" s="489"/>
      <c r="W18" s="389"/>
      <c r="X18" s="248"/>
      <c r="Y18" s="249"/>
      <c r="Z18" s="250"/>
      <c r="AA18" s="248"/>
      <c r="AB18" s="249"/>
      <c r="AC18" s="250"/>
      <c r="AD18" s="336">
        <f t="shared" si="3"/>
        <v>0.47916666666666652</v>
      </c>
      <c r="AE18" s="347">
        <f t="shared" si="0"/>
        <v>0.89583333333333326</v>
      </c>
      <c r="AF18" s="332">
        <f t="shared" si="1"/>
        <v>1.1041666666666665</v>
      </c>
      <c r="AG18" s="343">
        <f t="shared" si="4"/>
        <v>1.1041666666666665</v>
      </c>
      <c r="AH18" s="325"/>
    </row>
    <row r="19" spans="1:34" s="162" customFormat="1" ht="15" customHeight="1" thickBot="1">
      <c r="A19" s="255" t="s">
        <v>56</v>
      </c>
      <c r="B19" s="249"/>
      <c r="C19" s="250"/>
      <c r="D19" s="506"/>
      <c r="E19" s="507"/>
      <c r="F19" s="507"/>
      <c r="G19" s="507"/>
      <c r="H19" s="508"/>
      <c r="I19" s="390"/>
      <c r="J19" s="520"/>
      <c r="K19" s="511"/>
      <c r="L19" s="490"/>
      <c r="M19" s="387"/>
      <c r="N19" s="506"/>
      <c r="O19" s="507"/>
      <c r="P19" s="507"/>
      <c r="Q19" s="507"/>
      <c r="R19" s="508"/>
      <c r="S19" s="445"/>
      <c r="T19" s="517"/>
      <c r="U19" s="481"/>
      <c r="V19" s="490"/>
      <c r="W19" s="390"/>
      <c r="X19" s="248"/>
      <c r="Y19" s="249"/>
      <c r="Z19" s="250"/>
      <c r="AA19" s="248"/>
      <c r="AB19" s="249"/>
      <c r="AC19" s="250"/>
      <c r="AD19" s="336">
        <f t="shared" si="3"/>
        <v>0.49999999999999983</v>
      </c>
      <c r="AE19" s="347">
        <f t="shared" si="0"/>
        <v>0.91666666666666652</v>
      </c>
      <c r="AF19" s="332">
        <f t="shared" si="1"/>
        <v>1.1249999999999998</v>
      </c>
      <c r="AG19" s="343">
        <f t="shared" si="4"/>
        <v>1.1249999999999998</v>
      </c>
      <c r="AH19" s="325"/>
    </row>
    <row r="20" spans="1:34" s="162" customFormat="1" ht="15" customHeight="1">
      <c r="A20" s="252" t="s">
        <v>57</v>
      </c>
      <c r="B20" s="249"/>
      <c r="C20" s="250"/>
      <c r="D20" s="461" t="s">
        <v>58</v>
      </c>
      <c r="E20" s="462"/>
      <c r="F20" s="462"/>
      <c r="G20" s="462"/>
      <c r="H20" s="463"/>
      <c r="I20" s="461" t="s">
        <v>58</v>
      </c>
      <c r="J20" s="462"/>
      <c r="K20" s="462"/>
      <c r="L20" s="462"/>
      <c r="M20" s="463"/>
      <c r="N20" s="461" t="s">
        <v>58</v>
      </c>
      <c r="O20" s="462"/>
      <c r="P20" s="462"/>
      <c r="Q20" s="462"/>
      <c r="R20" s="463"/>
      <c r="S20" s="461" t="s">
        <v>58</v>
      </c>
      <c r="T20" s="462"/>
      <c r="U20" s="462"/>
      <c r="V20" s="462"/>
      <c r="W20" s="463"/>
      <c r="X20" s="248"/>
      <c r="Y20" s="249"/>
      <c r="Z20" s="250"/>
      <c r="AA20" s="248"/>
      <c r="AB20" s="249"/>
      <c r="AC20" s="250"/>
      <c r="AD20" s="336">
        <f t="shared" si="3"/>
        <v>0.52083333333333315</v>
      </c>
      <c r="AE20" s="347">
        <f t="shared" si="0"/>
        <v>0.93749999999999978</v>
      </c>
      <c r="AF20" s="332">
        <f t="shared" si="1"/>
        <v>1.145833333333333</v>
      </c>
      <c r="AG20" s="343">
        <f t="shared" si="4"/>
        <v>1.145833333333333</v>
      </c>
      <c r="AH20" s="325"/>
    </row>
    <row r="21" spans="1:34" s="162" customFormat="1" ht="15" customHeight="1" thickBot="1">
      <c r="A21" s="252" t="s">
        <v>59</v>
      </c>
      <c r="B21" s="249"/>
      <c r="C21" s="250"/>
      <c r="D21" s="464"/>
      <c r="E21" s="465"/>
      <c r="F21" s="465"/>
      <c r="G21" s="465"/>
      <c r="H21" s="466"/>
      <c r="I21" s="464"/>
      <c r="J21" s="465"/>
      <c r="K21" s="465"/>
      <c r="L21" s="465"/>
      <c r="M21" s="466"/>
      <c r="N21" s="464"/>
      <c r="O21" s="465"/>
      <c r="P21" s="465"/>
      <c r="Q21" s="465"/>
      <c r="R21" s="466"/>
      <c r="S21" s="464"/>
      <c r="T21" s="465"/>
      <c r="U21" s="465"/>
      <c r="V21" s="465"/>
      <c r="W21" s="466"/>
      <c r="X21" s="248"/>
      <c r="Y21" s="249"/>
      <c r="Z21" s="250"/>
      <c r="AA21" s="248"/>
      <c r="AB21" s="249"/>
      <c r="AC21" s="250"/>
      <c r="AD21" s="336">
        <f t="shared" si="3"/>
        <v>0.54166666666666652</v>
      </c>
      <c r="AE21" s="347">
        <f t="shared" si="0"/>
        <v>0.95833333333333326</v>
      </c>
      <c r="AF21" s="332">
        <v>15</v>
      </c>
      <c r="AG21" s="343">
        <f t="shared" si="4"/>
        <v>1.1666666666666665</v>
      </c>
      <c r="AH21" s="325"/>
    </row>
    <row r="22" spans="1:34" s="162" customFormat="1" ht="15" customHeight="1" thickBot="1">
      <c r="A22" s="255" t="s">
        <v>60</v>
      </c>
      <c r="B22" s="249"/>
      <c r="C22" s="250"/>
      <c r="D22" s="443" t="s">
        <v>227</v>
      </c>
      <c r="E22" s="467" t="s">
        <v>43</v>
      </c>
      <c r="F22" s="382" t="s">
        <v>45</v>
      </c>
      <c r="G22" s="482" t="s">
        <v>203</v>
      </c>
      <c r="H22" s="388"/>
      <c r="I22" s="443" t="s">
        <v>227</v>
      </c>
      <c r="J22" s="515" t="s">
        <v>199</v>
      </c>
      <c r="K22" s="479" t="s">
        <v>228</v>
      </c>
      <c r="L22" s="488" t="s">
        <v>44</v>
      </c>
      <c r="M22" s="388"/>
      <c r="N22" s="443" t="s">
        <v>227</v>
      </c>
      <c r="O22" s="527" t="s">
        <v>231</v>
      </c>
      <c r="P22" s="382" t="s">
        <v>45</v>
      </c>
      <c r="Q22" s="476" t="s">
        <v>230</v>
      </c>
      <c r="R22" s="388"/>
      <c r="S22" s="443" t="s">
        <v>227</v>
      </c>
      <c r="T22" s="388"/>
      <c r="U22" s="382" t="s">
        <v>45</v>
      </c>
      <c r="V22" s="482" t="s">
        <v>203</v>
      </c>
      <c r="W22" s="388"/>
      <c r="X22" s="248"/>
      <c r="Y22" s="249"/>
      <c r="Z22" s="250"/>
      <c r="AA22" s="248"/>
      <c r="AB22" s="249"/>
      <c r="AC22" s="250"/>
      <c r="AD22" s="336">
        <f t="shared" si="3"/>
        <v>0.56249999999999989</v>
      </c>
      <c r="AE22" s="347">
        <f t="shared" si="0"/>
        <v>0.97916666666666652</v>
      </c>
      <c r="AF22" s="332">
        <f t="shared" ref="AF22:AF40" si="5">AD22+15/24</f>
        <v>1.1875</v>
      </c>
      <c r="AG22" s="343">
        <f t="shared" si="4"/>
        <v>1.1875</v>
      </c>
      <c r="AH22" s="325"/>
    </row>
    <row r="23" spans="1:34" s="162" customFormat="1" ht="15" customHeight="1">
      <c r="A23" s="255" t="s">
        <v>61</v>
      </c>
      <c r="B23" s="439" t="s">
        <v>201</v>
      </c>
      <c r="C23" s="440"/>
      <c r="D23" s="444"/>
      <c r="E23" s="468"/>
      <c r="F23" s="383"/>
      <c r="G23" s="483"/>
      <c r="H23" s="389"/>
      <c r="I23" s="444"/>
      <c r="J23" s="516"/>
      <c r="K23" s="480"/>
      <c r="L23" s="489"/>
      <c r="M23" s="389"/>
      <c r="N23" s="444"/>
      <c r="O23" s="528"/>
      <c r="P23" s="383"/>
      <c r="Q23" s="477"/>
      <c r="R23" s="389"/>
      <c r="S23" s="444"/>
      <c r="T23" s="389"/>
      <c r="U23" s="383"/>
      <c r="V23" s="483"/>
      <c r="W23" s="389"/>
      <c r="X23" s="248"/>
      <c r="Y23" s="249"/>
      <c r="Z23" s="250"/>
      <c r="AA23" s="248"/>
      <c r="AB23" s="249"/>
      <c r="AC23" s="250"/>
      <c r="AD23" s="336">
        <f t="shared" si="3"/>
        <v>0.58333333333333326</v>
      </c>
      <c r="AE23" s="337">
        <f t="shared" si="0"/>
        <v>1</v>
      </c>
      <c r="AF23" s="331">
        <f t="shared" si="5"/>
        <v>1.2083333333333333</v>
      </c>
      <c r="AG23" s="343">
        <f t="shared" si="4"/>
        <v>1.2083333333333333</v>
      </c>
      <c r="AH23" s="325"/>
    </row>
    <row r="24" spans="1:34" s="162" customFormat="1" ht="15" customHeight="1" thickBot="1">
      <c r="A24" s="255" t="s">
        <v>62</v>
      </c>
      <c r="B24" s="441"/>
      <c r="C24" s="442"/>
      <c r="D24" s="444"/>
      <c r="E24" s="468"/>
      <c r="F24" s="383"/>
      <c r="G24" s="483"/>
      <c r="H24" s="389"/>
      <c r="I24" s="444"/>
      <c r="J24" s="516"/>
      <c r="K24" s="480"/>
      <c r="L24" s="489"/>
      <c r="M24" s="389"/>
      <c r="N24" s="444"/>
      <c r="O24" s="528"/>
      <c r="P24" s="383"/>
      <c r="Q24" s="477"/>
      <c r="R24" s="389"/>
      <c r="S24" s="444"/>
      <c r="T24" s="389"/>
      <c r="U24" s="383"/>
      <c r="V24" s="483"/>
      <c r="W24" s="389"/>
      <c r="X24" s="248"/>
      <c r="Y24" s="249"/>
      <c r="Z24" s="250"/>
      <c r="AA24" s="248"/>
      <c r="AB24" s="249"/>
      <c r="AC24" s="250"/>
      <c r="AD24" s="336">
        <f t="shared" si="3"/>
        <v>0.60416666666666663</v>
      </c>
      <c r="AE24" s="337">
        <f t="shared" si="0"/>
        <v>1.0208333333333333</v>
      </c>
      <c r="AF24" s="331">
        <f t="shared" si="5"/>
        <v>1.2291666666666665</v>
      </c>
      <c r="AG24" s="343">
        <f t="shared" si="4"/>
        <v>1.2291666666666665</v>
      </c>
      <c r="AH24" s="325"/>
    </row>
    <row r="25" spans="1:34" s="162" customFormat="1" ht="15" customHeight="1" thickBot="1">
      <c r="A25" s="255" t="s">
        <v>63</v>
      </c>
      <c r="B25" s="249"/>
      <c r="C25" s="250"/>
      <c r="D25" s="445"/>
      <c r="E25" s="469"/>
      <c r="F25" s="384"/>
      <c r="G25" s="484"/>
      <c r="H25" s="390"/>
      <c r="I25" s="445"/>
      <c r="J25" s="517"/>
      <c r="K25" s="481"/>
      <c r="L25" s="490"/>
      <c r="M25" s="390"/>
      <c r="N25" s="445"/>
      <c r="O25" s="529"/>
      <c r="P25" s="384"/>
      <c r="Q25" s="478"/>
      <c r="R25" s="390"/>
      <c r="S25" s="445"/>
      <c r="T25" s="390"/>
      <c r="U25" s="384"/>
      <c r="V25" s="484"/>
      <c r="W25" s="390"/>
      <c r="X25" s="248"/>
      <c r="Y25" s="249"/>
      <c r="Z25" s="250"/>
      <c r="AA25" s="248"/>
      <c r="AB25" s="249"/>
      <c r="AC25" s="250"/>
      <c r="AD25" s="336">
        <f>AD24+0.5/24</f>
        <v>0.625</v>
      </c>
      <c r="AE25" s="337">
        <f t="shared" si="0"/>
        <v>1.0416666666666667</v>
      </c>
      <c r="AF25" s="331">
        <f t="shared" si="5"/>
        <v>1.25</v>
      </c>
      <c r="AG25" s="343">
        <f t="shared" si="4"/>
        <v>1.25</v>
      </c>
      <c r="AH25" s="325"/>
    </row>
    <row r="26" spans="1:34" s="162" customFormat="1" ht="15" customHeight="1" thickBot="1">
      <c r="A26" s="254" t="s">
        <v>64</v>
      </c>
      <c r="B26" s="249"/>
      <c r="C26" s="250"/>
      <c r="D26" s="470" t="s">
        <v>50</v>
      </c>
      <c r="E26" s="471"/>
      <c r="F26" s="471"/>
      <c r="G26" s="471"/>
      <c r="H26" s="472"/>
      <c r="I26" s="470" t="s">
        <v>50</v>
      </c>
      <c r="J26" s="471"/>
      <c r="K26" s="471"/>
      <c r="L26" s="471"/>
      <c r="M26" s="472"/>
      <c r="N26" s="470" t="s">
        <v>50</v>
      </c>
      <c r="O26" s="471"/>
      <c r="P26" s="471"/>
      <c r="Q26" s="471"/>
      <c r="R26" s="472"/>
      <c r="S26" s="470" t="s">
        <v>50</v>
      </c>
      <c r="T26" s="471"/>
      <c r="U26" s="471"/>
      <c r="V26" s="471"/>
      <c r="W26" s="472"/>
      <c r="X26" s="248"/>
      <c r="Y26" s="249"/>
      <c r="Z26" s="250"/>
      <c r="AA26" s="248"/>
      <c r="AB26" s="249"/>
      <c r="AC26" s="250"/>
      <c r="AD26" s="336">
        <f t="shared" si="3"/>
        <v>0.64583333333333337</v>
      </c>
      <c r="AE26" s="337">
        <f t="shared" si="0"/>
        <v>1.0625</v>
      </c>
      <c r="AF26" s="331">
        <f t="shared" si="5"/>
        <v>1.2708333333333335</v>
      </c>
      <c r="AG26" s="343">
        <f t="shared" si="4"/>
        <v>1.2708333333333335</v>
      </c>
      <c r="AH26" s="325"/>
    </row>
    <row r="27" spans="1:34" s="162" customFormat="1" ht="15" customHeight="1">
      <c r="A27" s="253" t="s">
        <v>65</v>
      </c>
      <c r="B27" s="391" t="s">
        <v>202</v>
      </c>
      <c r="C27" s="392"/>
      <c r="D27" s="443" t="s">
        <v>227</v>
      </c>
      <c r="E27" s="547" t="s">
        <v>200</v>
      </c>
      <c r="F27" s="479" t="s">
        <v>228</v>
      </c>
      <c r="G27" s="388"/>
      <c r="H27" s="388"/>
      <c r="I27" s="388"/>
      <c r="J27" s="547" t="s">
        <v>200</v>
      </c>
      <c r="K27" s="382" t="s">
        <v>45</v>
      </c>
      <c r="L27" s="388"/>
      <c r="M27" s="385" t="s">
        <v>187</v>
      </c>
      <c r="N27" s="388"/>
      <c r="O27" s="388"/>
      <c r="P27" s="479" t="s">
        <v>228</v>
      </c>
      <c r="Q27" s="476" t="s">
        <v>230</v>
      </c>
      <c r="R27" s="385">
        <v>802.24</v>
      </c>
      <c r="S27" s="503" t="s">
        <v>73</v>
      </c>
      <c r="T27" s="504"/>
      <c r="U27" s="504"/>
      <c r="V27" s="504"/>
      <c r="W27" s="505"/>
      <c r="X27" s="248"/>
      <c r="Y27" s="249"/>
      <c r="Z27" s="250"/>
      <c r="AA27" s="248"/>
      <c r="AB27" s="249"/>
      <c r="AC27" s="250"/>
      <c r="AD27" s="336">
        <f t="shared" si="3"/>
        <v>0.66666666666666674</v>
      </c>
      <c r="AE27" s="337">
        <f t="shared" si="0"/>
        <v>1.0833333333333335</v>
      </c>
      <c r="AF27" s="332">
        <f t="shared" si="5"/>
        <v>1.2916666666666667</v>
      </c>
      <c r="AG27" s="343">
        <f t="shared" si="4"/>
        <v>1.2916666666666667</v>
      </c>
      <c r="AH27" s="325"/>
    </row>
    <row r="28" spans="1:34" s="162" customFormat="1" ht="15" customHeight="1">
      <c r="A28" s="255" t="s">
        <v>66</v>
      </c>
      <c r="B28" s="393"/>
      <c r="C28" s="394"/>
      <c r="D28" s="444"/>
      <c r="E28" s="548"/>
      <c r="F28" s="480"/>
      <c r="G28" s="389"/>
      <c r="H28" s="389"/>
      <c r="I28" s="389"/>
      <c r="J28" s="548"/>
      <c r="K28" s="383"/>
      <c r="L28" s="389"/>
      <c r="M28" s="386"/>
      <c r="N28" s="389"/>
      <c r="O28" s="389"/>
      <c r="P28" s="480"/>
      <c r="Q28" s="477"/>
      <c r="R28" s="386"/>
      <c r="S28" s="512"/>
      <c r="T28" s="513"/>
      <c r="U28" s="513"/>
      <c r="V28" s="513"/>
      <c r="W28" s="514"/>
      <c r="X28" s="248"/>
      <c r="Y28" s="249"/>
      <c r="Z28" s="250"/>
      <c r="AA28" s="248"/>
      <c r="AB28" s="249"/>
      <c r="AC28" s="250"/>
      <c r="AD28" s="336">
        <f t="shared" si="3"/>
        <v>0.68750000000000011</v>
      </c>
      <c r="AE28" s="337">
        <f t="shared" si="0"/>
        <v>1.1041666666666667</v>
      </c>
      <c r="AF28" s="332">
        <f t="shared" si="5"/>
        <v>1.3125</v>
      </c>
      <c r="AG28" s="343">
        <f t="shared" si="4"/>
        <v>1.3125</v>
      </c>
      <c r="AH28" s="325"/>
    </row>
    <row r="29" spans="1:34" s="162" customFormat="1" ht="15" customHeight="1" thickBot="1">
      <c r="A29" s="255" t="s">
        <v>67</v>
      </c>
      <c r="B29" s="395"/>
      <c r="C29" s="396"/>
      <c r="D29" s="444"/>
      <c r="E29" s="548"/>
      <c r="F29" s="480"/>
      <c r="G29" s="389"/>
      <c r="H29" s="389"/>
      <c r="I29" s="389"/>
      <c r="J29" s="548"/>
      <c r="K29" s="383"/>
      <c r="L29" s="389"/>
      <c r="M29" s="386"/>
      <c r="N29" s="389"/>
      <c r="O29" s="389"/>
      <c r="P29" s="480"/>
      <c r="Q29" s="477"/>
      <c r="R29" s="386"/>
      <c r="S29" s="512"/>
      <c r="T29" s="513"/>
      <c r="U29" s="513"/>
      <c r="V29" s="513"/>
      <c r="W29" s="514"/>
      <c r="X29" s="248"/>
      <c r="Y29" s="249"/>
      <c r="Z29" s="250"/>
      <c r="AA29" s="248"/>
      <c r="AB29" s="249"/>
      <c r="AC29" s="250"/>
      <c r="AD29" s="336">
        <f t="shared" si="3"/>
        <v>0.70833333333333348</v>
      </c>
      <c r="AE29" s="337">
        <f t="shared" si="0"/>
        <v>1.1250000000000002</v>
      </c>
      <c r="AF29" s="332">
        <f t="shared" si="5"/>
        <v>1.3333333333333335</v>
      </c>
      <c r="AG29" s="343">
        <f t="shared" si="4"/>
        <v>1.3333333333333335</v>
      </c>
      <c r="AH29" s="325"/>
    </row>
    <row r="30" spans="1:34" s="162" customFormat="1" ht="15" customHeight="1" thickBot="1">
      <c r="A30" s="255" t="s">
        <v>68</v>
      </c>
      <c r="B30" s="439" t="s">
        <v>69</v>
      </c>
      <c r="C30" s="440"/>
      <c r="D30" s="445"/>
      <c r="E30" s="549"/>
      <c r="F30" s="481"/>
      <c r="G30" s="390"/>
      <c r="H30" s="390"/>
      <c r="I30" s="390"/>
      <c r="J30" s="549"/>
      <c r="K30" s="384"/>
      <c r="L30" s="390"/>
      <c r="M30" s="387"/>
      <c r="N30" s="390"/>
      <c r="O30" s="390"/>
      <c r="P30" s="481"/>
      <c r="Q30" s="478"/>
      <c r="R30" s="387"/>
      <c r="S30" s="506"/>
      <c r="T30" s="507"/>
      <c r="U30" s="507"/>
      <c r="V30" s="507"/>
      <c r="W30" s="508"/>
      <c r="X30" s="248"/>
      <c r="Y30" s="249"/>
      <c r="Z30" s="250"/>
      <c r="AA30" s="248"/>
      <c r="AB30" s="249"/>
      <c r="AC30" s="250"/>
      <c r="AD30" s="336">
        <f t="shared" si="3"/>
        <v>0.72916666666666685</v>
      </c>
      <c r="AE30" s="337">
        <f t="shared" si="0"/>
        <v>1.1458333333333335</v>
      </c>
      <c r="AF30" s="332">
        <f t="shared" si="5"/>
        <v>1.354166666666667</v>
      </c>
      <c r="AG30" s="343">
        <f t="shared" si="4"/>
        <v>1.354166666666667</v>
      </c>
      <c r="AH30" s="325"/>
    </row>
    <row r="31" spans="1:34" s="162" customFormat="1" ht="15" customHeight="1" thickBot="1">
      <c r="A31" s="252" t="s">
        <v>70</v>
      </c>
      <c r="B31" s="441"/>
      <c r="C31" s="442"/>
      <c r="D31" s="256"/>
      <c r="E31" s="257"/>
      <c r="F31" s="257"/>
      <c r="G31" s="257"/>
      <c r="H31" s="258"/>
      <c r="I31" s="256"/>
      <c r="J31" s="545"/>
      <c r="K31" s="545"/>
      <c r="L31" s="545"/>
      <c r="M31" s="262"/>
      <c r="N31" s="530" t="s">
        <v>140</v>
      </c>
      <c r="O31" s="531"/>
      <c r="P31" s="531"/>
      <c r="Q31" s="531"/>
      <c r="R31" s="532"/>
      <c r="S31" s="256"/>
      <c r="T31" s="257"/>
      <c r="U31" s="257"/>
      <c r="V31" s="257"/>
      <c r="W31" s="258"/>
      <c r="X31" s="249"/>
      <c r="Y31" s="249"/>
      <c r="Z31" s="250"/>
      <c r="AA31" s="248"/>
      <c r="AB31" s="249"/>
      <c r="AC31" s="250"/>
      <c r="AD31" s="336">
        <f t="shared" si="3"/>
        <v>0.75000000000000022</v>
      </c>
      <c r="AE31" s="337">
        <f t="shared" si="0"/>
        <v>1.166666666666667</v>
      </c>
      <c r="AF31" s="332">
        <f t="shared" si="5"/>
        <v>1.3750000000000002</v>
      </c>
      <c r="AG31" s="343">
        <f t="shared" si="4"/>
        <v>1.3750000000000002</v>
      </c>
      <c r="AH31" s="325"/>
    </row>
    <row r="32" spans="1:34" s="162" customFormat="1" ht="15" customHeight="1">
      <c r="A32" s="252" t="s">
        <v>71</v>
      </c>
      <c r="B32" s="376" t="s">
        <v>188</v>
      </c>
      <c r="C32" s="377"/>
      <c r="D32" s="261"/>
      <c r="E32" s="259"/>
      <c r="F32" s="259"/>
      <c r="G32" s="259"/>
      <c r="H32" s="385">
        <v>802.19</v>
      </c>
      <c r="I32" s="541" t="s">
        <v>204</v>
      </c>
      <c r="J32" s="546"/>
      <c r="K32" s="546"/>
      <c r="L32" s="546"/>
      <c r="M32" s="262"/>
      <c r="N32" s="533"/>
      <c r="O32" s="534"/>
      <c r="P32" s="534"/>
      <c r="Q32" s="534"/>
      <c r="R32" s="535"/>
      <c r="S32" s="260"/>
      <c r="T32" s="259"/>
      <c r="U32" s="259"/>
      <c r="V32" s="259"/>
      <c r="W32" s="385">
        <v>802.19</v>
      </c>
      <c r="X32" s="249"/>
      <c r="Y32" s="249"/>
      <c r="Z32" s="250"/>
      <c r="AA32" s="248"/>
      <c r="AB32" s="249"/>
      <c r="AC32" s="250"/>
      <c r="AD32" s="336">
        <f t="shared" si="3"/>
        <v>0.77083333333333359</v>
      </c>
      <c r="AE32" s="337">
        <f t="shared" si="0"/>
        <v>1.1875000000000002</v>
      </c>
      <c r="AF32" s="332">
        <f t="shared" si="5"/>
        <v>1.3958333333333335</v>
      </c>
      <c r="AG32" s="343">
        <f t="shared" si="4"/>
        <v>1.3958333333333335</v>
      </c>
      <c r="AH32" s="325"/>
    </row>
    <row r="33" spans="1:34" s="162" customFormat="1" ht="15" customHeight="1">
      <c r="A33" s="252" t="s">
        <v>74</v>
      </c>
      <c r="B33" s="378"/>
      <c r="C33" s="379"/>
      <c r="D33" s="261"/>
      <c r="E33" s="259"/>
      <c r="F33" s="259"/>
      <c r="G33" s="259"/>
      <c r="H33" s="386"/>
      <c r="I33" s="542"/>
      <c r="J33" s="546"/>
      <c r="K33" s="546"/>
      <c r="L33" s="546"/>
      <c r="M33" s="262"/>
      <c r="N33" s="533"/>
      <c r="O33" s="534"/>
      <c r="P33" s="534"/>
      <c r="Q33" s="534"/>
      <c r="R33" s="535"/>
      <c r="S33" s="260"/>
      <c r="T33" s="259"/>
      <c r="U33" s="259"/>
      <c r="V33" s="259"/>
      <c r="W33" s="386"/>
      <c r="X33" s="249"/>
      <c r="Y33" s="263"/>
      <c r="Z33" s="250"/>
      <c r="AA33" s="248"/>
      <c r="AB33" s="249"/>
      <c r="AC33" s="250"/>
      <c r="AD33" s="336">
        <f t="shared" si="3"/>
        <v>0.79166666666666696</v>
      </c>
      <c r="AE33" s="337">
        <f t="shared" si="0"/>
        <v>1.2083333333333337</v>
      </c>
      <c r="AF33" s="332">
        <f t="shared" si="5"/>
        <v>1.416666666666667</v>
      </c>
      <c r="AG33" s="343">
        <f t="shared" si="4"/>
        <v>1.416666666666667</v>
      </c>
    </row>
    <row r="34" spans="1:34" s="162" customFormat="1" ht="15" customHeight="1">
      <c r="A34" s="252" t="s">
        <v>75</v>
      </c>
      <c r="B34" s="378"/>
      <c r="C34" s="379"/>
      <c r="D34" s="261"/>
      <c r="E34" s="259"/>
      <c r="F34" s="259"/>
      <c r="G34" s="259"/>
      <c r="H34" s="386"/>
      <c r="I34" s="542"/>
      <c r="J34" s="546"/>
      <c r="K34" s="546"/>
      <c r="L34" s="546"/>
      <c r="M34" s="361"/>
      <c r="N34" s="533"/>
      <c r="O34" s="534"/>
      <c r="P34" s="534"/>
      <c r="Q34" s="534"/>
      <c r="R34" s="535"/>
      <c r="S34" s="260"/>
      <c r="T34" s="259"/>
      <c r="U34" s="259"/>
      <c r="V34" s="259"/>
      <c r="W34" s="386"/>
      <c r="X34" s="249"/>
      <c r="Y34" s="249"/>
      <c r="Z34" s="250"/>
      <c r="AA34" s="248"/>
      <c r="AB34" s="249"/>
      <c r="AC34" s="250"/>
      <c r="AD34" s="336">
        <f t="shared" si="3"/>
        <v>0.81250000000000033</v>
      </c>
      <c r="AE34" s="337">
        <f t="shared" si="0"/>
        <v>1.229166666666667</v>
      </c>
      <c r="AF34" s="332">
        <f t="shared" si="5"/>
        <v>1.4375000000000004</v>
      </c>
      <c r="AG34" s="343">
        <f t="shared" si="4"/>
        <v>1.4375000000000004</v>
      </c>
    </row>
    <row r="35" spans="1:34" s="162" customFormat="1" ht="15" customHeight="1" thickBot="1">
      <c r="A35" s="252" t="s">
        <v>76</v>
      </c>
      <c r="B35" s="378"/>
      <c r="C35" s="379"/>
      <c r="D35" s="261"/>
      <c r="E35" s="371" t="s">
        <v>72</v>
      </c>
      <c r="F35" s="371"/>
      <c r="G35" s="371"/>
      <c r="H35" s="387"/>
      <c r="I35" s="543"/>
      <c r="J35" s="544" t="s">
        <v>72</v>
      </c>
      <c r="K35" s="544"/>
      <c r="L35" s="544"/>
      <c r="M35" s="361"/>
      <c r="N35" s="536"/>
      <c r="O35" s="537"/>
      <c r="P35" s="537"/>
      <c r="Q35" s="537"/>
      <c r="R35" s="538"/>
      <c r="S35" s="370"/>
      <c r="T35" s="371" t="s">
        <v>72</v>
      </c>
      <c r="U35" s="371"/>
      <c r="V35" s="371"/>
      <c r="W35" s="387"/>
      <c r="X35" s="249"/>
      <c r="Y35" s="249"/>
      <c r="Z35" s="250"/>
      <c r="AA35" s="248"/>
      <c r="AB35" s="249"/>
      <c r="AC35" s="250"/>
      <c r="AD35" s="336">
        <f t="shared" si="3"/>
        <v>0.8333333333333337</v>
      </c>
      <c r="AE35" s="337">
        <f t="shared" si="0"/>
        <v>1.2500000000000004</v>
      </c>
      <c r="AF35" s="332">
        <f t="shared" si="5"/>
        <v>1.4583333333333337</v>
      </c>
      <c r="AG35" s="343">
        <f t="shared" si="4"/>
        <v>1.4583333333333337</v>
      </c>
    </row>
    <row r="36" spans="1:34" s="162" customFormat="1" ht="15" customHeight="1">
      <c r="A36" s="252" t="s">
        <v>77</v>
      </c>
      <c r="B36" s="378"/>
      <c r="C36" s="379"/>
      <c r="D36" s="260"/>
      <c r="E36" s="371"/>
      <c r="F36" s="371"/>
      <c r="G36" s="371"/>
      <c r="H36" s="262"/>
      <c r="I36" s="261"/>
      <c r="J36" s="544"/>
      <c r="K36" s="544"/>
      <c r="L36" s="544"/>
      <c r="M36" s="361"/>
      <c r="N36" s="259"/>
      <c r="O36" s="259"/>
      <c r="P36" s="259"/>
      <c r="Q36" s="259"/>
      <c r="R36" s="259"/>
      <c r="S36" s="370"/>
      <c r="T36" s="371"/>
      <c r="U36" s="371"/>
      <c r="V36" s="371"/>
      <c r="W36" s="262"/>
      <c r="X36" s="249"/>
      <c r="Y36" s="249"/>
      <c r="Z36" s="250"/>
      <c r="AA36" s="248"/>
      <c r="AB36" s="249"/>
      <c r="AC36" s="250"/>
      <c r="AD36" s="336">
        <f t="shared" si="3"/>
        <v>0.85416666666666707</v>
      </c>
      <c r="AE36" s="337">
        <f t="shared" si="0"/>
        <v>1.2708333333333337</v>
      </c>
      <c r="AF36" s="332">
        <f t="shared" si="5"/>
        <v>1.479166666666667</v>
      </c>
      <c r="AG36" s="343">
        <f t="shared" si="4"/>
        <v>1.479166666666667</v>
      </c>
    </row>
    <row r="37" spans="1:34" s="162" customFormat="1" ht="15" customHeight="1">
      <c r="A37" s="252" t="s">
        <v>78</v>
      </c>
      <c r="B37" s="378"/>
      <c r="C37" s="379"/>
      <c r="D37" s="370"/>
      <c r="E37" s="371"/>
      <c r="F37" s="371"/>
      <c r="G37" s="371"/>
      <c r="H37" s="372"/>
      <c r="I37" s="261"/>
      <c r="J37" s="259"/>
      <c r="K37" s="259"/>
      <c r="L37" s="259"/>
      <c r="M37" s="539"/>
      <c r="N37" s="259"/>
      <c r="O37" s="259"/>
      <c r="P37" s="259"/>
      <c r="Q37" s="259"/>
      <c r="R37" s="259"/>
      <c r="S37" s="370"/>
      <c r="T37" s="371"/>
      <c r="U37" s="371"/>
      <c r="V37" s="371"/>
      <c r="W37" s="372"/>
      <c r="X37" s="249"/>
      <c r="Y37" s="249"/>
      <c r="Z37" s="250"/>
      <c r="AA37" s="248"/>
      <c r="AB37" s="249"/>
      <c r="AC37" s="250"/>
      <c r="AD37" s="336">
        <f t="shared" si="3"/>
        <v>0.87500000000000044</v>
      </c>
      <c r="AE37" s="337">
        <f t="shared" si="0"/>
        <v>1.2916666666666672</v>
      </c>
      <c r="AF37" s="332">
        <f t="shared" si="5"/>
        <v>1.5000000000000004</v>
      </c>
      <c r="AG37" s="343">
        <f t="shared" si="4"/>
        <v>1.5000000000000004</v>
      </c>
    </row>
    <row r="38" spans="1:34" s="162" customFormat="1" ht="15" customHeight="1">
      <c r="A38" s="252" t="s">
        <v>79</v>
      </c>
      <c r="B38" s="378"/>
      <c r="C38" s="379"/>
      <c r="D38" s="370"/>
      <c r="E38" s="371"/>
      <c r="F38" s="371"/>
      <c r="G38" s="371"/>
      <c r="H38" s="372"/>
      <c r="I38" s="261"/>
      <c r="J38" s="259"/>
      <c r="K38" s="259"/>
      <c r="L38" s="259"/>
      <c r="M38" s="539"/>
      <c r="N38" s="259"/>
      <c r="O38" s="259"/>
      <c r="P38" s="259"/>
      <c r="Q38" s="259"/>
      <c r="R38" s="259"/>
      <c r="S38" s="370"/>
      <c r="T38" s="371"/>
      <c r="U38" s="371"/>
      <c r="V38" s="371"/>
      <c r="W38" s="372"/>
      <c r="X38" s="249"/>
      <c r="Y38" s="249"/>
      <c r="Z38" s="250"/>
      <c r="AA38" s="248"/>
      <c r="AB38" s="249"/>
      <c r="AC38" s="250"/>
      <c r="AD38" s="336">
        <f t="shared" si="3"/>
        <v>0.89583333333333381</v>
      </c>
      <c r="AE38" s="337">
        <f t="shared" si="0"/>
        <v>1.3125000000000004</v>
      </c>
      <c r="AF38" s="332">
        <f t="shared" si="5"/>
        <v>1.5208333333333339</v>
      </c>
      <c r="AG38" s="343">
        <f t="shared" si="4"/>
        <v>1.5208333333333339</v>
      </c>
    </row>
    <row r="39" spans="1:34" s="162" customFormat="1" ht="15" customHeight="1">
      <c r="A39" s="252" t="s">
        <v>80</v>
      </c>
      <c r="B39" s="378"/>
      <c r="C39" s="379"/>
      <c r="D39" s="370"/>
      <c r="E39" s="371"/>
      <c r="F39" s="371"/>
      <c r="G39" s="371"/>
      <c r="H39" s="372"/>
      <c r="I39" s="261"/>
      <c r="J39" s="259"/>
      <c r="K39" s="259"/>
      <c r="L39" s="259"/>
      <c r="M39" s="539"/>
      <c r="N39" s="260"/>
      <c r="O39" s="259"/>
      <c r="P39" s="259"/>
      <c r="Q39" s="259"/>
      <c r="R39" s="262"/>
      <c r="S39" s="370"/>
      <c r="T39" s="371"/>
      <c r="U39" s="371"/>
      <c r="V39" s="371"/>
      <c r="W39" s="372"/>
      <c r="X39" s="249"/>
      <c r="Y39" s="249"/>
      <c r="Z39" s="250"/>
      <c r="AA39" s="248"/>
      <c r="AB39" s="249"/>
      <c r="AC39" s="250"/>
      <c r="AD39" s="336">
        <f t="shared" si="3"/>
        <v>0.91666666666666718</v>
      </c>
      <c r="AE39" s="337">
        <f t="shared" si="0"/>
        <v>1.3333333333333339</v>
      </c>
      <c r="AF39" s="332">
        <f t="shared" si="5"/>
        <v>1.5416666666666672</v>
      </c>
      <c r="AG39" s="343">
        <f t="shared" si="4"/>
        <v>1.5416666666666672</v>
      </c>
    </row>
    <row r="40" spans="1:34" s="162" customFormat="1" ht="15" customHeight="1" thickBot="1">
      <c r="A40" s="252" t="s">
        <v>81</v>
      </c>
      <c r="B40" s="380"/>
      <c r="C40" s="381"/>
      <c r="D40" s="373"/>
      <c r="E40" s="374"/>
      <c r="F40" s="374"/>
      <c r="G40" s="374"/>
      <c r="H40" s="375"/>
      <c r="I40" s="264"/>
      <c r="J40" s="265"/>
      <c r="K40" s="265"/>
      <c r="L40" s="265"/>
      <c r="M40" s="540"/>
      <c r="N40" s="259"/>
      <c r="O40" s="259"/>
      <c r="P40" s="259"/>
      <c r="Q40" s="259"/>
      <c r="R40" s="259"/>
      <c r="S40" s="373"/>
      <c r="T40" s="374"/>
      <c r="U40" s="374"/>
      <c r="V40" s="374"/>
      <c r="W40" s="375"/>
      <c r="X40" s="266"/>
      <c r="Y40" s="266"/>
      <c r="Z40" s="267"/>
      <c r="AA40" s="268"/>
      <c r="AB40" s="266"/>
      <c r="AC40" s="267"/>
      <c r="AD40" s="338">
        <f t="shared" si="3"/>
        <v>0.93750000000000056</v>
      </c>
      <c r="AE40" s="345">
        <f t="shared" si="0"/>
        <v>1.3541666666666672</v>
      </c>
      <c r="AF40" s="345">
        <f t="shared" si="5"/>
        <v>1.5625000000000004</v>
      </c>
      <c r="AG40" s="344">
        <f t="shared" si="4"/>
        <v>1.5625000000000004</v>
      </c>
    </row>
    <row r="41" spans="1:34" s="105" customFormat="1" ht="15" customHeight="1" thickBot="1">
      <c r="A41" s="269" t="s">
        <v>82</v>
      </c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1"/>
    </row>
    <row r="42" spans="1:34" s="105" customFormat="1" ht="15" customHeight="1">
      <c r="A42" s="272" t="s">
        <v>83</v>
      </c>
      <c r="B42" s="421" t="s">
        <v>232</v>
      </c>
      <c r="C42" s="422"/>
      <c r="D42" s="422"/>
      <c r="E42" s="422"/>
      <c r="F42" s="422"/>
      <c r="G42" s="422"/>
      <c r="H42" s="422"/>
      <c r="I42" s="422"/>
      <c r="J42" s="423"/>
      <c r="K42" s="273"/>
      <c r="L42" s="273"/>
      <c r="M42" s="273"/>
      <c r="N42" s="274" t="s">
        <v>176</v>
      </c>
      <c r="O42" s="406" t="s">
        <v>193</v>
      </c>
      <c r="P42" s="407"/>
      <c r="Q42" s="407"/>
      <c r="R42" s="407"/>
      <c r="S42" s="407"/>
      <c r="T42" s="407"/>
      <c r="U42" s="407"/>
      <c r="V42" s="407"/>
      <c r="W42" s="407"/>
      <c r="X42" s="408"/>
      <c r="Y42" s="275"/>
      <c r="Z42" s="273"/>
      <c r="AA42" s="273"/>
      <c r="AB42" s="275"/>
      <c r="AC42" s="276"/>
    </row>
    <row r="43" spans="1:34" s="105" customFormat="1" ht="30.75">
      <c r="A43" s="272" t="s">
        <v>85</v>
      </c>
      <c r="B43" s="424" t="s">
        <v>86</v>
      </c>
      <c r="C43" s="425"/>
      <c r="D43" s="425"/>
      <c r="E43" s="425"/>
      <c r="F43" s="425"/>
      <c r="G43" s="425"/>
      <c r="H43" s="425"/>
      <c r="I43" s="425"/>
      <c r="J43" s="426"/>
      <c r="K43" s="273"/>
      <c r="L43" s="273"/>
      <c r="M43" s="273"/>
      <c r="N43" s="274" t="s">
        <v>84</v>
      </c>
      <c r="O43" s="412" t="s">
        <v>177</v>
      </c>
      <c r="P43" s="413"/>
      <c r="Q43" s="413"/>
      <c r="R43" s="413"/>
      <c r="S43" s="413"/>
      <c r="T43" s="413"/>
      <c r="U43" s="413"/>
      <c r="V43" s="413"/>
      <c r="W43" s="413"/>
      <c r="X43" s="414"/>
      <c r="Y43" s="275"/>
      <c r="Z43" s="273"/>
      <c r="AA43" s="273"/>
      <c r="AB43" s="275"/>
      <c r="AC43" s="276"/>
      <c r="AE43" s="339" t="s">
        <v>305</v>
      </c>
      <c r="AF43" s="333"/>
      <c r="AG43" s="333"/>
      <c r="AH43" s="340"/>
    </row>
    <row r="44" spans="1:34" s="105" customFormat="1" ht="13">
      <c r="A44" s="272" t="s">
        <v>156</v>
      </c>
      <c r="B44" s="427" t="s">
        <v>157</v>
      </c>
      <c r="C44" s="428"/>
      <c r="D44" s="428"/>
      <c r="E44" s="428"/>
      <c r="F44" s="428"/>
      <c r="G44" s="428"/>
      <c r="H44" s="428"/>
      <c r="I44" s="428"/>
      <c r="J44" s="429"/>
      <c r="K44" s="273"/>
      <c r="L44" s="273"/>
      <c r="M44" s="273"/>
      <c r="N44" s="274" t="s">
        <v>87</v>
      </c>
      <c r="O44" s="415" t="s">
        <v>88</v>
      </c>
      <c r="P44" s="416"/>
      <c r="Q44" s="416"/>
      <c r="R44" s="416"/>
      <c r="S44" s="416"/>
      <c r="T44" s="416"/>
      <c r="U44" s="416"/>
      <c r="V44" s="416"/>
      <c r="W44" s="416"/>
      <c r="X44" s="417"/>
      <c r="Y44" s="275"/>
      <c r="Z44" s="273"/>
      <c r="AA44" s="273"/>
      <c r="AB44" s="275"/>
      <c r="AC44" s="276"/>
      <c r="AD44"/>
      <c r="AE44"/>
      <c r="AF44"/>
      <c r="AG44"/>
    </row>
    <row r="45" spans="1:34" s="105" customFormat="1" ht="13">
      <c r="A45" s="272" t="s">
        <v>205</v>
      </c>
      <c r="B45" s="433" t="s">
        <v>206</v>
      </c>
      <c r="C45" s="434"/>
      <c r="D45" s="434"/>
      <c r="E45" s="434"/>
      <c r="F45" s="434"/>
      <c r="G45" s="434"/>
      <c r="H45" s="434"/>
      <c r="I45" s="434"/>
      <c r="J45" s="435"/>
      <c r="K45" s="273"/>
      <c r="L45" s="273"/>
      <c r="M45" s="273"/>
      <c r="N45" s="274" t="s">
        <v>89</v>
      </c>
      <c r="O45" s="418" t="s">
        <v>90</v>
      </c>
      <c r="P45" s="419"/>
      <c r="Q45" s="419"/>
      <c r="R45" s="419"/>
      <c r="S45" s="419"/>
      <c r="T45" s="419"/>
      <c r="U45" s="419"/>
      <c r="V45" s="419"/>
      <c r="W45" s="419"/>
      <c r="X45" s="420"/>
      <c r="Y45" s="275"/>
      <c r="Z45" s="273"/>
      <c r="AA45" s="273"/>
      <c r="AB45" s="275"/>
      <c r="AC45" s="276"/>
      <c r="AD45"/>
      <c r="AE45"/>
      <c r="AF45"/>
      <c r="AG45"/>
    </row>
    <row r="46" spans="1:34" s="105" customFormat="1" ht="13">
      <c r="A46" s="272" t="s">
        <v>295</v>
      </c>
      <c r="B46" s="436" t="s">
        <v>295</v>
      </c>
      <c r="C46" s="437"/>
      <c r="D46" s="437"/>
      <c r="E46" s="437"/>
      <c r="F46" s="437"/>
      <c r="G46" s="437"/>
      <c r="H46" s="437"/>
      <c r="I46" s="437"/>
      <c r="J46" s="438"/>
      <c r="K46" s="273"/>
      <c r="L46" s="273"/>
      <c r="M46" s="273"/>
      <c r="N46" s="274" t="s">
        <v>178</v>
      </c>
      <c r="O46" s="409" t="s">
        <v>179</v>
      </c>
      <c r="P46" s="410"/>
      <c r="Q46" s="410"/>
      <c r="R46" s="410"/>
      <c r="S46" s="410"/>
      <c r="T46" s="410"/>
      <c r="U46" s="410"/>
      <c r="V46" s="410"/>
      <c r="W46" s="410"/>
      <c r="X46" s="411"/>
      <c r="Y46" s="275"/>
      <c r="Z46" s="273"/>
      <c r="AA46" s="273"/>
      <c r="AB46" s="275"/>
      <c r="AC46" s="276"/>
      <c r="AD46"/>
      <c r="AE46"/>
      <c r="AF46"/>
      <c r="AG46"/>
    </row>
    <row r="47" spans="1:34" s="105" customFormat="1" ht="13">
      <c r="A47" s="272" t="s">
        <v>91</v>
      </c>
      <c r="B47" s="277" t="s">
        <v>92</v>
      </c>
      <c r="C47" s="278"/>
      <c r="D47" s="278"/>
      <c r="E47" s="278"/>
      <c r="F47" s="278"/>
      <c r="G47" s="278"/>
      <c r="H47" s="278"/>
      <c r="I47" s="278"/>
      <c r="J47" s="279"/>
      <c r="K47" s="273"/>
      <c r="L47" s="273"/>
      <c r="M47" s="273"/>
      <c r="N47" s="274">
        <v>802</v>
      </c>
      <c r="O47" s="430" t="s">
        <v>189</v>
      </c>
      <c r="P47" s="431"/>
      <c r="Q47" s="431"/>
      <c r="R47" s="431"/>
      <c r="S47" s="431"/>
      <c r="T47" s="431"/>
      <c r="U47" s="431"/>
      <c r="V47" s="431"/>
      <c r="W47" s="431"/>
      <c r="X47" s="432"/>
      <c r="Y47" s="275"/>
      <c r="Z47" s="273"/>
      <c r="AA47" s="273"/>
      <c r="AB47" s="275"/>
      <c r="AC47" s="276"/>
      <c r="AD47"/>
      <c r="AE47"/>
      <c r="AF47"/>
      <c r="AG47"/>
    </row>
    <row r="48" spans="1:34" s="105" customFormat="1" ht="13">
      <c r="A48" s="272" t="s">
        <v>93</v>
      </c>
      <c r="B48" s="280" t="s">
        <v>145</v>
      </c>
      <c r="C48" s="281"/>
      <c r="D48" s="281"/>
      <c r="E48" s="281"/>
      <c r="F48" s="281"/>
      <c r="G48" s="281"/>
      <c r="H48" s="281"/>
      <c r="I48" s="281"/>
      <c r="J48" s="282"/>
      <c r="K48" s="273"/>
      <c r="L48" s="273"/>
      <c r="M48" s="273"/>
      <c r="N48" s="274" t="s">
        <v>194</v>
      </c>
      <c r="O48" s="283" t="s">
        <v>195</v>
      </c>
      <c r="P48" s="284"/>
      <c r="Q48" s="284"/>
      <c r="R48" s="284"/>
      <c r="S48" s="285"/>
      <c r="T48" s="286"/>
      <c r="U48" s="286"/>
      <c r="V48" s="286"/>
      <c r="W48" s="286"/>
      <c r="X48" s="287"/>
      <c r="Y48" s="275"/>
      <c r="Z48" s="273"/>
      <c r="AA48" s="273"/>
      <c r="AB48" s="275"/>
      <c r="AC48" s="276"/>
      <c r="AD48"/>
      <c r="AE48"/>
      <c r="AF48"/>
      <c r="AG48"/>
    </row>
    <row r="49" spans="1:36" s="105" customFormat="1" ht="13">
      <c r="A49" s="272" t="s">
        <v>207</v>
      </c>
      <c r="B49" s="403" t="s">
        <v>208</v>
      </c>
      <c r="C49" s="404"/>
      <c r="D49" s="404"/>
      <c r="E49" s="404"/>
      <c r="F49" s="404"/>
      <c r="G49" s="404"/>
      <c r="H49" s="404"/>
      <c r="I49" s="404"/>
      <c r="J49" s="405"/>
      <c r="K49" s="273"/>
      <c r="L49" s="273"/>
      <c r="M49" s="273"/>
      <c r="N49" s="274"/>
      <c r="O49" s="283"/>
      <c r="P49" s="284"/>
      <c r="Q49" s="284"/>
      <c r="R49" s="284"/>
      <c r="S49" s="285"/>
      <c r="T49" s="286"/>
      <c r="U49" s="286"/>
      <c r="V49" s="286"/>
      <c r="W49" s="286"/>
      <c r="X49" s="287"/>
      <c r="Y49" s="275"/>
      <c r="Z49" s="273"/>
      <c r="AA49" s="273"/>
      <c r="AB49" s="275"/>
      <c r="AC49" s="276"/>
      <c r="AD49"/>
      <c r="AE49"/>
      <c r="AF49"/>
      <c r="AG49"/>
    </row>
    <row r="50" spans="1:36" s="105" customFormat="1" ht="13">
      <c r="A50" s="272" t="s">
        <v>94</v>
      </c>
      <c r="B50" s="283" t="s">
        <v>233</v>
      </c>
      <c r="C50" s="284"/>
      <c r="D50" s="284"/>
      <c r="E50" s="285"/>
      <c r="F50" s="286"/>
      <c r="G50" s="286"/>
      <c r="H50" s="286"/>
      <c r="I50" s="286"/>
      <c r="J50" s="287"/>
      <c r="K50" s="273"/>
      <c r="L50" s="273"/>
      <c r="M50" s="273"/>
      <c r="N50" s="274"/>
      <c r="O50" s="283"/>
      <c r="P50" s="288"/>
      <c r="Q50" s="288"/>
      <c r="R50" s="288"/>
      <c r="S50" s="286"/>
      <c r="T50" s="286"/>
      <c r="U50" s="286"/>
      <c r="V50" s="286"/>
      <c r="W50" s="286"/>
      <c r="X50" s="287"/>
      <c r="Y50" s="275"/>
      <c r="Z50" s="273"/>
      <c r="AA50" s="273"/>
      <c r="AB50" s="275"/>
      <c r="AC50" s="276"/>
      <c r="AD50"/>
      <c r="AE50"/>
      <c r="AF50"/>
      <c r="AG50"/>
    </row>
    <row r="51" spans="1:36" s="105" customFormat="1" ht="13">
      <c r="A51" s="272" t="s">
        <v>95</v>
      </c>
      <c r="B51" s="283" t="s">
        <v>234</v>
      </c>
      <c r="C51" s="289"/>
      <c r="D51" s="285"/>
      <c r="E51" s="290"/>
      <c r="F51" s="286"/>
      <c r="G51" s="285"/>
      <c r="H51" s="285"/>
      <c r="I51" s="290"/>
      <c r="J51" s="291"/>
      <c r="K51" s="273"/>
      <c r="L51" s="273"/>
      <c r="M51" s="273"/>
      <c r="N51" s="274"/>
      <c r="O51" s="283"/>
      <c r="P51" s="292"/>
      <c r="Q51" s="292"/>
      <c r="R51" s="292"/>
      <c r="S51" s="286"/>
      <c r="T51" s="286"/>
      <c r="U51" s="286"/>
      <c r="V51" s="286"/>
      <c r="W51" s="286"/>
      <c r="X51" s="287"/>
      <c r="Y51" s="275"/>
      <c r="Z51" s="273"/>
      <c r="AA51" s="273"/>
      <c r="AB51" s="275"/>
      <c r="AC51" s="276"/>
      <c r="AD51"/>
      <c r="AE51"/>
      <c r="AF51"/>
      <c r="AG51"/>
    </row>
    <row r="52" spans="1:36" s="105" customFormat="1" ht="13">
      <c r="A52" s="272" t="s">
        <v>96</v>
      </c>
      <c r="B52" s="293" t="s">
        <v>235</v>
      </c>
      <c r="C52" s="294"/>
      <c r="D52" s="294"/>
      <c r="E52" s="294"/>
      <c r="F52" s="294"/>
      <c r="G52" s="294"/>
      <c r="H52" s="294"/>
      <c r="I52" s="294"/>
      <c r="J52" s="295"/>
      <c r="K52" s="273"/>
      <c r="L52" s="273"/>
      <c r="M52" s="273"/>
      <c r="N52" s="274"/>
      <c r="O52" s="283"/>
      <c r="P52" s="296"/>
      <c r="Q52" s="296"/>
      <c r="R52" s="296"/>
      <c r="S52" s="286"/>
      <c r="T52" s="286"/>
      <c r="U52" s="286"/>
      <c r="V52" s="286"/>
      <c r="W52" s="286"/>
      <c r="X52" s="287"/>
      <c r="Y52" s="275"/>
      <c r="Z52" s="273"/>
      <c r="AA52" s="273"/>
      <c r="AB52" s="275"/>
      <c r="AC52" s="276"/>
      <c r="AD52"/>
      <c r="AE52"/>
      <c r="AF52"/>
      <c r="AG52"/>
    </row>
    <row r="53" spans="1:36" s="105" customFormat="1" ht="13.75" thickBot="1">
      <c r="A53" s="272" t="s">
        <v>236</v>
      </c>
      <c r="B53" s="297" t="s">
        <v>198</v>
      </c>
      <c r="C53" s="298"/>
      <c r="D53" s="298"/>
      <c r="E53" s="298"/>
      <c r="F53" s="298"/>
      <c r="G53" s="298"/>
      <c r="H53" s="298"/>
      <c r="I53" s="298"/>
      <c r="J53" s="299"/>
      <c r="K53" s="273"/>
      <c r="L53" s="273"/>
      <c r="M53" s="273"/>
      <c r="N53" s="300"/>
      <c r="O53" s="301"/>
      <c r="P53" s="302"/>
      <c r="Q53" s="302"/>
      <c r="R53" s="302"/>
      <c r="S53" s="303"/>
      <c r="T53" s="303"/>
      <c r="U53" s="303"/>
      <c r="V53" s="303"/>
      <c r="W53" s="303"/>
      <c r="X53" s="304"/>
      <c r="Y53" s="275"/>
      <c r="Z53" s="273"/>
      <c r="AA53" s="273"/>
      <c r="AB53" s="275"/>
      <c r="AC53" s="276"/>
      <c r="AD53"/>
      <c r="AE53"/>
      <c r="AF53"/>
      <c r="AG53"/>
    </row>
    <row r="54" spans="1:36" s="105" customFormat="1" ht="13.75" thickBot="1">
      <c r="A54" s="362" t="s">
        <v>196</v>
      </c>
      <c r="B54" s="305" t="s">
        <v>197</v>
      </c>
      <c r="C54" s="306"/>
      <c r="D54" s="306"/>
      <c r="E54" s="306"/>
      <c r="F54" s="306"/>
      <c r="G54" s="306"/>
      <c r="H54" s="306"/>
      <c r="I54" s="306"/>
      <c r="J54" s="307"/>
      <c r="K54" s="273"/>
      <c r="L54" s="273"/>
      <c r="M54" s="273"/>
      <c r="N54" s="300"/>
      <c r="O54" s="273"/>
      <c r="P54" s="273"/>
      <c r="Q54" s="273"/>
      <c r="R54" s="273"/>
      <c r="S54" s="273"/>
      <c r="T54" s="273"/>
      <c r="U54" s="273"/>
      <c r="V54" s="273"/>
      <c r="W54" s="273"/>
      <c r="X54" s="273"/>
      <c r="Y54" s="275"/>
      <c r="Z54" s="273"/>
      <c r="AA54" s="273"/>
      <c r="AB54" s="275"/>
      <c r="AC54" s="276"/>
    </row>
    <row r="55" spans="1:36" s="105" customFormat="1" ht="13">
      <c r="A55" s="363"/>
      <c r="B55" s="273"/>
      <c r="C55" s="273"/>
      <c r="D55" s="273"/>
      <c r="E55" s="273"/>
      <c r="F55" s="273"/>
      <c r="G55" s="273"/>
      <c r="H55" s="273"/>
      <c r="I55" s="273"/>
      <c r="J55" s="273"/>
      <c r="K55" s="273"/>
      <c r="L55" s="273"/>
      <c r="M55" s="273"/>
      <c r="N55" s="300"/>
      <c r="O55" s="273"/>
      <c r="P55" s="273"/>
      <c r="Q55" s="273"/>
      <c r="R55" s="273"/>
      <c r="S55" s="273"/>
      <c r="T55" s="273"/>
      <c r="U55" s="273"/>
      <c r="V55" s="273"/>
      <c r="W55" s="273"/>
      <c r="X55" s="273"/>
      <c r="Y55" s="275"/>
      <c r="Z55" s="273"/>
      <c r="AA55" s="273"/>
      <c r="AB55" s="275"/>
      <c r="AC55" s="276"/>
      <c r="AD55" s="341"/>
      <c r="AE55" s="341"/>
      <c r="AF55" s="341"/>
      <c r="AG55" s="341"/>
    </row>
    <row r="56" spans="1:36" s="105" customFormat="1" ht="16" thickBot="1">
      <c r="A56" s="364"/>
      <c r="B56" s="308"/>
      <c r="C56" s="308"/>
      <c r="D56" s="308"/>
      <c r="E56" s="308"/>
      <c r="F56" s="308"/>
      <c r="G56" s="308"/>
      <c r="H56" s="308"/>
      <c r="I56" s="308"/>
      <c r="J56" s="308"/>
      <c r="K56" s="308"/>
      <c r="L56" s="309"/>
      <c r="M56" s="309"/>
      <c r="N56" s="310"/>
      <c r="O56" s="310"/>
      <c r="P56" s="310"/>
      <c r="Q56" s="310"/>
      <c r="R56" s="310"/>
      <c r="S56" s="310"/>
      <c r="T56" s="310"/>
      <c r="U56" s="310"/>
      <c r="V56" s="310"/>
      <c r="W56" s="310"/>
      <c r="X56" s="311"/>
      <c r="Y56" s="311"/>
      <c r="Z56" s="310"/>
      <c r="AA56" s="311"/>
      <c r="AB56" s="311"/>
      <c r="AC56" s="312"/>
      <c r="AD56" s="189"/>
      <c r="AE56" s="189"/>
      <c r="AF56" s="189"/>
      <c r="AG56" s="189"/>
      <c r="AH56" s="78"/>
      <c r="AI56" s="78"/>
      <c r="AJ56" s="78"/>
    </row>
    <row r="57" spans="1:36">
      <c r="S57" s="123"/>
      <c r="T57" s="123"/>
      <c r="U57" s="123"/>
      <c r="V57" s="123"/>
      <c r="W57" s="123"/>
      <c r="X57" s="105"/>
      <c r="Y57" s="105"/>
      <c r="Z57" s="105"/>
      <c r="AA57" s="105"/>
      <c r="AB57" s="105"/>
      <c r="AC57" s="105"/>
      <c r="AD57" s="189"/>
      <c r="AE57" s="189"/>
      <c r="AF57" s="189"/>
      <c r="AG57" s="189"/>
    </row>
    <row r="58" spans="1:36">
      <c r="S58" s="123"/>
      <c r="T58" s="123"/>
      <c r="U58" s="123"/>
      <c r="V58" s="123"/>
      <c r="W58" s="123"/>
      <c r="X58" s="105"/>
      <c r="Y58" s="105"/>
      <c r="Z58" s="105"/>
      <c r="AA58" s="105"/>
      <c r="AB58" s="105"/>
      <c r="AC58" s="105"/>
      <c r="AD58" s="189"/>
      <c r="AE58" s="189"/>
      <c r="AF58" s="189"/>
      <c r="AG58" s="189"/>
    </row>
    <row r="59" spans="1:36">
      <c r="S59" s="123"/>
      <c r="T59" s="123"/>
      <c r="U59" s="123"/>
      <c r="V59" s="123"/>
      <c r="W59" s="123"/>
      <c r="X59" s="105"/>
      <c r="Y59" s="105"/>
      <c r="Z59" s="105"/>
      <c r="AA59" s="105"/>
      <c r="AB59" s="105"/>
      <c r="AC59" s="105"/>
      <c r="AD59" s="189"/>
      <c r="AE59" s="189"/>
      <c r="AF59" s="189"/>
      <c r="AG59" s="189"/>
    </row>
    <row r="60" spans="1:36">
      <c r="S60" s="123"/>
      <c r="T60" s="123"/>
      <c r="U60" s="123"/>
      <c r="V60" s="123"/>
      <c r="W60" s="123"/>
      <c r="X60" s="105"/>
      <c r="Y60" s="105"/>
      <c r="Z60" s="105"/>
      <c r="AA60" s="105"/>
      <c r="AB60" s="105"/>
      <c r="AC60" s="105"/>
      <c r="AD60" s="189"/>
      <c r="AE60" s="189"/>
      <c r="AF60" s="189"/>
      <c r="AG60" s="189"/>
    </row>
    <row r="61" spans="1:36">
      <c r="S61" s="123"/>
      <c r="T61" s="123"/>
      <c r="U61" s="123"/>
      <c r="V61" s="123"/>
      <c r="W61" s="123"/>
      <c r="X61" s="105"/>
      <c r="Y61" s="105"/>
      <c r="Z61" s="105"/>
      <c r="AA61" s="105"/>
      <c r="AB61" s="105"/>
      <c r="AC61" s="105"/>
      <c r="AD61" s="189"/>
      <c r="AE61" s="189"/>
      <c r="AF61" s="189"/>
      <c r="AG61" s="189"/>
    </row>
    <row r="62" spans="1:36"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5"/>
      <c r="AD62" s="189"/>
      <c r="AE62" s="189"/>
      <c r="AF62" s="189"/>
      <c r="AG62" s="189"/>
    </row>
    <row r="63" spans="1:36"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5"/>
      <c r="AD63" s="189"/>
      <c r="AE63" s="189"/>
      <c r="AF63" s="189"/>
      <c r="AG63" s="189"/>
    </row>
    <row r="64" spans="1:36"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5"/>
      <c r="AD64" s="189"/>
      <c r="AE64" s="189"/>
      <c r="AF64" s="189"/>
      <c r="AG64" s="189"/>
    </row>
    <row r="65" spans="19:33"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5"/>
      <c r="AD65" s="189"/>
      <c r="AE65" s="189"/>
      <c r="AF65" s="189"/>
      <c r="AG65" s="189"/>
    </row>
    <row r="66" spans="19:33"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5"/>
      <c r="AD66" s="189"/>
      <c r="AE66" s="189"/>
      <c r="AF66" s="189"/>
      <c r="AG66" s="189"/>
    </row>
    <row r="67" spans="19:33"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89"/>
      <c r="AE67" s="189"/>
      <c r="AF67" s="189"/>
      <c r="AG67" s="189"/>
    </row>
    <row r="68" spans="19:33"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49"/>
      <c r="AE68" s="149"/>
      <c r="AF68" s="149"/>
      <c r="AG68" s="149"/>
    </row>
    <row r="69" spans="19:33"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48"/>
      <c r="AE69" s="148"/>
      <c r="AF69" s="148"/>
      <c r="AG69" s="148"/>
    </row>
    <row r="70" spans="19:33">
      <c r="S70" s="105"/>
      <c r="T70" s="105"/>
      <c r="U70" s="105"/>
      <c r="V70" s="105"/>
      <c r="W70" s="105"/>
      <c r="X70" s="105"/>
      <c r="AA70" s="105"/>
    </row>
  </sheetData>
  <mergeCells count="126">
    <mergeCell ref="S37:W40"/>
    <mergeCell ref="M37:M40"/>
    <mergeCell ref="S22:S25"/>
    <mergeCell ref="I32:I35"/>
    <mergeCell ref="I27:I30"/>
    <mergeCell ref="J35:L36"/>
    <mergeCell ref="J31:L34"/>
    <mergeCell ref="F27:F30"/>
    <mergeCell ref="D26:H26"/>
    <mergeCell ref="E27:E30"/>
    <mergeCell ref="I26:M26"/>
    <mergeCell ref="N26:R26"/>
    <mergeCell ref="L27:L30"/>
    <mergeCell ref="M27:M30"/>
    <mergeCell ref="H32:H35"/>
    <mergeCell ref="G27:G30"/>
    <mergeCell ref="E35:G36"/>
    <mergeCell ref="J27:J30"/>
    <mergeCell ref="W32:W35"/>
    <mergeCell ref="S35:S36"/>
    <mergeCell ref="T35:V36"/>
    <mergeCell ref="Q27:Q30"/>
    <mergeCell ref="N27:N30"/>
    <mergeCell ref="S15:W15"/>
    <mergeCell ref="S20:W21"/>
    <mergeCell ref="V22:V25"/>
    <mergeCell ref="V16:V19"/>
    <mergeCell ref="N20:R21"/>
    <mergeCell ref="N31:R35"/>
    <mergeCell ref="S26:W26"/>
    <mergeCell ref="P22:P25"/>
    <mergeCell ref="P27:P30"/>
    <mergeCell ref="S27:W30"/>
    <mergeCell ref="W22:W25"/>
    <mergeCell ref="U22:U25"/>
    <mergeCell ref="T16:T19"/>
    <mergeCell ref="K16:K19"/>
    <mergeCell ref="I22:I25"/>
    <mergeCell ref="K11:K14"/>
    <mergeCell ref="N15:R15"/>
    <mergeCell ref="J22:J25"/>
    <mergeCell ref="J16:J19"/>
    <mergeCell ref="D11:H12"/>
    <mergeCell ref="L16:L19"/>
    <mergeCell ref="U16:U19"/>
    <mergeCell ref="O22:O25"/>
    <mergeCell ref="Q22:Q25"/>
    <mergeCell ref="M22:M25"/>
    <mergeCell ref="L22:L25"/>
    <mergeCell ref="T22:T25"/>
    <mergeCell ref="R22:R25"/>
    <mergeCell ref="N22:N25"/>
    <mergeCell ref="S16:S19"/>
    <mergeCell ref="N16:R19"/>
    <mergeCell ref="AA5:AC5"/>
    <mergeCell ref="AA6:AC6"/>
    <mergeCell ref="X5:Z5"/>
    <mergeCell ref="N6:R6"/>
    <mergeCell ref="S6:W6"/>
    <mergeCell ref="X6:Z6"/>
    <mergeCell ref="S5:W5"/>
    <mergeCell ref="N5:R5"/>
    <mergeCell ref="W16:W19"/>
    <mergeCell ref="T11:T14"/>
    <mergeCell ref="W11:W14"/>
    <mergeCell ref="S9:W10"/>
    <mergeCell ref="B7:W7"/>
    <mergeCell ref="V11:V14"/>
    <mergeCell ref="S11:S14"/>
    <mergeCell ref="N9:R10"/>
    <mergeCell ref="D9:H10"/>
    <mergeCell ref="I9:M10"/>
    <mergeCell ref="N11:R11"/>
    <mergeCell ref="N12:R12"/>
    <mergeCell ref="D13:H14"/>
    <mergeCell ref="N13:R14"/>
    <mergeCell ref="U11:U14"/>
    <mergeCell ref="D16:H19"/>
    <mergeCell ref="A2:A4"/>
    <mergeCell ref="B5:C5"/>
    <mergeCell ref="D5:H5"/>
    <mergeCell ref="I5:M5"/>
    <mergeCell ref="B6:C6"/>
    <mergeCell ref="B8:C8"/>
    <mergeCell ref="D6:H6"/>
    <mergeCell ref="D22:D25"/>
    <mergeCell ref="I20:M21"/>
    <mergeCell ref="I16:I19"/>
    <mergeCell ref="E22:E25"/>
    <mergeCell ref="D20:H21"/>
    <mergeCell ref="I6:M6"/>
    <mergeCell ref="I15:M15"/>
    <mergeCell ref="I11:I14"/>
    <mergeCell ref="A5:A8"/>
    <mergeCell ref="H22:H25"/>
    <mergeCell ref="L11:L14"/>
    <mergeCell ref="M11:M14"/>
    <mergeCell ref="K22:K25"/>
    <mergeCell ref="B23:C24"/>
    <mergeCell ref="G22:G25"/>
    <mergeCell ref="D15:H15"/>
    <mergeCell ref="J11:J14"/>
    <mergeCell ref="D37:H40"/>
    <mergeCell ref="B32:C40"/>
    <mergeCell ref="K27:K30"/>
    <mergeCell ref="R27:R30"/>
    <mergeCell ref="O27:O30"/>
    <mergeCell ref="B27:C29"/>
    <mergeCell ref="AD6:AG7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B30:C31"/>
    <mergeCell ref="H27:H30"/>
    <mergeCell ref="D27:D30"/>
    <mergeCell ref="F22:F25"/>
    <mergeCell ref="M16:M19"/>
  </mergeCells>
  <phoneticPr fontId="23"/>
  <hyperlinks>
    <hyperlink ref="B8:C8" r:id="rId1" display="Virtual Rm 1" xr:uid="{5A897CC9-1A6D-4ED9-A884-0AD08EFA8471}"/>
    <hyperlink ref="E8" r:id="rId2" xr:uid="{BCC778E1-2447-43A7-B86D-429C3AF20BBD}"/>
    <hyperlink ref="D8" r:id="rId3" xr:uid="{A65DF793-6F99-4F34-BD99-E62999B6308A}"/>
    <hyperlink ref="F8" r:id="rId4" xr:uid="{7B8A37C1-5BC3-44A6-B00F-BE20E1CC658A}"/>
    <hyperlink ref="G8" r:id="rId5" xr:uid="{517A613A-E271-48F9-8154-3225398DCB5E}"/>
    <hyperlink ref="B27:C29" r:id="rId6" display="802 WCSC" xr:uid="{F939100B-91EE-4305-A40B-21CBA30E364D}"/>
    <hyperlink ref="J8" r:id="rId7" xr:uid="{BD2B1137-33E0-4F1C-9980-7EAAB11AFDB0}"/>
    <hyperlink ref="I8" r:id="rId8" xr:uid="{6AADAD76-5CF2-48D5-8D95-BCF1E06EA776}"/>
    <hyperlink ref="K8" r:id="rId9" xr:uid="{FA3C8B1D-9A3A-4508-B2C2-2EAC86B187AE}"/>
    <hyperlink ref="L8" r:id="rId10" xr:uid="{9FABD017-5215-438A-9280-BFBF4B2C0E0E}"/>
    <hyperlink ref="O8" r:id="rId11" xr:uid="{C07E6491-B1DD-4278-92E1-FED32601BF4A}"/>
    <hyperlink ref="N8" r:id="rId12" xr:uid="{CBB5758E-9462-4F34-80E5-07ED50136A47}"/>
    <hyperlink ref="P8" r:id="rId13" xr:uid="{184F981D-BEE8-44BF-9C50-ECDBE92AB085}"/>
    <hyperlink ref="Q8" r:id="rId14" xr:uid="{0BF8F0BB-6D96-49F5-B867-301354BC0422}"/>
    <hyperlink ref="T8" r:id="rId15" xr:uid="{D52AF534-D224-43B4-B193-072A85F2C120}"/>
    <hyperlink ref="S8" r:id="rId16" xr:uid="{885569DE-A538-4CAE-91C8-0AC4B5824A6E}"/>
    <hyperlink ref="U8" r:id="rId17" xr:uid="{D68136A3-4E79-4758-A20C-0EA5B0E7D4C7}"/>
    <hyperlink ref="V8" r:id="rId18" xr:uid="{6ECA6068-53CD-4980-B9FD-FB71EF10BDD1}"/>
    <hyperlink ref="N31:R35" r:id="rId19" display="Social" xr:uid="{941B3297-0F3E-4AF6-B57B-A45201E7AA6E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38"/>
  <sheetViews>
    <sheetView topLeftCell="A154" zoomScale="50" zoomScaleNormal="50" workbookViewId="0">
      <selection activeCell="B183" sqref="B183"/>
    </sheetView>
  </sheetViews>
  <sheetFormatPr defaultColWidth="8.81640625" defaultRowHeight="13"/>
  <cols>
    <col min="1" max="1" width="30.81640625" customWidth="1"/>
    <col min="2" max="2" width="127.08984375" customWidth="1"/>
    <col min="4" max="4" width="56.7265625" customWidth="1"/>
    <col min="6" max="6" width="15.26953125" customWidth="1"/>
    <col min="7" max="7" width="25.08984375" customWidth="1"/>
  </cols>
  <sheetData>
    <row r="1" spans="1:9" s="195" customFormat="1" ht="64.900000000000006" customHeight="1">
      <c r="A1" s="550" t="s">
        <v>209</v>
      </c>
      <c r="B1" s="551"/>
      <c r="C1" s="551"/>
      <c r="D1" s="551"/>
      <c r="E1" s="551"/>
      <c r="F1" s="551"/>
      <c r="G1" s="552"/>
      <c r="I1" s="196"/>
    </row>
    <row r="2" spans="1:9" s="195" customFormat="1" ht="64.900000000000006" customHeight="1" thickBot="1">
      <c r="A2" s="553" t="s">
        <v>210</v>
      </c>
      <c r="B2" s="554"/>
      <c r="C2" s="554"/>
      <c r="D2" s="554"/>
      <c r="E2" s="554"/>
      <c r="F2" s="554"/>
      <c r="G2" s="555"/>
      <c r="I2" s="197"/>
    </row>
    <row r="3" spans="1:9" s="198" customFormat="1" ht="64.900000000000006" customHeight="1"/>
    <row r="4" spans="1:9" s="198" customFormat="1" ht="64.900000000000006" customHeight="1">
      <c r="A4" s="556" t="s">
        <v>211</v>
      </c>
      <c r="B4" s="557"/>
      <c r="C4" s="557"/>
      <c r="D4" s="557"/>
      <c r="E4" s="557"/>
      <c r="F4" s="557"/>
      <c r="G4" s="558"/>
    </row>
    <row r="5" spans="1:9" s="198" customFormat="1" ht="64.900000000000006" customHeight="1">
      <c r="A5" s="559"/>
      <c r="B5" s="560"/>
      <c r="C5" s="560"/>
      <c r="D5" s="560"/>
      <c r="E5" s="560"/>
      <c r="F5" s="560"/>
      <c r="G5" s="561"/>
    </row>
    <row r="6" spans="1:9" s="198" customFormat="1" ht="64.900000000000006" customHeight="1">
      <c r="A6" s="559"/>
      <c r="B6" s="560"/>
      <c r="C6" s="560"/>
      <c r="D6" s="560"/>
      <c r="E6" s="560"/>
      <c r="F6" s="560"/>
      <c r="G6" s="561"/>
    </row>
    <row r="7" spans="1:9" s="198" customFormat="1" ht="36" customHeight="1">
      <c r="A7" s="559"/>
      <c r="B7" s="560"/>
      <c r="C7" s="560"/>
      <c r="D7" s="560"/>
      <c r="E7" s="560"/>
      <c r="F7" s="560"/>
      <c r="G7" s="561"/>
    </row>
    <row r="8" spans="1:9" s="198" customFormat="1" ht="64.75" hidden="1" customHeight="1">
      <c r="A8" s="562"/>
      <c r="B8" s="563"/>
      <c r="C8" s="563"/>
      <c r="D8" s="563"/>
      <c r="E8" s="563"/>
      <c r="F8" s="563"/>
      <c r="G8" s="564"/>
    </row>
    <row r="9" spans="1:9" s="201" customFormat="1" ht="64.900000000000006" customHeight="1">
      <c r="A9" s="199" t="s">
        <v>212</v>
      </c>
      <c r="B9" s="200" t="s">
        <v>98</v>
      </c>
    </row>
    <row r="10" spans="1:9" s="113" customFormat="1" ht="50.5" customHeight="1"/>
    <row r="11" spans="1:9" s="103" customFormat="1" ht="32.75">
      <c r="A11" s="114" t="s">
        <v>97</v>
      </c>
      <c r="C11" s="223" t="s">
        <v>250</v>
      </c>
      <c r="G11" s="178"/>
    </row>
    <row r="13" spans="1:9" s="113" customFormat="1" ht="34" customHeight="1">
      <c r="A13" s="143"/>
    </row>
    <row r="14" spans="1:9" ht="50.5" customHeight="1"/>
    <row r="15" spans="1:9" s="198" customFormat="1" ht="111" customHeight="1">
      <c r="A15" s="565"/>
      <c r="B15" s="566"/>
      <c r="C15" s="566"/>
      <c r="D15" s="566"/>
      <c r="E15" s="565"/>
      <c r="F15" s="565"/>
      <c r="G15" s="565"/>
      <c r="H15" s="565"/>
    </row>
    <row r="16" spans="1:9" s="198" customFormat="1" ht="48" customHeight="1">
      <c r="A16" s="565"/>
      <c r="B16" s="567"/>
      <c r="C16" s="567"/>
      <c r="D16" s="567"/>
      <c r="E16" s="565"/>
      <c r="F16" s="565"/>
      <c r="G16" s="565"/>
      <c r="H16" s="565"/>
    </row>
    <row r="17" spans="1:8" s="198" customFormat="1" ht="32" customHeight="1">
      <c r="A17" s="565"/>
      <c r="B17" s="566"/>
      <c r="C17" s="566"/>
      <c r="D17" s="566"/>
      <c r="E17" s="565"/>
      <c r="F17" s="565"/>
      <c r="G17" s="565"/>
      <c r="H17" s="565"/>
    </row>
    <row r="18" spans="1:8" s="198" customFormat="1" ht="96" customHeight="1">
      <c r="A18" s="565"/>
      <c r="B18" s="568"/>
      <c r="C18" s="568"/>
      <c r="D18" s="568"/>
      <c r="E18" s="565"/>
      <c r="F18" s="565"/>
      <c r="G18" s="565"/>
      <c r="H18" s="565"/>
    </row>
    <row r="19" spans="1:8" s="198" customFormat="1" ht="26" customHeight="1">
      <c r="A19" s="565"/>
      <c r="B19" s="569"/>
      <c r="C19" s="569"/>
      <c r="D19" s="569"/>
      <c r="E19" s="565"/>
      <c r="F19" s="565"/>
      <c r="G19" s="565"/>
      <c r="H19" s="565"/>
    </row>
    <row r="20" spans="1:8" s="198" customFormat="1" ht="24" customHeight="1">
      <c r="A20" s="565"/>
      <c r="B20" s="566"/>
      <c r="C20" s="566"/>
      <c r="D20" s="566"/>
      <c r="E20" s="565"/>
      <c r="F20" s="565"/>
      <c r="G20" s="565"/>
      <c r="H20" s="565"/>
    </row>
    <row r="21" spans="1:8" s="198" customFormat="1" ht="32" customHeight="1">
      <c r="A21" s="565"/>
      <c r="B21" s="568"/>
      <c r="C21" s="568"/>
      <c r="D21" s="568"/>
      <c r="E21" s="565"/>
      <c r="F21" s="565"/>
      <c r="G21" s="565"/>
      <c r="H21" s="565"/>
    </row>
    <row r="22" spans="1:8" s="198" customFormat="1" ht="23" customHeight="1">
      <c r="A22" s="565"/>
      <c r="B22" s="568"/>
      <c r="C22" s="568"/>
      <c r="D22" s="568"/>
      <c r="E22" s="565"/>
      <c r="F22" s="565"/>
      <c r="G22" s="565"/>
      <c r="H22" s="565"/>
    </row>
    <row r="23" spans="1:8" s="198" customFormat="1" ht="120.75" customHeight="1">
      <c r="A23" s="565"/>
      <c r="B23" s="570"/>
      <c r="C23" s="570"/>
      <c r="D23" s="570"/>
      <c r="E23" s="565"/>
      <c r="F23" s="565"/>
      <c r="G23" s="565"/>
      <c r="H23" s="565"/>
    </row>
    <row r="25" spans="1:8" ht="79.5" customHeight="1">
      <c r="F25" s="151"/>
    </row>
    <row r="26" spans="1:8" ht="98.5" customHeight="1">
      <c r="F26" s="151"/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</row>
    <row r="75" spans="2:19" ht="20.25"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</row>
    <row r="76" spans="2:19" ht="20.25"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</row>
    <row r="77" spans="2:19" ht="20.25"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</row>
    <row r="78" spans="2:19" ht="20.25"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</row>
    <row r="79" spans="2:19" ht="20.25"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</row>
    <row r="80" spans="2:19" ht="20.25"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</row>
    <row r="81" spans="2:19" ht="20.25"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</row>
    <row r="82" spans="2:19" ht="20.25"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</row>
    <row r="83" spans="2:19" ht="20.25"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</row>
    <row r="84" spans="2:19" ht="20.25"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</row>
    <row r="85" spans="2:19" ht="20.25"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</row>
    <row r="86" spans="2:19" ht="20.25"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2:19" ht="20.25"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</row>
    <row r="88" spans="2:19" ht="20.25"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</row>
    <row r="89" spans="2:19" ht="20.25"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</row>
    <row r="90" spans="2:19" ht="20.25"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</row>
    <row r="91" spans="2:19" ht="20.25"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</row>
    <row r="137" spans="1:1" s="201" customFormat="1" ht="36" customHeight="1">
      <c r="A137" s="369" t="s">
        <v>385</v>
      </c>
    </row>
    <row r="138" spans="1:1" s="368" customFormat="1" ht="14.5" customHeight="1"/>
  </sheetData>
  <mergeCells count="15">
    <mergeCell ref="A1:G1"/>
    <mergeCell ref="A2:G2"/>
    <mergeCell ref="A4:G8"/>
    <mergeCell ref="A15:A23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E15:F23"/>
    <mergeCell ref="G15:H23"/>
  </mergeCells>
  <phoneticPr fontId="23"/>
  <hyperlinks>
    <hyperlink ref="B9" r:id="rId1" xr:uid="{BC7B2A7C-D271-4FA0-8E33-0898E1E965DC}"/>
    <hyperlink ref="A137" r:id="rId2" display="https://grouper.ieee.org/groups/802/15/pub/Meeting_Plan.html" xr:uid="{02B55015-C5B1-425E-A94E-49AB429B88ED}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66" workbookViewId="0">
      <selection activeCell="B66" sqref="B66"/>
    </sheetView>
  </sheetViews>
  <sheetFormatPr defaultColWidth="8.81640625" defaultRowHeight="13"/>
  <sheetData>
    <row r="17" spans="4:6">
      <c r="E17" t="s">
        <v>119</v>
      </c>
    </row>
    <row r="23" spans="4:6" ht="120.75" customHeight="1">
      <c r="D23" t="s">
        <v>129</v>
      </c>
      <c r="E23" t="s">
        <v>130</v>
      </c>
      <c r="F23" s="151" t="s">
        <v>131</v>
      </c>
    </row>
    <row r="25" spans="4:6" ht="79.5" customHeight="1">
      <c r="D25" t="s">
        <v>123</v>
      </c>
      <c r="E25" t="s">
        <v>124</v>
      </c>
      <c r="F25" s="151" t="s">
        <v>125</v>
      </c>
    </row>
    <row r="26" spans="4:6" ht="98.5" customHeight="1">
      <c r="D26" t="s">
        <v>126</v>
      </c>
      <c r="E26" t="s">
        <v>127</v>
      </c>
      <c r="F26" s="151" t="s">
        <v>128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8"/>
  <sheetViews>
    <sheetView topLeftCell="A31" zoomScaleNormal="100" workbookViewId="0">
      <selection activeCell="A32" sqref="A32:XFD32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81640625" style="14" customWidth="1"/>
    <col min="6" max="6" width="22.63281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355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99</v>
      </c>
      <c r="F1" s="15"/>
      <c r="G1" s="16"/>
      <c r="H1" s="171"/>
      <c r="I1" s="171"/>
      <c r="J1" s="348"/>
      <c r="K1" s="172"/>
      <c r="L1" s="172"/>
    </row>
    <row r="2" spans="1:16">
      <c r="B2" s="15"/>
      <c r="C2" s="12"/>
      <c r="D2" s="18" t="s">
        <v>308</v>
      </c>
      <c r="F2" s="15"/>
      <c r="G2" s="16"/>
      <c r="H2" s="16"/>
      <c r="I2" s="16"/>
      <c r="J2" s="349"/>
    </row>
    <row r="3" spans="1:16" s="30" customFormat="1" ht="27">
      <c r="B3" s="44"/>
      <c r="C3" s="44"/>
      <c r="E3" s="60"/>
      <c r="F3" s="33"/>
      <c r="G3" s="92" t="s">
        <v>100</v>
      </c>
      <c r="H3" s="93" t="s">
        <v>311</v>
      </c>
      <c r="I3" s="92" t="s">
        <v>312</v>
      </c>
      <c r="J3" s="350" t="s">
        <v>314</v>
      </c>
      <c r="K3" s="224" t="s">
        <v>310</v>
      </c>
      <c r="L3" s="177"/>
    </row>
    <row r="4" spans="1:16" s="17" customFormat="1" ht="18.75" customHeight="1">
      <c r="D4" s="50" t="s">
        <v>101</v>
      </c>
      <c r="E4" s="20"/>
      <c r="F4" s="35"/>
      <c r="G4" s="14">
        <v>60</v>
      </c>
      <c r="H4" s="71">
        <v>0.4375</v>
      </c>
      <c r="I4" s="71">
        <f>H4-7/24</f>
        <v>0.14583333333333331</v>
      </c>
      <c r="J4" s="140">
        <f>K4+19/24</f>
        <v>0.85416666666666663</v>
      </c>
      <c r="K4" s="71">
        <f>H4-9/24</f>
        <v>6.25E-2</v>
      </c>
      <c r="L4" s="71"/>
    </row>
    <row r="5" spans="1:16" ht="18">
      <c r="A5" s="30"/>
      <c r="B5" s="30"/>
      <c r="C5" s="30"/>
      <c r="D5" s="30"/>
      <c r="F5" s="30"/>
      <c r="G5" s="30"/>
      <c r="H5" s="30"/>
      <c r="I5" s="30"/>
      <c r="J5" s="351"/>
      <c r="K5" s="33"/>
      <c r="L5" s="33"/>
      <c r="M5" s="33"/>
      <c r="N5" s="30"/>
      <c r="O5" s="30"/>
      <c r="P5" s="30"/>
    </row>
    <row r="6" spans="1:16" s="66" customFormat="1" ht="16.5" customHeight="1" thickBot="1">
      <c r="B6" s="87"/>
      <c r="D6" s="53" t="s">
        <v>102</v>
      </c>
      <c r="E6" s="14"/>
      <c r="F6" s="64"/>
      <c r="G6" s="65"/>
      <c r="H6" s="65"/>
      <c r="I6" s="69"/>
      <c r="J6" s="352"/>
      <c r="K6" s="89"/>
      <c r="L6" s="89"/>
      <c r="M6" s="89"/>
    </row>
    <row r="7" spans="1:16" s="30" customFormat="1" ht="19.25" thickBot="1">
      <c r="D7" s="203" t="s">
        <v>309</v>
      </c>
      <c r="E7" s="204"/>
      <c r="F7" s="203"/>
      <c r="G7" s="205"/>
      <c r="H7" s="39"/>
      <c r="I7" s="56"/>
      <c r="J7" s="351"/>
      <c r="K7" s="33"/>
      <c r="L7" s="33"/>
      <c r="M7" s="33"/>
    </row>
    <row r="8" spans="1:16" s="30" customFormat="1" ht="18.5">
      <c r="D8" s="203" t="s">
        <v>155</v>
      </c>
      <c r="E8" s="204"/>
      <c r="F8" s="203" t="s">
        <v>160</v>
      </c>
      <c r="G8" s="206"/>
      <c r="H8" s="39"/>
      <c r="I8" s="56"/>
      <c r="J8" s="351"/>
      <c r="K8" s="33"/>
      <c r="L8" s="33"/>
      <c r="M8" s="33"/>
    </row>
    <row r="9" spans="1:16" s="228" customFormat="1" ht="10.5">
      <c r="D9" s="229" t="s">
        <v>370</v>
      </c>
      <c r="E9" s="230"/>
      <c r="F9" s="229" t="s">
        <v>372</v>
      </c>
      <c r="G9" s="231"/>
      <c r="H9" s="232"/>
      <c r="I9" s="233"/>
      <c r="J9" s="353"/>
      <c r="K9" s="234"/>
      <c r="L9" s="234"/>
      <c r="M9" s="234"/>
    </row>
    <row r="10" spans="1:16" s="30" customFormat="1" ht="37">
      <c r="D10" s="366" t="s">
        <v>371</v>
      </c>
      <c r="E10" s="204"/>
      <c r="F10" s="203" t="s">
        <v>275</v>
      </c>
      <c r="G10" s="206"/>
      <c r="H10" s="39"/>
      <c r="I10" s="56"/>
      <c r="J10" s="351"/>
      <c r="K10" s="33"/>
      <c r="L10" s="33"/>
      <c r="M10" s="33"/>
    </row>
    <row r="11" spans="1:16" s="30" customFormat="1" ht="18.5">
      <c r="D11" s="203"/>
      <c r="E11" s="204"/>
      <c r="F11" s="203" t="s">
        <v>277</v>
      </c>
      <c r="G11" s="206"/>
      <c r="H11" s="39"/>
      <c r="I11" s="56"/>
      <c r="J11" s="351"/>
      <c r="K11" s="33"/>
      <c r="L11" s="33"/>
      <c r="M11" s="33"/>
    </row>
    <row r="12" spans="1:16" s="30" customFormat="1" ht="18.5">
      <c r="D12" s="203"/>
      <c r="E12" s="204"/>
      <c r="F12" s="203" t="s">
        <v>276</v>
      </c>
      <c r="G12" s="206"/>
      <c r="H12" s="39"/>
      <c r="I12" s="56"/>
      <c r="J12" s="351"/>
      <c r="K12" s="33"/>
      <c r="L12" s="33"/>
      <c r="M12" s="33"/>
    </row>
    <row r="13" spans="1:16" s="30" customFormat="1" ht="18">
      <c r="D13" s="38"/>
      <c r="E13" s="204"/>
      <c r="F13" s="219" t="s">
        <v>278</v>
      </c>
      <c r="G13" s="206"/>
      <c r="H13" s="39"/>
      <c r="I13" s="56"/>
      <c r="J13" s="351"/>
      <c r="K13" s="33"/>
      <c r="L13" s="33"/>
      <c r="M13" s="33"/>
    </row>
    <row r="14" spans="1:16" s="30" customFormat="1" ht="18.5">
      <c r="D14" s="38"/>
      <c r="E14" s="204"/>
      <c r="F14" s="203" t="s">
        <v>373</v>
      </c>
      <c r="G14" s="206"/>
      <c r="H14" s="39"/>
      <c r="I14" s="56"/>
      <c r="J14" s="351"/>
      <c r="K14" s="33"/>
      <c r="L14" s="33"/>
      <c r="M14" s="33"/>
    </row>
    <row r="15" spans="1:16" s="30" customFormat="1" ht="18.5">
      <c r="D15" s="38"/>
      <c r="E15" s="204"/>
      <c r="F15" s="203" t="s">
        <v>279</v>
      </c>
      <c r="G15" s="206"/>
      <c r="H15" s="39"/>
      <c r="I15" s="56"/>
      <c r="J15" s="351"/>
      <c r="K15" s="33"/>
      <c r="L15" s="33"/>
      <c r="M15" s="33"/>
    </row>
    <row r="16" spans="1:16" s="30" customFormat="1" ht="18">
      <c r="D16" s="38"/>
      <c r="E16" s="204"/>
      <c r="F16" s="219" t="s">
        <v>374</v>
      </c>
      <c r="G16" s="206"/>
      <c r="H16" s="39"/>
      <c r="I16" s="56"/>
      <c r="J16" s="351"/>
      <c r="K16" s="33"/>
      <c r="L16" s="33"/>
      <c r="M16" s="33"/>
    </row>
    <row r="17" spans="1:16" s="30" customFormat="1" ht="18">
      <c r="B17" s="55"/>
      <c r="C17" s="37"/>
      <c r="D17" s="208"/>
      <c r="E17" s="31"/>
      <c r="F17" s="219"/>
      <c r="G17" s="39"/>
      <c r="H17" s="39"/>
      <c r="I17" s="56"/>
      <c r="J17" s="351"/>
      <c r="K17" s="33"/>
      <c r="L17" s="33"/>
      <c r="M17" s="33"/>
    </row>
    <row r="18" spans="1:16" s="22" customFormat="1" ht="55.9" customHeight="1">
      <c r="A18" s="42"/>
      <c r="B18" s="52"/>
      <c r="C18" s="37"/>
      <c r="D18" s="58"/>
      <c r="E18" s="14"/>
      <c r="F18" s="51"/>
      <c r="G18" s="39"/>
      <c r="H18" s="39"/>
      <c r="I18" s="56"/>
      <c r="J18" s="354"/>
      <c r="K18" s="43"/>
      <c r="L18" s="43"/>
      <c r="M18" s="43"/>
      <c r="N18" s="42"/>
      <c r="O18" s="42"/>
      <c r="P18" s="42"/>
    </row>
    <row r="19" spans="1:16" ht="16.5" customHeight="1">
      <c r="B19" s="11"/>
      <c r="C19" s="12"/>
      <c r="D19" s="13" t="s">
        <v>103</v>
      </c>
      <c r="F19" s="15"/>
      <c r="G19" s="16"/>
      <c r="H19" s="16"/>
      <c r="I19" s="16"/>
    </row>
    <row r="20" spans="1:16">
      <c r="B20" s="15"/>
      <c r="C20" s="12"/>
      <c r="D20" s="18" t="s">
        <v>308</v>
      </c>
      <c r="F20" s="15"/>
      <c r="G20" s="16"/>
      <c r="H20" s="16"/>
      <c r="I20" s="16"/>
    </row>
    <row r="22" spans="1:16" s="30" customFormat="1" ht="27">
      <c r="B22" s="32"/>
      <c r="C22" s="37"/>
      <c r="D22" s="53"/>
      <c r="E22" s="35" t="s">
        <v>104</v>
      </c>
      <c r="F22" s="35" t="s">
        <v>105</v>
      </c>
      <c r="G22" s="49" t="s">
        <v>100</v>
      </c>
      <c r="H22" s="93" t="s">
        <v>311</v>
      </c>
      <c r="I22" s="92" t="s">
        <v>312</v>
      </c>
      <c r="J22" s="350" t="s">
        <v>314</v>
      </c>
      <c r="K22" s="224" t="s">
        <v>310</v>
      </c>
      <c r="L22" s="72"/>
      <c r="M22" s="33"/>
    </row>
    <row r="23" spans="1:16" ht="60" customHeight="1">
      <c r="A23" s="30"/>
      <c r="B23" s="32"/>
      <c r="C23" s="37"/>
      <c r="D23" s="74" t="s">
        <v>315</v>
      </c>
      <c r="E23" s="20"/>
      <c r="F23" s="64"/>
      <c r="G23" s="51">
        <v>120</v>
      </c>
      <c r="H23" s="80">
        <v>0.5625</v>
      </c>
      <c r="I23" s="80">
        <f>H23-7/24</f>
        <v>0.27083333333333331</v>
      </c>
      <c r="J23" s="139">
        <f>K23+19/24</f>
        <v>0.97916666666666663</v>
      </c>
      <c r="K23" s="80">
        <f>H23-9/24</f>
        <v>0.1875</v>
      </c>
      <c r="L23" s="71"/>
      <c r="M23" s="33"/>
      <c r="N23" s="30"/>
      <c r="O23" s="30"/>
      <c r="P23" s="30"/>
    </row>
    <row r="24" spans="1:16" ht="18">
      <c r="A24" s="30"/>
      <c r="B24" s="36">
        <v>1.1000000000000001</v>
      </c>
      <c r="C24" s="37"/>
      <c r="D24" s="38" t="s">
        <v>106</v>
      </c>
      <c r="E24" s="70" t="s">
        <v>386</v>
      </c>
      <c r="F24" s="79" t="s">
        <v>107</v>
      </c>
      <c r="G24" s="14">
        <v>1</v>
      </c>
      <c r="H24" s="71">
        <v>0.5625</v>
      </c>
      <c r="I24" s="71">
        <f>H24-7/24</f>
        <v>0.27083333333333331</v>
      </c>
      <c r="J24" s="140">
        <f>K24+19/24</f>
        <v>0.97916666666666663</v>
      </c>
      <c r="K24" s="71">
        <f>H24-9/24</f>
        <v>0.1875</v>
      </c>
      <c r="L24" s="71"/>
      <c r="M24" s="33"/>
      <c r="N24" s="30"/>
      <c r="O24" s="30"/>
      <c r="P24" s="30"/>
    </row>
    <row r="25" spans="1:16" ht="54">
      <c r="A25" s="30"/>
      <c r="B25" s="36"/>
      <c r="C25" s="37"/>
      <c r="D25" s="38" t="s">
        <v>316</v>
      </c>
      <c r="E25" s="51" t="s">
        <v>388</v>
      </c>
      <c r="F25" s="67" t="s">
        <v>107</v>
      </c>
      <c r="G25" s="51">
        <v>1</v>
      </c>
      <c r="H25" s="80">
        <f>H24+TIME(0,G24,0)</f>
        <v>0.56319444444444444</v>
      </c>
      <c r="I25" s="80">
        <f>I24+TIME(0,G24,0)</f>
        <v>0.27152777777777776</v>
      </c>
      <c r="J25" s="139">
        <f>J24+TIME(0,G24,0)</f>
        <v>0.97986111111111107</v>
      </c>
      <c r="K25" s="80">
        <f>K24+TIME(0,G24,0)</f>
        <v>0.18819444444444444</v>
      </c>
      <c r="L25" s="80"/>
      <c r="M25" s="33"/>
      <c r="N25" s="30"/>
      <c r="O25" s="30"/>
      <c r="P25" s="30"/>
    </row>
    <row r="26" spans="1:16" ht="18">
      <c r="A26" s="30"/>
      <c r="B26" s="36">
        <f>B24+0.1</f>
        <v>1.2000000000000002</v>
      </c>
      <c r="C26" s="30"/>
      <c r="D26" s="38" t="s">
        <v>108</v>
      </c>
      <c r="F26" s="64" t="s">
        <v>109</v>
      </c>
      <c r="G26" s="14">
        <v>3</v>
      </c>
      <c r="H26" s="71">
        <f>H25+TIME(0,G25,0)</f>
        <v>0.56388888888888888</v>
      </c>
      <c r="I26" s="71">
        <f>I25+TIME(0,G25,0)</f>
        <v>0.2722222222222222</v>
      </c>
      <c r="J26" s="140">
        <f>J25+TIME(0,G25,0)</f>
        <v>0.98055555555555551</v>
      </c>
      <c r="K26" s="71">
        <f>K25+TIME(0,G25,0)</f>
        <v>0.18888888888888888</v>
      </c>
      <c r="L26" s="71"/>
      <c r="M26" s="33"/>
      <c r="N26" s="30"/>
      <c r="O26" s="30"/>
      <c r="P26" s="30"/>
    </row>
    <row r="27" spans="1:16" ht="25" customHeight="1">
      <c r="A27" s="30"/>
      <c r="B27" s="36">
        <f>B26+0.1</f>
        <v>1.3000000000000003</v>
      </c>
      <c r="C27" s="37"/>
      <c r="D27" s="38" t="s">
        <v>110</v>
      </c>
      <c r="E27" s="20" t="s">
        <v>386</v>
      </c>
      <c r="F27" s="64" t="s">
        <v>107</v>
      </c>
      <c r="G27" s="14">
        <v>5</v>
      </c>
      <c r="H27" s="71">
        <f>H26+TIME(0,G26,0)</f>
        <v>0.56597222222222221</v>
      </c>
      <c r="I27" s="71">
        <f>I26+TIME(0,G26,0)</f>
        <v>0.27430555555555552</v>
      </c>
      <c r="J27" s="140">
        <f>J26+TIME(0,G26,0)</f>
        <v>0.98263888888888884</v>
      </c>
      <c r="K27" s="71">
        <f>K26+TIME(0,G26,0)</f>
        <v>0.19097222222222221</v>
      </c>
      <c r="L27" s="71"/>
      <c r="M27" s="33"/>
      <c r="N27" s="30"/>
      <c r="O27" s="30"/>
      <c r="P27" s="30"/>
    </row>
    <row r="28" spans="1:16" ht="41.25" customHeight="1">
      <c r="A28" s="30"/>
      <c r="B28" s="36">
        <v>1.4</v>
      </c>
      <c r="C28" s="37"/>
      <c r="D28" s="75" t="s">
        <v>237</v>
      </c>
      <c r="E28" s="70" t="s">
        <v>317</v>
      </c>
      <c r="F28" s="67" t="s">
        <v>146</v>
      </c>
      <c r="G28" s="51">
        <v>5</v>
      </c>
      <c r="H28" s="71">
        <f>H27+TIME(0,G27,0)</f>
        <v>0.56944444444444442</v>
      </c>
      <c r="I28" s="71">
        <f>I27+TIME(0,G27,0)</f>
        <v>0.27777777777777773</v>
      </c>
      <c r="J28" s="140">
        <f>J27+TIME(0,G27,0)</f>
        <v>0.98611111111111105</v>
      </c>
      <c r="K28" s="71">
        <f>K27+TIME(0,G27,0)</f>
        <v>0.19444444444444442</v>
      </c>
      <c r="L28" s="71"/>
      <c r="M28" s="33"/>
      <c r="N28" s="30"/>
      <c r="O28" s="30"/>
      <c r="P28" s="30"/>
    </row>
    <row r="29" spans="1:16" s="110" customFormat="1" ht="33.75" customHeight="1">
      <c r="A29" s="107"/>
      <c r="B29" s="52"/>
      <c r="C29" s="108"/>
      <c r="D29" s="53" t="s">
        <v>111</v>
      </c>
      <c r="E29" s="70"/>
      <c r="F29" s="68"/>
      <c r="G29" s="51"/>
      <c r="H29" s="80"/>
      <c r="I29" s="80"/>
      <c r="J29" s="139"/>
      <c r="K29" s="80"/>
      <c r="L29" s="80"/>
      <c r="M29" s="109"/>
      <c r="N29" s="107"/>
      <c r="O29" s="107"/>
      <c r="P29" s="107"/>
    </row>
    <row r="30" spans="1:16" ht="82" customHeight="1">
      <c r="A30" s="30"/>
      <c r="B30" s="52">
        <f>B28+0.1</f>
        <v>1.5</v>
      </c>
      <c r="C30" s="21"/>
      <c r="D30" s="75" t="s">
        <v>167</v>
      </c>
      <c r="E30" s="51" t="s">
        <v>382</v>
      </c>
      <c r="F30" s="67" t="s">
        <v>107</v>
      </c>
      <c r="G30" s="70">
        <v>30</v>
      </c>
      <c r="H30" s="80">
        <f>H28+TIME(0,G28,0)</f>
        <v>0.57291666666666663</v>
      </c>
      <c r="I30" s="80">
        <f>J28+TIME(0,G28,0)</f>
        <v>0.98958333333333326</v>
      </c>
      <c r="J30" s="139">
        <f>J28+TIME(0,G28,0)</f>
        <v>0.98958333333333326</v>
      </c>
      <c r="K30" s="80">
        <f>K28+TIME(0,G28,0)</f>
        <v>0.19791666666666663</v>
      </c>
      <c r="L30" s="80"/>
      <c r="M30" s="33"/>
      <c r="N30" s="30"/>
      <c r="O30" s="30"/>
      <c r="P30" s="30"/>
    </row>
    <row r="31" spans="1:16" s="97" customFormat="1" ht="73" customHeight="1">
      <c r="B31" s="57">
        <f>B30+0.1</f>
        <v>1.6</v>
      </c>
      <c r="D31" s="75" t="s">
        <v>141</v>
      </c>
      <c r="E31" s="51" t="s">
        <v>238</v>
      </c>
      <c r="F31" s="221" t="s">
        <v>191</v>
      </c>
      <c r="G31" s="68">
        <v>20</v>
      </c>
      <c r="H31" s="80">
        <f>H30+TIME(0,G30,0)</f>
        <v>0.59375</v>
      </c>
      <c r="I31" s="80">
        <f>I30+TIME(0,G30,0)</f>
        <v>1.0104166666666665</v>
      </c>
      <c r="J31" s="139">
        <f>J30+TIME(0,G30,0)</f>
        <v>1.0104166666666665</v>
      </c>
      <c r="K31" s="80">
        <f>K30+TIME(0,G30,0)</f>
        <v>0.21874999999999997</v>
      </c>
      <c r="L31" s="80"/>
    </row>
    <row r="32" spans="1:16" s="97" customFormat="1" ht="73" customHeight="1">
      <c r="B32" s="57">
        <f>B31+0.1</f>
        <v>1.7000000000000002</v>
      </c>
      <c r="D32" s="191" t="s">
        <v>273</v>
      </c>
      <c r="E32" s="51" t="s">
        <v>383</v>
      </c>
      <c r="F32" s="220" t="s">
        <v>274</v>
      </c>
      <c r="G32" s="165">
        <v>20</v>
      </c>
      <c r="H32" s="80">
        <f>H31+TIME(0,G31,0)</f>
        <v>0.60763888888888884</v>
      </c>
      <c r="I32" s="80">
        <f>I31+TIME(0,G31,0)</f>
        <v>1.0243055555555554</v>
      </c>
      <c r="J32" s="139">
        <f>J31+TIME(0,G31,0)</f>
        <v>1.0243055555555554</v>
      </c>
      <c r="K32" s="80">
        <f>K31+TIME(0,G31,0)</f>
        <v>0.23263888888888887</v>
      </c>
      <c r="L32" s="80"/>
    </row>
    <row r="33" spans="1:16" s="97" customFormat="1" ht="73" customHeight="1">
      <c r="B33" s="57">
        <f>B32+0.1</f>
        <v>1.8000000000000003</v>
      </c>
      <c r="D33" s="170" t="s">
        <v>318</v>
      </c>
      <c r="E33" s="51" t="s">
        <v>319</v>
      </c>
      <c r="F33" s="220" t="s">
        <v>274</v>
      </c>
      <c r="G33" s="165">
        <v>35</v>
      </c>
      <c r="H33" s="80">
        <f>H32+TIME(0,G32,0)</f>
        <v>0.62152777777777768</v>
      </c>
      <c r="I33" s="80">
        <f>I32+TIME(0,G32,0)</f>
        <v>1.0381944444444442</v>
      </c>
      <c r="J33" s="139">
        <f>J32+TIME(0,G32,0)</f>
        <v>1.0381944444444442</v>
      </c>
      <c r="K33" s="80">
        <f>K32+TIME(0,G32,0)</f>
        <v>0.24652777777777776</v>
      </c>
      <c r="L33" s="80"/>
    </row>
    <row r="34" spans="1:16" s="97" customFormat="1" ht="73" customHeight="1">
      <c r="B34" s="57">
        <f>B33+0.1</f>
        <v>1.9000000000000004</v>
      </c>
      <c r="D34" s="129" t="s">
        <v>112</v>
      </c>
      <c r="E34" s="117"/>
      <c r="F34" s="124" t="s">
        <v>107</v>
      </c>
      <c r="G34" s="124">
        <v>1</v>
      </c>
      <c r="H34" s="80">
        <f>H33+TIME(0,G33,0)</f>
        <v>0.64583333333333326</v>
      </c>
      <c r="I34" s="80">
        <f>I33+TIME(0,G33,0)</f>
        <v>1.0624999999999998</v>
      </c>
      <c r="J34" s="139">
        <f>J33+TIME(0,G33,0)</f>
        <v>1.0624999999999998</v>
      </c>
      <c r="K34" s="80">
        <f>K33+TIME(0,G33,0)</f>
        <v>0.27083333333333331</v>
      </c>
      <c r="L34" s="80"/>
    </row>
    <row r="35" spans="1:16" ht="18">
      <c r="A35" s="30"/>
      <c r="M35" s="33"/>
      <c r="N35" s="30"/>
      <c r="O35" s="30"/>
      <c r="P35" s="30"/>
    </row>
    <row r="36" spans="1:16" ht="18">
      <c r="A36" s="30"/>
      <c r="M36" s="33"/>
      <c r="N36" s="30"/>
      <c r="O36" s="30"/>
      <c r="P36" s="30"/>
    </row>
    <row r="37" spans="1:16" s="103" customFormat="1" ht="20.5">
      <c r="J37" s="356"/>
    </row>
    <row r="38" spans="1:16" s="94" customFormat="1" ht="20.5">
      <c r="D38" s="103" t="s">
        <v>239</v>
      </c>
      <c r="E38" s="103"/>
      <c r="F38" s="103"/>
      <c r="G38" s="103"/>
      <c r="H38" s="103"/>
      <c r="I38" s="103"/>
      <c r="J38" s="356"/>
      <c r="K38" s="103"/>
    </row>
    <row r="39" spans="1:16" s="115" customFormat="1">
      <c r="D39" s="94" t="s">
        <v>320</v>
      </c>
      <c r="E39" s="94"/>
      <c r="F39" s="94"/>
      <c r="G39" s="94"/>
      <c r="H39" s="94"/>
      <c r="I39" s="94"/>
      <c r="J39" s="357"/>
      <c r="K39" s="94"/>
      <c r="L39" s="94"/>
    </row>
    <row r="40" spans="1:16" s="94" customFormat="1">
      <c r="D40" s="94" t="s">
        <v>321</v>
      </c>
      <c r="J40" s="357"/>
      <c r="L40" s="115"/>
    </row>
    <row r="41" spans="1:16" s="94" customFormat="1">
      <c r="D41" s="94" t="s">
        <v>322</v>
      </c>
      <c r="E41" s="115"/>
      <c r="F41" s="115"/>
      <c r="G41" s="115"/>
      <c r="H41" s="115"/>
      <c r="I41" s="115"/>
      <c r="J41" s="358"/>
      <c r="K41" s="115"/>
    </row>
    <row r="42" spans="1:16" s="176" customFormat="1" ht="23">
      <c r="D42" s="115" t="s">
        <v>323</v>
      </c>
      <c r="E42" s="94"/>
      <c r="F42" s="94"/>
      <c r="G42" s="94"/>
      <c r="H42" s="94"/>
      <c r="I42" s="94"/>
      <c r="J42" s="357"/>
      <c r="K42" s="94"/>
    </row>
    <row r="43" spans="1:16" s="103" customFormat="1" ht="23.5">
      <c r="D43" s="175" t="s">
        <v>217</v>
      </c>
      <c r="E43" s="176"/>
      <c r="F43" s="176"/>
      <c r="G43" s="176"/>
      <c r="H43" s="176"/>
      <c r="I43" s="176"/>
      <c r="J43" s="359"/>
      <c r="K43" s="176"/>
    </row>
    <row r="44" spans="1:16" s="103" customFormat="1" ht="20.5">
      <c r="D44" s="203" t="s">
        <v>375</v>
      </c>
      <c r="J44" s="356"/>
    </row>
    <row r="45" spans="1:16" s="95" customFormat="1" ht="20.5">
      <c r="D45" s="203" t="s">
        <v>155</v>
      </c>
      <c r="E45" s="103"/>
      <c r="F45" s="103"/>
      <c r="G45" s="103"/>
      <c r="H45" s="103"/>
      <c r="I45" s="103"/>
      <c r="J45" s="356"/>
      <c r="K45" s="103"/>
      <c r="L45" s="103"/>
      <c r="M45" s="97"/>
    </row>
    <row r="46" spans="1:16" s="30" customFormat="1" ht="18">
      <c r="D46" s="207" t="s">
        <v>376</v>
      </c>
      <c r="E46" s="102"/>
      <c r="F46" s="102"/>
      <c r="G46" s="102"/>
      <c r="H46" s="102"/>
      <c r="I46" s="102"/>
      <c r="J46" s="367"/>
      <c r="K46" s="102"/>
      <c r="L46" s="102"/>
      <c r="M46" s="33"/>
    </row>
    <row r="47" spans="1:16" s="95" customFormat="1" ht="20.5">
      <c r="D47" s="207" t="s">
        <v>377</v>
      </c>
      <c r="E47" s="103"/>
      <c r="F47" s="103"/>
      <c r="G47" s="103"/>
      <c r="H47" s="103"/>
      <c r="I47" s="103"/>
      <c r="J47" s="356"/>
      <c r="K47" s="103"/>
      <c r="L47" s="97"/>
      <c r="M47" s="97"/>
    </row>
    <row r="48" spans="1:16" s="95" customFormat="1" ht="20.5">
      <c r="D48" s="203" t="s">
        <v>346</v>
      </c>
      <c r="H48" s="182"/>
      <c r="J48" s="168"/>
      <c r="L48" s="97"/>
      <c r="M48" s="97"/>
    </row>
    <row r="49" spans="1:13" s="95" customFormat="1" ht="20.25">
      <c r="D49" s="2"/>
      <c r="E49" s="2"/>
      <c r="F49" s="2"/>
      <c r="G49" s="2"/>
      <c r="H49" s="14"/>
      <c r="I49" s="2"/>
      <c r="J49" s="351"/>
      <c r="K49" s="30"/>
      <c r="L49" s="97"/>
      <c r="M49" s="97"/>
    </row>
    <row r="50" spans="1:13" s="95" customFormat="1" ht="21">
      <c r="D50" s="181" t="s">
        <v>160</v>
      </c>
      <c r="H50" s="182"/>
      <c r="J50" s="168"/>
      <c r="L50" s="97"/>
      <c r="M50" s="97"/>
    </row>
    <row r="51" spans="1:13" s="95" customFormat="1" ht="20.5">
      <c r="D51" s="207" t="s">
        <v>378</v>
      </c>
      <c r="H51" s="182"/>
      <c r="J51" s="168"/>
      <c r="L51" s="97"/>
      <c r="M51" s="97"/>
    </row>
    <row r="52" spans="1:13" s="95" customFormat="1" ht="21">
      <c r="D52" s="181" t="s">
        <v>161</v>
      </c>
      <c r="H52" s="182"/>
      <c r="J52" s="168"/>
      <c r="L52" s="97"/>
      <c r="M52" s="97"/>
    </row>
    <row r="53" spans="1:13" s="95" customFormat="1" ht="21">
      <c r="D53" s="181" t="s">
        <v>162</v>
      </c>
      <c r="H53" s="182"/>
      <c r="J53" s="168"/>
      <c r="L53" s="97"/>
      <c r="M53" s="97"/>
    </row>
    <row r="54" spans="1:13" s="95" customFormat="1" ht="21">
      <c r="D54" s="181" t="s">
        <v>163</v>
      </c>
      <c r="H54" s="182"/>
      <c r="J54" s="168"/>
      <c r="L54" s="97"/>
      <c r="M54" s="97"/>
    </row>
    <row r="55" spans="1:13" s="95" customFormat="1" ht="21">
      <c r="D55" s="181" t="s">
        <v>164</v>
      </c>
      <c r="H55" s="182"/>
      <c r="J55" s="168"/>
      <c r="L55" s="97"/>
      <c r="M55" s="97"/>
    </row>
    <row r="56" spans="1:13" s="95" customFormat="1" ht="21">
      <c r="D56" s="181" t="s">
        <v>379</v>
      </c>
      <c r="H56" s="182"/>
      <c r="J56" s="168"/>
      <c r="L56" s="97"/>
      <c r="M56" s="97"/>
    </row>
    <row r="57" spans="1:13" s="95" customFormat="1" ht="21">
      <c r="D57" s="181" t="s">
        <v>213</v>
      </c>
      <c r="H57" s="182"/>
      <c r="J57" s="168"/>
      <c r="L57" s="97"/>
      <c r="M57" s="97"/>
    </row>
    <row r="58" spans="1:13" ht="21">
      <c r="A58" s="183"/>
      <c r="D58" s="219" t="s">
        <v>380</v>
      </c>
      <c r="E58" s="95"/>
      <c r="F58" s="95"/>
      <c r="G58" s="95"/>
      <c r="H58" s="182"/>
      <c r="I58" s="95"/>
      <c r="J58" s="168"/>
      <c r="K58" s="95"/>
    </row>
  </sheetData>
  <phoneticPr fontId="23"/>
  <hyperlinks>
    <hyperlink ref="F9" r:id="rId1" display="mailto:23490809065@ieeesa.webex.com" xr:uid="{0FEFF99D-8F57-4B47-AED6-C5678AE8F18A}"/>
    <hyperlink ref="D51" r:id="rId2" display="mailto:23367660100@ieeesa.webex.com" xr:uid="{76A69FB8-3140-46DA-AE22-CBEEC38C251B}"/>
    <hyperlink ref="D58" r:id="rId3" xr:uid="{EFD75104-32C8-4A0F-BBDD-72D8A7961F3F}"/>
    <hyperlink ref="F13" r:id="rId4" xr:uid="{D0533982-FEBB-45DB-A646-995FE06EDDA5}"/>
    <hyperlink ref="F16" r:id="rId5" xr:uid="{FEE5D195-D64E-4BFA-A651-AD945AB0C7C2}"/>
    <hyperlink ref="D46" r:id="rId6" display="https://ieeesa.webex.com/wbxmjs/joinservice/sites/ieeesa/meeting/download/3e0bdaecc2e845988112b28cb38bc738?siteurl=ieeesa&amp;MTID=m077b9725fcf2dbe44c37fbf440e67f30" xr:uid="{DFA108DD-9BFD-4A55-B58E-6A36330F7D7A}"/>
  </hyperlinks>
  <pageMargins left="0.7" right="0.7" top="0.75" bottom="0.75" header="0.3" footer="0.3"/>
  <pageSetup orientation="portrait" horizontalDpi="1200" verticalDpi="1200"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O47"/>
  <sheetViews>
    <sheetView tabSelected="1" zoomScaleNormal="100" workbookViewId="0">
      <selection activeCell="G1" sqref="G1"/>
    </sheetView>
  </sheetViews>
  <sheetFormatPr defaultColWidth="8.81640625" defaultRowHeight="15.25"/>
  <cols>
    <col min="3" max="3" width="6.453125" customWidth="1"/>
    <col min="4" max="4" width="42" style="78" customWidth="1"/>
    <col min="5" max="5" width="15.1796875" style="78" customWidth="1"/>
    <col min="6" max="6" width="22.453125" style="106" customWidth="1"/>
    <col min="7" max="7" width="8.453125" style="106"/>
    <col min="8" max="8" width="14.7265625" style="106" customWidth="1"/>
    <col min="9" max="9" width="12.6328125" style="106" customWidth="1"/>
    <col min="10" max="10" width="13.453125" style="173" customWidth="1"/>
    <col min="11" max="11" width="14" style="106" customWidth="1"/>
    <col min="12" max="12" width="8.81640625" customWidth="1"/>
  </cols>
  <sheetData>
    <row r="1" spans="1:15" s="2" customFormat="1" ht="16.5" customHeight="1">
      <c r="B1" s="11"/>
      <c r="C1" s="12"/>
      <c r="D1" s="13" t="s">
        <v>103</v>
      </c>
      <c r="E1" s="14"/>
      <c r="F1" s="15"/>
      <c r="G1" s="16"/>
      <c r="H1" s="16"/>
      <c r="I1" s="16"/>
      <c r="K1" s="17"/>
      <c r="L1" s="17"/>
    </row>
    <row r="2" spans="1:15" s="2" customFormat="1" ht="15.5">
      <c r="B2" s="15"/>
      <c r="C2" s="12"/>
      <c r="D2" s="18" t="s">
        <v>324</v>
      </c>
      <c r="E2" s="14"/>
      <c r="F2" s="15"/>
      <c r="G2" s="16"/>
      <c r="H2" s="16"/>
      <c r="I2" s="16"/>
      <c r="K2" s="17"/>
      <c r="L2" s="17"/>
    </row>
    <row r="3" spans="1:15" s="2" customFormat="1" ht="15.5">
      <c r="E3" s="14"/>
      <c r="K3" s="17"/>
      <c r="L3" s="17"/>
    </row>
    <row r="4" spans="1:15" s="2" customFormat="1" ht="40">
      <c r="A4" s="30"/>
      <c r="B4" s="32"/>
      <c r="C4" s="37"/>
      <c r="D4" s="53"/>
      <c r="E4" s="20" t="s">
        <v>104</v>
      </c>
      <c r="F4" s="64" t="s">
        <v>105</v>
      </c>
      <c r="G4" s="92" t="s">
        <v>100</v>
      </c>
      <c r="H4" s="93" t="s">
        <v>326</v>
      </c>
      <c r="I4" s="92" t="s">
        <v>325</v>
      </c>
      <c r="J4" s="350" t="s">
        <v>384</v>
      </c>
      <c r="K4" s="224" t="s">
        <v>327</v>
      </c>
      <c r="L4" s="33"/>
      <c r="M4" s="30"/>
      <c r="N4" s="30"/>
      <c r="O4" s="30"/>
    </row>
    <row r="5" spans="1:15" s="2" customFormat="1" ht="60" customHeight="1">
      <c r="A5" s="30"/>
      <c r="B5" s="32"/>
      <c r="C5" s="37"/>
      <c r="D5" s="74" t="s">
        <v>242</v>
      </c>
      <c r="E5" s="20"/>
      <c r="F5" s="64"/>
      <c r="G5" s="51">
        <v>120</v>
      </c>
      <c r="H5" s="80">
        <v>0.66666666666666663</v>
      </c>
      <c r="I5" s="80">
        <f>H5-7/24</f>
        <v>0.37499999999999994</v>
      </c>
      <c r="J5" s="139">
        <f>K5+19/24</f>
        <v>1.0833333333333333</v>
      </c>
      <c r="K5" s="80">
        <f>H5-9/24</f>
        <v>0.29166666666666663</v>
      </c>
      <c r="L5" s="33"/>
      <c r="M5" s="30"/>
      <c r="N5" s="30"/>
      <c r="O5" s="30"/>
    </row>
    <row r="6" spans="1:15" s="95" customFormat="1" ht="20.5">
      <c r="A6" s="98"/>
      <c r="B6" s="73">
        <v>2.1</v>
      </c>
      <c r="C6" s="99"/>
      <c r="D6" s="121" t="s">
        <v>114</v>
      </c>
      <c r="E6" s="70" t="s">
        <v>386</v>
      </c>
      <c r="F6" s="123" t="s">
        <v>115</v>
      </c>
      <c r="G6" s="126">
        <v>1</v>
      </c>
      <c r="H6" s="71">
        <v>0.66666666666666663</v>
      </c>
      <c r="I6" s="71">
        <f>H6-7/24</f>
        <v>0.37499999999999994</v>
      </c>
      <c r="J6" s="140">
        <f>K6+19/24</f>
        <v>1.0833333333333333</v>
      </c>
      <c r="K6" s="71">
        <f>H6-9/24</f>
        <v>0.29166666666666663</v>
      </c>
    </row>
    <row r="7" spans="1:15" s="95" customFormat="1" ht="31.5">
      <c r="A7" s="98"/>
      <c r="B7" s="73"/>
      <c r="C7" s="99"/>
      <c r="D7" s="121" t="s">
        <v>27</v>
      </c>
      <c r="E7" s="51" t="s">
        <v>387</v>
      </c>
      <c r="F7" s="106"/>
      <c r="G7" s="126">
        <v>1</v>
      </c>
      <c r="H7" s="59">
        <f>H6+TIME(0,G6,0)</f>
        <v>0.66736111111111107</v>
      </c>
      <c r="I7" s="59">
        <f>I6+TIME(0,G6,0)</f>
        <v>0.37569444444444439</v>
      </c>
      <c r="J7" s="141">
        <f>J6+TIME(0,G6,0)</f>
        <v>1.0840277777777778</v>
      </c>
      <c r="K7" s="59">
        <f>K6+TIME(0,G6,0)</f>
        <v>0.29236111111111107</v>
      </c>
    </row>
    <row r="8" spans="1:15" s="95" customFormat="1" ht="20.25">
      <c r="A8" s="98"/>
      <c r="B8" s="36">
        <f>B6+0.1</f>
        <v>2.2000000000000002</v>
      </c>
      <c r="C8" s="85"/>
      <c r="D8" s="121" t="s">
        <v>108</v>
      </c>
      <c r="E8" s="137"/>
      <c r="F8" s="123" t="s">
        <v>116</v>
      </c>
      <c r="G8" s="126">
        <v>1</v>
      </c>
      <c r="H8" s="69">
        <f>H7+TIME(0,G7,0)</f>
        <v>0.66805555555555551</v>
      </c>
      <c r="I8" s="69">
        <f>I7+TIME(0,G7,0)</f>
        <v>0.37638888888888883</v>
      </c>
      <c r="J8" s="142">
        <f>J7+TIME(0,G7,0)</f>
        <v>1.0847222222222224</v>
      </c>
      <c r="K8" s="69">
        <f>K7+TIME(0,G7,0)</f>
        <v>0.29305555555555551</v>
      </c>
    </row>
    <row r="9" spans="1:15" s="95" customFormat="1" ht="23.25" customHeight="1">
      <c r="A9" s="98"/>
      <c r="B9" s="36">
        <f>B8+0.1</f>
        <v>2.3000000000000003</v>
      </c>
      <c r="C9" s="85"/>
      <c r="D9" s="121" t="s">
        <v>117</v>
      </c>
      <c r="E9" s="116"/>
      <c r="F9" s="123" t="s">
        <v>107</v>
      </c>
      <c r="G9" s="126">
        <v>1</v>
      </c>
      <c r="H9" s="69">
        <f>H8+TIME(0,G8,0)</f>
        <v>0.66874999999999996</v>
      </c>
      <c r="I9" s="69">
        <f>I8+TIME(0,G8,0)</f>
        <v>0.37708333333333327</v>
      </c>
      <c r="J9" s="142">
        <f>J8+TIME(0,G8,0)</f>
        <v>1.0854166666666669</v>
      </c>
      <c r="K9" s="69">
        <f>K8+TIME(0,G8,0)</f>
        <v>0.29374999999999996</v>
      </c>
    </row>
    <row r="10" spans="1:15" s="97" customFormat="1" ht="55" customHeight="1">
      <c r="B10" s="57">
        <f>B9+0.1</f>
        <v>2.4000000000000004</v>
      </c>
      <c r="D10" s="163" t="s">
        <v>118</v>
      </c>
      <c r="E10" s="51" t="s">
        <v>390</v>
      </c>
      <c r="F10" s="90" t="s">
        <v>107</v>
      </c>
      <c r="G10" s="124">
        <v>5</v>
      </c>
      <c r="H10" s="59">
        <f>H9+TIME(0,G9,0)</f>
        <v>0.6694444444444444</v>
      </c>
      <c r="I10" s="59">
        <f>I9+TIME(0,G9,0)</f>
        <v>0.37777777777777771</v>
      </c>
      <c r="J10" s="141">
        <f>J9+TIME(0,G9,0)</f>
        <v>1.0861111111111115</v>
      </c>
      <c r="K10" s="59">
        <f>K9+TIME(0,G9,0)</f>
        <v>0.2944444444444444</v>
      </c>
    </row>
    <row r="11" spans="1:15" s="95" customFormat="1" ht="46.75" customHeight="1">
      <c r="B11" s="101"/>
      <c r="C11" s="96"/>
      <c r="D11" s="164" t="s">
        <v>221</v>
      </c>
      <c r="E11" s="117"/>
      <c r="F11" s="82"/>
      <c r="G11" s="70"/>
      <c r="H11" s="26"/>
      <c r="I11" s="26"/>
      <c r="J11" s="168"/>
    </row>
    <row r="12" spans="1:15" s="2" customFormat="1" ht="82.5" customHeight="1">
      <c r="A12" s="30"/>
      <c r="B12" s="57">
        <f>B10+0.1</f>
        <v>2.5000000000000004</v>
      </c>
      <c r="C12" s="21"/>
      <c r="D12" s="192" t="s">
        <v>150</v>
      </c>
      <c r="E12" s="70" t="s">
        <v>328</v>
      </c>
      <c r="F12" s="81" t="s">
        <v>168</v>
      </c>
      <c r="G12" s="70">
        <v>15</v>
      </c>
      <c r="H12" s="80">
        <f t="shared" ref="H12:H13" si="0">H11+TIME(0,G11,0)</f>
        <v>0</v>
      </c>
      <c r="I12" s="80">
        <f t="shared" ref="I12:I13" si="1">I11+TIME(0,G11,0)</f>
        <v>0</v>
      </c>
      <c r="J12" s="139">
        <f t="shared" ref="J12:J13" si="2">J11+TIME(0,G11,0)</f>
        <v>0</v>
      </c>
      <c r="K12" s="80">
        <f t="shared" ref="K12:K13" si="3">K11+TIME(0,G11,0)</f>
        <v>0</v>
      </c>
      <c r="L12" s="33"/>
      <c r="M12" s="30"/>
      <c r="N12" s="30"/>
      <c r="O12" s="30"/>
    </row>
    <row r="13" spans="1:15" s="193" customFormat="1" ht="55.5" customHeight="1">
      <c r="B13" s="57">
        <f t="shared" ref="B13" si="4">B12+0.1</f>
        <v>2.6000000000000005</v>
      </c>
      <c r="C13" s="125"/>
      <c r="D13" s="194" t="s">
        <v>149</v>
      </c>
      <c r="E13" s="51" t="s">
        <v>329</v>
      </c>
      <c r="F13" s="81" t="s">
        <v>147</v>
      </c>
      <c r="G13" s="70">
        <v>15</v>
      </c>
      <c r="H13" s="80">
        <f t="shared" si="0"/>
        <v>1.0416666666666666E-2</v>
      </c>
      <c r="I13" s="80">
        <f t="shared" si="1"/>
        <v>1.0416666666666666E-2</v>
      </c>
      <c r="J13" s="139">
        <f t="shared" si="2"/>
        <v>1.0416666666666666E-2</v>
      </c>
      <c r="K13" s="80">
        <f t="shared" si="3"/>
        <v>1.0416666666666666E-2</v>
      </c>
      <c r="L13" s="125"/>
    </row>
    <row r="14" spans="1:15" s="97" customFormat="1" ht="75.5" customHeight="1">
      <c r="B14" s="57">
        <f>B13+0.1</f>
        <v>2.7000000000000006</v>
      </c>
      <c r="D14" s="217" t="s">
        <v>367</v>
      </c>
      <c r="E14" s="51" t="s">
        <v>368</v>
      </c>
      <c r="F14" s="218" t="s">
        <v>243</v>
      </c>
      <c r="G14" s="68">
        <v>30</v>
      </c>
      <c r="H14" s="59">
        <f>H10+TIME(0,G10,0)</f>
        <v>0.67291666666666661</v>
      </c>
      <c r="I14" s="59">
        <f>I10+TIME(0,G10,0)</f>
        <v>0.38124999999999992</v>
      </c>
      <c r="J14" s="141">
        <f>J10+TIME(0,G10,0)</f>
        <v>1.0895833333333338</v>
      </c>
      <c r="K14" s="59">
        <f>K10+TIME(0,G10,0)</f>
        <v>0.29791666666666661</v>
      </c>
    </row>
    <row r="15" spans="1:15" s="97" customFormat="1" ht="88" customHeight="1">
      <c r="B15" s="57">
        <f>B14+0.1</f>
        <v>2.8000000000000007</v>
      </c>
      <c r="D15" s="202" t="s">
        <v>171</v>
      </c>
      <c r="E15" s="51" t="s">
        <v>330</v>
      </c>
      <c r="F15" s="67" t="s">
        <v>172</v>
      </c>
      <c r="G15" s="68">
        <v>25</v>
      </c>
      <c r="H15" s="59">
        <f>H14+TIME(0,G14,0)</f>
        <v>0.69374999999999998</v>
      </c>
      <c r="I15" s="59">
        <f>I14+TIME(0,G14,0)</f>
        <v>0.40208333333333324</v>
      </c>
      <c r="J15" s="141">
        <f>J14+TIME(0,G14,0)</f>
        <v>1.1104166666666671</v>
      </c>
      <c r="K15" s="59">
        <f>K14+TIME(0,G14,0)</f>
        <v>0.31874999999999992</v>
      </c>
    </row>
    <row r="16" spans="1:15" s="97" customFormat="1" ht="73" customHeight="1">
      <c r="B16" s="57">
        <f>B15+0.1</f>
        <v>2.9000000000000008</v>
      </c>
      <c r="D16" s="191" t="s">
        <v>273</v>
      </c>
      <c r="E16" s="51" t="s">
        <v>392</v>
      </c>
      <c r="F16" s="220" t="s">
        <v>393</v>
      </c>
      <c r="G16" s="165">
        <v>25</v>
      </c>
      <c r="H16" s="80">
        <f>H15+TIME(0,G15,0)</f>
        <v>0.71111111111111114</v>
      </c>
      <c r="I16" s="80">
        <f>I15+TIME(0,G15,0)</f>
        <v>0.41944444444444434</v>
      </c>
      <c r="J16" s="139">
        <f>J15+TIME(0,G15,0)</f>
        <v>1.1277777777777782</v>
      </c>
      <c r="K16" s="80">
        <f>K15+TIME(0,G15,0)</f>
        <v>0.33611111111111103</v>
      </c>
      <c r="L16" s="80"/>
    </row>
    <row r="17" spans="2:13" s="97" customFormat="1" ht="72" customHeight="1">
      <c r="B17" s="57">
        <f>B16+0.1</f>
        <v>3.0000000000000009</v>
      </c>
      <c r="D17" s="170" t="s">
        <v>352</v>
      </c>
      <c r="E17" s="51" t="s">
        <v>319</v>
      </c>
      <c r="F17" s="220" t="s">
        <v>393</v>
      </c>
      <c r="G17" s="165">
        <v>25</v>
      </c>
      <c r="H17" s="80">
        <f>H16+TIME(0,G16,0)</f>
        <v>0.7284722222222223</v>
      </c>
      <c r="I17" s="80">
        <f>I16+TIME(0,G16,0)</f>
        <v>0.43680555555555545</v>
      </c>
      <c r="J17" s="139">
        <f>J16+TIME(0,G16,0)</f>
        <v>1.1451388888888894</v>
      </c>
      <c r="K17" s="80">
        <f>K16+TIME(0,G16,0)</f>
        <v>0.35347222222222213</v>
      </c>
    </row>
    <row r="18" spans="2:13" s="17" customFormat="1" ht="57" customHeight="1">
      <c r="B18" s="57">
        <f>B17+0.1</f>
        <v>3.100000000000001</v>
      </c>
      <c r="C18" s="97"/>
      <c r="D18" s="129" t="s">
        <v>112</v>
      </c>
      <c r="E18" s="222"/>
      <c r="F18" s="124" t="s">
        <v>107</v>
      </c>
      <c r="G18" s="68">
        <v>1</v>
      </c>
      <c r="H18" s="80">
        <f>H17+TIME(0,G17,0)</f>
        <v>0.74583333333333346</v>
      </c>
      <c r="I18" s="80">
        <f>I17+TIME(0,G17,0)</f>
        <v>0.45416666666666655</v>
      </c>
      <c r="J18" s="139">
        <f>J17+TIME(0,G17,0)</f>
        <v>1.1625000000000005</v>
      </c>
      <c r="K18" s="80">
        <f>K17+TIME(0,G17,0)</f>
        <v>0.37083333333333324</v>
      </c>
    </row>
    <row r="21" spans="2:13" s="102" customFormat="1" ht="18"/>
    <row r="22" spans="2:13" s="94" customFormat="1" ht="12" customHeight="1">
      <c r="F22" s="153"/>
    </row>
    <row r="23" spans="2:13" s="94" customFormat="1" ht="15.5">
      <c r="B23" s="115"/>
      <c r="C23" s="115"/>
      <c r="D23" s="115"/>
      <c r="E23" s="115"/>
      <c r="F23" s="115"/>
      <c r="G23" s="115"/>
      <c r="H23" s="115"/>
      <c r="I23" s="115"/>
      <c r="J23" s="115"/>
      <c r="K23" s="115"/>
    </row>
    <row r="24" spans="2:13" s="94" customFormat="1" ht="23">
      <c r="B24" s="94" t="s">
        <v>218</v>
      </c>
    </row>
    <row r="25" spans="2:13" s="115" customFormat="1" ht="15.5">
      <c r="D25" s="94" t="s">
        <v>331</v>
      </c>
      <c r="E25" s="94"/>
      <c r="F25" s="94"/>
      <c r="G25" s="94"/>
      <c r="H25" s="94"/>
      <c r="I25" s="94"/>
      <c r="J25" s="357"/>
      <c r="K25" s="94"/>
      <c r="L25" s="94"/>
    </row>
    <row r="26" spans="2:13" s="94" customFormat="1" ht="15.5">
      <c r="D26" s="94" t="s">
        <v>332</v>
      </c>
      <c r="J26" s="357"/>
      <c r="L26" s="115"/>
    </row>
    <row r="27" spans="2:13" s="94" customFormat="1" ht="15.5">
      <c r="D27" s="94" t="s">
        <v>333</v>
      </c>
      <c r="E27" s="115"/>
      <c r="F27" s="115"/>
      <c r="G27" s="115"/>
      <c r="H27" s="115"/>
      <c r="I27" s="115"/>
      <c r="J27" s="358"/>
      <c r="K27" s="115"/>
    </row>
    <row r="28" spans="2:13" s="176" customFormat="1" ht="23">
      <c r="D28" s="115" t="s">
        <v>334</v>
      </c>
      <c r="E28" s="94"/>
      <c r="F28" s="94"/>
      <c r="G28" s="94"/>
      <c r="H28" s="94"/>
      <c r="I28" s="94"/>
      <c r="J28" s="357"/>
      <c r="K28" s="94"/>
    </row>
    <row r="29" spans="2:13" s="103" customFormat="1" ht="23.5">
      <c r="D29" s="175" t="s">
        <v>217</v>
      </c>
      <c r="E29" s="176"/>
      <c r="F29" s="176"/>
      <c r="G29" s="176"/>
      <c r="H29" s="176"/>
      <c r="I29" s="176"/>
      <c r="J29" s="359"/>
      <c r="K29" s="176"/>
    </row>
    <row r="30" spans="2:13" s="103" customFormat="1" ht="20.5">
      <c r="D30" s="203" t="s">
        <v>375</v>
      </c>
      <c r="J30" s="356"/>
    </row>
    <row r="31" spans="2:13" s="95" customFormat="1" ht="20.5">
      <c r="D31" s="203" t="s">
        <v>155</v>
      </c>
      <c r="E31" s="103"/>
      <c r="F31" s="103"/>
      <c r="G31" s="103"/>
      <c r="H31" s="103"/>
      <c r="I31" s="103"/>
      <c r="J31" s="356"/>
      <c r="K31" s="103"/>
      <c r="L31" s="103"/>
      <c r="M31" s="97"/>
    </row>
    <row r="32" spans="2:13" s="30" customFormat="1" ht="18">
      <c r="D32" s="207" t="s">
        <v>376</v>
      </c>
      <c r="E32" s="102"/>
      <c r="F32" s="102"/>
      <c r="G32" s="102"/>
      <c r="H32" s="102"/>
      <c r="I32" s="102"/>
      <c r="J32" s="367"/>
      <c r="K32" s="102"/>
      <c r="L32" s="102"/>
      <c r="M32" s="33"/>
    </row>
    <row r="33" spans="1:13" s="95" customFormat="1" ht="20.5">
      <c r="D33" s="207" t="s">
        <v>377</v>
      </c>
      <c r="E33" s="103"/>
      <c r="F33" s="103"/>
      <c r="G33" s="103"/>
      <c r="H33" s="103"/>
      <c r="I33" s="103"/>
      <c r="J33" s="356"/>
      <c r="K33" s="103"/>
      <c r="L33" s="97"/>
      <c r="M33" s="97"/>
    </row>
    <row r="34" spans="1:13" s="95" customFormat="1" ht="20.5">
      <c r="D34" s="203" t="s">
        <v>346</v>
      </c>
      <c r="H34" s="182"/>
      <c r="J34" s="168"/>
      <c r="L34" s="97"/>
      <c r="M34" s="97"/>
    </row>
    <row r="35" spans="1:13" s="95" customFormat="1" ht="20.25">
      <c r="D35" s="2"/>
      <c r="E35" s="2"/>
      <c r="F35" s="2"/>
      <c r="G35" s="2"/>
      <c r="H35" s="14"/>
      <c r="I35" s="2"/>
      <c r="J35" s="351"/>
      <c r="K35" s="30"/>
      <c r="L35" s="97"/>
      <c r="M35" s="97"/>
    </row>
    <row r="36" spans="1:13" s="95" customFormat="1" ht="21">
      <c r="D36" s="181" t="s">
        <v>160</v>
      </c>
      <c r="H36" s="182"/>
      <c r="J36" s="168"/>
      <c r="L36" s="97"/>
      <c r="M36" s="97"/>
    </row>
    <row r="37" spans="1:13" s="95" customFormat="1" ht="20.5">
      <c r="D37" s="207" t="s">
        <v>378</v>
      </c>
      <c r="H37" s="182"/>
      <c r="J37" s="168"/>
      <c r="L37" s="97"/>
      <c r="M37" s="97"/>
    </row>
    <row r="38" spans="1:13" s="95" customFormat="1" ht="21">
      <c r="D38" s="181" t="s">
        <v>161</v>
      </c>
      <c r="H38" s="182"/>
      <c r="J38" s="168"/>
      <c r="L38" s="97"/>
      <c r="M38" s="97"/>
    </row>
    <row r="39" spans="1:13" s="95" customFormat="1" ht="21">
      <c r="D39" s="181" t="s">
        <v>162</v>
      </c>
      <c r="H39" s="182"/>
      <c r="J39" s="168"/>
      <c r="L39" s="97"/>
      <c r="M39" s="97"/>
    </row>
    <row r="40" spans="1:13" s="95" customFormat="1" ht="21">
      <c r="D40" s="181" t="s">
        <v>163</v>
      </c>
      <c r="H40" s="182"/>
      <c r="J40" s="168"/>
      <c r="L40" s="97"/>
      <c r="M40" s="97"/>
    </row>
    <row r="41" spans="1:13" s="95" customFormat="1" ht="21">
      <c r="D41" s="181" t="s">
        <v>164</v>
      </c>
      <c r="H41" s="182"/>
      <c r="J41" s="168"/>
      <c r="L41" s="97"/>
      <c r="M41" s="97"/>
    </row>
    <row r="42" spans="1:13" s="95" customFormat="1" ht="21">
      <c r="D42" s="181" t="s">
        <v>379</v>
      </c>
      <c r="H42" s="182"/>
      <c r="J42" s="168"/>
      <c r="L42" s="97"/>
      <c r="M42" s="97"/>
    </row>
    <row r="43" spans="1:13" s="95" customFormat="1" ht="21">
      <c r="D43" s="181" t="s">
        <v>213</v>
      </c>
      <c r="H43" s="182"/>
      <c r="J43" s="168"/>
      <c r="L43" s="97"/>
      <c r="M43" s="97"/>
    </row>
    <row r="44" spans="1:13" s="2" customFormat="1" ht="21">
      <c r="A44" s="183"/>
      <c r="D44" s="219" t="s">
        <v>380</v>
      </c>
      <c r="E44" s="95"/>
      <c r="F44" s="95"/>
      <c r="G44" s="95"/>
      <c r="H44" s="182"/>
      <c r="I44" s="95"/>
      <c r="J44" s="168"/>
      <c r="K44" s="95"/>
      <c r="L44" s="17"/>
      <c r="M44" s="17"/>
    </row>
    <row r="45" spans="1:13" s="2" customFormat="1" ht="21">
      <c r="A45" s="183"/>
      <c r="D45" s="219" t="s">
        <v>241</v>
      </c>
      <c r="E45" s="95"/>
      <c r="F45" s="95"/>
      <c r="G45" s="95"/>
      <c r="H45" s="182"/>
      <c r="I45" s="95"/>
      <c r="J45" s="95"/>
      <c r="K45" s="95"/>
      <c r="L45" s="17"/>
    </row>
    <row r="46" spans="1:13" s="2" customFormat="1" ht="15.5">
      <c r="E46" s="14"/>
      <c r="K46" s="17"/>
      <c r="L46" s="17"/>
    </row>
    <row r="47" spans="1:13" s="2" customFormat="1" ht="15.5">
      <c r="A47"/>
      <c r="E47" s="14"/>
      <c r="K47" s="17"/>
      <c r="L47" s="17"/>
    </row>
  </sheetData>
  <phoneticPr fontId="23"/>
  <hyperlinks>
    <hyperlink ref="D45" r:id="rId1" xr:uid="{E6317756-4D58-4DDC-A403-7D6636C77983}"/>
    <hyperlink ref="D37" r:id="rId2" display="mailto:23367660100@ieeesa.webex.com" xr:uid="{080BBBC6-E98F-42A7-89C8-C53D67D26C79}"/>
    <hyperlink ref="D44" r:id="rId3" xr:uid="{CD9B2C89-F62C-457A-9FF4-1FF37680203C}"/>
    <hyperlink ref="D32" r:id="rId4" display="https://ieeesa.webex.com/wbxmjs/joinservice/sites/ieeesa/meeting/download/3e0bdaecc2e845988112b28cb38bc738?siteurl=ieeesa&amp;MTID=m077b9725fcf2dbe44c37fbf440e67f30" xr:uid="{DD91DA44-B43D-4E54-B170-D2948BDB4A7E}"/>
  </hyperlinks>
  <pageMargins left="0.7" right="0.7" top="0.75" bottom="0.75" header="0.3" footer="0.3"/>
  <pageSetup paperSize="9" orientation="portrait" verticalDpi="0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60"/>
  <sheetViews>
    <sheetView topLeftCell="C25" zoomScale="90" zoomScaleNormal="90" workbookViewId="0">
      <selection activeCell="C25" sqref="C25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349" customWidth="1"/>
    <col min="11" max="11" width="19.81640625" style="17" customWidth="1"/>
    <col min="12" max="12" width="17.453125" style="17" customWidth="1"/>
    <col min="13" max="16384" width="9.453125" style="2"/>
  </cols>
  <sheetData>
    <row r="1" spans="2:16" ht="18">
      <c r="B1" s="11"/>
      <c r="C1" s="12"/>
      <c r="D1" s="13" t="s">
        <v>99</v>
      </c>
      <c r="F1" s="15"/>
      <c r="G1" s="16"/>
      <c r="M1" s="17"/>
    </row>
    <row r="2" spans="2:16">
      <c r="B2" s="15"/>
      <c r="C2" s="12"/>
      <c r="D2" s="18">
        <v>45672</v>
      </c>
      <c r="F2" s="15"/>
      <c r="G2" s="16"/>
      <c r="H2" s="16"/>
      <c r="I2" s="16"/>
      <c r="J2" s="355"/>
      <c r="M2" s="17"/>
    </row>
    <row r="3" spans="2:16" s="30" customFormat="1" ht="27">
      <c r="B3" s="44"/>
      <c r="C3" s="44"/>
      <c r="E3" s="33"/>
      <c r="F3" s="33"/>
      <c r="G3" s="49" t="s">
        <v>100</v>
      </c>
      <c r="H3" s="93" t="s">
        <v>335</v>
      </c>
      <c r="I3" s="92" t="s">
        <v>325</v>
      </c>
      <c r="J3" s="350" t="s">
        <v>313</v>
      </c>
      <c r="K3" s="224" t="s">
        <v>327</v>
      </c>
      <c r="L3" s="72"/>
    </row>
    <row r="4" spans="2:16" s="17" customFormat="1" ht="44" customHeight="1">
      <c r="D4" s="50" t="s">
        <v>120</v>
      </c>
      <c r="E4" s="35"/>
      <c r="F4" s="35"/>
      <c r="G4" s="54">
        <v>60</v>
      </c>
      <c r="H4" s="80">
        <v>0.4375</v>
      </c>
      <c r="I4" s="80">
        <f>H4-7/24</f>
        <v>0.14583333333333331</v>
      </c>
      <c r="J4" s="139">
        <f>K4+19/24</f>
        <v>0.85416666666666663</v>
      </c>
      <c r="K4" s="80">
        <f>H4-9/24</f>
        <v>6.25E-2</v>
      </c>
      <c r="L4" s="80"/>
    </row>
    <row r="5" spans="2:16" ht="18" hidden="1">
      <c r="D5" s="38"/>
      <c r="E5" s="35"/>
      <c r="F5" s="35"/>
      <c r="G5" s="31"/>
      <c r="H5" s="56"/>
      <c r="I5" s="80">
        <f>H5+10/24</f>
        <v>0.41666666666666669</v>
      </c>
      <c r="J5" s="139">
        <f>H5+17/24</f>
        <v>0.70833333333333337</v>
      </c>
      <c r="K5" s="80">
        <f>H5+8/24</f>
        <v>0.33333333333333331</v>
      </c>
      <c r="L5" s="80"/>
    </row>
    <row r="6" spans="2:16" ht="44" customHeight="1">
      <c r="B6" s="15"/>
      <c r="C6" s="12"/>
      <c r="D6" s="50" t="s">
        <v>121</v>
      </c>
      <c r="E6" s="19"/>
      <c r="F6" s="19"/>
      <c r="G6" s="54">
        <v>60</v>
      </c>
      <c r="H6" s="80">
        <v>0.47916666666666669</v>
      </c>
      <c r="I6" s="80">
        <f>H6-7/24</f>
        <v>0.1875</v>
      </c>
      <c r="J6" s="139">
        <f>K6+19/24</f>
        <v>0.89583333333333326</v>
      </c>
      <c r="K6" s="80">
        <f>H6-9/24</f>
        <v>0.10416666666666669</v>
      </c>
      <c r="L6" s="56"/>
    </row>
    <row r="9" spans="2:16" s="66" customFormat="1" ht="16.5" customHeight="1" thickBot="1">
      <c r="B9" s="87"/>
      <c r="D9" s="88" t="s">
        <v>102</v>
      </c>
      <c r="E9" s="14"/>
      <c r="F9" s="64"/>
      <c r="G9" s="65"/>
      <c r="H9" s="65"/>
      <c r="I9" s="69"/>
      <c r="J9" s="352"/>
      <c r="K9" s="89"/>
      <c r="L9" s="89"/>
      <c r="M9" s="89"/>
    </row>
    <row r="10" spans="2:16" ht="18.75" thickBot="1">
      <c r="D10" s="180" t="s">
        <v>166</v>
      </c>
      <c r="E10" s="128"/>
      <c r="F10" s="179"/>
      <c r="G10" s="150"/>
      <c r="H10" s="39"/>
      <c r="I10" s="56"/>
      <c r="J10" s="351"/>
      <c r="K10" s="33"/>
      <c r="L10" s="33"/>
      <c r="M10" s="33"/>
      <c r="N10" s="30"/>
      <c r="O10" s="30"/>
      <c r="P10" s="30"/>
    </row>
    <row r="11" spans="2:16" s="26" customFormat="1" ht="16.75" thickBot="1">
      <c r="D11" s="209" t="s">
        <v>309</v>
      </c>
      <c r="E11" s="128"/>
      <c r="F11" s="209"/>
      <c r="G11" s="210"/>
      <c r="H11" s="70"/>
      <c r="I11" s="80"/>
      <c r="J11" s="360"/>
      <c r="K11" s="60"/>
      <c r="L11" s="60"/>
      <c r="M11" s="60"/>
    </row>
    <row r="12" spans="2:16" s="26" customFormat="1" ht="16">
      <c r="D12" s="209" t="s">
        <v>155</v>
      </c>
      <c r="E12" s="128"/>
      <c r="F12" s="209" t="s">
        <v>160</v>
      </c>
      <c r="G12" s="211"/>
      <c r="H12" s="70"/>
      <c r="I12" s="80"/>
      <c r="J12" s="360"/>
      <c r="K12" s="60"/>
      <c r="L12" s="60"/>
      <c r="M12" s="60"/>
    </row>
    <row r="13" spans="2:16" s="26" customFormat="1" ht="15.75">
      <c r="D13" s="212" t="s">
        <v>245</v>
      </c>
      <c r="E13" s="128"/>
      <c r="F13" s="212" t="s">
        <v>248</v>
      </c>
      <c r="G13" s="211"/>
      <c r="H13" s="70"/>
      <c r="I13" s="80"/>
      <c r="J13" s="360"/>
      <c r="K13" s="60"/>
      <c r="L13" s="60"/>
      <c r="M13" s="60"/>
    </row>
    <row r="14" spans="2:16" s="26" customFormat="1" ht="16">
      <c r="D14" s="209" t="s">
        <v>246</v>
      </c>
      <c r="E14" s="128"/>
      <c r="F14" s="209" t="s">
        <v>161</v>
      </c>
      <c r="G14" s="211"/>
      <c r="H14" s="70"/>
      <c r="I14" s="80"/>
      <c r="J14" s="360"/>
      <c r="K14" s="60"/>
      <c r="L14" s="60"/>
      <c r="M14" s="60"/>
    </row>
    <row r="15" spans="2:16" s="26" customFormat="1" ht="16">
      <c r="D15" s="209" t="s">
        <v>336</v>
      </c>
      <c r="E15" s="128"/>
      <c r="F15" s="209" t="s">
        <v>162</v>
      </c>
      <c r="G15" s="211"/>
      <c r="H15" s="70"/>
      <c r="I15" s="80"/>
      <c r="J15" s="360"/>
      <c r="K15" s="60"/>
      <c r="L15" s="60"/>
      <c r="M15" s="60"/>
    </row>
    <row r="16" spans="2:16" s="26" customFormat="1" ht="16">
      <c r="D16" s="209"/>
      <c r="E16" s="128"/>
      <c r="F16" s="209" t="s">
        <v>163</v>
      </c>
      <c r="G16" s="211"/>
      <c r="H16" s="70"/>
      <c r="I16" s="80"/>
      <c r="J16" s="360"/>
      <c r="K16" s="60"/>
      <c r="L16" s="60"/>
      <c r="M16" s="60"/>
    </row>
    <row r="17" spans="1:16" s="26" customFormat="1" ht="16">
      <c r="D17" s="213"/>
      <c r="E17" s="128"/>
      <c r="F17" s="209" t="s">
        <v>164</v>
      </c>
      <c r="G17" s="211"/>
      <c r="H17" s="70"/>
      <c r="I17" s="80"/>
      <c r="J17" s="360"/>
      <c r="K17" s="60"/>
      <c r="L17" s="60"/>
      <c r="M17" s="60"/>
    </row>
    <row r="18" spans="1:16" s="26" customFormat="1" ht="16">
      <c r="D18" s="213"/>
      <c r="E18" s="128"/>
      <c r="F18" s="209" t="s">
        <v>246</v>
      </c>
      <c r="G18" s="211"/>
      <c r="H18" s="70"/>
      <c r="I18" s="80"/>
      <c r="J18" s="360"/>
      <c r="K18" s="60"/>
      <c r="L18" s="60"/>
      <c r="M18" s="60"/>
    </row>
    <row r="19" spans="1:16" s="26" customFormat="1" ht="16">
      <c r="D19" s="213"/>
      <c r="E19" s="128"/>
      <c r="F19" s="209" t="s">
        <v>247</v>
      </c>
      <c r="G19" s="211"/>
      <c r="H19" s="70"/>
      <c r="I19" s="80"/>
      <c r="J19" s="360"/>
      <c r="K19" s="60"/>
      <c r="L19" s="60"/>
      <c r="M19" s="60"/>
    </row>
    <row r="20" spans="1:16" s="26" customFormat="1" ht="16">
      <c r="D20" s="213"/>
      <c r="E20" s="128"/>
      <c r="F20" s="209" t="s">
        <v>165</v>
      </c>
      <c r="G20" s="211"/>
      <c r="H20" s="70"/>
      <c r="I20" s="80"/>
      <c r="J20" s="360"/>
      <c r="K20" s="60"/>
      <c r="L20" s="60"/>
      <c r="M20" s="60"/>
    </row>
    <row r="21" spans="1:16" s="26" customFormat="1">
      <c r="B21" s="214"/>
      <c r="C21" s="21"/>
      <c r="D21" s="58"/>
      <c r="E21" s="14"/>
      <c r="F21" s="219" t="s">
        <v>249</v>
      </c>
      <c r="G21" s="70"/>
      <c r="H21" s="70"/>
      <c r="I21" s="80"/>
      <c r="J21" s="360"/>
      <c r="K21" s="60"/>
      <c r="L21" s="60"/>
      <c r="M21" s="60"/>
    </row>
    <row r="22" spans="1:16" s="26" customFormat="1">
      <c r="B22" s="214"/>
      <c r="C22" s="21"/>
      <c r="D22" s="58"/>
      <c r="E22" s="14"/>
      <c r="F22" s="212"/>
      <c r="G22" s="70"/>
      <c r="H22" s="70"/>
      <c r="I22" s="80"/>
      <c r="J22" s="360"/>
      <c r="K22" s="60"/>
      <c r="L22" s="60"/>
      <c r="M22" s="60"/>
    </row>
    <row r="23" spans="1:16" s="26" customFormat="1" ht="9" customHeight="1">
      <c r="B23" s="214"/>
      <c r="C23" s="21"/>
      <c r="D23" s="58"/>
      <c r="E23" s="14"/>
      <c r="F23" s="212"/>
      <c r="G23" s="70"/>
      <c r="H23" s="70"/>
      <c r="I23" s="80"/>
      <c r="J23" s="360"/>
      <c r="K23" s="60"/>
      <c r="L23" s="60"/>
      <c r="M23" s="60"/>
    </row>
    <row r="24" spans="1:16" ht="27" customHeight="1">
      <c r="A24" s="30"/>
      <c r="B24" s="32"/>
      <c r="C24" s="37"/>
      <c r="D24" s="119"/>
      <c r="E24" s="20" t="s">
        <v>104</v>
      </c>
      <c r="F24" s="64" t="s">
        <v>105</v>
      </c>
      <c r="G24" s="92" t="s">
        <v>100</v>
      </c>
      <c r="H24" s="93" t="s">
        <v>335</v>
      </c>
      <c r="I24" s="92" t="s">
        <v>325</v>
      </c>
      <c r="J24" s="350" t="s">
        <v>313</v>
      </c>
      <c r="K24" s="224" t="s">
        <v>327</v>
      </c>
      <c r="L24" s="72"/>
      <c r="M24" s="33"/>
      <c r="N24" s="30"/>
      <c r="O24" s="30"/>
      <c r="P24" s="30"/>
    </row>
    <row r="25" spans="1:16" s="157" customFormat="1" ht="55" customHeight="1">
      <c r="B25" s="158"/>
      <c r="C25" s="86"/>
      <c r="D25" s="120" t="s">
        <v>272</v>
      </c>
      <c r="E25" s="70"/>
      <c r="F25" s="124"/>
      <c r="G25" s="67">
        <v>120</v>
      </c>
      <c r="H25" s="80">
        <v>0.5625</v>
      </c>
      <c r="I25" s="80">
        <f>H25-7/24</f>
        <v>0.27083333333333331</v>
      </c>
      <c r="J25" s="139">
        <f>K25+19/24</f>
        <v>0.97916666666666663</v>
      </c>
      <c r="K25" s="80">
        <f>H25-9/24</f>
        <v>0.1875</v>
      </c>
      <c r="L25" s="71"/>
    </row>
    <row r="26" spans="1:16" s="95" customFormat="1" ht="20.5">
      <c r="A26" s="98"/>
      <c r="B26" s="73">
        <v>3.1</v>
      </c>
      <c r="C26" s="99"/>
      <c r="D26" s="121" t="s">
        <v>114</v>
      </c>
      <c r="E26" s="70" t="s">
        <v>386</v>
      </c>
      <c r="F26" s="123" t="s">
        <v>115</v>
      </c>
      <c r="G26" s="137">
        <v>1</v>
      </c>
      <c r="H26" s="80">
        <v>0.5625</v>
      </c>
      <c r="I26" s="80">
        <f>H26-7/24</f>
        <v>0.27083333333333331</v>
      </c>
      <c r="J26" s="139">
        <f>K26+19/24</f>
        <v>0.97916666666666663</v>
      </c>
      <c r="K26" s="80">
        <f>H26-9/24</f>
        <v>0.1875</v>
      </c>
      <c r="L26" s="71"/>
    </row>
    <row r="27" spans="1:16" s="95" customFormat="1" ht="20.5">
      <c r="A27" s="98"/>
      <c r="B27" s="73"/>
      <c r="C27" s="99"/>
      <c r="D27" s="121" t="s">
        <v>27</v>
      </c>
      <c r="E27" s="51" t="s">
        <v>386</v>
      </c>
      <c r="F27" s="106"/>
      <c r="G27" s="137">
        <v>1</v>
      </c>
      <c r="H27" s="80">
        <f t="shared" ref="H27:H30" si="0">H26+TIME(0,G26,0)</f>
        <v>0.56319444444444444</v>
      </c>
      <c r="I27" s="80">
        <f t="shared" ref="I27:I30" si="1">I26+TIME(0,G26,0)</f>
        <v>0.27152777777777776</v>
      </c>
      <c r="J27" s="139">
        <f t="shared" ref="J27:J30" si="2">J26+TIME(0,G26,0)</f>
        <v>0.97986111111111107</v>
      </c>
      <c r="K27" s="80">
        <f t="shared" ref="K27:K30" si="3">K26+TIME(0,G26,0)</f>
        <v>0.18819444444444444</v>
      </c>
      <c r="L27" s="80"/>
    </row>
    <row r="28" spans="1:16" s="95" customFormat="1" ht="20.25">
      <c r="A28" s="98"/>
      <c r="B28" s="36">
        <f>B26+0.1</f>
        <v>3.2</v>
      </c>
      <c r="C28" s="85"/>
      <c r="D28" s="121" t="s">
        <v>108</v>
      </c>
      <c r="E28" s="137"/>
      <c r="F28" s="123" t="s">
        <v>116</v>
      </c>
      <c r="G28" s="137">
        <v>1</v>
      </c>
      <c r="H28" s="71">
        <f t="shared" si="0"/>
        <v>0.56388888888888888</v>
      </c>
      <c r="I28" s="71">
        <f t="shared" si="1"/>
        <v>0.2722222222222222</v>
      </c>
      <c r="J28" s="140">
        <f t="shared" si="2"/>
        <v>0.98055555555555551</v>
      </c>
      <c r="K28" s="71">
        <f t="shared" si="3"/>
        <v>0.18888888888888888</v>
      </c>
      <c r="L28" s="71"/>
    </row>
    <row r="29" spans="1:16" s="95" customFormat="1" ht="23.25" customHeight="1">
      <c r="A29" s="98"/>
      <c r="B29" s="36">
        <f t="shared" ref="B29:B30" si="4">B28+0.1</f>
        <v>3.3000000000000003</v>
      </c>
      <c r="C29" s="85"/>
      <c r="D29" s="121" t="s">
        <v>117</v>
      </c>
      <c r="E29" s="116"/>
      <c r="F29" s="123" t="s">
        <v>107</v>
      </c>
      <c r="G29" s="137">
        <v>1</v>
      </c>
      <c r="H29" s="71">
        <f t="shared" si="0"/>
        <v>0.56458333333333333</v>
      </c>
      <c r="I29" s="71">
        <f t="shared" si="1"/>
        <v>0.27291666666666664</v>
      </c>
      <c r="J29" s="140">
        <f t="shared" si="2"/>
        <v>0.98124999999999996</v>
      </c>
      <c r="K29" s="71">
        <f t="shared" si="3"/>
        <v>0.18958333333333333</v>
      </c>
      <c r="L29" s="71"/>
    </row>
    <row r="30" spans="1:16" s="95" customFormat="1" ht="23.25" customHeight="1">
      <c r="A30" s="98"/>
      <c r="B30" s="36">
        <f t="shared" si="4"/>
        <v>3.4000000000000004</v>
      </c>
      <c r="C30" s="85"/>
      <c r="D30" s="121" t="s">
        <v>118</v>
      </c>
      <c r="E30" s="116" t="s">
        <v>391</v>
      </c>
      <c r="F30" s="123" t="s">
        <v>107</v>
      </c>
      <c r="G30" s="137">
        <v>1</v>
      </c>
      <c r="H30" s="71">
        <f t="shared" si="0"/>
        <v>0.56527777777777777</v>
      </c>
      <c r="I30" s="71">
        <f t="shared" si="1"/>
        <v>0.27361111111111108</v>
      </c>
      <c r="J30" s="140">
        <f t="shared" si="2"/>
        <v>0.9819444444444444</v>
      </c>
      <c r="K30" s="71">
        <f t="shared" si="3"/>
        <v>0.19027777777777777</v>
      </c>
      <c r="L30" s="71"/>
    </row>
    <row r="31" spans="1:16" s="17" customFormat="1" ht="67.5" customHeight="1">
      <c r="B31" s="57">
        <f>B30+0.1</f>
        <v>3.5000000000000004</v>
      </c>
      <c r="C31" s="97"/>
      <c r="D31" s="170" t="s">
        <v>352</v>
      </c>
      <c r="E31" s="51" t="s">
        <v>319</v>
      </c>
      <c r="F31" s="220" t="s">
        <v>274</v>
      </c>
      <c r="G31" s="68">
        <v>45</v>
      </c>
      <c r="H31" s="80">
        <f t="shared" ref="H31" si="5">H30+TIME(0,G30,0)</f>
        <v>0.56597222222222221</v>
      </c>
      <c r="I31" s="80">
        <f t="shared" ref="I31" si="6">I30+TIME(0,G30,0)</f>
        <v>0.27430555555555552</v>
      </c>
      <c r="J31" s="139">
        <f t="shared" ref="J31" si="7">J30+TIME(0,G30,0)</f>
        <v>0.98263888888888884</v>
      </c>
      <c r="K31" s="80">
        <f t="shared" ref="K31" si="8">K30+TIME(0,G30,0)</f>
        <v>0.19097222222222221</v>
      </c>
      <c r="L31" s="80"/>
    </row>
    <row r="32" spans="1:16" s="17" customFormat="1" ht="57" customHeight="1">
      <c r="B32" s="57">
        <f>B31+0.1</f>
        <v>3.6000000000000005</v>
      </c>
      <c r="C32" s="97"/>
      <c r="D32" s="127" t="s">
        <v>338</v>
      </c>
      <c r="E32" s="82" t="s">
        <v>339</v>
      </c>
      <c r="F32" s="91" t="s">
        <v>340</v>
      </c>
      <c r="G32" s="68">
        <v>30</v>
      </c>
      <c r="H32" s="80">
        <f>H31+TIME(0,G31,0)</f>
        <v>0.59722222222222221</v>
      </c>
      <c r="I32" s="80">
        <f>I31+TIME(0,G31,0)</f>
        <v>0.30555555555555552</v>
      </c>
      <c r="J32" s="139">
        <f>J31+TIME(0,G31,0)</f>
        <v>1.0138888888888888</v>
      </c>
      <c r="K32" s="80">
        <f>K31+TIME(0,G31,0)</f>
        <v>0.22222222222222221</v>
      </c>
      <c r="L32" s="80"/>
    </row>
    <row r="33" spans="2:13" s="17" customFormat="1" ht="57" customHeight="1">
      <c r="B33" s="57">
        <f>B32+0.1</f>
        <v>3.7000000000000006</v>
      </c>
      <c r="C33" s="97"/>
      <c r="D33" s="127" t="s">
        <v>337</v>
      </c>
      <c r="E33" s="82" t="s">
        <v>283</v>
      </c>
      <c r="F33" s="91" t="s">
        <v>341</v>
      </c>
      <c r="G33" s="68">
        <v>30</v>
      </c>
      <c r="H33" s="80">
        <f>H32+TIME(0,G32,0)</f>
        <v>0.61805555555555558</v>
      </c>
      <c r="I33" s="80">
        <f>I32+TIME(0,G32,0)</f>
        <v>0.32638888888888884</v>
      </c>
      <c r="J33" s="139">
        <f>J32+TIME(0,G32,0)</f>
        <v>1.0347222222222221</v>
      </c>
      <c r="K33" s="80">
        <f>K32+TIME(0,G32,0)</f>
        <v>0.24305555555555555</v>
      </c>
      <c r="L33" s="80"/>
    </row>
    <row r="34" spans="2:13" s="17" customFormat="1" ht="57" customHeight="1">
      <c r="B34" s="57">
        <f>B33+0.1</f>
        <v>3.8000000000000007</v>
      </c>
      <c r="C34" s="97"/>
      <c r="D34" s="127" t="s">
        <v>244</v>
      </c>
      <c r="E34" s="82" t="s">
        <v>282</v>
      </c>
      <c r="F34" s="91" t="s">
        <v>107</v>
      </c>
      <c r="G34" s="68">
        <v>10</v>
      </c>
      <c r="H34" s="80">
        <f>H33+TIME(0,G33,0)</f>
        <v>0.63888888888888895</v>
      </c>
      <c r="I34" s="80">
        <f>I33+TIME(0,G33,0)</f>
        <v>0.34722222222222215</v>
      </c>
      <c r="J34" s="139">
        <f>J33+TIME(0,G33,0)</f>
        <v>1.0555555555555554</v>
      </c>
      <c r="K34" s="80">
        <f>K33+TIME(0,G33,0)</f>
        <v>0.2638888888888889</v>
      </c>
      <c r="L34" s="80"/>
    </row>
    <row r="35" spans="2:13" s="97" customFormat="1" ht="68.5" customHeight="1">
      <c r="B35" s="57">
        <f>B34+0.1</f>
        <v>3.9000000000000008</v>
      </c>
      <c r="D35" s="129" t="s">
        <v>112</v>
      </c>
      <c r="E35" s="70"/>
      <c r="F35" s="124" t="s">
        <v>107</v>
      </c>
      <c r="G35" s="124">
        <v>1</v>
      </c>
      <c r="H35" s="80">
        <f>H34+TIME(0,G34,0)</f>
        <v>0.64583333333333337</v>
      </c>
      <c r="I35" s="80">
        <f>I34+TIME(0,G34,0)</f>
        <v>0.35416666666666657</v>
      </c>
      <c r="J35" s="139">
        <f>J34+TIME(0,G34,0)</f>
        <v>1.0624999999999998</v>
      </c>
      <c r="K35" s="80">
        <f>K34+TIME(0,G34,0)</f>
        <v>0.27083333333333331</v>
      </c>
      <c r="L35" s="80"/>
    </row>
    <row r="36" spans="2:13" s="103" customFormat="1" ht="58.5" customHeight="1">
      <c r="B36" s="166"/>
      <c r="C36" s="60"/>
      <c r="D36" s="122"/>
      <c r="E36" s="51"/>
      <c r="F36" s="82"/>
      <c r="G36" s="167"/>
      <c r="H36" s="80"/>
      <c r="I36" s="80"/>
      <c r="J36" s="139"/>
      <c r="K36" s="80"/>
      <c r="L36" s="80"/>
    </row>
    <row r="37" spans="2:13" s="22" customFormat="1" ht="15" customHeight="1">
      <c r="D37" s="156" t="s">
        <v>113</v>
      </c>
      <c r="E37" s="118"/>
      <c r="J37" s="357"/>
      <c r="K37" s="23"/>
      <c r="L37" s="23"/>
    </row>
    <row r="38" spans="2:13" s="103" customFormat="1" ht="20.5">
      <c r="D38" s="103" t="s">
        <v>219</v>
      </c>
      <c r="J38" s="356"/>
    </row>
    <row r="39" spans="2:13" s="115" customFormat="1">
      <c r="D39" s="94" t="s">
        <v>342</v>
      </c>
      <c r="E39" s="94"/>
      <c r="F39" s="94"/>
      <c r="G39" s="94"/>
      <c r="H39" s="94"/>
      <c r="I39" s="94"/>
      <c r="J39" s="357"/>
      <c r="K39" s="94"/>
      <c r="L39" s="94"/>
    </row>
    <row r="40" spans="2:13" s="94" customFormat="1">
      <c r="D40" s="94" t="s">
        <v>343</v>
      </c>
      <c r="J40" s="357"/>
      <c r="L40" s="115"/>
    </row>
    <row r="41" spans="2:13" s="94" customFormat="1">
      <c r="D41" s="94" t="s">
        <v>344</v>
      </c>
      <c r="E41" s="115"/>
      <c r="F41" s="115"/>
      <c r="G41" s="115"/>
      <c r="H41" s="115"/>
      <c r="I41" s="115"/>
      <c r="J41" s="358"/>
      <c r="K41" s="115"/>
    </row>
    <row r="42" spans="2:13" s="176" customFormat="1" ht="23">
      <c r="D42" s="115" t="s">
        <v>345</v>
      </c>
      <c r="E42" s="94"/>
      <c r="F42" s="94"/>
      <c r="G42" s="94"/>
      <c r="H42" s="94"/>
      <c r="I42" s="94"/>
      <c r="J42" s="357"/>
      <c r="K42" s="94"/>
    </row>
    <row r="43" spans="2:13" s="103" customFormat="1" ht="23.5">
      <c r="D43" s="175" t="s">
        <v>217</v>
      </c>
      <c r="E43" s="176"/>
      <c r="F43" s="176"/>
      <c r="G43" s="176"/>
      <c r="H43" s="176"/>
      <c r="I43" s="176"/>
      <c r="J43" s="359"/>
      <c r="K43" s="176"/>
    </row>
    <row r="44" spans="2:13" s="103" customFormat="1" ht="20.5">
      <c r="D44" s="203" t="s">
        <v>375</v>
      </c>
      <c r="J44" s="356"/>
    </row>
    <row r="45" spans="2:13" s="95" customFormat="1" ht="20.5">
      <c r="D45" s="203" t="s">
        <v>155</v>
      </c>
      <c r="E45" s="103"/>
      <c r="F45" s="103"/>
      <c r="G45" s="103"/>
      <c r="H45" s="103"/>
      <c r="I45" s="103"/>
      <c r="J45" s="356"/>
      <c r="K45" s="103"/>
      <c r="L45" s="103"/>
      <c r="M45" s="97"/>
    </row>
    <row r="46" spans="2:13" s="30" customFormat="1" ht="18">
      <c r="D46" s="207" t="s">
        <v>376</v>
      </c>
      <c r="E46" s="102"/>
      <c r="F46" s="102"/>
      <c r="G46" s="102"/>
      <c r="H46" s="102"/>
      <c r="I46" s="102"/>
      <c r="J46" s="367"/>
      <c r="K46" s="102"/>
      <c r="L46" s="102"/>
      <c r="M46" s="33"/>
    </row>
    <row r="47" spans="2:13" s="95" customFormat="1" ht="20.5">
      <c r="D47" s="207" t="s">
        <v>377</v>
      </c>
      <c r="E47" s="103"/>
      <c r="F47" s="103"/>
      <c r="G47" s="103"/>
      <c r="H47" s="103"/>
      <c r="I47" s="103"/>
      <c r="J47" s="356"/>
      <c r="K47" s="103"/>
      <c r="L47" s="97"/>
      <c r="M47" s="97"/>
    </row>
    <row r="48" spans="2:13" s="95" customFormat="1" ht="20.5">
      <c r="D48" s="203" t="s">
        <v>346</v>
      </c>
      <c r="H48" s="182"/>
      <c r="J48" s="168"/>
      <c r="L48" s="97"/>
      <c r="M48" s="97"/>
    </row>
    <row r="49" spans="1:13" s="95" customFormat="1" ht="20.25">
      <c r="D49" s="2"/>
      <c r="E49" s="2"/>
      <c r="F49" s="2"/>
      <c r="G49" s="2"/>
      <c r="H49" s="14"/>
      <c r="I49" s="2"/>
      <c r="J49" s="351"/>
      <c r="K49" s="30"/>
      <c r="L49" s="97"/>
      <c r="M49" s="97"/>
    </row>
    <row r="50" spans="1:13" s="95" customFormat="1" ht="21">
      <c r="D50" s="181" t="s">
        <v>160</v>
      </c>
      <c r="H50" s="182"/>
      <c r="J50" s="168"/>
      <c r="L50" s="97"/>
      <c r="M50" s="97"/>
    </row>
    <row r="51" spans="1:13" s="95" customFormat="1" ht="20.5">
      <c r="D51" s="207" t="s">
        <v>378</v>
      </c>
      <c r="H51" s="182"/>
      <c r="J51" s="168"/>
      <c r="L51" s="97"/>
      <c r="M51" s="97"/>
    </row>
    <row r="52" spans="1:13" s="95" customFormat="1" ht="21">
      <c r="D52" s="181" t="s">
        <v>161</v>
      </c>
      <c r="H52" s="182"/>
      <c r="J52" s="168"/>
      <c r="L52" s="97"/>
      <c r="M52" s="97"/>
    </row>
    <row r="53" spans="1:13" s="95" customFormat="1" ht="21">
      <c r="D53" s="181" t="s">
        <v>162</v>
      </c>
      <c r="H53" s="182"/>
      <c r="J53" s="168"/>
      <c r="L53" s="97"/>
      <c r="M53" s="97"/>
    </row>
    <row r="54" spans="1:13" s="95" customFormat="1" ht="21">
      <c r="D54" s="181" t="s">
        <v>163</v>
      </c>
      <c r="H54" s="182"/>
      <c r="J54" s="168"/>
      <c r="L54" s="97"/>
      <c r="M54" s="97"/>
    </row>
    <row r="55" spans="1:13" s="95" customFormat="1" ht="21">
      <c r="D55" s="181" t="s">
        <v>164</v>
      </c>
      <c r="H55" s="182"/>
      <c r="J55" s="168"/>
      <c r="L55" s="97"/>
      <c r="M55" s="97"/>
    </row>
    <row r="56" spans="1:13" s="95" customFormat="1" ht="21">
      <c r="D56" s="181" t="s">
        <v>379</v>
      </c>
      <c r="H56" s="182"/>
      <c r="J56" s="168"/>
      <c r="L56" s="97"/>
      <c r="M56" s="97"/>
    </row>
    <row r="57" spans="1:13" s="95" customFormat="1" ht="21">
      <c r="D57" s="181" t="s">
        <v>213</v>
      </c>
      <c r="H57" s="182"/>
      <c r="J57" s="168"/>
      <c r="L57" s="97"/>
      <c r="M57" s="97"/>
    </row>
    <row r="58" spans="1:13" ht="21">
      <c r="A58" s="183"/>
      <c r="D58" s="219" t="s">
        <v>380</v>
      </c>
      <c r="E58" s="95"/>
      <c r="F58" s="95"/>
      <c r="G58" s="95"/>
      <c r="H58" s="182"/>
      <c r="I58" s="95"/>
      <c r="J58" s="168"/>
      <c r="K58" s="95"/>
      <c r="M58" s="17"/>
    </row>
    <row r="59" spans="1:13" ht="21">
      <c r="A59" s="183"/>
      <c r="D59" s="219"/>
      <c r="E59" s="95"/>
      <c r="F59" s="95"/>
      <c r="G59" s="95"/>
      <c r="H59" s="182"/>
      <c r="I59" s="95"/>
      <c r="J59" s="168"/>
      <c r="K59" s="95"/>
      <c r="M59" s="17"/>
    </row>
    <row r="60" spans="1:13">
      <c r="J60" s="355"/>
      <c r="M60" s="17"/>
    </row>
  </sheetData>
  <phoneticPr fontId="23"/>
  <hyperlinks>
    <hyperlink ref="D13" r:id="rId1" display="https://ieeesa.webex.com/ieeesa/j.php?MTID=mda3ba4f3974508f2ffdebbf050a15da3" xr:uid="{C55A3C8C-6B9C-4719-82C2-DC9FB7371A8C}"/>
    <hyperlink ref="F13" r:id="rId2" display="mailto:23490809065@ieeesa.webex.com" xr:uid="{BC3334DB-A4C8-4779-988B-0175E8493B11}"/>
    <hyperlink ref="F21" r:id="rId3" xr:uid="{2FFC9A64-EB0C-40A2-8AE2-56342323A106}"/>
    <hyperlink ref="D51" r:id="rId4" display="mailto:23367660100@ieeesa.webex.com" xr:uid="{7B71335D-2E92-4445-9E04-43ED13CFAC4A}"/>
    <hyperlink ref="D58" r:id="rId5" xr:uid="{E5B5DB57-AFAB-4DE3-B6BC-14F62325BF83}"/>
    <hyperlink ref="D46" r:id="rId6" display="https://ieeesa.webex.com/wbxmjs/joinservice/sites/ieeesa/meeting/download/3e0bdaecc2e845988112b28cb38bc738?siteurl=ieeesa&amp;MTID=m077b9725fcf2dbe44c37fbf440e67f30" xr:uid="{C4D24F97-C310-4050-B2D6-401D9A9DE27A}"/>
  </hyperlinks>
  <pageMargins left="0.75" right="0.75" top="1" bottom="1" header="0.5" footer="0.5"/>
  <pageSetup paperSize="9" orientation="portrait" r:id="rId7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8"/>
  <sheetViews>
    <sheetView topLeftCell="A6" zoomScale="80" zoomScaleNormal="80" workbookViewId="0">
      <selection activeCell="E14" sqref="E14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6384" width="9.453125" style="2"/>
  </cols>
  <sheetData>
    <row r="1" spans="1:12" ht="18">
      <c r="B1" s="11"/>
      <c r="C1" s="12"/>
      <c r="D1" s="13" t="s">
        <v>99</v>
      </c>
      <c r="F1" s="15"/>
      <c r="G1" s="16"/>
      <c r="J1" s="349"/>
      <c r="L1" s="17"/>
    </row>
    <row r="2" spans="1:12">
      <c r="B2" s="15"/>
      <c r="C2" s="12"/>
      <c r="D2" s="18">
        <v>45673</v>
      </c>
      <c r="F2" s="15"/>
      <c r="G2" s="16"/>
      <c r="H2" s="16"/>
      <c r="I2" s="16"/>
      <c r="J2" s="355"/>
      <c r="L2" s="17"/>
    </row>
    <row r="3" spans="1:12" s="78" customFormat="1" ht="20.5">
      <c r="A3" s="111"/>
      <c r="E3" s="83"/>
      <c r="F3" s="41"/>
      <c r="G3" s="41"/>
      <c r="H3" s="41"/>
      <c r="I3" s="41"/>
      <c r="J3" s="41"/>
      <c r="K3" s="41"/>
      <c r="L3" s="41"/>
    </row>
    <row r="4" spans="1:12" s="26" customFormat="1" ht="61.5">
      <c r="B4" s="61"/>
      <c r="C4" s="62"/>
      <c r="D4" s="112" t="s">
        <v>271</v>
      </c>
      <c r="E4" s="35" t="s">
        <v>104</v>
      </c>
      <c r="F4" s="35" t="s">
        <v>105</v>
      </c>
      <c r="G4" s="49" t="s">
        <v>100</v>
      </c>
      <c r="H4" s="93" t="s">
        <v>347</v>
      </c>
      <c r="I4" s="92" t="s">
        <v>348</v>
      </c>
      <c r="J4" s="350" t="s">
        <v>384</v>
      </c>
      <c r="K4" s="224" t="s">
        <v>350</v>
      </c>
    </row>
    <row r="5" spans="1:12" s="26" customFormat="1" ht="35.5" customHeight="1">
      <c r="B5" s="61"/>
      <c r="C5" s="62"/>
      <c r="D5" s="63"/>
      <c r="E5" s="35"/>
      <c r="F5" s="35"/>
      <c r="G5" s="67">
        <v>120</v>
      </c>
      <c r="H5" s="80">
        <v>0.5625</v>
      </c>
      <c r="I5" s="80">
        <f>H5-7/24</f>
        <v>0.27083333333333331</v>
      </c>
      <c r="J5" s="139">
        <f>K5+19/24</f>
        <v>0.97916666666666663</v>
      </c>
      <c r="K5" s="80">
        <f>H5-9/24</f>
        <v>0.1875</v>
      </c>
    </row>
    <row r="6" spans="1:12" s="30" customFormat="1" ht="20.5">
      <c r="A6" s="44"/>
      <c r="B6" s="145">
        <v>4.0999999999999996</v>
      </c>
      <c r="C6" s="99"/>
      <c r="D6" s="138" t="s">
        <v>114</v>
      </c>
      <c r="E6" s="48" t="s">
        <v>387</v>
      </c>
      <c r="F6" s="147" t="s">
        <v>115</v>
      </c>
      <c r="G6" s="137">
        <v>1</v>
      </c>
      <c r="H6" s="80">
        <v>0.5625</v>
      </c>
      <c r="I6" s="80">
        <f>H6-7/24</f>
        <v>0.27083333333333331</v>
      </c>
      <c r="J6" s="139">
        <f>K6+19/24</f>
        <v>0.97916666666666663</v>
      </c>
      <c r="K6" s="80">
        <f>H6-9/24</f>
        <v>0.1875</v>
      </c>
    </row>
    <row r="7" spans="1:12" s="30" customFormat="1" ht="41">
      <c r="A7" s="44"/>
      <c r="B7" s="145"/>
      <c r="C7" s="99"/>
      <c r="D7" s="138" t="s">
        <v>27</v>
      </c>
      <c r="E7" s="47"/>
      <c r="F7" s="78"/>
      <c r="G7" s="137">
        <v>1</v>
      </c>
      <c r="H7" s="80">
        <f t="shared" ref="H7:H10" si="0">H6+TIME(0,G6,0)</f>
        <v>0.56319444444444444</v>
      </c>
      <c r="I7" s="80">
        <f t="shared" ref="I7:I10" si="1">I6+TIME(0,G6,0)</f>
        <v>0.27152777777777776</v>
      </c>
      <c r="J7" s="139">
        <f t="shared" ref="J7:J10" si="2">J6+TIME(0,G6,0)</f>
        <v>0.97986111111111107</v>
      </c>
      <c r="K7" s="80">
        <f t="shared" ref="K7:K10" si="3">K6+TIME(0,G6,0)</f>
        <v>0.18819444444444444</v>
      </c>
    </row>
    <row r="8" spans="1:12" s="30" customFormat="1" ht="20.5">
      <c r="A8" s="44"/>
      <c r="B8" s="146">
        <f>B6+0.1</f>
        <v>4.1999999999999993</v>
      </c>
      <c r="C8" s="85"/>
      <c r="D8" s="138" t="s">
        <v>108</v>
      </c>
      <c r="E8" s="47"/>
      <c r="F8" s="147" t="s">
        <v>109</v>
      </c>
      <c r="G8" s="137">
        <v>1</v>
      </c>
      <c r="H8" s="71">
        <f t="shared" si="0"/>
        <v>0.56388888888888888</v>
      </c>
      <c r="I8" s="71">
        <f t="shared" si="1"/>
        <v>0.2722222222222222</v>
      </c>
      <c r="J8" s="140">
        <f t="shared" si="2"/>
        <v>0.98055555555555551</v>
      </c>
      <c r="K8" s="71">
        <f t="shared" si="3"/>
        <v>0.18888888888888888</v>
      </c>
    </row>
    <row r="9" spans="1:12" s="30" customFormat="1" ht="23.25" customHeight="1">
      <c r="A9" s="44"/>
      <c r="B9" s="146">
        <f t="shared" ref="B9:B10" si="4">B8+0.1</f>
        <v>4.2999999999999989</v>
      </c>
      <c r="C9" s="85"/>
      <c r="D9" s="138" t="s">
        <v>117</v>
      </c>
      <c r="E9" s="47"/>
      <c r="F9" s="147" t="s">
        <v>107</v>
      </c>
      <c r="G9" s="137">
        <v>1</v>
      </c>
      <c r="H9" s="71">
        <f t="shared" si="0"/>
        <v>0.56458333333333333</v>
      </c>
      <c r="I9" s="71">
        <f t="shared" si="1"/>
        <v>0.27291666666666664</v>
      </c>
      <c r="J9" s="140">
        <f t="shared" si="2"/>
        <v>0.98124999999999996</v>
      </c>
      <c r="K9" s="71">
        <f t="shared" si="3"/>
        <v>0.18958333333333333</v>
      </c>
    </row>
    <row r="10" spans="1:12" s="30" customFormat="1" ht="23.25" customHeight="1">
      <c r="A10" s="44"/>
      <c r="B10" s="146">
        <f t="shared" si="4"/>
        <v>4.3999999999999986</v>
      </c>
      <c r="C10" s="85"/>
      <c r="D10" s="138" t="s">
        <v>118</v>
      </c>
      <c r="E10" s="47" t="s">
        <v>391</v>
      </c>
      <c r="F10" s="147" t="s">
        <v>107</v>
      </c>
      <c r="G10" s="68">
        <v>5</v>
      </c>
      <c r="H10" s="71">
        <f t="shared" si="0"/>
        <v>0.56527777777777777</v>
      </c>
      <c r="I10" s="71">
        <f t="shared" si="1"/>
        <v>0.27361111111111108</v>
      </c>
      <c r="J10" s="140">
        <f t="shared" si="2"/>
        <v>0.9819444444444444</v>
      </c>
      <c r="K10" s="71">
        <f t="shared" si="3"/>
        <v>0.19027777777777777</v>
      </c>
    </row>
    <row r="11" spans="1:12" s="313" customFormat="1" ht="87.25" customHeight="1">
      <c r="B11" s="314">
        <f>B10+0.1</f>
        <v>4.4999999999999982</v>
      </c>
      <c r="C11" s="157"/>
      <c r="D11" s="170" t="s">
        <v>351</v>
      </c>
      <c r="E11" s="51" t="s">
        <v>319</v>
      </c>
      <c r="F11" s="220" t="s">
        <v>274</v>
      </c>
      <c r="G11" s="68">
        <v>15</v>
      </c>
      <c r="H11" s="80">
        <f t="shared" ref="H11:H12" si="5">H10+TIME(0,G10,0)</f>
        <v>0.56874999999999998</v>
      </c>
      <c r="I11" s="80">
        <f t="shared" ref="I11:I12" si="6">I10+TIME(0,G10,0)</f>
        <v>0.27708333333333329</v>
      </c>
      <c r="J11" s="139">
        <f t="shared" ref="J11:J12" si="7">J10+TIME(0,G10,0)</f>
        <v>0.98541666666666661</v>
      </c>
      <c r="K11" s="80">
        <f t="shared" ref="K11:K12" si="8">K10+TIME(0,G10,0)</f>
        <v>0.19374999999999998</v>
      </c>
    </row>
    <row r="12" spans="1:12" s="17" customFormat="1" ht="57" customHeight="1">
      <c r="B12" s="57">
        <f t="shared" ref="B12:B15" si="9">B11+0.1</f>
        <v>4.5999999999999979</v>
      </c>
      <c r="C12" s="97"/>
      <c r="D12" s="75" t="s">
        <v>214</v>
      </c>
      <c r="E12" s="54" t="s">
        <v>353</v>
      </c>
      <c r="F12" s="67" t="s">
        <v>281</v>
      </c>
      <c r="G12" s="68">
        <v>10</v>
      </c>
      <c r="H12" s="80">
        <f t="shared" si="5"/>
        <v>0.57916666666666661</v>
      </c>
      <c r="I12" s="80">
        <f t="shared" si="6"/>
        <v>0.28749999999999998</v>
      </c>
      <c r="J12" s="139">
        <f t="shared" si="7"/>
        <v>0.99583333333333324</v>
      </c>
      <c r="K12" s="80">
        <f t="shared" si="8"/>
        <v>0.20416666666666664</v>
      </c>
    </row>
    <row r="13" spans="1:12" s="97" customFormat="1" ht="74.5" customHeight="1">
      <c r="A13" s="89"/>
      <c r="B13" s="57">
        <f t="shared" si="9"/>
        <v>4.6999999999999975</v>
      </c>
      <c r="C13" s="33"/>
      <c r="D13" s="75" t="s">
        <v>216</v>
      </c>
      <c r="E13" s="54" t="s">
        <v>354</v>
      </c>
      <c r="F13" s="67" t="s">
        <v>142</v>
      </c>
      <c r="G13" s="68">
        <v>15</v>
      </c>
      <c r="H13" s="80">
        <f>H12+TIME(0,G12,0)</f>
        <v>0.58611111111111103</v>
      </c>
      <c r="I13" s="80">
        <f>I12+TIME(0,G12,0)</f>
        <v>0.2944444444444444</v>
      </c>
      <c r="J13" s="139">
        <f>J12+TIME(0,G12,0)</f>
        <v>1.0027777777777778</v>
      </c>
      <c r="K13" s="80">
        <f>K12+TIME(0,G12,0)</f>
        <v>0.21111111111111108</v>
      </c>
    </row>
    <row r="14" spans="1:12" s="17" customFormat="1" ht="99.75" customHeight="1">
      <c r="B14" s="57">
        <f t="shared" si="9"/>
        <v>4.7999999999999972</v>
      </c>
      <c r="D14" s="75" t="s">
        <v>180</v>
      </c>
      <c r="E14" s="54" t="s">
        <v>355</v>
      </c>
      <c r="F14" s="81" t="s">
        <v>170</v>
      </c>
      <c r="G14" s="68">
        <v>15</v>
      </c>
      <c r="H14" s="169">
        <f t="shared" ref="H14:H15" si="10">H13+TIME(0,G13,0)</f>
        <v>0.59652777777777766</v>
      </c>
      <c r="I14" s="190">
        <f t="shared" ref="I14:I15" si="11">I13+TIME(0,G13,0)</f>
        <v>0.30486111111111108</v>
      </c>
      <c r="J14" s="141">
        <f t="shared" ref="J14:J15" si="12">J13+TIME(0,G13,0)</f>
        <v>1.0131944444444445</v>
      </c>
      <c r="K14" s="190">
        <f t="shared" ref="K14:K15" si="13">K13+TIME(0,G13,0)</f>
        <v>0.22152777777777774</v>
      </c>
    </row>
    <row r="15" spans="1:12" s="17" customFormat="1" ht="74.25" customHeight="1">
      <c r="B15" s="57">
        <f t="shared" si="9"/>
        <v>4.8999999999999968</v>
      </c>
      <c r="D15" s="75" t="s">
        <v>174</v>
      </c>
      <c r="E15" s="54" t="s">
        <v>356</v>
      </c>
      <c r="F15" s="81" t="s">
        <v>173</v>
      </c>
      <c r="G15" s="68">
        <v>15</v>
      </c>
      <c r="H15" s="80">
        <f t="shared" si="10"/>
        <v>0.60694444444444429</v>
      </c>
      <c r="I15" s="80">
        <f t="shared" si="11"/>
        <v>0.31527777777777777</v>
      </c>
      <c r="J15" s="139">
        <f t="shared" si="12"/>
        <v>1.0236111111111112</v>
      </c>
      <c r="K15" s="80">
        <f t="shared" si="13"/>
        <v>0.2319444444444444</v>
      </c>
    </row>
    <row r="16" spans="1:12" s="97" customFormat="1" ht="73" customHeight="1">
      <c r="B16" s="100">
        <f t="shared" ref="B16:B21" si="14">B15+0.1</f>
        <v>4.9999999999999964</v>
      </c>
      <c r="D16" s="316" t="s">
        <v>284</v>
      </c>
      <c r="E16" s="185" t="s">
        <v>357</v>
      </c>
      <c r="F16" s="81" t="s">
        <v>107</v>
      </c>
      <c r="G16" s="68">
        <v>15</v>
      </c>
      <c r="H16" s="80">
        <f t="shared" ref="H16:H21" si="15">H15+TIME(0,G15,0)</f>
        <v>0.61736111111111092</v>
      </c>
      <c r="I16" s="80">
        <f t="shared" ref="I16:I21" si="16">I15+TIME(0,G15,0)</f>
        <v>0.32569444444444445</v>
      </c>
      <c r="J16" s="139">
        <f>J15+TIME(0,G15,0)</f>
        <v>1.034027777777778</v>
      </c>
      <c r="K16" s="80">
        <f t="shared" ref="K16:K21" si="17">K15+TIME(0,G15,0)</f>
        <v>0.24236111111111105</v>
      </c>
    </row>
    <row r="17" spans="1:14" s="97" customFormat="1" ht="73" customHeight="1">
      <c r="B17" s="100">
        <f t="shared" si="14"/>
        <v>5.0999999999999961</v>
      </c>
      <c r="D17" s="184" t="s">
        <v>285</v>
      </c>
      <c r="E17" s="185" t="s">
        <v>358</v>
      </c>
      <c r="F17" s="81" t="s">
        <v>107</v>
      </c>
      <c r="G17" s="68">
        <v>10</v>
      </c>
      <c r="H17" s="80">
        <f t="shared" si="15"/>
        <v>0.62777777777777755</v>
      </c>
      <c r="I17" s="80">
        <f t="shared" si="16"/>
        <v>0.33611111111111114</v>
      </c>
      <c r="J17" s="139">
        <f>J16+TIME(0,G16,0)</f>
        <v>1.0444444444444447</v>
      </c>
      <c r="K17" s="80">
        <f t="shared" si="17"/>
        <v>0.25277777777777771</v>
      </c>
    </row>
    <row r="18" spans="1:14" ht="82.5" customHeight="1">
      <c r="A18" s="17"/>
      <c r="B18" s="216">
        <f t="shared" si="14"/>
        <v>5.1999999999999957</v>
      </c>
      <c r="C18" s="60"/>
      <c r="D18" s="215" t="s">
        <v>222</v>
      </c>
      <c r="E18" s="54" t="s">
        <v>359</v>
      </c>
      <c r="F18" s="67" t="s">
        <v>223</v>
      </c>
      <c r="G18" s="68">
        <v>5</v>
      </c>
      <c r="H18" s="80">
        <f t="shared" si="15"/>
        <v>0.63472222222222197</v>
      </c>
      <c r="I18" s="80">
        <f t="shared" si="16"/>
        <v>0.34305555555555556</v>
      </c>
      <c r="J18" s="139">
        <f>J17+TIME(0,G17,0)</f>
        <v>1.0513888888888892</v>
      </c>
      <c r="K18" s="80">
        <f t="shared" si="17"/>
        <v>0.25972222222222213</v>
      </c>
      <c r="L18" s="30"/>
      <c r="M18" s="30"/>
      <c r="N18" s="30"/>
    </row>
    <row r="19" spans="1:14" ht="82.5" customHeight="1">
      <c r="A19" s="17"/>
      <c r="B19" s="216">
        <f t="shared" si="14"/>
        <v>5.2999999999999954</v>
      </c>
      <c r="C19" s="60"/>
      <c r="D19" s="215" t="s">
        <v>123</v>
      </c>
      <c r="E19" s="54" t="s">
        <v>360</v>
      </c>
      <c r="F19" s="67" t="s">
        <v>215</v>
      </c>
      <c r="G19" s="68">
        <v>5</v>
      </c>
      <c r="H19" s="80">
        <f t="shared" si="15"/>
        <v>0.63819444444444418</v>
      </c>
      <c r="I19" s="80">
        <f t="shared" si="16"/>
        <v>0.34652777777777777</v>
      </c>
      <c r="J19" s="139">
        <f>J18+TIME(0,G18,0)</f>
        <v>1.0548611111111115</v>
      </c>
      <c r="K19" s="80">
        <f t="shared" si="17"/>
        <v>0.26319444444444434</v>
      </c>
      <c r="L19" s="30"/>
      <c r="M19" s="30"/>
      <c r="N19" s="30"/>
    </row>
    <row r="20" spans="1:14" ht="82.5" customHeight="1">
      <c r="A20" s="17"/>
      <c r="B20" s="216">
        <f t="shared" si="14"/>
        <v>5.399999999999995</v>
      </c>
      <c r="C20" s="60"/>
      <c r="D20" s="215" t="s">
        <v>148</v>
      </c>
      <c r="E20" s="54" t="s">
        <v>361</v>
      </c>
      <c r="F20" s="67" t="s">
        <v>134</v>
      </c>
      <c r="G20" s="68">
        <v>5</v>
      </c>
      <c r="H20" s="59">
        <f t="shared" si="15"/>
        <v>0.64166666666666639</v>
      </c>
      <c r="I20" s="59">
        <f t="shared" si="16"/>
        <v>0.35</v>
      </c>
      <c r="J20" s="141">
        <f>J19+TIME(1,G19,0)</f>
        <v>1.1000000000000003</v>
      </c>
      <c r="K20" s="59">
        <f t="shared" si="17"/>
        <v>0.26666666666666655</v>
      </c>
      <c r="L20" s="30"/>
      <c r="M20" s="30"/>
      <c r="N20" s="30"/>
    </row>
    <row r="21" spans="1:14" s="103" customFormat="1" ht="58.5" customHeight="1">
      <c r="A21" s="103" t="s">
        <v>135</v>
      </c>
      <c r="B21" s="100">
        <f t="shared" si="14"/>
        <v>5.4999999999999947</v>
      </c>
      <c r="C21" s="60"/>
      <c r="D21" s="215" t="s">
        <v>122</v>
      </c>
      <c r="E21" s="54"/>
      <c r="F21" s="67" t="s">
        <v>107</v>
      </c>
      <c r="G21" s="315">
        <v>1</v>
      </c>
      <c r="H21" s="80">
        <f t="shared" si="15"/>
        <v>0.6451388888888886</v>
      </c>
      <c r="I21" s="80">
        <f t="shared" si="16"/>
        <v>0.35347222222222219</v>
      </c>
      <c r="J21" s="139">
        <f>J20+TIME(0,G20,0)</f>
        <v>1.1034722222222226</v>
      </c>
      <c r="K21" s="80">
        <f t="shared" si="17"/>
        <v>0.27013888888888876</v>
      </c>
    </row>
    <row r="22" spans="1:14" s="78" customFormat="1" ht="20.5">
      <c r="A22" s="111"/>
      <c r="E22" s="83"/>
      <c r="F22" s="41"/>
      <c r="G22" s="41"/>
      <c r="H22" s="41"/>
      <c r="I22" s="41"/>
      <c r="J22" s="41"/>
      <c r="K22" s="41"/>
      <c r="L22" s="41"/>
    </row>
    <row r="23" spans="1:14" s="22" customFormat="1" ht="15" customHeight="1">
      <c r="D23" s="156" t="s">
        <v>113</v>
      </c>
      <c r="E23" s="118"/>
      <c r="J23" s="23"/>
      <c r="K23" s="23"/>
    </row>
    <row r="24" spans="1:14" s="103" customFormat="1" ht="20.5">
      <c r="D24" s="103" t="s">
        <v>220</v>
      </c>
    </row>
    <row r="25" spans="1:14" s="115" customFormat="1">
      <c r="D25" s="94" t="s">
        <v>362</v>
      </c>
      <c r="E25" s="94"/>
      <c r="F25" s="94"/>
      <c r="G25" s="94"/>
      <c r="H25" s="94"/>
      <c r="I25" s="94"/>
      <c r="J25" s="357"/>
      <c r="K25" s="94"/>
      <c r="L25" s="94"/>
    </row>
    <row r="26" spans="1:14" s="94" customFormat="1">
      <c r="D26" s="94" t="s">
        <v>363</v>
      </c>
      <c r="J26" s="357"/>
      <c r="L26" s="115"/>
    </row>
    <row r="27" spans="1:14" s="94" customFormat="1">
      <c r="D27" s="94" t="s">
        <v>364</v>
      </c>
      <c r="E27" s="115"/>
      <c r="F27" s="115"/>
      <c r="G27" s="115"/>
      <c r="H27" s="115"/>
      <c r="I27" s="115"/>
      <c r="J27" s="358"/>
      <c r="K27" s="115"/>
    </row>
    <row r="28" spans="1:14" s="176" customFormat="1" ht="23">
      <c r="D28" s="115" t="s">
        <v>365</v>
      </c>
      <c r="E28" s="94"/>
      <c r="F28" s="94"/>
      <c r="G28" s="94"/>
      <c r="H28" s="94"/>
      <c r="I28" s="94"/>
      <c r="J28" s="357"/>
      <c r="K28" s="94"/>
    </row>
    <row r="29" spans="1:14" s="103" customFormat="1" ht="23.5">
      <c r="D29" s="175" t="s">
        <v>217</v>
      </c>
      <c r="E29" s="176"/>
      <c r="F29" s="176"/>
      <c r="G29" s="176"/>
      <c r="H29" s="176"/>
      <c r="I29" s="176"/>
      <c r="J29" s="359"/>
      <c r="K29" s="176"/>
    </row>
    <row r="30" spans="1:14" s="103" customFormat="1" ht="20.5">
      <c r="D30" s="203" t="s">
        <v>375</v>
      </c>
      <c r="J30" s="356"/>
    </row>
    <row r="31" spans="1:14" s="95" customFormat="1" ht="20.5">
      <c r="D31" s="203" t="s">
        <v>155</v>
      </c>
      <c r="E31" s="103"/>
      <c r="F31" s="103"/>
      <c r="G31" s="103"/>
      <c r="H31" s="103"/>
      <c r="I31" s="103"/>
      <c r="J31" s="356"/>
      <c r="K31" s="103"/>
      <c r="L31" s="103"/>
      <c r="M31" s="97"/>
    </row>
    <row r="32" spans="1:14" s="30" customFormat="1" ht="18">
      <c r="D32" s="207" t="s">
        <v>376</v>
      </c>
      <c r="E32" s="102"/>
      <c r="F32" s="102"/>
      <c r="G32" s="102"/>
      <c r="H32" s="102"/>
      <c r="I32" s="102"/>
      <c r="J32" s="367"/>
      <c r="K32" s="102"/>
      <c r="L32" s="102"/>
      <c r="M32" s="33"/>
    </row>
    <row r="33" spans="1:15" s="95" customFormat="1" ht="20.5">
      <c r="D33" s="207" t="s">
        <v>377</v>
      </c>
      <c r="E33" s="103"/>
      <c r="F33" s="103"/>
      <c r="G33" s="103"/>
      <c r="H33" s="103"/>
      <c r="I33" s="103"/>
      <c r="J33" s="356"/>
      <c r="K33" s="103"/>
      <c r="L33" s="97"/>
      <c r="M33" s="97"/>
    </row>
    <row r="34" spans="1:15" s="95" customFormat="1" ht="20.5">
      <c r="D34" s="203" t="s">
        <v>346</v>
      </c>
      <c r="H34" s="182"/>
      <c r="J34" s="168"/>
      <c r="L34" s="97"/>
      <c r="M34" s="97"/>
    </row>
    <row r="35" spans="1:15" ht="20.5">
      <c r="D35" s="203" t="s">
        <v>240</v>
      </c>
      <c r="E35" s="95"/>
      <c r="F35" s="95"/>
      <c r="G35" s="95"/>
      <c r="H35" s="182"/>
      <c r="I35" s="95"/>
      <c r="J35" s="95"/>
      <c r="K35" s="95"/>
      <c r="L35" s="17"/>
    </row>
    <row r="36" spans="1:15" s="95" customFormat="1" ht="21">
      <c r="D36" s="181"/>
      <c r="H36" s="182"/>
    </row>
    <row r="37" spans="1:15" s="95" customFormat="1" ht="21">
      <c r="D37" s="181"/>
      <c r="H37" s="182"/>
    </row>
    <row r="38" spans="1:15" s="30" customFormat="1" ht="27">
      <c r="A38" s="78"/>
      <c r="B38" s="44"/>
      <c r="C38" s="44"/>
      <c r="E38" s="33"/>
      <c r="F38" s="33"/>
      <c r="G38" s="49" t="s">
        <v>100</v>
      </c>
      <c r="H38" s="93" t="s">
        <v>347</v>
      </c>
      <c r="I38" s="92" t="s">
        <v>348</v>
      </c>
      <c r="J38" s="350" t="s">
        <v>349</v>
      </c>
      <c r="K38" s="224" t="s">
        <v>350</v>
      </c>
    </row>
    <row r="39" spans="1:15" s="17" customFormat="1" ht="47.25" customHeight="1">
      <c r="A39" s="30"/>
      <c r="D39" s="112" t="s">
        <v>366</v>
      </c>
      <c r="E39" s="35"/>
      <c r="F39" s="35"/>
      <c r="G39" s="144">
        <v>120</v>
      </c>
      <c r="H39" s="71">
        <v>0.66666666666666663</v>
      </c>
      <c r="I39" s="71">
        <f>H39+10/24</f>
        <v>1.0833333333333333</v>
      </c>
      <c r="J39" s="140">
        <f>H39+17/24</f>
        <v>1.375</v>
      </c>
      <c r="K39" s="71">
        <f>H39+8/24</f>
        <v>1</v>
      </c>
    </row>
    <row r="40" spans="1:15" s="30" customFormat="1" ht="18">
      <c r="A40" s="17"/>
      <c r="B40" s="44"/>
      <c r="C40" s="44"/>
      <c r="E40" s="33"/>
      <c r="F40" s="33"/>
      <c r="G40" s="31"/>
      <c r="H40" s="71"/>
      <c r="I40" s="71"/>
      <c r="J40" s="140"/>
      <c r="K40" s="71"/>
    </row>
    <row r="41" spans="1:15" s="102" customFormat="1" ht="18.75" thickBot="1">
      <c r="A41" s="44"/>
    </row>
    <row r="42" spans="1:15" ht="19.25" thickBot="1">
      <c r="D42" s="203" t="s">
        <v>309</v>
      </c>
      <c r="E42" s="128"/>
      <c r="F42" s="179"/>
      <c r="G42" s="150"/>
      <c r="H42" s="39"/>
      <c r="I42" s="56"/>
      <c r="J42" s="30"/>
      <c r="K42" s="33"/>
      <c r="L42" s="33"/>
      <c r="M42" s="30"/>
      <c r="N42" s="30"/>
      <c r="O42" s="30"/>
    </row>
    <row r="43" spans="1:15" s="26" customFormat="1" ht="19.25" thickBot="1">
      <c r="D43" s="203" t="s">
        <v>155</v>
      </c>
      <c r="E43" s="128"/>
      <c r="F43" s="209"/>
      <c r="G43" s="210"/>
      <c r="H43" s="70"/>
      <c r="I43" s="80"/>
      <c r="K43" s="60"/>
      <c r="L43" s="60"/>
    </row>
    <row r="44" spans="1:15" s="26" customFormat="1" ht="18.5">
      <c r="D44" s="229" t="s">
        <v>370</v>
      </c>
      <c r="E44" s="128"/>
      <c r="F44" s="203" t="s">
        <v>160</v>
      </c>
      <c r="G44" s="211"/>
      <c r="H44" s="70"/>
      <c r="I44" s="80"/>
      <c r="K44" s="60"/>
      <c r="L44" s="60"/>
    </row>
    <row r="45" spans="1:15" s="26" customFormat="1" ht="37">
      <c r="D45" s="366" t="s">
        <v>371</v>
      </c>
      <c r="E45" s="128"/>
      <c r="F45" s="229" t="s">
        <v>372</v>
      </c>
      <c r="G45" s="211"/>
      <c r="H45" s="70"/>
      <c r="I45" s="80"/>
      <c r="K45" s="60"/>
      <c r="L45" s="60"/>
    </row>
    <row r="46" spans="1:15" s="26" customFormat="1" ht="18.5">
      <c r="D46" s="209" t="s">
        <v>246</v>
      </c>
      <c r="E46" s="128"/>
      <c r="F46" s="203" t="s">
        <v>275</v>
      </c>
      <c r="G46" s="211"/>
      <c r="H46" s="70"/>
      <c r="I46" s="80"/>
      <c r="K46" s="60"/>
      <c r="L46" s="60"/>
    </row>
    <row r="47" spans="1:15" s="26" customFormat="1" ht="18.5">
      <c r="D47" s="209" t="s">
        <v>247</v>
      </c>
      <c r="E47" s="128"/>
      <c r="F47" s="203" t="s">
        <v>277</v>
      </c>
      <c r="G47" s="211"/>
      <c r="H47" s="70"/>
      <c r="I47" s="80"/>
      <c r="K47" s="60"/>
      <c r="L47" s="60"/>
    </row>
    <row r="48" spans="1:15" s="26" customFormat="1" ht="18.5">
      <c r="D48" s="209"/>
      <c r="E48" s="128"/>
      <c r="F48" s="203" t="s">
        <v>276</v>
      </c>
      <c r="G48" s="211"/>
      <c r="H48" s="70"/>
      <c r="I48" s="80"/>
      <c r="K48" s="60"/>
      <c r="L48" s="60"/>
    </row>
    <row r="49" spans="1:14" s="26" customFormat="1" ht="15.75">
      <c r="D49" s="213"/>
      <c r="E49" s="128"/>
      <c r="F49" s="219" t="s">
        <v>278</v>
      </c>
      <c r="G49" s="211"/>
      <c r="H49" s="70"/>
      <c r="I49" s="80"/>
      <c r="K49" s="60"/>
      <c r="L49" s="60"/>
    </row>
    <row r="50" spans="1:14" s="26" customFormat="1" ht="18.5">
      <c r="D50" s="213"/>
      <c r="E50" s="128"/>
      <c r="F50" s="203" t="s">
        <v>373</v>
      </c>
      <c r="G50" s="211"/>
      <c r="H50" s="70"/>
      <c r="I50" s="80"/>
      <c r="K50" s="60"/>
      <c r="L50" s="60"/>
    </row>
    <row r="51" spans="1:14" s="26" customFormat="1" ht="18.5">
      <c r="D51" s="213"/>
      <c r="E51" s="128"/>
      <c r="F51" s="203" t="s">
        <v>279</v>
      </c>
      <c r="G51" s="211"/>
      <c r="H51" s="70"/>
      <c r="I51" s="80"/>
      <c r="K51" s="60"/>
      <c r="L51" s="60"/>
    </row>
    <row r="52" spans="1:14" s="26" customFormat="1" ht="15.75">
      <c r="D52" s="213"/>
      <c r="E52" s="128"/>
      <c r="F52" s="219" t="s">
        <v>374</v>
      </c>
      <c r="G52" s="211"/>
      <c r="H52" s="70"/>
      <c r="I52" s="80"/>
      <c r="K52" s="60"/>
      <c r="L52" s="60"/>
    </row>
    <row r="53" spans="1:14" s="26" customFormat="1">
      <c r="B53" s="214"/>
      <c r="C53" s="21"/>
      <c r="D53" s="58"/>
      <c r="E53" s="14"/>
      <c r="F53" s="219"/>
      <c r="G53" s="70"/>
      <c r="H53" s="70"/>
      <c r="I53" s="80"/>
      <c r="K53" s="60"/>
      <c r="L53" s="60"/>
    </row>
    <row r="55" spans="1:14" ht="18">
      <c r="B55" s="30"/>
      <c r="C55" s="30"/>
      <c r="D55" s="30"/>
      <c r="E55" s="31"/>
      <c r="F55" s="30"/>
      <c r="I55" s="30"/>
      <c r="J55" s="72"/>
      <c r="K55" s="33"/>
      <c r="L55" s="30"/>
      <c r="M55" s="30"/>
      <c r="N55" s="30"/>
    </row>
    <row r="56" spans="1:14" ht="18">
      <c r="A56" s="30"/>
      <c r="B56" s="30"/>
      <c r="C56" s="30"/>
      <c r="D56" s="30"/>
      <c r="E56" s="31"/>
      <c r="F56" s="30"/>
      <c r="G56" s="30"/>
      <c r="H56" s="40"/>
      <c r="I56" s="30"/>
      <c r="J56" s="72"/>
      <c r="K56" s="33"/>
      <c r="L56" s="30"/>
      <c r="M56" s="30"/>
      <c r="N56" s="30"/>
    </row>
    <row r="57" spans="1:14" ht="1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0"/>
      <c r="M57" s="30"/>
      <c r="N57" s="30"/>
    </row>
    <row r="58" spans="1:14" ht="1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0"/>
      <c r="M58" s="30"/>
      <c r="N58" s="30"/>
    </row>
    <row r="59" spans="1:14" ht="1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0"/>
      <c r="M59" s="30"/>
      <c r="N59" s="30"/>
    </row>
    <row r="60" spans="1:14" ht="1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0"/>
      <c r="M60" s="30"/>
      <c r="N60" s="30"/>
    </row>
    <row r="61" spans="1:14" ht="1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0"/>
      <c r="M61" s="30"/>
      <c r="N61" s="30"/>
    </row>
    <row r="62" spans="1:14" ht="1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0"/>
      <c r="M62" s="30"/>
      <c r="N62" s="30"/>
    </row>
    <row r="63" spans="1:14" ht="1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0"/>
      <c r="M63" s="30"/>
      <c r="N63" s="30"/>
    </row>
    <row r="64" spans="1:14" ht="1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0"/>
      <c r="M64" s="30"/>
      <c r="N64" s="30"/>
    </row>
    <row r="65" spans="1:14" ht="1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0"/>
      <c r="M65" s="30"/>
      <c r="N65" s="30"/>
    </row>
    <row r="66" spans="1:14" ht="1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0"/>
      <c r="M66" s="30"/>
      <c r="N66" s="30"/>
    </row>
    <row r="67" spans="1:14" ht="1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0"/>
      <c r="M67" s="30"/>
      <c r="N67" s="30"/>
    </row>
    <row r="68" spans="1:14" ht="1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0"/>
      <c r="M68" s="30"/>
      <c r="N68" s="30"/>
    </row>
    <row r="69" spans="1:14" ht="1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0"/>
      <c r="M69" s="30"/>
      <c r="N69" s="30"/>
    </row>
    <row r="70" spans="1:14" ht="1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0"/>
      <c r="M70" s="30"/>
      <c r="N70" s="30"/>
    </row>
    <row r="71" spans="1:14" ht="1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0"/>
      <c r="M71" s="30"/>
      <c r="N71" s="30"/>
    </row>
    <row r="72" spans="1:14" ht="1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0"/>
      <c r="M72" s="30"/>
      <c r="N72" s="30"/>
    </row>
    <row r="73" spans="1:14" ht="1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0"/>
      <c r="M73" s="30"/>
      <c r="N73" s="30"/>
    </row>
    <row r="74" spans="1:14" ht="1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0"/>
      <c r="M74" s="30"/>
      <c r="N74" s="30"/>
    </row>
    <row r="75" spans="1:14" ht="1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0"/>
      <c r="M75" s="30"/>
      <c r="N75" s="30"/>
    </row>
    <row r="76" spans="1:14" ht="1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0"/>
      <c r="M76" s="30"/>
      <c r="N76" s="30"/>
    </row>
    <row r="77" spans="1:14" ht="1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0"/>
      <c r="M77" s="30"/>
      <c r="N77" s="30"/>
    </row>
    <row r="78" spans="1:14" ht="1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0"/>
      <c r="M78" s="30"/>
      <c r="N78" s="30"/>
    </row>
    <row r="79" spans="1:14" ht="1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0"/>
      <c r="M79" s="30"/>
      <c r="N79" s="30"/>
    </row>
    <row r="80" spans="1:14" ht="1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0"/>
      <c r="M80" s="30"/>
      <c r="N80" s="30"/>
    </row>
    <row r="81" spans="1:14" ht="1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0"/>
      <c r="M81" s="30"/>
      <c r="N81" s="30"/>
    </row>
    <row r="82" spans="1:14" ht="1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0"/>
      <c r="M82" s="30"/>
      <c r="N82" s="30"/>
    </row>
    <row r="83" spans="1:14" ht="1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0"/>
      <c r="M83" s="30"/>
      <c r="N83" s="30"/>
    </row>
    <row r="84" spans="1:14" ht="1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0"/>
      <c r="M84" s="30"/>
      <c r="N84" s="30"/>
    </row>
    <row r="85" spans="1:14" ht="1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0"/>
      <c r="M85" s="30"/>
      <c r="N85" s="30"/>
    </row>
    <row r="86" spans="1:14" ht="1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0"/>
      <c r="M86" s="30"/>
      <c r="N86" s="30"/>
    </row>
    <row r="87" spans="1:14" ht="1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0"/>
      <c r="M87" s="30"/>
      <c r="N87" s="30"/>
    </row>
    <row r="88" spans="1:14" ht="1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0"/>
      <c r="M88" s="30"/>
      <c r="N88" s="30"/>
    </row>
    <row r="89" spans="1:14" ht="1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0"/>
      <c r="M89" s="30"/>
      <c r="N89" s="30"/>
    </row>
    <row r="90" spans="1:14" ht="18">
      <c r="A90" s="30"/>
      <c r="B90" s="30"/>
      <c r="G90" s="30"/>
      <c r="H90" s="30"/>
      <c r="I90" s="30"/>
      <c r="K90" s="33"/>
      <c r="L90" s="30"/>
      <c r="M90" s="30"/>
      <c r="N90" s="30"/>
    </row>
    <row r="91" spans="1:14" ht="18">
      <c r="A91" s="30"/>
      <c r="B91" s="30"/>
      <c r="G91" s="30"/>
      <c r="H91" s="30"/>
      <c r="I91" s="30"/>
      <c r="K91" s="33"/>
      <c r="L91" s="30"/>
      <c r="M91" s="30"/>
      <c r="N91" s="30"/>
    </row>
    <row r="92" spans="1:14" ht="18">
      <c r="A92" s="30"/>
      <c r="G92" s="30"/>
      <c r="H92" s="30"/>
      <c r="I92" s="30"/>
      <c r="K92" s="33"/>
      <c r="L92" s="30"/>
      <c r="M92" s="30"/>
      <c r="N92" s="30"/>
    </row>
    <row r="93" spans="1:14" ht="18">
      <c r="A93" s="30"/>
      <c r="G93" s="30"/>
      <c r="H93" s="30"/>
      <c r="I93" s="30"/>
      <c r="K93" s="33"/>
      <c r="L93" s="30"/>
      <c r="M93" s="30"/>
      <c r="N93" s="30"/>
    </row>
    <row r="94" spans="1:14" ht="18">
      <c r="A94" s="30"/>
      <c r="G94" s="30"/>
      <c r="H94" s="30"/>
      <c r="I94" s="30"/>
      <c r="K94" s="33"/>
      <c r="L94" s="30"/>
      <c r="M94" s="30"/>
      <c r="N94" s="30"/>
    </row>
    <row r="95" spans="1:14" ht="18">
      <c r="A95" s="30"/>
      <c r="G95" s="30"/>
      <c r="H95" s="30"/>
    </row>
    <row r="96" spans="1:14" ht="18">
      <c r="G96" s="30"/>
      <c r="H96" s="30"/>
    </row>
    <row r="97" spans="5:11" ht="18">
      <c r="G97" s="30"/>
      <c r="H97" s="30"/>
    </row>
    <row r="98" spans="5:11" ht="18">
      <c r="E98" s="2"/>
      <c r="G98" s="30"/>
      <c r="H98" s="30"/>
      <c r="J98" s="2"/>
      <c r="K98" s="2"/>
    </row>
  </sheetData>
  <phoneticPr fontId="23"/>
  <hyperlinks>
    <hyperlink ref="D32" r:id="rId1" display="https://ieeesa.webex.com/wbxmjs/joinservice/sites/ieeesa/meeting/download/3e0bdaecc2e845988112b28cb38bc738?siteurl=ieeesa&amp;MTID=m077b9725fcf2dbe44c37fbf440e67f30" xr:uid="{5E50B9C6-5AFE-47C9-825C-7BE3BA4D60AB}"/>
    <hyperlink ref="F45" r:id="rId2" display="mailto:23490809065@ieeesa.webex.com" xr:uid="{1231AEC1-C63A-4EEC-B872-8C37915BDCDC}"/>
    <hyperlink ref="F49" r:id="rId3" xr:uid="{B9359884-2A51-4257-B7BE-B2C4FF116619}"/>
    <hyperlink ref="F52" r:id="rId4" xr:uid="{42ED9D0F-AA8E-4706-9279-3FD30C954B82}"/>
  </hyperlinks>
  <pageMargins left="0.7" right="0.7" top="0.75" bottom="0.75" header="0.3" footer="0.3"/>
  <pageSetup paperSize="9" orientation="portrait" verticalDpi="0"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6</vt:lpstr>
      <vt:lpstr>Graphic Schedule</vt:lpstr>
      <vt:lpstr>Necessary Registration</vt:lpstr>
      <vt:lpstr>Patemt-Policy; AntiTrust</vt:lpstr>
      <vt:lpstr>Jan. 13 Mon</vt:lpstr>
      <vt:lpstr>Jan. 14 Tue</vt:lpstr>
      <vt:lpstr>Jan. 15 Wed</vt:lpstr>
      <vt:lpstr>Jan. 16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2025-01-13T14:29:42Z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