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7.xml.rels" ContentType="application/vnd.openxmlformats-package.relationships+xml"/>
  <Override PartName="/xl/worksheets/_rels/sheet1.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6"/>
  </bookViews>
  <sheets>
    <sheet name="Cover" sheetId="1" state="visible" r:id="rId2"/>
    <sheet name="SA1" sheetId="2" state="visible" r:id="rId3"/>
    <sheet name="SAr1" sheetId="3" state="visible" r:id="rId4"/>
    <sheet name="SAr2" sheetId="4" state="visible" r:id="rId5"/>
    <sheet name="SAr3" sheetId="5" state="visible" r:id="rId6"/>
    <sheet name="SAr4" sheetId="6" state="visible" r:id="rId7"/>
    <sheet name="Statistics" sheetId="7" state="visible" r:id="rId8"/>
  </sheets>
  <definedNames>
    <definedName function="false" hidden="true" localSheetId="1" name="_xlnm._FilterDatabase" vbProcedure="false">SA1!$A$1:$X$9999</definedName>
    <definedName function="false" hidden="true" localSheetId="2" name="_xlnm._FilterDatabase" vbProcedure="false">SAr1!$A$1:$X$9999</definedName>
    <definedName function="false" hidden="true" localSheetId="3" name="_xlnm._FilterDatabase" vbProcedure="false">SAr2!$A$1:$X$9999</definedName>
    <definedName function="false" hidden="true" localSheetId="4" name="_xlnm._FilterDatabase" vbProcedure="false">SAr3!$A$1:$X$9999</definedName>
    <definedName function="false" hidden="true" localSheetId="5" name="_xlnm._FilterDatabase" vbProcedure="false">SAr4!$A$1:$X$9997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<sst xmlns="http://schemas.openxmlformats.org/spreadsheetml/2006/main" count="3221" uniqueCount="969">
  <si>
    <t xml:space="preserve">June, 2024</t>
  </si>
  <si>
    <t xml:space="preserve">15-24-0341-05-15-04me</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</si>
  <si>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</si>
  <si>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</si>
  <si>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</si>
  <si>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</si>
  <si>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</si>
  <si>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Sponsor Ballot Comment for IEEE P802.15.4me</t>
  </si>
  <si>
    <t xml:space="preserve">Date Submitted</t>
  </si>
  <si>
    <t xml:space="preserve">Source</t>
  </si>
  <si>
    <t xml:space="preserve">Tero Kivinen</t>
  </si>
  <si>
    <t xml:space="preserve">Voice: n/a</t>
  </si>
  <si>
    <t xml:space="preserve">E-Mail: kivinen@iki.fi</t>
  </si>
  <si>
    <t xml:space="preserve">Re:</t>
  </si>
  <si>
    <t xml:space="preserve">Abstract</t>
  </si>
  <si>
    <t xml:space="preserve">Consolidated Sponsor ballot comments for IEEE P802.15.4me</t>
  </si>
  <si>
    <t xml:space="preserve">Purpose</t>
  </si>
  <si>
    <t xml:space="preserve">[This document is used to consolidate comments for an 802.15 Sponsor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</si>
  <si>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</si>
  <si>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</si>
  <si>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</si>
  <si>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</si>
  <si>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Comment ID</t>
  </si>
  <si>
    <t xml:space="preserve">Date</t>
  </si>
  <si>
    <t xml:space="preserve">Comment #</t>
  </si>
  <si>
    <t xml:space="preserve">Name</t>
  </si>
  <si>
    <t xml:space="preserve">Email</t>
  </si>
  <si>
    <t xml:space="preserve">Phone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</si>
  <si>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</si>
  <si>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</si>
  <si>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</si>
  <si>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</si>
  <si>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</si>
  <si>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</si>
  <si>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</si>
  <si>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</si>
  <si>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</si>
  <si>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</si>
  <si>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</si>
  <si>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</si>
  <si>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</si>
  <si>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</si>
  <si>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</si>
  <si>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Other1</t>
  </si>
  <si>
    <t xml:space="preserve">Other2</t>
  </si>
  <si>
    <t xml:space="preserve">Done</t>
  </si>
  <si>
    <t xml:space="preserve">ACCEPTED</t>
  </si>
  <si>
    <t xml:space="preserve">REJECTED</t>
  </si>
  <si>
    <t xml:space="preserve">REVISED</t>
  </si>
  <si>
    <t xml:space="preserve">24-Apr-2024 07:10:57 UTC-12</t>
  </si>
  <si>
    <t xml:space="preserve">I-52</t>
  </si>
  <si>
    <t xml:space="preserve">Salazar Cardozo, Ruben E</t>
  </si>
  <si>
    <t xml:space="preserve">Ballot</t>
  </si>
  <si>
    <t xml:space="preserve">Consulting</t>
  </si>
  <si>
    <t xml:space="preserve">Disapprove</t>
  </si>
  <si>
    <t xml:space="preserve">SKG Waves</t>
  </si>
  <si>
    <t xml:space="preserve">Editorial</t>
  </si>
  <si>
    <t xml:space="preserve">104</t>
  </si>
  <si>
    <t xml:space="preserve">7.5.1</t>
  </si>
  <si>
    <t xml:space="preserve">6</t>
  </si>
  <si>
    <t xml:space="preserve">Document says:
"...transmitting and receiving all MAC command with Command ID field..."</t>
  </si>
  <si>
    <t xml:space="preserve">Yes</t>
  </si>
  <si>
    <t xml:space="preserve">Document should say:
"...transmitting and receiving all MAC commands with Command ID field..."</t>
  </si>
  <si>
    <t xml:space="preserve"> </t>
  </si>
  <si>
    <t xml:space="preserve">I-53</t>
  </si>
  <si>
    <t xml:space="preserve">General</t>
  </si>
  <si>
    <t xml:space="preserve">108</t>
  </si>
  <si>
    <t xml:space="preserve">8.2.1</t>
  </si>
  <si>
    <t xml:space="preserve">18</t>
  </si>
  <si>
    <t xml:space="preserve">Document describes the meaning of the "Primitives marked with an asterix (*)", but it doesn't describe the meaning of Primitives in the Table 8-1 followed by (/). The are multiple cells with that mark.</t>
  </si>
  <si>
    <t xml:space="preserve">Document should explain why (/) is added to some of the Primitives and not to others.</t>
  </si>
  <si>
    <t xml:space="preserve">There are no primitives marked with / in the Table 8-1.</t>
  </si>
  <si>
    <t xml:space="preserve">I-54</t>
  </si>
  <si>
    <t xml:space="preserve">109</t>
  </si>
  <si>
    <t xml:space="preserve">Table 8-1 line MLME-SRM-INFORMATION, column Confirm sends to the section 10.28.8.2.3.
This is not the correct section.</t>
  </si>
  <si>
    <t xml:space="preserve">Table 8-1 line MLME-SRM-INFORMATION, column Confirm should send to the section 10.28.8.3.3.</t>
  </si>
  <si>
    <t xml:space="preserve">I-56</t>
  </si>
  <si>
    <t xml:space="preserve">110</t>
  </si>
  <si>
    <t xml:space="preserve">8.2.2</t>
  </si>
  <si>
    <t xml:space="preserve">41</t>
  </si>
  <si>
    <t xml:space="preserve">Documen says:
"List of generic errors..."
Adding article makes easier the reading.</t>
  </si>
  <si>
    <t xml:space="preserve">No</t>
  </si>
  <si>
    <t xml:space="preserve">Document should say:
"The list of generic errors..."</t>
  </si>
  <si>
    <t xml:space="preserve">I-55</t>
  </si>
  <si>
    <t xml:space="preserve">4</t>
  </si>
  <si>
    <t xml:space="preserve">Document says:
"List of generic security error is given below...".
An article and a plural is required.</t>
  </si>
  <si>
    <t xml:space="preserve">Document should say:
"The list of generic security errors is given below..."</t>
  </si>
  <si>
    <t xml:space="preserve">I-59</t>
  </si>
  <si>
    <t xml:space="preserve">Technical</t>
  </si>
  <si>
    <t xml:space="preserve">111</t>
  </si>
  <si>
    <t xml:space="preserve">8.2.3</t>
  </si>
  <si>
    <t xml:space="preserve">Table 8-2 line 4 column 4 says:
"This parameter is invalid if the KeyIdMode parameter is invalid or set to 0x00"
Isn't it more appropriate to direct the implementation to &lt;discard&gt; the parameter instead of treating it as &lt;invalid&gt;?</t>
  </si>
  <si>
    <t xml:space="preserve">Table 8-2 line 4 column 4 should say:
"This parameter is discarded if the KeyIdMode parameter is discarded or set to 0x00"</t>
  </si>
  <si>
    <t xml:space="preserve">Change to “This parameter is ignored if the KeyIdMode parameter is ignored or set to 0x00.”</t>
  </si>
  <si>
    <t xml:space="preserve">I-58</t>
  </si>
  <si>
    <t xml:space="preserve">Table 8-2 line 3 column 4 says:
"This parameter is invalid if the KeyIdMode parameter is invalid or set to 0x00 or 0x01"
Isn't it more appropriate to direct the implementation to &lt;discard&gt; the parameter instead of treating it as &lt;invalid&gt;?</t>
  </si>
  <si>
    <t xml:space="preserve">Table 8-2 line 3 column 4 says:
"This parameter is discarded if the KeyIdMode parameter is discarded or set to 0x00 or 0x01"</t>
  </si>
  <si>
    <t xml:space="preserve">Change to “This parameter is ignored if the KeyIdMode parameter is itnored or set to 0x00 or 0x01.”</t>
  </si>
  <si>
    <t xml:space="preserve">I-57</t>
  </si>
  <si>
    <t xml:space="preserve">Table 8-2 line 2 column 4 says:
"...This parameter is invalid if the SecurityLevel parameter is set to 0x00."
Isn't it more appropriate to direct the implementation to &lt;discard&gt; the parameter instead of treating it as &lt;invalid&gt;?</t>
  </si>
  <si>
    <t xml:space="preserve">Table 8-2 line 2 column 4 should say:
"...This parameter is discarded if the SecurityLevel parameter is set to 0x00."</t>
  </si>
  <si>
    <t xml:space="preserve">Change to “This parameter is ignored if the SecurityLevel parameter is set to 0x00.”</t>
  </si>
  <si>
    <t xml:space="preserve">23-Apr-2024 03:28:41 UTC-12</t>
  </si>
  <si>
    <t xml:space="preserve">I-24</t>
  </si>
  <si>
    <t xml:space="preserve">Verso, Billy</t>
  </si>
  <si>
    <t xml:space="preserve">Producer - Component</t>
  </si>
  <si>
    <t xml:space="preserve">Qorvo</t>
  </si>
  <si>
    <t xml:space="preserve">115</t>
  </si>
  <si>
    <t xml:space="preserve">8.2.4.4</t>
  </si>
  <si>
    <t xml:space="preserve">"If there is insufficient time to complete before the time of the next GTS or the end of the CFP, the device transmitting in the GTS defers its transaction."  For clarity, after the word "complete" it should say "the transaction". Also if this is a hard requirement on the MAC then this should be clearly normative behaviour, by saying "shall defer".</t>
  </si>
  <si>
    <t xml:space="preserve">Change to: "If there is insufficient time to complete the transaction before the time of the next GTS or the end of the CFP, the device transmitting in the GTS shall defer its transaction."</t>
  </si>
  <si>
    <t xml:space="preserve">Correct location is 10.2.1 P179L24. Change to: "If there is insufficient time to complete the transaction before the time of the next GTS or the end of the CFP, the device transmitting in the GTS shall defer its transaction."</t>
  </si>
  <si>
    <t xml:space="preserve">I-23</t>
  </si>
  <si>
    <t xml:space="preserve">"passed to MLME-COMM-STATUS.indication" -- "passed to" seems wrong since this is an indication to the next higher layer. I reckon it should be "delivered by", and if this is normative behaviour, then is this defined somewhere else other than this "Note"?</t>
  </si>
  <si>
    <t xml:space="preserve">Change to "delivered by", and check that this behaviour is actiually specified somewhere else in the standard.</t>
  </si>
  <si>
    <t xml:space="preserve">Change to: “If Status is IMPROPER_IE_SECURITY then the IEs that passed security processing are delivered to the upper layer, and/or are processed by the MAC. All IEs are delivered by MLME-COMM-STATUS.indication to the upper layer, including those that failed security processing.”</t>
  </si>
  <si>
    <t xml:space="preserve">I-22</t>
  </si>
  <si>
    <t xml:space="preserve">5</t>
  </si>
  <si>
    <t xml:space="preserve">Missing some "the" in a few places</t>
  </si>
  <si>
    <t xml:space="preserve">Change "IEs" to "the IEs"; change "upper layer" to "the upper layer"; and, change "MAC" to "the MAC".</t>
  </si>
  <si>
    <t xml:space="preserve">I-62</t>
  </si>
  <si>
    <t xml:space="preserve">118</t>
  </si>
  <si>
    <t xml:space="preserve">8.2.5.3</t>
  </si>
  <si>
    <t xml:space="preserve">1</t>
  </si>
  <si>
    <t xml:space="preserve">Document says:
"...When an error code of UNSUPPORTED_ATTRIBUTE is returned, the PibAttribute value parameter will be set to length zero"
There is no &lt;length&gt; value to set in the descriptions of the PibAttributeValue...Is it possible that what is meant is that this parameter is not used when the Status parameter is UNSUPPORTED_ATTRIBUTE? This needs clarification.</t>
  </si>
  <si>
    <t xml:space="preserve">If my undestanding is correct this sentence should say:
"The PibAttributeValue parameter is not used in the primitive when the Status parameter is UNSUPPORTED_ATTRIBUTE" 
Otherwise, please clarify.</t>
  </si>
  <si>
    <t xml:space="preserve">Change “When an error code of UNSUPPORTED_ATTRIBUTE is returned, the PibAttribute value parameter will be set to length zero.” to “When an error code of UNSUPPORTED_ATTRIBUTE is returned, the PibAttributeValue parameter is invalid.”. </t>
  </si>
  <si>
    <t xml:space="preserve">I-61</t>
  </si>
  <si>
    <t xml:space="preserve">Document says:
"...the PibAttribute value parameter ..."
Is there a typo?</t>
  </si>
  <si>
    <t xml:space="preserve">Document should say:
"...the PibAttributeValue parameter ..."</t>
  </si>
  <si>
    <t xml:space="preserve">I-60</t>
  </si>
  <si>
    <t xml:space="preserve">Table 8-9 line 2 column 4 says:
"This parameter has zero length when the Status parameter is set to UNSUPPORTED_ATTRIBUTE."
There is no &lt;length&gt; value for any of the PibAttributeValue parameters, so how can it be set to zero? May be that correct formulation is that if the PibAttribute is not supported the MLME-GET.confirm has only two components, the PibAttribute requested and the Status UNSUPORTED_ATTRIBUTE? 
This statement requires clarification.</t>
  </si>
  <si>
    <t xml:space="preserve">If may understanding of the statement is correct Table 8-9 line 2 column 4 should say:
"If the PibAttribute is not supported the MLME-GET.confirm has only two components, the PibAttribute requested and the Status UNSUPORTED_ATTRIBUTE"
Otherwise, please calrify the statement.</t>
  </si>
  <si>
    <t xml:space="preserve">Remove “This parameter has zero length when the Status parameter is set
to UNSUPPORTED_ATTRIBUTE.”</t>
  </si>
  <si>
    <t xml:space="preserve">I-26</t>
  </si>
  <si>
    <t xml:space="preserve">139</t>
  </si>
  <si>
    <t xml:space="preserve">8.3.3</t>
  </si>
  <si>
    <t xml:space="preserve">12</t>
  </si>
  <si>
    <t xml:space="preserve">The sentence here "For the datarate the following values are used:" should really be clearer, by using the correct same camel-case as the parameter being referred to, and perhaps even mention the TxOptions structure."</t>
  </si>
  <si>
    <t xml:space="preserve">Change to "For the DataRate element of the TxOptions structure, the following values are used:", (Also would be good to keep this line with the next, so that they are rtogether on the same page).</t>
  </si>
  <si>
    <t xml:space="preserve">I-25</t>
  </si>
  <si>
    <t xml:space="preserve">11</t>
  </si>
  <si>
    <t xml:space="preserve">There needs to be a way to send legacy frames, i.e., the standard allows for their reception and ImmACK but there does not seem to be a way in the MCPS-DATA.request to ask for a frame version 1 data frame to be transmitted.  Suggest to add this (here) in the TxOptions.
Similarily should probably have a parameter in the MCPS-DATA.indication to inform that a legacy frame was received, so that upper layer knows to use the legacy encoding for any frames it is sending back in response.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</si>
  <si>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"LegacyDataFrame" boolean parameter to the MCPS-DATA.indication with description (in Table 8-32) of: "TRUE if the recieved frame was Data frame with Frame Version 0b01, FALSE otherwise".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</si>
  <si>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"DataFrameVersion" integer parameter to the MCPS-DATA.indication with description (in Table 8-32) of: "Indicates the Frame Version field of the received frame.".</t>
  </si>
  <si>
    <t xml:space="preserve">Changed text to “If LegacyTx of TxOptions is TRUE, the Data frame sent shall use the Frame Version field set to 0b01 and use the IEEE Std 802.15.4-2006 format.”.</t>
  </si>
  <si>
    <t xml:space="preserve">I-64</t>
  </si>
  <si>
    <t xml:space="preserve">140</t>
  </si>
  <si>
    <t xml:space="preserve">2</t>
  </si>
  <si>
    <t xml:space="preserve">Document says:
"For HRP UWB PHYs, values 1–4 are valid and are defined in 16.2.7."
But in section 16.2.7 datarate valid values are 00,01,10,11. 
Is there a disconnect?</t>
  </si>
  <si>
    <t xml:space="preserve">Document should say:
"For HRP UWB PHYs, values 0–3 are valid and are defined in 16.2.7."</t>
  </si>
  <si>
    <t xml:space="preserve">Add a new column into Table 16-12 with heading "DataRate
parameter value" and values "1", "2", "3" and "4" respectively in each of the rows below.  (Note this is in line with what is being done in amendment 4ab for dynamic data rate selection).</t>
  </si>
  <si>
    <t xml:space="preserve">I-63</t>
  </si>
  <si>
    <t xml:space="preserve">Document says:
"For HRP UWB PHYs, values ... are valid and are defined in 16.2.7."
Shouldn't this also clarify that the other values are not valid? Or that ONLY these values are valid?</t>
  </si>
  <si>
    <t xml:space="preserve">Document should say:
"For HRP UWB PHYs, values ... are valid and are defined in 16.2.7. The other values are no valid" 
Altrnatively it could say:
"For HRP UWB PHYs, ONLY the values ... are valid and are defined in 16.2.7."</t>
  </si>
  <si>
    <t xml:space="preserve">The text before already says that these values are used, and all other values are implictly not allowed.</t>
  </si>
  <si>
    <t xml:space="preserve">I-27</t>
  </si>
  <si>
    <t xml:space="preserve">This says "values 1–4 are valid and are defined in 16.2.7.", but 16.2.7 makes no reference to the DataRate parametrer, so the mapping is not clear.</t>
  </si>
  <si>
    <t xml:space="preserve">I-28</t>
  </si>
  <si>
    <t xml:space="preserve">8.3.4</t>
  </si>
  <si>
    <t xml:space="preserve">20</t>
  </si>
  <si>
    <t xml:space="preserve">There is a case in FiRa protocols where "STS packet configuration one" format PSDU are used for ranging where the PHY payload is generally empty unless the upper layer has some specific data to convey, i.e., it is like an SP3 packet with a PHR added unless there is data to convey. At the PHY layer this can be catered for using a Frame Length field value of zero in the PHR, however the MCPS-DATA.request primitive as defined currently does not have a way to initiate sending a frame with such zero payload. (An empty msdu is not sufficient, since in the current definition the MAC would add MHR and MFR). Similarly the MCPS-DATA.indication does not have a way to indicate the empty PHY payload reception. It is straightford to cater for this use case as per the proposed change.</t>
  </si>
  <si>
    <t xml:space="preserve">Add into the TxOptions stucture (Table 8-29), an "EmptyPayload" boolean parameter with description "TRUE if the MAC is not to provide any payload to the PHY, (i.e, the Frame Length field of the PHR is to be zero), FALSE otherwise."; and, insert the following sentence into the text before line 9 p142: "If EmptyPayload is TRUE, the payload delivered to the PHY shall be empty, i.e., have zero length."; and; add a parameter "EmptyPayload" of type boolean to the MCPS-DATA.indication with description (in Table 8-32) of: "TRUE if  the received PHR indicated zero length payload, (in which case the MAC frame related parameters are invalid), FALSE otherwise.".</t>
  </si>
  <si>
    <t xml:space="preserve">Changed to say “If EmptyPayload of TxOptions is TRUE, the payload delivered to the PHY shall be empty, i.e., have zero length.”</t>
  </si>
  <si>
    <t xml:space="preserve">01-May-2024 07:34:20 UTC-12</t>
  </si>
  <si>
    <t xml:space="preserve">I-132</t>
  </si>
  <si>
    <t xml:space="preserve">Thomas, Angela</t>
  </si>
  <si>
    <t xml:space="preserve">RAC Coordination</t>
  </si>
  <si>
    <t xml:space="preserve">N/a</t>
  </si>
  <si>
    <t xml:space="preserve">150</t>
  </si>
  <si>
    <t xml:space="preserve">8.4.3.1</t>
  </si>
  <si>
    <t xml:space="preserve">60</t>
  </si>
  <si>
    <t xml:space="preserve">An EUI-64 cannot be a group address.</t>
  </si>
  <si>
    <t xml:space="preserve">In last row of table, change "EUI-64 group addresses” =&gt; “64-bit group addresses"</t>
  </si>
  <si>
    <t xml:space="preserve">I-65</t>
  </si>
  <si>
    <t xml:space="preserve">156</t>
  </si>
  <si>
    <t xml:space="preserve">9.2.1</t>
  </si>
  <si>
    <t xml:space="preserve">14</t>
  </si>
  <si>
    <t xml:space="preserve">Document says:
"A device may optionally implement security. A device that does not implement security shall not provide a mechanism for the MAC sublayer to perform any cryptographic transformation.... A device that implements security shall provide a mechanism for the MAC sublayer to provide cryptographic transformations on incoming and outgoing frames using information in the PIB attributes associated with security only if the macSecurityEnabled attribute is set to TRUE."
I beleive that the paragraph reads better if we change the order of the sentences and some language.</t>
  </si>
  <si>
    <t xml:space="preserve">Document should day:
"A device may optionally implement security. A device that implements security shall provide a mechanism for the MAC sublayer to perform cryptographic transformations on incoming and outgoing frames using information in the PIB attributes associated with security only if the macSecurityEnabled attribute is set to TRUE. A device that does not implement security is not required to provide a mechanism for the MAC sublayer to perform any cryptographic transformation..."</t>
  </si>
  <si>
    <t xml:space="preserve">20-Apr-2024 03:33:55 UTC-12</t>
  </si>
  <si>
    <t xml:space="preserve">I-17</t>
  </si>
  <si>
    <t xml:space="preserve">Mccall, Edward</t>
  </si>
  <si>
    <t xml:space="preserve">General Interest</t>
  </si>
  <si>
    <t xml:space="preserve">Retired Systems Engineer</t>
  </si>
  <si>
    <t xml:space="preserve">163</t>
  </si>
  <si>
    <t xml:space="preserve">9.2.10</t>
  </si>
  <si>
    <t xml:space="preserve">Step c appears to override steps a and b.</t>
  </si>
  <si>
    <t xml:space="preserve">If secAllowedSecurityLevels in SecurityLevelDescriptor is empty and the secDeviceOverrideSecurityLevels element of the
SecurityLevelDescriptor is set to FALSE, the procedure shall return with Status set to FAILED.</t>
  </si>
  <si>
    <t xml:space="preserve">Both steps a and b already return from the procudure with either status set to PASSED (a) or CONDITINALLY_PASSED (b), and the step c is just the fall through case returing FAILED in all other cases.</t>
  </si>
  <si>
    <t xml:space="preserve">01-May-2024 07:34:19 UTC-12</t>
  </si>
  <si>
    <t xml:space="preserve">I-127</t>
  </si>
  <si>
    <t xml:space="preserve">165</t>
  </si>
  <si>
    <t xml:space="preserve">9.3.2.2</t>
  </si>
  <si>
    <t xml:space="preserve">15</t>
  </si>
  <si>
    <t xml:space="preserve">In Fig. 9-3: “0xBA55EC” should be replaced with the field name, to match the text below.</t>
  </si>
  <si>
    <t xml:space="preserve">Change “0xBA55EC” =&gt; "IEEE 802.15 CID”</t>
  </si>
  <si>
    <t xml:space="preserve">20-Apr-2024 03:31:18 UTC-12</t>
  </si>
  <si>
    <t xml:space="preserve">I-14</t>
  </si>
  <si>
    <t xml:space="preserve">177</t>
  </si>
  <si>
    <t xml:space="preserve">9.5.9</t>
  </si>
  <si>
    <t xml:space="preserve">Table 9-16
secDeviceOverrideSecurityLevels references the secIeAllowedSecurityLevels -- is this correct?</t>
  </si>
  <si>
    <t xml:space="preserve">Indication of whether originating
devices for which the secExempt is set
may override the security level indicated
by the secIeAllowedSecurityLevels.</t>
  </si>
  <si>
    <t xml:space="preserve">Change “secIeAllowedSecurityLevels” with “secAllowedSecurityLevels”.</t>
  </si>
  <si>
    <t xml:space="preserve">I-66</t>
  </si>
  <si>
    <t xml:space="preserve">179</t>
  </si>
  <si>
    <t xml:space="preserve">10.2.2.1</t>
  </si>
  <si>
    <t xml:space="preserve">37</t>
  </si>
  <si>
    <t xml:space="preserve">Document says:
"0 η macBeaconOrder η 14"
What is the meaning of the greek symbol? Is this a font error?</t>
  </si>
  <si>
    <t xml:space="preserve">Explain or correct as necessary the greek symbol in the formula.</t>
  </si>
  <si>
    <t xml:space="preserve">The current framemaker generate equations in a way that trigger issue in commonly used vendors own implemetation of the PDF viewer, but will render properly when viewed using the Acrobat Reader. The IEEE Editors uses a version of framemaker that generates equations that work on that PDF viewer too.</t>
  </si>
  <si>
    <t xml:space="preserve">I-67</t>
  </si>
  <si>
    <t xml:space="preserve">180</t>
  </si>
  <si>
    <t xml:space="preserve">9</t>
  </si>
  <si>
    <t xml:space="preserve">Document says:
"0 η macSuperframeOrder η macBeaconOrder η 69"
What is the meaning of the greek symbol? Is this a font error?</t>
  </si>
  <si>
    <t xml:space="preserve">I-68</t>
  </si>
  <si>
    <t xml:space="preserve">182</t>
  </si>
  <si>
    <t xml:space="preserve">10.2.3.1</t>
  </si>
  <si>
    <t xml:space="preserve">17</t>
  </si>
  <si>
    <t xml:space="preserve">Document says:
"On receipt of this primitive, the MAC..."
Which primitive? This being is a new section there should be made clear to which primitive the paragraph refers.</t>
  </si>
  <si>
    <t xml:space="preserve">Document should say (I believe):
On receipt of the MLME-START-SUPERFRAME.request primitive, the MAC..."</t>
  </si>
  <si>
    <t xml:space="preserve">I-69</t>
  </si>
  <si>
    <t xml:space="preserve">10.2.3.2</t>
  </si>
  <si>
    <t xml:space="preserve">21</t>
  </si>
  <si>
    <t xml:space="preserve">Document says:
"...starting a PAN when using superframe structur is illustrated.."
There is a typo</t>
  </si>
  <si>
    <t xml:space="preserve">Document should say:
"...starting a PAN when using superframe structure is illustrated..."</t>
  </si>
  <si>
    <t xml:space="preserve">I-70</t>
  </si>
  <si>
    <t xml:space="preserve">194</t>
  </si>
  <si>
    <t xml:space="preserve">10.2.11</t>
  </si>
  <si>
    <t xml:space="preserve">Table 10-5 lines 1 and 4, column 2 has two symbols (*†) but it is not explained in this section their meaning. Although there was previous use and explanation the description appears to be specific, so it should also be explained in this section, like it is explained in further sections in the text. Otherwise it could be declared to be general definition.</t>
  </si>
  <si>
    <t xml:space="preserve">Explain the meaning of symbols (*†).</t>
  </si>
  <si>
    <t xml:space="preserve">Add text “For explination of dagger (†) and asterisk (*) symbols see section 8.4.3.1.”</t>
  </si>
  <si>
    <t xml:space="preserve">03-May-2024 09:01:10 UTC-12</t>
  </si>
  <si>
    <t xml:space="preserve">I-135</t>
  </si>
  <si>
    <t xml:space="preserve">Stanley, Dorothy</t>
  </si>
  <si>
    <t xml:space="preserve">Producer - System / Manufacturer</t>
  </si>
  <si>
    <t xml:space="preserve">Hewlett Packard Enterprise</t>
  </si>
  <si>
    <t xml:space="preserve">195</t>
  </si>
  <si>
    <t xml:space="preserve">10.3.2.1</t>
  </si>
  <si>
    <t xml:space="preserve">16</t>
  </si>
  <si>
    <t xml:space="preserve">The text indicates that CCA "may" be used to promote coexistence.</t>
  </si>
  <si>
    <t xml:space="preserve">Change from "may" to "shall"</t>
  </si>
  <si>
    <t xml:space="preserve">Change “may” to “can”.</t>
  </si>
  <si>
    <t xml:space="preserve">I-71</t>
  </si>
  <si>
    <t xml:space="preserve">198</t>
  </si>
  <si>
    <t xml:space="preserve">10.3.2.3.3</t>
  </si>
  <si>
    <t xml:space="preserve">Figure 10-10 includes a strange symbol between Nodes A, B and C: 
 "A τ  B" and "B τ  C".
Is this a typo or what is the meaning of this symbol?</t>
  </si>
  <si>
    <t xml:space="preserve">Explain or corrct the maning of symbol " τ "</t>
  </si>
  <si>
    <t xml:space="preserve">I-72</t>
  </si>
  <si>
    <t xml:space="preserve">10.3.2.3.4</t>
  </si>
  <si>
    <t xml:space="preserve">32</t>
  </si>
  <si>
    <t xml:space="preserve">Document says:
"...even though the beginning and end of a particular repetition of that slotframe may not be as illustrated in..."
I believe there is a comma missing immediately after 'may not be'. Otherwise the meaning of the sentence is completely changed and doesn't make sense.</t>
  </si>
  <si>
    <t xml:space="preserve">Document should say:
"...even though the beginning and end of a particular repetition of that slotframe may not be, as illustrated in..."</t>
  </si>
  <si>
    <t xml:space="preserve">I-73</t>
  </si>
  <si>
    <t xml:space="preserve">199</t>
  </si>
  <si>
    <t xml:space="preserve">10.3.3.2</t>
  </si>
  <si>
    <t xml:space="preserve">24</t>
  </si>
  <si>
    <t xml:space="preserve">Document says:
"NOTE—If Enhance Beacon frames..." 
There is an error.</t>
  </si>
  <si>
    <t xml:space="preserve">Document should say:
"NOTE—If Enhanced Beacon frames..."</t>
  </si>
  <si>
    <t xml:space="preserve">I-74</t>
  </si>
  <si>
    <t xml:space="preserve">200</t>
  </si>
  <si>
    <t xml:space="preserve">10.3.4.1</t>
  </si>
  <si>
    <t xml:space="preserve">19</t>
  </si>
  <si>
    <t xml:space="preserve">Document says:
"Association is optional for devices operating in TSCH mode", however in the next paragraph in page 201 line 2 it says: "... devices using the optional TSCH mode, additional disassociation behavior is required."
Is it possible to have disassociation behavior without having performed association?</t>
  </si>
  <si>
    <t xml:space="preserve">Document should say:
"Association is required for devices operating in the optional TSCH mode", or similar. Otherwise clarify the situation described.</t>
  </si>
  <si>
    <t xml:space="preserve">Association is not requred in the TSCH networks, but if it is used then special handling of the disassiaciation is needed, as described in the next section.
Change “For devices using the optional TSCH mode, additional disassociation behavior is required.” to “When using the association in TSCH mode, additional disassociation behavior is required.”</t>
  </si>
  <si>
    <t xml:space="preserve">I-80</t>
  </si>
  <si>
    <t xml:space="preserve">201</t>
  </si>
  <si>
    <t xml:space="preserve">10.3.5.1</t>
  </si>
  <si>
    <t xml:space="preserve">28</t>
  </si>
  <si>
    <t xml:space="preserve">Document says:
"...to both 1 and the PAN coordinator."
Add clarity.</t>
  </si>
  <si>
    <t xml:space="preserve">Document should say:
"to both Device 1 and the PAN coordinator"</t>
  </si>
  <si>
    <t xml:space="preserve">I-79</t>
  </si>
  <si>
    <t xml:space="preserve">27</t>
  </si>
  <si>
    <t xml:space="preserve">In several places of the sentence and paragraph the document says '...device...' however the Figure 10-13 that it refers to has it starting with capital 'D'</t>
  </si>
  <si>
    <t xml:space="preserve">Correct all instances of '...device...' with '...Device...'</t>
  </si>
  <si>
    <t xml:space="preserve">I-78</t>
  </si>
  <si>
    <t xml:space="preserve">22</t>
  </si>
  <si>
    <t xml:space="preserve">Document says:
"A network device may have more than one neighbor as its time source."
I believe this statement is not correct and that a device has only one time source at a given time, though may have recorded for backup additional neighbors that operate as time source, in case it losses communication with its first time source.</t>
  </si>
  <si>
    <t xml:space="preserve">Document should say:
"A network device may have more than one neighbor that operates as a time source." or similar clarification.</t>
  </si>
  <si>
    <t xml:space="preserve">The statement is true, as can be seen in figure 10-13 where Device 2 has both Device 1 and PAN coordinator its time keeping neighbors.</t>
  </si>
  <si>
    <t xml:space="preserve">I-77</t>
  </si>
  <si>
    <t xml:space="preserve">Document says:
"NOTE—that a device sending..."
It is not clear.</t>
  </si>
  <si>
    <t xml:space="preserve">Document should say:
"NOTE— a device sending...",
 or alternatively: 
"Note that a device sending..."</t>
  </si>
  <si>
    <t xml:space="preserve">Change to “NOTE – A device…”</t>
  </si>
  <si>
    <t xml:space="preserve">I-76</t>
  </si>
  <si>
    <t xml:space="preserve">Document says:
"...at least one other network device, which is a time source neighbor...."
The comma must be removed otherwise it changes the meaning of the sentence.</t>
  </si>
  <si>
    <t xml:space="preserve">Document should say:
"...at least one other network device which is a time source neighbor...."
Alternatively it could say:
"...at least one other time source network device.."</t>
  </si>
  <si>
    <t xml:space="preserve">Remove comma</t>
  </si>
  <si>
    <t xml:space="preserve">I-75</t>
  </si>
  <si>
    <t xml:space="preserve">13</t>
  </si>
  <si>
    <t xml:space="preserve">Document says:
"...within χ macTsRxWait/2."
What is the meaning of symbol ' χ '?</t>
  </si>
  <si>
    <t xml:space="preserve">Explain or correct symbol ' χ '</t>
  </si>
  <si>
    <t xml:space="preserve">I-84</t>
  </si>
  <si>
    <t xml:space="preserve">203</t>
  </si>
  <si>
    <t xml:space="preserve">10.3.5.3</t>
  </si>
  <si>
    <t xml:space="preserve">23</t>
  </si>
  <si>
    <t xml:space="preserve">Document says:
"...a time correction = macTsRxOffset + macTsRxWait/2 2 arrival timestamp."
There are two number '2' before 'arrival' with space between them: what is the meaning? Is something missing?</t>
  </si>
  <si>
    <t xml:space="preserve">Clarify and correct as necessary the expression.</t>
  </si>
  <si>
    <t xml:space="preserve">Ah, this should have been REJECTED instead of being marked as REVISED.</t>
  </si>
  <si>
    <t xml:space="preserve">I-83</t>
  </si>
  <si>
    <t xml:space="preserve">Document says:
"...records the timestamp when it receives the start symbol of the frame..."
I believe that the document must specify here that the timestamp being recorded is the time elapsed since the beginning of the current slot at the receiver, as opposed to the absolute timestamp that is also availalbe at the receiver.
Note that the caluculation presented for the time correction in the next line is from the beginning of the current slot.</t>
  </si>
  <si>
    <t xml:space="preserve">Document should say:
"...records the time from the beginning of its current slot to when it receives the start symbol of the frame..." or similar.</t>
  </si>
  <si>
    <t xml:space="preserve">I-82</t>
  </si>
  <si>
    <t xml:space="preserve">I-81</t>
  </si>
  <si>
    <t xml:space="preserve">I-88</t>
  </si>
  <si>
    <t xml:space="preserve">204</t>
  </si>
  <si>
    <t xml:space="preserve">10.3.7.1</t>
  </si>
  <si>
    <t xml:space="preserve">8</t>
  </si>
  <si>
    <t xml:space="preserve">Document says:
"When operating in the TSCH mode. the Enh-Ack frame... "
There should be a comma instead of a period.</t>
  </si>
  <si>
    <t xml:space="preserve">Document should say:
"When operating in the TSCH mode, the Enh-Ack frame ..."</t>
  </si>
  <si>
    <t xml:space="preserve">I-87</t>
  </si>
  <si>
    <t xml:space="preserve">7</t>
  </si>
  <si>
    <t xml:space="preserve">Document says:
"When in TSCH mode, incoming frames are ..."
It doesn't read well.</t>
  </si>
  <si>
    <t xml:space="preserve">Document should say:
"In TSCH mode incoming frames are ......"</t>
  </si>
  <si>
    <t xml:space="preserve">I-86</t>
  </si>
  <si>
    <t xml:space="preserve">Document says:
"...device may indicate a negative acknowledgment to indicate that the frame..."
It doesn't read well</t>
  </si>
  <si>
    <t xml:space="preserve">Document should say:
"...device may use a negative acknowledgment to indicate that the frame...", or similar.</t>
  </si>
  <si>
    <t xml:space="preserve">I-85</t>
  </si>
  <si>
    <t xml:space="preserve">Document says:
"...in the Enh-Ack frame. the receiving..."
A comma should be used.</t>
  </si>
  <si>
    <t xml:space="preserve">Document should says:
"...in the Enh-Ack frame, the receiving..."</t>
  </si>
  <si>
    <t xml:space="preserve">I-89</t>
  </si>
  <si>
    <t xml:space="preserve">10.3.8.1</t>
  </si>
  <si>
    <t xml:space="preserve">Document says:
"...in the range of 22048 μs to..."
There is an extra '2' here, which may come from a typo error.</t>
  </si>
  <si>
    <t xml:space="preserve">I believe that Document should say:
"...in the range of -2048 μs to..."</t>
  </si>
  <si>
    <t xml:space="preserve">I-90</t>
  </si>
  <si>
    <t xml:space="preserve">208</t>
  </si>
  <si>
    <t xml:space="preserve">10.3.10.2</t>
  </si>
  <si>
    <t xml:space="preserve">Document says:
"An MLME-SET-SLOTFRAME.request can be used by a higher layer to add, delete, or modify a slotframe at the MAC sublayer."
This paragraph is basically a repetition of a similar paragraph starting in line 5 of the same page. Should be removed.</t>
  </si>
  <si>
    <t xml:space="preserve">Document should remove this paragraph.</t>
  </si>
  <si>
    <t xml:space="preserve">I-91</t>
  </si>
  <si>
    <t xml:space="preserve">215</t>
  </si>
  <si>
    <t xml:space="preserve">10.3.11.1</t>
  </si>
  <si>
    <t xml:space="preserve">Table 10-16, line 3. Colum 3 defining the range for the macDisconnectTime attribute is expressed as "0x0000–0xffff", yet column 5 expresses the Default as "0xff".
Shouldn't the format in the Range column and the Default column match?</t>
  </si>
  <si>
    <t xml:space="preserve">Correct the format of the Default values to match the Range format.</t>
  </si>
  <si>
    <t xml:space="preserve">Change “0xff” to “0x00ff”.</t>
  </si>
  <si>
    <t xml:space="preserve">I-92</t>
  </si>
  <si>
    <t xml:space="preserve">217</t>
  </si>
  <si>
    <t xml:space="preserve">10.3.11.4</t>
  </si>
  <si>
    <t xml:space="preserve">Table 10-19, with the exception of line 1, all the other lines in colum 4 have what appears to be a base quantity that shows as "..., in Ι s." The symbol after the 'in' and before the 's'  is clearly not a number, and its meaning is not explained. Is this a typo?</t>
  </si>
  <si>
    <t xml:space="preserve">Clarify the symbol or correct the typo.</t>
  </si>
  <si>
    <t xml:space="preserve">03-May-2024 09:04:26 UTC-12</t>
  </si>
  <si>
    <t xml:space="preserve">I-136</t>
  </si>
  <si>
    <t xml:space="preserve">310</t>
  </si>
  <si>
    <t xml:space="preserve">10.9.1</t>
  </si>
  <si>
    <t xml:space="preserve">The text states that the MPM procedure "can be used in conjunction with the CCA mechanism to provide coexistence".</t>
  </si>
  <si>
    <t xml:space="preserve">Change from "can" to "should"</t>
  </si>
  <si>
    <t xml:space="preserve">The current subject text is informative statement of fact, the CCA can be used to provide coexistence. IEEE Std 802.15.4 is used in lots of different PHYs, and bands, and each of them have different regulatory requirements what is needed or not needed. </t>
  </si>
  <si>
    <t xml:space="preserve">I-29</t>
  </si>
  <si>
    <t xml:space="preserve">379</t>
  </si>
  <si>
    <t xml:space="preserve">10.22.2</t>
  </si>
  <si>
    <t xml:space="preserve">25</t>
  </si>
  <si>
    <t xml:space="preserve">"transaction" should be plural</t>
  </si>
  <si>
    <t xml:space="preserve">change to :"transactions"</t>
  </si>
  <si>
    <t xml:space="preserve">Change “it shall transmit transaction” to “it shall transmit transactions”.</t>
  </si>
  <si>
    <t xml:space="preserve">I-30</t>
  </si>
  <si>
    <t xml:space="preserve">394</t>
  </si>
  <si>
    <t xml:space="preserve">10.25.6</t>
  </si>
  <si>
    <t xml:space="preserve">"The PAN coordinator shall remove any gaps occurring in the CFP, appearing due to the deallocation of a GTS, are removed to maximize the length of the CAP" -- needs correction "are removed" should be deleted, also maximize is a little like a guarrantee that it gives best solution which maybe should deleted, assuming the reason is obvious and not needing to be stated.</t>
  </si>
  <si>
    <t xml:space="preserve">Change to: "The PAN coordinator shall remove any gaps occurring in the CFP, due to the deallocation of a GTS."</t>
  </si>
  <si>
    <t xml:space="preserve">I-121</t>
  </si>
  <si>
    <t xml:space="preserve">3.2</t>
  </si>
  <si>
    <t xml:space="preserve">40</t>
  </si>
  <si>
    <t xml:space="preserve">CID is referred to as “company identifier” but that is an inccorect term for the registered value.</t>
  </si>
  <si>
    <t xml:space="preserve">Change “company identifier” =&gt; “Company ID"</t>
  </si>
  <si>
    <t xml:space="preserve">23-Apr-2024 09:10:50 UTC-12</t>
  </si>
  <si>
    <t xml:space="preserve">I-38</t>
  </si>
  <si>
    <t xml:space="preserve">Sand, Stephan</t>
  </si>
  <si>
    <t xml:space="preserve">Academic-Researcher</t>
  </si>
  <si>
    <t xml:space="preserve">Approve</t>
  </si>
  <si>
    <t xml:space="preserve">German Aerospace Center (DLR)</t>
  </si>
  <si>
    <t xml:space="preserve">444</t>
  </si>
  <si>
    <t xml:space="preserve">10.29.1.1</t>
  </si>
  <si>
    <t xml:space="preserve">SRMARKER has not been introduced as RMARKER on P134L12. Please introduce SRMARKER similar to RMARKER.</t>
  </si>
  <si>
    <t xml:space="preserve">grafik.png</t>
  </si>
  <si>
    <t xml:space="preserve">As in comment</t>
  </si>
  <si>
    <t xml:space="preserve">Add SRMARKER in the 3.2 “STS RMARKER”. Expand it on the P444L9. Change section 16.2.9.4 heading from “Additional STS RMARKERs” to ‘Additional STS RMARKERs (SMARKERs)”.</t>
  </si>
  <si>
    <t xml:space="preserve">I-15</t>
  </si>
  <si>
    <t xml:space="preserve">447</t>
  </si>
  <si>
    <t xml:space="preserve">10.29.1.5</t>
  </si>
  <si>
    <t xml:space="preserve">Table 10-145
Table should be consistant.  The RSTU column should show either time or chips first.  Also, believe the millisecond should be microsecond.</t>
  </si>
  <si>
    <t xml:space="preserve">Show time first
833.33 ns = 416 chips ÷ (499.2 × 106)
1 μs = 1 chip ÷ (1 × 106) basic chipping rate</t>
  </si>
  <si>
    <t xml:space="preserve">The RSTU is defined in chips, so keep the chips value first. Change LRP UWB PHY line to say “1 chip at 1 MHz basic chipping rate = 1 µs’</t>
  </si>
  <si>
    <t xml:space="preserve">26-Mar-2024 01:21:02 UTC-12</t>
  </si>
  <si>
    <t xml:space="preserve">I-6</t>
  </si>
  <si>
    <t xml:space="preserve">Stuebing, Gary</t>
  </si>
  <si>
    <t xml:space="preserve">Cisco Systems, Inc.</t>
  </si>
  <si>
    <t xml:space="preserve">465</t>
  </si>
  <si>
    <t xml:space="preserve">10.29.8.4</t>
  </si>
  <si>
    <t xml:space="preserve">Figure 10-214, mistake in first field name "TX to RX reply time"</t>
  </si>
  <si>
    <t xml:space="preserve">Change to "RX to TX reply time" for consistency with line 9 text</t>
  </si>
  <si>
    <t xml:space="preserve">Change to “RX-to-TX Reply Time”.</t>
  </si>
  <si>
    <t xml:space="preserve">07-Apr-2024 10:19:28 UTC-12</t>
  </si>
  <si>
    <t xml:space="preserve">I-12</t>
  </si>
  <si>
    <t xml:space="preserve">Rannow, R K</t>
  </si>
  <si>
    <t xml:space="preserve">Abstain</t>
  </si>
  <si>
    <t xml:space="preserve">Representing myself</t>
  </si>
  <si>
    <t xml:space="preserve">47</t>
  </si>
  <si>
    <t xml:space="preserve">4.3</t>
  </si>
  <si>
    <t xml:space="preserve">Ambiguously written normative statement:
Unless otherwise stated in the definition of a field, a number in a field shall be formatted as an unsigned integer.</t>
  </si>
  <si>
    <t xml:space="preserve">Unless stated otherwise in the definition of a field, a number in a field shall be formatted as an unsigned integer.</t>
  </si>
  <si>
    <t xml:space="preserve">I-133</t>
  </si>
  <si>
    <t xml:space="preserve">4.5.1</t>
  </si>
  <si>
    <t xml:space="preserve">26</t>
  </si>
  <si>
    <t xml:space="preserve">{This comment also applies to page 48 line 7 and the examples in the tables of 4.5.1.} The example is based on an OUI (AC-DE-64) that may in the future be assigned by the IEEE Registration Authority. The recipient of that OUI may prefer that it not be used as an example. The RAC's EUI tutorial uses a different example (AC-DE-48), which is perfectly adequate for use here. IEEE Std 802 uses the same example. Also, the RAC’s EUI tutorial uses a footnote: ("This example octet string could be in use and is not a reserved value.”) which would be useful here.</t>
  </si>
  <si>
    <t xml:space="preserve">Modify 4.5.1 to change the example OUI from AC-DE-64 to AC-DE-48. When first used, add a footnote ("This example octet string is based on an OUI value that could be in use and is not reserved.”)</t>
  </si>
  <si>
    <t xml:space="preserve">Update AC-DE-64 to AC-DE-48 both in 4.5.1, and 4.5.2, in addition to doing what is in proposed change.</t>
  </si>
  <si>
    <t xml:space="preserve">I-125</t>
  </si>
  <si>
    <t xml:space="preserve">48</t>
  </si>
  <si>
    <t xml:space="preserve">4.5.2</t>
  </si>
  <si>
    <t xml:space="preserve">The term "vendor OUI" needs to be corrected to "Vendor OUI", both for simple consistency and because "Vendor OUI" has a specific meaning that is confusing since it's not always an OUI.</t>
  </si>
  <si>
    <t xml:space="preserve">Change “vendor OUI” =&gt; “Vendor OUI" in two places (including in Fig. 4-7).</t>
  </si>
  <si>
    <t xml:space="preserve">I-124</t>
  </si>
  <si>
    <t xml:space="preserve">Change “vendor OUI” =&gt; “Vendor OUI"</t>
  </si>
  <si>
    <t xml:space="preserve">07-Apr-2024 10:21:15 UTC-12</t>
  </si>
  <si>
    <t xml:space="preserve">I-13</t>
  </si>
  <si>
    <t xml:space="preserve">inconsistency 
Vendor organizationally unique identifier (OUI) bit transmission order shall be performed from the right
most octet (RMO) to the leftmost octet (LMO) in the field, and inside an octet from the LSB to the MSB.
right most  vs leftmost</t>
  </si>
  <si>
    <t xml:space="preserve">Vendor organizationally unique identifier (OUI) bit transmission order shall be performed from the right
most octet (RMO) to the left most octet (LMO) in the field, and inside an octet from the LSB to the MSB.</t>
  </si>
  <si>
    <t xml:space="preserve">24-Apr-2024 07:10:56 UTC-12</t>
  </si>
  <si>
    <t xml:space="preserve">I-40</t>
  </si>
  <si>
    <t xml:space="preserve">49</t>
  </si>
  <si>
    <t xml:space="preserve">5.1</t>
  </si>
  <si>
    <t xml:space="preserve">Document says:
"This standard defines multiple PHYs operating..."
This is the "General description" of the standard and It doesn't say anything about the different MAC's, which are also essential part of it. It should mention it.</t>
  </si>
  <si>
    <t xml:space="preserve">Document should say:
"This standard defines multiple PHYs and MACs operating..." or similar.</t>
  </si>
  <si>
    <t xml:space="preserve">There is only one MAC for 802.15.4. Change to: “This standard defines one MAC and multiple PHYs operating …”</t>
  </si>
  <si>
    <t xml:space="preserve">24-Apr-2024 08:21:14 UTC-12</t>
  </si>
  <si>
    <t xml:space="preserve">I-113</t>
  </si>
  <si>
    <t xml:space="preserve">Muschlitz, Bruce</t>
  </si>
  <si>
    <t xml:space="preserve">NovaTech LLC</t>
  </si>
  <si>
    <t xml:space="preserve">5.2.1</t>
  </si>
  <si>
    <t xml:space="preserve">typo "Radio frequence indetnfication"</t>
  </si>
  <si>
    <t xml:space="preserve">Change to "Radio frequency identification"</t>
  </si>
  <si>
    <t xml:space="preserve">I-42</t>
  </si>
  <si>
    <t xml:space="preserve">Document says:
"Radio frequence indetnfication (RFID)..."
Typos.</t>
  </si>
  <si>
    <t xml:space="preserve">Document should say:
"Radio frequency identification (RFID)..."</t>
  </si>
  <si>
    <t xml:space="preserve">I-41</t>
  </si>
  <si>
    <t xml:space="preserve">Document says:
"...requirements which required specific..." 
It doesn't read very well.</t>
  </si>
  <si>
    <t xml:space="preserve">Documens shoudl say:
"...requirements which called for specific..." or similar</t>
  </si>
  <si>
    <t xml:space="preserve">I-43</t>
  </si>
  <si>
    <t xml:space="preserve">51</t>
  </si>
  <si>
    <t xml:space="preserve">5.4.1</t>
  </si>
  <si>
    <t xml:space="preserve">Document says:
"...can be added at the higher layer, but they are not..."
Use of "but" is not necessary in this context.</t>
  </si>
  <si>
    <t xml:space="preserve">Document should say:
"...can be added at the higher layer and they are not..." or similar.</t>
  </si>
  <si>
    <t xml:space="preserve">25-Apr-2024 04:36:50 UTC-12</t>
  </si>
  <si>
    <t xml:space="preserve">I-120</t>
  </si>
  <si>
    <t xml:space="preserve">53</t>
  </si>
  <si>
    <t xml:space="preserve">5.6.1</t>
  </si>
  <si>
    <t xml:space="preserve">Typo: "descvided" should be "described"</t>
  </si>
  <si>
    <t xml:space="preserve">Change to "described"</t>
  </si>
  <si>
    <t xml:space="preserve">25-Apr-2024 04:35:11 UTC-12</t>
  </si>
  <si>
    <t xml:space="preserve">I-119</t>
  </si>
  <si>
    <t xml:space="preserve">Typo: "descbide" should be "described"</t>
  </si>
  <si>
    <t xml:space="preserve">I-114</t>
  </si>
  <si>
    <t xml:space="preserve">typo "descbide"</t>
  </si>
  <si>
    <t xml:space="preserve">I-45</t>
  </si>
  <si>
    <t xml:space="preserve">Document says:
"...as descvided in ..."
Typos.</t>
  </si>
  <si>
    <t xml:space="preserve">Document should say:
"...as described in ..."</t>
  </si>
  <si>
    <t xml:space="preserve">I-44</t>
  </si>
  <si>
    <t xml:space="preserve">Document says:
"...as descbide in ..."
Typos.</t>
  </si>
  <si>
    <t xml:space="preserve">I-116</t>
  </si>
  <si>
    <t xml:space="preserve">5.6.2.1</t>
  </si>
  <si>
    <t xml:space="preserve">it is unclear whether "coordinator" is "PAN coordinator" or "super PAN coordinator (SPC)" or both</t>
  </si>
  <si>
    <t xml:space="preserve">clarify</t>
  </si>
  <si>
    <t xml:space="preserve">Add definition of coordinator in the section 3.1. “coordinator: Any device capable of providing coordinator functions.”</t>
  </si>
  <si>
    <t xml:space="preserve">I-115</t>
  </si>
  <si>
    <t xml:space="preserve">I-118</t>
  </si>
  <si>
    <t xml:space="preserve">54</t>
  </si>
  <si>
    <t xml:space="preserve">5.6.4</t>
  </si>
  <si>
    <t xml:space="preserve">second instance of "ID" should be "IE"</t>
  </si>
  <si>
    <t xml:space="preserve">I-117</t>
  </si>
  <si>
    <t xml:space="preserve">first instance of "ID" should be "identification" (alternatively, "ID" could be defined in line 27)</t>
  </si>
  <si>
    <t xml:space="preserve">Change “if the identification is known”.</t>
  </si>
  <si>
    <t xml:space="preserve">I-31</t>
  </si>
  <si>
    <t xml:space="preserve">542</t>
  </si>
  <si>
    <t xml:space="preserve">10.36.</t>
  </si>
  <si>
    <t xml:space="preserve">This is the only place where "contention based" is not hyphenated</t>
  </si>
  <si>
    <t xml:space="preserve">Change it to "contention-based".</t>
  </si>
  <si>
    <t xml:space="preserve">Change it here, and also on P476L17.</t>
  </si>
  <si>
    <t xml:space="preserve">26-Mar-2024 01:19:38 UTC-12</t>
  </si>
  <si>
    <t xml:space="preserve">I-5</t>
  </si>
  <si>
    <t xml:space="preserve">544</t>
  </si>
  <si>
    <t xml:space="preserve">10.37.1</t>
  </si>
  <si>
    <t xml:space="preserve">This subclass is moved from annex.</t>
  </si>
  <si>
    <t xml:space="preserve">Change "annex" into "Standards"</t>
  </si>
  <si>
    <t xml:space="preserve">Change “annex” to “feature”.</t>
  </si>
  <si>
    <t xml:space="preserve">I-46</t>
  </si>
  <si>
    <t xml:space="preserve">58</t>
  </si>
  <si>
    <t xml:space="preserve">5.7</t>
  </si>
  <si>
    <t xml:space="preserve">Document says:
"...request that a service is initiated..."</t>
  </si>
  <si>
    <t xml:space="preserve">Document should say:
"...request that a service be initiated..."</t>
  </si>
  <si>
    <t xml:space="preserve">I-128</t>
  </si>
  <si>
    <t xml:space="preserve">59</t>
  </si>
  <si>
    <t xml:space="preserve">6.2</t>
  </si>
  <si>
    <t xml:space="preserve">The reference to the year ("-2014") should be deleted so that the reference updates as that standard changes, including with the revision process currently underway. Note that the generic version is referenced elsewhere in the standard, including "Normative references".</t>
  </si>
  <si>
    <t xml:space="preserve">Change “IEEE Std 802-2014” =&gt; “IEEE Std 802”</t>
  </si>
  <si>
    <t xml:space="preserve">I-16</t>
  </si>
  <si>
    <t xml:space="preserve">595</t>
  </si>
  <si>
    <t xml:space="preserve">11.1.3.9</t>
  </si>
  <si>
    <t xml:space="preserve">Table 11-15
For N = 4:  Does TotalNumChan = 12 or 9 as shown in Amendment 4 and Annex H?</t>
  </si>
  <si>
    <t xml:space="preserve">Use the correct value</t>
  </si>
  <si>
    <t xml:space="preserve">Change “12” to “9” for N=4</t>
  </si>
  <si>
    <t xml:space="preserve">I-47</t>
  </si>
  <si>
    <t xml:space="preserve">6.3.1</t>
  </si>
  <si>
    <t xml:space="preserve">Document says:
"AIFS η SIFS &lt; LIFS"
What is the greek symbol meaning?</t>
  </si>
  <si>
    <t xml:space="preserve">Explain greek symbol meaning or correct formula.</t>
  </si>
  <si>
    <t xml:space="preserve">03-May-2024 20:20:37 UTC-12</t>
  </si>
  <si>
    <t xml:space="preserve">I-137</t>
  </si>
  <si>
    <t xml:space="preserve">Wentink, Menzo</t>
  </si>
  <si>
    <t xml:space="preserve">Qualcomm Technologies, Inc.</t>
  </si>
  <si>
    <t xml:space="preserve">6.3.2.1</t>
  </si>
  <si>
    <t xml:space="preserve">CSMA-CA should be mandatory for high PSD transmissions (for example narrowband transmissions) in UNII-3 and UNII-5, to avoid interference with other technologies in these bands.</t>
  </si>
  <si>
    <t xml:space="preserve">Require that CSMA-CA (as described in 6.3.2.1) is used before every high PSD transmission in UNII-3 and UNII-5, with settings macMinBe = 0, macMaxCsmaBackoffs = 0, and CCA mode 1 with phyCCADuration value 16 us and probability of detection 100%.</t>
  </si>
  <si>
    <t xml:space="preserve">There are no channel plans defined for UNII-3 and UNII-5 in this standard.
Additionally requirements for the CSMA-CA varies by the PHY, band, regulatory domain, application of the standard, and other factors outside the scope of the standard.</t>
  </si>
  <si>
    <t xml:space="preserve">CSMA-CA / CCA</t>
  </si>
  <si>
    <t xml:space="preserve">25-Mar-2024 05:31:52 UTC-12</t>
  </si>
  <si>
    <t xml:space="preserve">I-1</t>
  </si>
  <si>
    <t xml:space="preserve">Aldana, Carlos</t>
  </si>
  <si>
    <t xml:space="preserve">Standards Developing Organization (SDO)</t>
  </si>
  <si>
    <t xml:space="preserve">Meta Platforms Inc.</t>
  </si>
  <si>
    <t xml:space="preserve">608</t>
  </si>
  <si>
    <t xml:space="preserve">11.2.8</t>
  </si>
  <si>
    <t xml:space="preserve">To aid in testing and predictable behavior, there should be more details as to the behavior of CCA mode 1.</t>
  </si>
  <si>
    <t xml:space="preserve">Please add language to CCA mode 1 to reflect 3 additional requirements: max ED Threshold value to use (e.g. -80 dBm/MHz, as in ETSI EN 300 440) , CCA listen duration (e.g. 14-25 us), and a probability of success (e.g. 100%).</t>
  </si>
  <si>
    <t xml:space="preserve">The text explaining the required ED threshold and cca duration is at the end of section 11.2.8 where the generic requirements are listed. See page 609 lines 12-22.</t>
  </si>
  <si>
    <t xml:space="preserve">09-May-2024 09:46:41 UTC-12</t>
  </si>
  <si>
    <t xml:space="preserve">I-140</t>
  </si>
  <si>
    <t xml:space="preserve">Fischer, Matthew</t>
  </si>
  <si>
    <t xml:space="preserve">Broadcom Corporation</t>
  </si>
  <si>
    <t xml:space="preserve">609</t>
  </si>
  <si>
    <t xml:space="preserve">Allowing a mode of operation with a CCA determination mechanism that does not attempt to recognize the presence of signals from other technologies, such as some options within CCA mode 3, is determinental to fair and equitable operation of disparate technologies within unlicensed spectrum.</t>
  </si>
  <si>
    <t xml:space="preserve">Change "may be AND or OR" to "shall be OR"</t>
  </si>
  <si>
    <t xml:space="preserve">Split CCA Mode 3 to two: “
- CCA Mode 3a: Carrier sense with energy above threshold when either is required. CCA shall report busy medium if either CCA Mode 1 or CCA Mode 2 would return busy.
- CCA Mode 3b: Carrier sense with energy above threshold when both are required. CCA shall report busy medium only if both CCA Mode 1 and CCA mode 2 returns busy.”</t>
  </si>
  <si>
    <t xml:space="preserve">I-139</t>
  </si>
  <si>
    <t xml:space="preserve">Allowing a mode of operation with a CCA determination mechanism that does not attempt to recognize the presence of signals from other technologies, such as CCA mode 2, is determinental to fair and equitable operation of disparate technologies within unlicensed spectrum.</t>
  </si>
  <si>
    <t xml:space="preserve">Delete CCA MODE 2, renumber remaining modes as appropriate, update references throughout the document that refer to deleted modes of CCA</t>
  </si>
  <si>
    <t xml:space="preserve">CCA Modes defined in 11.2.8 are used in many PHYs, bands, regulatory domains, or applications. </t>
  </si>
  <si>
    <t xml:space="preserve">I-138</t>
  </si>
  <si>
    <t xml:space="preserve">Allowing a mode of operation with no CCA determination mechanism, such as CCA mode 4, is determinental to fair and equitable operation with other technologies operating within unlicensed spectrum.</t>
  </si>
  <si>
    <t xml:space="preserve">Delete CCA MODE 4, renumber remaining modes as appropriate, update references throughout the document that refer to deleted modes of CCA
Delete the sentence at p609L30 which currently reads: "CCA mode 4 would typically be used in low duty cycle applications."</t>
  </si>
  <si>
    <t xml:space="preserve">I-141</t>
  </si>
  <si>
    <t xml:space="preserve">613</t>
  </si>
  <si>
    <t xml:space="preserve">12.3.2</t>
  </si>
  <si>
    <t xml:space="preserve">3</t>
  </si>
  <si>
    <t xml:space="preserve">Inside of Table 12-2 Generic PHY PIB attributes, establish a threshold for phyCcaEdThreshold that attempts to recognize the existence of the signals of competing technologies that are operating in the shared unlicensed spectrum.</t>
  </si>
  <si>
    <t xml:space="preserve">Establish a required minimum value of -80 dBm/MHz for the phyCcaEdThreshold and allow an EDT ramp up in a manner similar to what is described in 802.11 document: 11-24-0603-02-coex-balancing-wideband-narrowband-frequency-hopping-channel-access-mechanisms-for-operation-in-6ghz at: https://mentor.ieee.org/802.11/dcn/24/11-24-0603-02-coex-balancing-wideband-narrowband-frequency-hopping-channel-access-mechanisms-for-operation-in-6ghz.pptx</t>
  </si>
  <si>
    <t xml:space="preserve">The necessary value varies by the regulatory domain, application and other factors outside the scope of the standard.</t>
  </si>
  <si>
    <t xml:space="preserve">I-32</t>
  </si>
  <si>
    <t xml:space="preserve">In the Table 12-2 (Generic PHY PIB attributes) description of phyCcaDuration it says: "If the recommeded value is not specified by the PHY clause the recommended duration of 8 symbols is used.", but surely the value used should be the value set in the attribute."</t>
  </si>
  <si>
    <t xml:space="preserve">Change sentence to read: "Unless a different PHY specific value is given in the relevant PHY clause, it is recommended that a value of 8 symbols is used here."</t>
  </si>
  <si>
    <t xml:space="preserve">Replace "If the recommended duration is not specified by the PHY clause the recommended duration of 8 symbols is used" with "If a recommended phyCcaDuration is not specified by the PHY clause then a phyCcaDuration of 8 symbol periods is recommended."</t>
  </si>
  <si>
    <t xml:space="preserve">29-Mar-2024 06:14:24 UTC-12</t>
  </si>
  <si>
    <t xml:space="preserve">I-10</t>
  </si>
  <si>
    <t xml:space="preserve">De Ruijter, Hendricus</t>
  </si>
  <si>
    <t xml:space="preserve">Silicon Laboratories</t>
  </si>
  <si>
    <t xml:space="preserve">The description of phyCcaDuration (Table 12-2) has "...the recommended duration..." however, there is no general description of "recommended duration" so the word "the" should not be used. Also, it should be "symbols periods" instead of just "symbols" .</t>
  </si>
  <si>
    <t xml:space="preserve">25-Mar-2024 05:33:23 UTC-12</t>
  </si>
  <si>
    <t xml:space="preserve">I-3</t>
  </si>
  <si>
    <t xml:space="preserve">There should at least be an upper bound for the phyCcaEdThreshold to prevent abusive behavior.  Lack of an upper bound allows for "no-CCA" behavior, which is undesirable.  Please add an upper bound (e.g. -80dBm/MHz in ETSI EN 300 440)</t>
  </si>
  <si>
    <t xml:space="preserve">As in comment.</t>
  </si>
  <si>
    <t xml:space="preserve">25-Mar-2024 05:32:47 UTC-12</t>
  </si>
  <si>
    <t xml:space="preserve">I-2</t>
  </si>
  <si>
    <t xml:space="preserve">The minimum value of phyCcaDuration should be non-zero.  Consider setting the minimum value to 9 us.</t>
  </si>
  <si>
    <t xml:space="preserve">The recommended value is specified in the PHY clause.</t>
  </si>
  <si>
    <t xml:space="preserve">I-19</t>
  </si>
  <si>
    <t xml:space="preserve">63</t>
  </si>
  <si>
    <t xml:space="preserve">6.4.2.2</t>
  </si>
  <si>
    <t xml:space="preserve">36</t>
  </si>
  <si>
    <t xml:space="preserve">"A example" should be "An"</t>
  </si>
  <si>
    <t xml:space="preserve">Change to "An example..."</t>
  </si>
  <si>
    <t xml:space="preserve">I-18</t>
  </si>
  <si>
    <t xml:space="preserve">35</t>
  </si>
  <si>
    <t xml:space="preserve">"To start PAN" missing "a"</t>
  </si>
  <si>
    <t xml:space="preserve">Change to "To start a PAN .."</t>
  </si>
  <si>
    <t xml:space="preserve">25-Mar-2024 05:42:32 UTC-12</t>
  </si>
  <si>
    <t xml:space="preserve">I-4</t>
  </si>
  <si>
    <t xml:space="preserve">630</t>
  </si>
  <si>
    <t xml:space="preserve">13.3.2</t>
  </si>
  <si>
    <t xml:space="preserve">The PSD limit should also have a relative value defined for a frequency value that is at least 5 MHz away from the center frequency.  Consider adding a relative limit of -45 dB.</t>
  </si>
  <si>
    <t xml:space="preserve">The limit in Table 13-4 is adequate and more stringent limits may be set by regulatory bodies, and those limts are outside the scope of this standard.</t>
  </si>
  <si>
    <t xml:space="preserve">I-21</t>
  </si>
  <si>
    <t xml:space="preserve">65</t>
  </si>
  <si>
    <t xml:space="preserve">6.5.2</t>
  </si>
  <si>
    <t xml:space="preserve">"If necessary to check filtering or return requested IEs..." reads badly for me…. It is unclear what makes it "necessary" and if something is necessary maybe the requirement should be a "shall" rather than a "may".</t>
  </si>
  <si>
    <t xml:space="preserve">I really don’t know what is meant here, but I do think it should be made clearer.</t>
  </si>
  <si>
    <t xml:space="preserve">Change “If necessary to check filtering or return requested IEs, the Enhanced Beacon Filter IE and other IEs may be passed to a higher layer using the MLME-BEACON-REQUEST.indication primitive provided that the recipient has macBeaconAutoRespond set to FALSE.” to “The Enhanced Beacon Filter IE and other IEs shall be passed to a higher layer using the MLME-BEACON-REQUEST.indication primitive provided that the recipient has macBeaconAutoRespond set to FALSE.”</t>
  </si>
  <si>
    <t xml:space="preserve">I-20</t>
  </si>
  <si>
    <t xml:space="preserve">"by sending the desired IE with a length set to zero" would be better expressed either by saying "without a Content field" or with "its Length field set to zero"</t>
  </si>
  <si>
    <t xml:space="preserve">Editor to choose</t>
  </si>
  <si>
    <t xml:space="preserve">Use “with its Length field set to zero”.</t>
  </si>
  <si>
    <t xml:space="preserve">I-35</t>
  </si>
  <si>
    <t xml:space="preserve">655</t>
  </si>
  <si>
    <t xml:space="preserve">16.2.2</t>
  </si>
  <si>
    <t xml:space="preserve">Extra period at end of line. Also, "is always be zero" should be "is always zero".</t>
  </si>
  <si>
    <t xml:space="preserve">Change: "is always be zero..", to: "is
always zero."</t>
  </si>
  <si>
    <t xml:space="preserve">I-34</t>
  </si>
  <si>
    <t xml:space="preserve">664</t>
  </si>
  <si>
    <t xml:space="preserve">16.2.6.2</t>
  </si>
  <si>
    <t xml:space="preserve">It should be made clearer that the length-91 preable codes are "HPRF mode" codes.</t>
  </si>
  <si>
    <t xml:space="preserve">Add at the end of table heading "Table 16-9—Length 91 ternary codes for the HRP-ERDEV" add "in HPRF mode".</t>
  </si>
  <si>
    <t xml:space="preserve">I-33</t>
  </si>
  <si>
    <t xml:space="preserve">10</t>
  </si>
  <si>
    <t xml:space="preserve">In the sentence "The HRP-ERDEV shall support the length 91 codes specified in Table 16-9 with the parameters specified in Table 16-10." insert "(HPRF mode) " belore "length".</t>
  </si>
  <si>
    <t xml:space="preserve">Change sentence to "The HRP-ERDEV shall support the (HPRF mode) length 91 codes specified in Table 16-9 with the parameters specified in Table 16-10."</t>
  </si>
  <si>
    <t xml:space="preserve">I-36</t>
  </si>
  <si>
    <t xml:space="preserve">666</t>
  </si>
  <si>
    <t xml:space="preserve">6.2.7.1</t>
  </si>
  <si>
    <t xml:space="preserve">It is not very clear what the data units are for the values in in Table 16-12.</t>
  </si>
  <si>
    <t xml:space="preserve">Change column heading "Mean PRF 15.60 or 62.40 MHz" to "Nominal Data Rate (Mb/s) for 15.60 and 62.40 MHz mean PRF" and change column heading "Mean PRF 3.90 MHz" to "Nominal Data Rate (Mb/s) for 3.90 MHz mean PRF"</t>
  </si>
  <si>
    <t xml:space="preserve">IEEE SA Styleguide says units should be repeated in the ranges, thus changed “15.60” to “15.60 MHz”</t>
  </si>
  <si>
    <t xml:space="preserve">I-37</t>
  </si>
  <si>
    <t xml:space="preserve">668</t>
  </si>
  <si>
    <t xml:space="preserve">16.2.7.3</t>
  </si>
  <si>
    <t xml:space="preserve">Extraneous "using ," in the middle of the sentence.</t>
  </si>
  <si>
    <t xml:space="preserve">Delete the "using ,"</t>
  </si>
  <si>
    <t xml:space="preserve">I-131</t>
  </si>
  <si>
    <t xml:space="preserve">67</t>
  </si>
  <si>
    <t xml:space="preserve">6.6.2</t>
  </si>
  <si>
    <t xml:space="preserve">Change "64-bit extended unique identifier (EUI-64) group address, as defined in IEEE Std 802” =&gt; “64-bit group address, as specified in IEEE Std 802”.</t>
  </si>
  <si>
    <t xml:space="preserve">Do as said in comment, and then expand EUI-64 on page 75 line 3 to “extended unique identifier (EUI-64)”</t>
  </si>
  <si>
    <t xml:space="preserve">I-49</t>
  </si>
  <si>
    <t xml:space="preserve">72</t>
  </si>
  <si>
    <t xml:space="preserve">6.6.5</t>
  </si>
  <si>
    <t xml:space="preserve">Document says:
“… requesting the Ack frame. including the guard time."
This end of sentence is unclear. Typo?</t>
  </si>
  <si>
    <t xml:space="preserve">Document should say:
“… requesting the Ack frame, and including the guard time.”</t>
  </si>
  <si>
    <t xml:space="preserve">I-48</t>
  </si>
  <si>
    <t xml:space="preserve">Document says:
“…with no acknowledgment requested. including the guard time.”
The sentence is not clear. Is there a typo?</t>
  </si>
  <si>
    <t xml:space="preserve">Document should say:
“…with no acknowledgment requested, and including the guard time. “</t>
  </si>
  <si>
    <t xml:space="preserve">29-Mar-2024 04:09:07 UTC-12</t>
  </si>
  <si>
    <t xml:space="preserve">I-7</t>
  </si>
  <si>
    <t xml:space="preserve">725</t>
  </si>
  <si>
    <t xml:space="preserve">20.2.3</t>
  </si>
  <si>
    <t xml:space="preserve">Transmission bit order of PHR is not specified.</t>
  </si>
  <si>
    <t xml:space="preserve">Add sentence to the last paragraph in clause 20.2.3: "The PHR is transmitted starting from the leftmost bit (i.e., starting with b0)." This is the same wording as used in clause 20.2.2.3 for the SFD transmission order (see page 724, line 22).</t>
  </si>
  <si>
    <t xml:space="preserve">29-Mar-2024 04:21:28 UTC-12</t>
  </si>
  <si>
    <t xml:space="preserve">I-8</t>
  </si>
  <si>
    <t xml:space="preserve">20.2.4</t>
  </si>
  <si>
    <t xml:space="preserve">The transmission order of the Mode Switch PHR is not specified.</t>
  </si>
  <si>
    <t xml:space="preserve">Add sentence at the end of clause 20.2.4: "The Mode Switch PHR is transmitted starting from the leftmost bit (i.e., starting with b0)." This is the same wording as used in clause 20.2.2.3 for the SFD transmission order (see page 724, line 22).</t>
  </si>
  <si>
    <t xml:space="preserve">23-Apr-2024 14:09:49 UTC-12</t>
  </si>
  <si>
    <t xml:space="preserve">I-39</t>
  </si>
  <si>
    <t xml:space="preserve">Hueske, Klaus</t>
  </si>
  <si>
    <t xml:space="preserve">Renesas Electronics Europe</t>
  </si>
  <si>
    <t xml:space="preserve">730</t>
  </si>
  <si>
    <t xml:space="preserve">20.3.1</t>
  </si>
  <si>
    <t xml:space="preserve">Table 20-8 appears to have an inconsistent definition of operating modes for the additional 915 bands (see attachment). While bands 915-b, 915-c, 915-d and 915-e define operating mode #1 as 50/2-FSK/1.0/200, the same mode is defined as 50/2-FSK/1.0/100 for the 915-a band, which does not seem to make sense.</t>
  </si>
  <si>
    <t xml:space="preserve">Change 915-a to 50/2-FSK/1.0/200</t>
  </si>
  <si>
    <t xml:space="preserve">I-95</t>
  </si>
  <si>
    <t xml:space="preserve">732</t>
  </si>
  <si>
    <t xml:space="preserve">20.3.3</t>
  </si>
  <si>
    <t xml:space="preserve">Two instances of the '∞f' script which may represent the frequency deviation parameter. Review them and correct them</t>
  </si>
  <si>
    <t xml:space="preserve">Correct as necessary two instances of '∞f' with appropriate representation.</t>
  </si>
  <si>
    <t xml:space="preserve">I-94</t>
  </si>
  <si>
    <t xml:space="preserve">Equation described in line 16 has strange symbols at the beginning and at the end. Verify equation's transcription.</t>
  </si>
  <si>
    <t xml:space="preserve">Correct transcription of equation in line 16 as necessary.</t>
  </si>
  <si>
    <t xml:space="preserve">I-93</t>
  </si>
  <si>
    <t xml:space="preserve">Document says:
"...nominal frequency deviation, ∞f, shall be..."
The symbol used in front of 'f' seems incorrect.</t>
  </si>
  <si>
    <t xml:space="preserve">Correct or clarify the symbol used in front of 'f'.</t>
  </si>
  <si>
    <t xml:space="preserve">I-97</t>
  </si>
  <si>
    <t xml:space="preserve">736</t>
  </si>
  <si>
    <t xml:space="preserve">20.3.5</t>
  </si>
  <si>
    <t xml:space="preserve">Document says:
"LPAD = 131when ... is even " 
I believe that, given the example in Figure 20-12, the '1' after the '3' is a typo.</t>
  </si>
  <si>
    <t xml:space="preserve">Correct formula in line 5.</t>
  </si>
  <si>
    <t xml:space="preserve">I-96</t>
  </si>
  <si>
    <t xml:space="preserve">Document says:
" LPAD = 51when... is odd"
I believe that, given the example in Figure 20-11, the '1' after the '5' is a typo.</t>
  </si>
  <si>
    <t xml:space="preserve">Correct formula in line 4.</t>
  </si>
  <si>
    <t xml:space="preserve">I-100</t>
  </si>
  <si>
    <t xml:space="preserve">737</t>
  </si>
  <si>
    <t xml:space="preserve">Equation trancribed in the middle of this line shows multiples instances of strange symbols. Review and correct if necessary.</t>
  </si>
  <si>
    <t xml:space="preserve">Correct formula in line 6.</t>
  </si>
  <si>
    <t xml:space="preserve">I-99</t>
  </si>
  <si>
    <t xml:space="preserve">Equation trancribed in this line shows multiples instances of strange symbols. Review and correct if necessary.</t>
  </si>
  <si>
    <t xml:space="preserve">I-98</t>
  </si>
  <si>
    <t xml:space="preserve">Document says:
"...B = Ψbi1i ∨ ≡011121 1N – 1←β ,..." 
These appear to be scrambled symbols that are not part of the expected transcription</t>
  </si>
  <si>
    <t xml:space="preserve">Correct symbols describing 'B ' in line 1.</t>
  </si>
  <si>
    <t xml:space="preserve">I-105</t>
  </si>
  <si>
    <t xml:space="preserve">738</t>
  </si>
  <si>
    <t xml:space="preserve">20.3.6</t>
  </si>
  <si>
    <t xml:space="preserve">Document says:
"0 η k η 6:"
This expression is not clear.</t>
  </si>
  <si>
    <t xml:space="preserve">Clarify and correct as necessary expression in line 21</t>
  </si>
  <si>
    <t xml:space="preserve">I-104</t>
  </si>
  <si>
    <t xml:space="preserve">Equation in line 19 is not readable.</t>
  </si>
  <si>
    <t xml:space="preserve">Review and correct equation in line 19</t>
  </si>
  <si>
    <t xml:space="preserve">I-103</t>
  </si>
  <si>
    <t xml:space="preserve">Document says:
"where 0 η j η 6: 3"
With the strange symbol 'η' and the ': 3' characters the relation is not redable.</t>
  </si>
  <si>
    <t xml:space="preserve">Review and correct the relation in line 16</t>
  </si>
  <si>
    <t xml:space="preserve">I-102</t>
  </si>
  <si>
    <t xml:space="preserve">Equation in line 15 is unreadable.</t>
  </si>
  <si>
    <t xml:space="preserve">REview and correct equation in line 15 as necessary.</t>
  </si>
  <si>
    <t xml:space="preserve">I-101</t>
  </si>
  <si>
    <t xml:space="preserve">Document says:
"S = {s(i)}, 0 η i η N–1" 
What is the meaning of the symbols between '0', 'i' and N-1?</t>
  </si>
  <si>
    <t xml:space="preserve">I beleive document should say:
"S = {s(i)}, 0 &lt; i &lt; N–1", or similar</t>
  </si>
  <si>
    <t xml:space="preserve">I-106</t>
  </si>
  <si>
    <t xml:space="preserve">739</t>
  </si>
  <si>
    <t xml:space="preserve">Equation at the end of this line is not readable.</t>
  </si>
  <si>
    <t xml:space="preserve">Review and correct equation in line 3</t>
  </si>
  <si>
    <t xml:space="preserve">I-107</t>
  </si>
  <si>
    <t xml:space="preserve">742</t>
  </si>
  <si>
    <t xml:space="preserve">20.6.3</t>
  </si>
  <si>
    <t xml:space="preserve">The equation transcribed in this line for the frequency tolerance T appears to be a mix of numbers, letters and symbols that make it unreadable. (Is this issue related finally to  the .pdf formatting?). Review and correct.</t>
  </si>
  <si>
    <t xml:space="preserve">Correct as necessary formula in line 10.</t>
  </si>
  <si>
    <t xml:space="preserve">24-Apr-2024 07:10:58 UTC-12</t>
  </si>
  <si>
    <t xml:space="preserve">I-108</t>
  </si>
  <si>
    <t xml:space="preserve">20.6.4</t>
  </si>
  <si>
    <t xml:space="preserve">Document says:
"Channel switch time shall be less than or equal to 500 μs...defined as the time elapsed when changing to a new channel, including any required settling time."
This statement may be inconsistent with the statement in line 21 of page 239 which says: "The settling delay shall be in the range of 500 μs to 1.5 ms".</t>
  </si>
  <si>
    <t xml:space="preserve">Review and correct these two statements for consistency.</t>
  </si>
  <si>
    <t xml:space="preserve">The setting delay on page 739 line 21 is for the mode switch and it is different than what is used generally in this PHY. The 20.6.4 gives the generic maximum channel switch time for SUN FSK.</t>
  </si>
  <si>
    <t xml:space="preserve">I-111</t>
  </si>
  <si>
    <t xml:space="preserve">743</t>
  </si>
  <si>
    <t xml:space="preserve">20.6.6</t>
  </si>
  <si>
    <t xml:space="preserve">Document says:
"M2 = 3⋅ R⋅ ,1+h."
The equation doesn't read properly.</t>
  </si>
  <si>
    <t xml:space="preserve">Review and correct the equation in line 23 as necessary.</t>
  </si>
  <si>
    <t xml:space="preserve">I-110</t>
  </si>
  <si>
    <t xml:space="preserve">Document says:
"M1 = 1,5⋅ R⋅ ,1+h."
Something is wrong in this equation and it cannot be read properly.</t>
  </si>
  <si>
    <t xml:space="preserve">Review and correct equation in line 22 as necessary.</t>
  </si>
  <si>
    <t xml:space="preserve">I-109</t>
  </si>
  <si>
    <t xml:space="preserve">Document says:
" ...is used as specified in..."
Given the context of the paragraph this must be a plural.</t>
  </si>
  <si>
    <t xml:space="preserve">Document should say:
"...are used as specified in..."</t>
  </si>
  <si>
    <t xml:space="preserve">I-112</t>
  </si>
  <si>
    <t xml:space="preserve">744</t>
  </si>
  <si>
    <t xml:space="preserve">20.6.7</t>
  </si>
  <si>
    <t xml:space="preserve">Equation in line 4 is not readable due to ghost symbols in the transcript.</t>
  </si>
  <si>
    <t xml:space="preserve">Review and correct as necessary equation in line 4</t>
  </si>
  <si>
    <t xml:space="preserve">I-130</t>
  </si>
  <si>
    <t xml:space="preserve">75</t>
  </si>
  <si>
    <t xml:space="preserve">7.1</t>
  </si>
  <si>
    <t xml:space="preserve">The form referenced in 4.5 is not "canonical". It would be helpful to cite the specific subclause (4.5.1) instead of the broader 4.5</t>
  </si>
  <si>
    <t xml:space="preserve">Change “The EUI-64 shall be sent in the canonical form defined in 4.5.” =&gt; “The EUI-64 shall be sent in the form specified in 4.5.1.”</t>
  </si>
  <si>
    <t xml:space="preserve">I-129</t>
  </si>
  <si>
    <t xml:space="preserve">29-Mar-2024 05:38:02 UTC-12</t>
  </si>
  <si>
    <t xml:space="preserve">I-9</t>
  </si>
  <si>
    <t xml:space="preserve">753</t>
  </si>
  <si>
    <t xml:space="preserve">21.2.4</t>
  </si>
  <si>
    <t xml:space="preserve">The processing order of the PHR is not specified.</t>
  </si>
  <si>
    <t xml:space="preserve">20150727-PHYWG-PHYTPS-2V03_Rev5 (1).docx</t>
  </si>
  <si>
    <t xml:space="preserve">Add sentence in the first paragraph of clause 21.2.4: "The PHR is processed starting from the leftmost bit (i.e., starting with b0).</t>
  </si>
  <si>
    <t xml:space="preserve">I-50</t>
  </si>
  <si>
    <t xml:space="preserve">77</t>
  </si>
  <si>
    <t xml:space="preserve">7.2.2.5</t>
  </si>
  <si>
    <t xml:space="preserve">Document says:
"...the recipient device shall send an Ack frame or only if, upon reception, the frame passes the filtering..."
The sentence is not clear, on particular with the presence of the word "or".</t>
  </si>
  <si>
    <t xml:space="preserve">Document should say:
"...the recipient device shall send an Ack frame, but only if, additionally, the frame passes the filtering...", or similar.</t>
  </si>
  <si>
    <t xml:space="preserve">I-51</t>
  </si>
  <si>
    <t xml:space="preserve">93</t>
  </si>
  <si>
    <t xml:space="preserve">7.4.1</t>
  </si>
  <si>
    <t xml:space="preserve">Document says:
"...rules for the inclusion of terminations IEs."
Some description is not clear in the sentence?</t>
  </si>
  <si>
    <t xml:space="preserve">Document should say:
"...rules for the inclusion of terminations in IEs." or similar</t>
  </si>
  <si>
    <t xml:space="preserve">Changed to say “termination IEs”. There is no terminations in the Ies, there is termination IEs in the end of IE list.</t>
  </si>
  <si>
    <t xml:space="preserve">I-126</t>
  </si>
  <si>
    <t xml:space="preserve">96</t>
  </si>
  <si>
    <t xml:space="preserve">7.4.2.2</t>
  </si>
  <si>
    <t xml:space="preserve">"IEEE registration authority" is a name that needs to be capitalized.</t>
  </si>
  <si>
    <t xml:space="preserve">Change “IEEE registration authority” to "IEEE Registration Authority"</t>
  </si>
  <si>
    <t xml:space="preserve">I-123</t>
  </si>
  <si>
    <t xml:space="preserve">The draft says "The Vendor OUI field is an OUI or company identifier (CID) assigned by the IEEE registration authority, 6 which shall be the sole registration authority." It's confusing that a Vendor OUI is not necessarily an OUI.</t>
  </si>
  <si>
    <t xml:space="preserve">Change the term "Vendor OUI" throughout to an alternative form, such as "Vendor OUI/CID". Considering the possibility that term has been in  use in the prior revision, this comment is not marked MBS, and the RAC understands that the group should weigh the pros and cons of a change to the existing term.</t>
  </si>
  <si>
    <t xml:space="preserve">I-122</t>
  </si>
  <si>
    <t xml:space="preserve">Change “company identifier (CID)” =&gt; “Company ID (CID)" [or preferably just "CID"]</t>
  </si>
  <si>
    <t xml:space="preserve">03-May-2024 08:15:58 UTC-12</t>
  </si>
  <si>
    <t xml:space="preserve">I-134</t>
  </si>
  <si>
    <t xml:space="preserve">Levy, Joseph</t>
  </si>
  <si>
    <t xml:space="preserve">Producer - Other</t>
  </si>
  <si>
    <t xml:space="preserve">InterDigital, Inc.</t>
  </si>
  <si>
    <t xml:space="preserve">It is very difficult to review this document as no Changes to the document are provided, I realize that the whole document is open for review, but since this is a revision it would be nice to be able to focus on the changes to the 2020 version.</t>
  </si>
  <si>
    <t xml:space="preserve">image.png</t>
  </si>
  <si>
    <t xml:space="preserve">Provide a redline or changed text document, to make it clear where new material has been added.</t>
  </si>
  <si>
    <t xml:space="preserve">This is revision of the IEEE Std 802.15.4. Most of the content has been modified (the document structure was changed, and reorganized), thus redline would include several hundreds of pages. Also IEEE Standard association does not allow including redline for the initial SA ballot. The redline is provided for the recirculations.</t>
  </si>
  <si>
    <t xml:space="preserve">01-Apr-2024 09:26:59 UTC-12</t>
  </si>
  <si>
    <t xml:space="preserve">I-11</t>
  </si>
  <si>
    <t xml:space="preserve">Haider, Muhammad Kumail</t>
  </si>
  <si>
    <t xml:space="preserve">Research</t>
  </si>
  <si>
    <t xml:space="preserve">Meta Platforms, Inc.</t>
  </si>
  <si>
    <t xml:space="preserve">The spec should define a mandatory coexistence mechanism with other technologies with parameters specified. Some of the provisions in current spec are either not completely defined (e.g., CCA duration) or have practically no protection for other technologies (e.g., CCA Mode 1) which can lead to very bad coex performance.</t>
  </si>
  <si>
    <t xml:space="preserve">There are multiple coexistence mechanism defined in the IEEE Std 802.15.4, that are used in the different PHYs, bands, regulatory domains, or applications. </t>
  </si>
  <si>
    <t xml:space="preserve">07-Jun-2024 23:20:09 UTC-12</t>
  </si>
  <si>
    <t xml:space="preserve">R1-26</t>
  </si>
  <si>
    <t xml:space="preserve">16.2.7.1</t>
  </si>
  <si>
    <t xml:space="preserve">Since there is also a "Data Rate" field in the PHR, The DataRate column heading needs clarification that it is referring to parameter value, i.e. as specified in TxOptions for MCPS-DATA.request for TX and reported in RX as a parameter in MCPS-DATA.indication.</t>
  </si>
  <si>
    <t xml:space="preserve">Change column header to "DataRate parameter value", and, add note a under the table to say "This is the DataRate parameter used in MCPS-DATA primitives.".</t>
  </si>
  <si>
    <t xml:space="preserve">Change column header to "DataRate parameter value", and, add note a under the table to say "NOTE—The DataRate parameter value is the DataRate parameter used in MCPS-DATA primitives.".</t>
  </si>
  <si>
    <t xml:space="preserve">R1-25</t>
  </si>
  <si>
    <t xml:space="preserve">Normally the standard defines transmitter behaviour, so this sentence talking about the received payload is odd, "The Data Rate field indicates the data rate of the received PHY Payload field."  It should of course apply to both TX and RX.</t>
  </si>
  <si>
    <t xml:space="preserve">Delete "received" from this sentence.</t>
  </si>
  <si>
    <t xml:space="preserve">R1-24</t>
  </si>
  <si>
    <t xml:space="preserve">In CCA Mode 3b: "only if both CCA Mode 1 and CCA mode 2 returns busy" is gramitracally wrong.  "both" is plural so "returns" should be "return", but.... why is this changing from the wording form used in 3a. While this is somewhat editorial, I am marking it technical, since one might argue that if Mode 3 or 3b was configured then the other modes are inactive so they cannot return anything.  Thus, using "would return" gives a clearer more technically correct definition.</t>
  </si>
  <si>
    <t xml:space="preserve">Change to "only if both CCA Mode 1 and CCA mode 2 would return busy".</t>
  </si>
  <si>
    <t xml:space="preserve">R1-23</t>
  </si>
  <si>
    <t xml:space="preserve">In CCA Mode 3b: the "report busy medium" is missing "a".</t>
  </si>
  <si>
    <t xml:space="preserve">Change to "report a busy medium"</t>
  </si>
  <si>
    <t xml:space="preserve">R1-22</t>
  </si>
  <si>
    <t xml:space="preserve">In CCA Mode 3a: the "report busy medium" is missing "a".</t>
  </si>
  <si>
    <t xml:space="preserve">R1-21</t>
  </si>
  <si>
    <t xml:space="preserve">10.32.9.3</t>
  </si>
  <si>
    <t xml:space="preserve">Sentence ends with a comma, it should be a period.</t>
  </si>
  <si>
    <t xml:space="preserve">Change "," to "."</t>
  </si>
  <si>
    <t xml:space="preserve">R1-20</t>
  </si>
  <si>
    <t xml:space="preserve">10.29.9.2.3</t>
  </si>
  <si>
    <t xml:space="preserve">There is only one Status parameter.</t>
  </si>
  <si>
    <t xml:space="preserve">Change "parameters" to "parameter".</t>
  </si>
  <si>
    <t xml:space="preserve">R1-19</t>
  </si>
  <si>
    <t xml:space="preserve">10.29.9.2.2</t>
  </si>
  <si>
    <t xml:space="preserve">It is wrong to say "begin the sounding procedure", this primitive is to extract the sounding data (e.g., the channel impulse response) after the reception had already occurred, a usage that is explained on Line 6 of p449).  There is no mention of "sounding procedure" anywhere else in the standard, so it is confusing to talk about it here.</t>
  </si>
  <si>
    <t xml:space="preserve">Change the line to say: "If the feature is supported, the MLME will respond with the MLME-SOUNDING.confirm to deliver the sounding information."</t>
  </si>
  <si>
    <t xml:space="preserve">R1-18</t>
  </si>
  <si>
    <t xml:space="preserve">In the second row of Table 10-145 where it defines the HRP UWB PHY RSTU unit as 416 chips, which is approximately 833.33 ns, the final symbol before this value should be the wavy equals sign "≈" as used in the published 4z, while in this draft it looks something a double "greater than" sign, like "»" (or "&gt;&gt;"), which I believe means "is much greater than" which is wrong.</t>
  </si>
  <si>
    <t xml:space="preserve">Replace the "»" with "≈", or, replace the "» 833.33 ns" with " = approximately 833.33 ns"</t>
  </si>
  <si>
    <t xml:space="preserve">Change to “= approximately 833.33 ns”.</t>
  </si>
  <si>
    <t xml:space="preserve">07-Jun-2024 10:33:24 UTC-12</t>
  </si>
  <si>
    <t xml:space="preserve">R1-17</t>
  </si>
  <si>
    <t xml:space="preserve">12.5.2.4.4</t>
  </si>
  <si>
    <t xml:space="preserve">The parenthetical reference make the requirement hard to read, consider moving these refences till the end of the sentence.</t>
  </si>
  <si>
    <t xml:space="preserve">Change the sentence to read: "... except Protected Fine Timing frames and Protected Sensing
frames ((see 9.6.34 (Protected Fine Timing frame details) or 9.6.39 (Protected Sensing frame details), respectively) ..."</t>
  </si>
  <si>
    <t xml:space="preserve">It looks like this comment is not against this draft, but against 802.11bf. </t>
  </si>
  <si>
    <t xml:space="preserve">07-Jun-2024 10:30:34 UTC-12</t>
  </si>
  <si>
    <t xml:space="preserve">R1-16</t>
  </si>
  <si>
    <t xml:space="preserve">Change to read "... except Protected Fine Timing frames and Protected Sensing frames (see
9.6.34 (Protected Fine Timing Frame details) or  9.6.39 (Protected Sensing frame details), respectively).
Note a similar change should also be made at 205.12.</t>
  </si>
  <si>
    <t xml:space="preserve">07-Jun-2024 10:22:40 UTC-12</t>
  </si>
  <si>
    <t xml:space="preserve">R1-15</t>
  </si>
  <si>
    <t xml:space="preserve">6.5.24d</t>
  </si>
  <si>
    <t xml:space="preserve">The extra near vertical lines that connect MLME-SESNTBMSMTRQ.request with the Sensing Threshold-based REporting Trigger frame and the Sensing Report Trigger frame are confusing and don't make sense to me.  Please clarify the intent of these lines.  This also applies to the similar  near vertical lines on the left hand side of the drawing.  What is the purpose of these lines.</t>
  </si>
  <si>
    <t xml:space="preserve">Delete the near vertical lines and rearrange the other .request lines and frame lines so that it is clear what the flow of the signaling is.</t>
  </si>
  <si>
    <t xml:space="preserve">07-Jun-2024 10:11:48 UTC-12</t>
  </si>
  <si>
    <t xml:space="preserve">R1-14</t>
  </si>
  <si>
    <t xml:space="preserve">The use of the term "certain" - is not very useful or clear as which features are being used is not clear.  It may be preferred to  reword this sentence.  Also stating IEEE 802.11 PHY and MAC features are used, doesn't really provide any information as the the most of the 802.11 specification describes  how IEEE 802.11 PHY and MAC features are used.</t>
  </si>
  <si>
    <t xml:space="preserve">Reword this sentence to be:
"WLAN sensing allows for environmental measurements that could be useful to estimate the range, velocity, and motion of objects in an area of interest. "</t>
  </si>
  <si>
    <t xml:space="preserve">04-Jun-2024 09:57:56 UTC-12</t>
  </si>
  <si>
    <t xml:space="preserve">R1-13</t>
  </si>
  <si>
    <t xml:space="preserve">Insert a column with "Recommended values"</t>
  </si>
  <si>
    <t xml:space="preserve">For phyCcaDuration, use 18. For phyCcaMode, use 1.  For phyCcaEdThreshold, use -80 dBm/MHz. I don't have an opinion on the other rows.</t>
  </si>
  <si>
    <t xml:space="preserve">The proposed change does not improve the technical clarity or accuracy of the text.</t>
  </si>
  <si>
    <t xml:space="preserve">R1-12</t>
  </si>
  <si>
    <t xml:space="preserve">The latest version of EN 300 328 is v2.2.2 and the cca observation time has been reduced from 20us to 18us.  Please change the text in lines 7-8 accordingly.</t>
  </si>
  <si>
    <t xml:space="preserve">Change 20 us to 18 us and version to V2.2.2 in the first sentence; Change sentence to "" In this case an implementer could choose to use CCA mode 3a within the CSMA-CA algorithm, using phyCcaDuration set to 18 us or greater to achieve the behavior described in the reference." and delete "in order to achieve regulatory compliance".</t>
  </si>
  <si>
    <t xml:space="preserve">R1-11</t>
  </si>
  <si>
    <t xml:space="preserve">Now have phyCcaModes 3a and 3b have been added, the "Integer" range 1-6 does not suffice.</t>
  </si>
  <si>
    <t xml:space="preserve">It looks like we now have 7 CCA Modes and we should adjust the spec accordingly.</t>
  </si>
  <si>
    <t xml:space="preserve">Change Type to Enumeration and change Range to: MODE_1, MODE_2, MODE_3A, MODE_3B, MODE_4, MODE_5, MODE_6"</t>
  </si>
  <si>
    <t xml:space="preserve">R1-10</t>
  </si>
  <si>
    <t xml:space="preserve">There should at least be an upper bound for the phyCcaEdThreshold to prevent abusive behavior.  Lack of an upper bound allows for "no-CSMA" behavior, which is undesirable.  Please add an upper bound (e.g. -80dBm/MHz in ETSI EN 300 440)</t>
  </si>
  <si>
    <t xml:space="preserve">Add note to table as follows:  Optimal values for CCA parameters will depend upon variables outside the scope of this standard; In some regions, regulations define specific constraints which vary region to region.</t>
  </si>
  <si>
    <t xml:space="preserve">R1-9</t>
  </si>
  <si>
    <t xml:space="preserve">phyCcaDuration value of 0 should not be allowed, as it means there is no measurement</t>
  </si>
  <si>
    <t xml:space="preserve">Remove it from the range</t>
  </si>
  <si>
    <t xml:space="preserve">Change 0 to 1</t>
  </si>
  <si>
    <t xml:space="preserve">R1-8</t>
  </si>
  <si>
    <t xml:space="preserve">Please add language to CCA mode 1 to reflect 3 additional requirements: max ED Threshold value to use (e.g. -80 dBm/MHz, as in ETSI EN 300 440) , CCA listen duration (e.g. 18 us), and a probability of success (e.g. 100%).</t>
  </si>
  <si>
    <t xml:space="preserve">The CRG does not agree with the comment. The proposed change is in conflict with the already existing uses of the IEEE Std 802.15.4 in many bands regions, and PHYs, including licensed and unlicensed bands.</t>
  </si>
  <si>
    <t xml:space="preserve">R1-7</t>
  </si>
  <si>
    <t xml:space="preserve">CCA Mode 4 should be removed</t>
  </si>
  <si>
    <t xml:space="preserve">CCA Mode 4 gets around the spirit of CSMA-CA.</t>
  </si>
  <si>
    <t xml:space="preserve">The CRG does not agree with the comment.  CCA Mode 4 is widely used, meets regional requirements around the world, and is the best option for many operational situations in many bands, regions and PHYs, including licensed and unlicensed bands.</t>
  </si>
  <si>
    <t xml:space="preserve">03-Jun-2024 18:39:21 UTC-12</t>
  </si>
  <si>
    <t xml:space="preserve">R1-6</t>
  </si>
  <si>
    <t xml:space="preserve">Kivinen, Tero</t>
  </si>
  <si>
    <t xml:space="preserve">Self Employed</t>
  </si>
  <si>
    <t xml:space="preserve">Link to Table 6-1 is broken on line 11 and on line 12.</t>
  </si>
  <si>
    <t xml:space="preserve">Fix the links.</t>
  </si>
  <si>
    <t xml:space="preserve">03-Jun-2024 18:38:18 UTC-12</t>
  </si>
  <si>
    <t xml:space="preserve">R1-5</t>
  </si>
  <si>
    <t xml:space="preserve">Link reference to Figure 10-3 is broken.</t>
  </si>
  <si>
    <t xml:space="preserve">Fix the link.</t>
  </si>
  <si>
    <t xml:space="preserve">03-Jun-2024 08:50:42 UTC-12</t>
  </si>
  <si>
    <t xml:space="preserve">R1-4</t>
  </si>
  <si>
    <t xml:space="preserve">Allowing a mode of operation with a CCA determination mechanism that does not attempt to recognize the presence of signals from other technologies, such as CCA MODE 3a, is determinental to fair and equitable operation with other technologies operating within unlicensed spectrum. Note that while a single instance of a device implementing this standard might have a limited duty cycle and therefore, potentially limited impact on other users, there are a few considerations that remain cause for concern for other users of the spectrum:
1. that multiple devices can operate within a given locality, creating an accumulated harm to other devices operating in the vicinity within the affected spectrum
2. there is the possibility that the operation in the unlicsened bands will not be limited to control traffic but can also include longer transmissions that include data</t>
  </si>
  <si>
    <t xml:space="preserve">Delete CCA MODE 3b, renumber remaining modes as appropriate, update references throughout the document that refer to deleted modes of CCA, require all CCA MODEs to include an ED threshold, specify the ED threhsold to be -85 dBm/MHz</t>
  </si>
  <si>
    <t xml:space="preserve">The CRG does not agree with the comment.  Both variations of Mode 3 have been identified as useful and implementations exist.</t>
  </si>
  <si>
    <t xml:space="preserve">02-Jun-2024 08:02:01 UTC-12</t>
  </si>
  <si>
    <t xml:space="preserve">R1-3</t>
  </si>
  <si>
    <t xml:space="preserve">Two ".." at the end of the sentence.</t>
  </si>
  <si>
    <t xml:space="preserve">Please delete one "." at the end of the sentence</t>
  </si>
  <si>
    <t xml:space="preserve">02-Jun-2024 07:48:59 UTC-12</t>
  </si>
  <si>
    <t xml:space="preserve">R1-2</t>
  </si>
  <si>
    <t xml:space="preserve">Typo "explination"</t>
  </si>
  <si>
    <t xml:space="preserve">Please change "explination" to "explanation". The same typo occurs on P328L3 and P475L2 again.</t>
  </si>
  <si>
    <t xml:space="preserve">Fix the same typo in other places where this text is copied to (3 places).</t>
  </si>
  <si>
    <t xml:space="preserve">01-Jun-2024 03:28:04 UTC-12</t>
  </si>
  <si>
    <t xml:space="preserve">R1-1</t>
  </si>
  <si>
    <t xml:space="preserve">The proposed change in the comment does not contain sufficient detail so that the CRG can understand the specific change being suggested by the commenter. 
</t>
  </si>
  <si>
    <t xml:space="preserve">24-Jun-2024 09:09:04 UTC-12</t>
  </si>
  <si>
    <t xml:space="preserve">R2-17</t>
  </si>
  <si>
    <t xml:space="preserve">The use of the word "low" is ambiguous.  Please add a value (e.g. 1%) to be more precise</t>
  </si>
  <si>
    <t xml:space="preserve">as in comment</t>
  </si>
  <si>
    <t xml:space="preserve">Remove line 44.</t>
  </si>
  <si>
    <t xml:space="preserve">24-Jun-2024 09:09:03 UTC-12</t>
  </si>
  <si>
    <t xml:space="preserve">R2-16</t>
  </si>
  <si>
    <t xml:space="preserve">32.4.10</t>
  </si>
  <si>
    <t xml:space="preserve">The use of CCA mode 4 should not be encouraged as it's not really a coexistence mechanism.  Remove "CCA mode 4" from this sentence.</t>
  </si>
  <si>
    <t xml:space="preserve">RS-GFSK can be used in 13 different bands (see table 11-7), and depending on the regulatory domain CCA mode 4 may be used. This text does not encourage any specific CCA modes, it lists CCA modes that can be used.</t>
  </si>
  <si>
    <t xml:space="preserve">R2-15</t>
  </si>
  <si>
    <t xml:space="preserve">The use of "CCA Mode 3" is ambiguous as we now have CCA mode 3a and CCA mode 3b.  Please specify which one is being referred to</t>
  </si>
  <si>
    <t xml:space="preserve">The CCA Mode 3 is defined on line 23 of page 608, and includes both CCA Mode 3a and CCA Mode 3b.</t>
  </si>
  <si>
    <t xml:space="preserve">R2-14</t>
  </si>
  <si>
    <t xml:space="preserve">31.8.12</t>
  </si>
  <si>
    <t xml:space="preserve">R2-13</t>
  </si>
  <si>
    <t xml:space="preserve">22.5.13</t>
  </si>
  <si>
    <t xml:space="preserve">R2-12</t>
  </si>
  <si>
    <t xml:space="preserve">The CCA Mode 3 is defined on line 23 of page 608, and includes both CCA Mode 3a and CCA Mode 3b. Change “may not be recommended” to “is not recommended”.</t>
  </si>
  <si>
    <t xml:space="preserve">R2-11</t>
  </si>
  <si>
    <t xml:space="preserve">The sentence is missing the word "be".  Please add "be" after the word "shall".</t>
  </si>
  <si>
    <t xml:space="preserve">R2-10</t>
  </si>
  <si>
    <t xml:space="preserve">The LOG term has no base.  I imagine the desired value is 10.  Please add a base to the LOG.</t>
  </si>
  <si>
    <t xml:space="preserve">Change to 10 x log10(BW/1E6) where log has 10 as subscript to indicate base and the x is multiplcation symbol. Also fix typo on threhold-&gt;threshold.</t>
  </si>
  <si>
    <t xml:space="preserve">R2-9</t>
  </si>
  <si>
    <t xml:space="preserve">8.4.3</t>
  </si>
  <si>
    <t xml:space="preserve">The units of "macUnitBackoffPeriod" are not correct in the "Default" column.  It is adding 2 variables: aTurnaroundTime(symbol periods) with phyCcaDuration(microseconds).</t>
  </si>
  <si>
    <t xml:space="preserve">Please fix</t>
  </si>
  <si>
    <t xml:space="preserve">The phyCcaDuration in the default is rounded up to the next integer number of symbol periods using the ceiling() function before addition to the aTurnaroundTime. 
Add footnote: The function ceiling() returns the smallest integer value greater than or equal to its argument value.</t>
  </si>
  <si>
    <t xml:space="preserve">R2-8</t>
  </si>
  <si>
    <t xml:space="preserve">small values of phyCcaDuration will result in noisy estimates.  Recommend to put a lower bound of 9.  This value of 9 is still smaller than the smallest phyCCADuration of SUN OFDM PHY (14.6us=16000/1094)</t>
  </si>
  <si>
    <t xml:space="preserve">The CRG does not believe a change is needed here. This range of the phyCcaDuration gives the lower limit of the range, the default value used is 8 symbol periods for most PHYs.</t>
  </si>
  <si>
    <t xml:space="preserve">R2-7</t>
  </si>
  <si>
    <t xml:space="preserve">Cca Mode 3a is ambiguous.  It is not clear whether implementers have a choice to implement either CCA Mode 1 or CCA Mode 2 and call that "CCA Mode 3a" or if both CCA Mode 1 and CCA Mode 2 have to be implemented and a logical "or" operation must be executed when reporting CCA Mode 3a.  If it is the former, interop issues are likely to occur.</t>
  </si>
  <si>
    <t xml:space="preserve">Please clarify</t>
  </si>
  <si>
    <t xml:space="preserve">The lines 24 or 25 on the page 608  clearly describe that the CCA Mode 3a requires both detectors to be implemented, and to return a busy if either one of them detects the signal.</t>
  </si>
  <si>
    <t xml:space="preserve">R2-6</t>
  </si>
  <si>
    <t xml:space="preserve">Please add language to CCA mode 1 to reflect 3 additional requirements: max ED Threshold value to use (e.g. -80 dBm/MHz, as in ETSI EN 300 440) , CCA listen duration (e.g. 9-25 us), and a probability of success (e.g. 100%).</t>
  </si>
  <si>
    <t xml:space="preserve">R2-5</t>
  </si>
  <si>
    <t xml:space="preserve">The R1-10 resolved this comment in last recirculation by adding note to the end of table 12-2 as follows:  Optimal values for CCA parameters will depend upon variables outside the scope of this standard; In some regions, regulations define specific constraints which vary region to region. 
The CRC believes no further changes are required.</t>
  </si>
  <si>
    <t xml:space="preserve">R2-4</t>
  </si>
  <si>
    <t xml:space="preserve">Change the word "lavel" to "level"</t>
  </si>
  <si>
    <t xml:space="preserve">R2-3</t>
  </si>
  <si>
    <t xml:space="preserve">11.2.3</t>
  </si>
  <si>
    <t xml:space="preserve">The clause "the PHY is ready to transmit" is not measureable.  It is better to say "the PHY transmits".</t>
  </si>
  <si>
    <t xml:space="preserve">19-Jun-2024 02:47:28 UTC-12</t>
  </si>
  <si>
    <t xml:space="preserve">R2-2</t>
  </si>
  <si>
    <t xml:space="preserve">In CCA mode 3b, the removal of the word "both" (which was in D04) before "CCA Mode 1" was not necessary. If anything including it makes the text clearer as it then better matches the sentence construction in the preceding mode 3a case, where the word "either" appears. That is, so these two options are written as: "BOTH 1 AND 2" versus "EITHER 1 OR 2".</t>
  </si>
  <si>
    <t xml:space="preserve">Re-insert "both" before "CCA Mode 1"</t>
  </si>
  <si>
    <t xml:space="preserve">R2-1</t>
  </si>
  <si>
    <t xml:space="preserve">In Figure 16-11—DRBG for STS, there are lines, (like border lines), on the left and bottom sides of the figure.  These are unnecessary and don't match the figure style used elsewhere, and they do not appear in this figure in 802.15.4z.</t>
  </si>
  <si>
    <t xml:space="preserve">Remove the border lines from the left and bottom sides of the figure.</t>
  </si>
  <si>
    <t xml:space="preserve">12-Jul-2024 06:31:22 UTC-12</t>
  </si>
  <si>
    <t xml:space="preserve">R3-3</t>
  </si>
  <si>
    <t xml:space="preserve">Krebs, Alexander</t>
  </si>
  <si>
    <t xml:space="preserve">User - Consumer</t>
  </si>
  <si>
    <t xml:space="preserve">Apple Inc.</t>
  </si>
  <si>
    <t xml:space="preserve">658</t>
  </si>
  <si>
    <t xml:space="preserve">16.2.3</t>
  </si>
  <si>
    <t xml:space="preserve">Rates specified in the last column of Table 16-3 should refer to data symbol rates, as specified in Table 16-4.</t>
  </si>
  <si>
    <t xml:space="preserve">Change first entry of last column in Table 16-3 to: "21 symbols of PHY header at 0.98 MHz."
Change second entry of last column in Table 16-3 to: "1/2 N symbols of data at data symbol rate, e.g. 7.8 MHz."</t>
  </si>
  <si>
    <t xml:space="preserve">Change to “21 symbols of PHY header at the PHR symbol rate.” and “1/2 N symbols of data at the data symbol rate.”</t>
  </si>
  <si>
    <t xml:space="preserve">12-Jul-2024 06:30:16 UTC-12</t>
  </si>
  <si>
    <t xml:space="preserve">R3-2</t>
  </si>
  <si>
    <t xml:space="preserve">657</t>
  </si>
  <si>
    <t xml:space="preserve">Rates specified in the last column of Table 16-2 should refer to data symbol rates, as specified in Table 16-4.</t>
  </si>
  <si>
    <t xml:space="preserve">Change first entry of last column in Table 16-2 to: "21 symbols of PHY header at 0.98 MHz or 0.12 MHz."
Change second entry of last column in Table 16-2 to: "N symbols of data at data symbol rate, e.g. 7.8 MHz."</t>
  </si>
  <si>
    <t xml:space="preserve">Change to “21 symbols of PHY header at the PHR symbol rate.” and “N symbols of data at the data symbol rate.”</t>
  </si>
  <si>
    <t xml:space="preserve">03-Jul-2024 22:03:50 UTC-12</t>
  </si>
  <si>
    <t xml:space="preserve">R3-1</t>
  </si>
  <si>
    <t xml:space="preserve">611</t>
  </si>
  <si>
    <t xml:space="preserve">While "1E6" is a well known number format, in this case meaning 1 multiplied by 10 raised to the power of 6 giving one million as the result, this format is not used elsewhere in the standard and is not explained in clause 4.3 on number formats.</t>
  </si>
  <si>
    <t xml:space="preserve">Change "1E6" to the numeric expression representing the number ten raised to the power of six, i.e., "10" with a superscript of "6".</t>
  </si>
  <si>
    <t xml:space="preserve">24-Jul-2024 07:47:02 UTC-12</t>
  </si>
  <si>
    <t xml:space="preserve">R4-1</t>
  </si>
  <si>
    <t xml:space="preserve">CSMA-CA should be mandatory for high PSD transmissions (for example narrowband transmissions) in UNII-3 and UNII-5, to avoid interference with other technologies in these bands.
From the initial sponsor ballot:
Comment:
CSMA-CA should be mandatory for high PSD transmissions (for example narrowband transmissions) in UNII-3 and UNII-5, to avoid interference with other technologies in these bands.
Proposed Change:
Require that CSMA-CA (as described in 6.3.2.1) is used before every high PSD transmission in UNII-3 and UNII-5, with settings macMinBe = 0, macMaxCsmaBackoffs = 0, and CCA mode 1 with phyCCADuration value 16 us and probability of detection 100%.
Disposition Status:  REJECTED
Disposition Detail:
There are no channel plans defined for UNII-3 and UNII-5 in this standard.
Additionally requirements for the CSMA-CA varies by the PHY, band, regulatory domain, application of the standard, and other factors outside the scope of the standard.
Response to disposition:
This disposition does not address the comment. The introduction of a high PSD PHY in bands where Wi-Fi is also active call for the introduction of a mandatory coexistence mechanism in those bands, for example LBT. An argument that's been voiced from 802.15 is that a coexistence mechanism can be selected that suits the needs and requirements of the specific use case, but this is not adequate, because it reasons from the side of the agressor and not the victim. Things don't work that way in coexistence, and a standard needs to set requirements on what should be done to ensure coexistence, which are typically measures that will not be voluntarily implemented by devices.</t>
  </si>
  <si>
    <t xml:space="preserve">Out of scope of the standard. There are no channel definitions in U-NII-3 or U-NII-5 for any narrowband PHYs in the standard being balloted</t>
  </si>
  <si>
    <t xml:space="preserve">Disposition status</t>
  </si>
  <si>
    <t xml:space="preserve">Unresolved</t>
  </si>
  <si>
    <t xml:space="preserve">Editing</t>
  </si>
  <si>
    <t xml:space="preserve">Letter ballot</t>
  </si>
  <si>
    <t xml:space="preserve">Total</t>
  </si>
  <si>
    <t xml:space="preserve">Unknown</t>
  </si>
  <si>
    <t xml:space="preserve">Accepted</t>
  </si>
  <si>
    <t xml:space="preserve">Revised</t>
  </si>
  <si>
    <t xml:space="preserve">Rejected</t>
  </si>
  <si>
    <t xml:space="preserve">General </t>
  </si>
  <si>
    <t xml:space="preserve">Not done</t>
  </si>
  <si>
    <t xml:space="preserve">SA1</t>
  </si>
  <si>
    <t xml:space="preserve">SAr1</t>
  </si>
  <si>
    <t xml:space="preserve">SAr2</t>
  </si>
  <si>
    <t xml:space="preserve">SAr3</t>
  </si>
  <si>
    <t xml:space="preserve">SAr4</t>
  </si>
</sst>
</file>

<file path=xl/styles.xml><?xml version="1.0" encoding="utf-8"?>
<styleSheet xmlns="http://schemas.openxmlformats.org/spreadsheetml/2006/main">
  <numFmts count="9">
    <numFmt numFmtId="164" formatCode="General"/>
    <numFmt numFmtId="165" formatCode="_(* #,##0.00_);_(* \(#,##0.00\);_(* \-??_);_(@_)"/>
    <numFmt numFmtId="166" formatCode="_(* #,##0_);_(* \(#,##0\);_(* \-_);_(@_)"/>
    <numFmt numFmtId="167" formatCode="_(\$* #,##0.00_);_(\$* \(#,##0.00\);_(\$* \-??_);_(@_)"/>
    <numFmt numFmtId="168" formatCode="_(\$* #,##0_);_(\$* \(#,##0\);_(\$* \-_);_(@_)"/>
    <numFmt numFmtId="169" formatCode="0%"/>
    <numFmt numFmtId="170" formatCode="@"/>
    <numFmt numFmtId="171" formatCode="dddd&quot;, &quot;mmmm\ dd&quot;, &quot;yyyy"/>
    <numFmt numFmtId="172" formatCode="General"/>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color rgb="FFFFFFFF"/>
      <name val="Arial"/>
      <family val="2"/>
      <charset val="1"/>
    </font>
    <font>
      <b val="true"/>
      <sz val="20"/>
      <name val="Arial"/>
      <family val="2"/>
      <charset val="1"/>
    </font>
    <font>
      <b val="true"/>
      <sz val="12"/>
      <name val="Arial"/>
      <family val="2"/>
      <charset val="1"/>
    </font>
    <font>
      <sz val="12"/>
      <name val="Arial"/>
      <family val="2"/>
      <charset val="1"/>
    </font>
    <font>
      <sz val="10"/>
      <name val="Times New Roman"/>
      <family val="0"/>
    </font>
    <font>
      <b val="true"/>
      <sz val="10"/>
      <color rgb="FF000000"/>
      <name val="Arial"/>
      <family val="0"/>
    </font>
    <font>
      <sz val="10"/>
      <color rgb="FF000000"/>
      <name val="Arial"/>
      <family val="0"/>
    </font>
  </fonts>
  <fills count="5">
    <fill>
      <patternFill patternType="none"/>
    </fill>
    <fill>
      <patternFill patternType="gray125"/>
    </fill>
    <fill>
      <patternFill patternType="solid">
        <fgColor rgb="FF808080"/>
        <bgColor rgb="FF969696"/>
      </patternFill>
    </fill>
    <fill>
      <patternFill patternType="solid">
        <fgColor rgb="FFFF0000"/>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bottom" textRotation="0" wrapText="false" indent="0" shrinkToFit="false"/>
    </xf>
  </cellStyleXfs>
  <cellXfs count="3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4"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70" fontId="4" fillId="0" borderId="0" xfId="24" applyFont="true" applyBorder="false" applyAlignment="true" applyProtection="true">
      <alignment horizontal="left" vertical="bottom" textRotation="0" wrapText="false" indent="0" shrinkToFit="false"/>
      <protection locked="true" hidden="false"/>
    </xf>
    <xf numFmtId="164" fontId="5" fillId="0" borderId="0" xfId="24"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4" applyFont="true" applyBorder="true" applyAlignment="true" applyProtection="true">
      <alignment horizontal="left" vertical="top" textRotation="0" wrapText="false" indent="0" shrinkToFit="false"/>
      <protection locked="true" hidden="false"/>
    </xf>
    <xf numFmtId="164" fontId="7" fillId="0" borderId="0" xfId="24" applyFont="true" applyBorder="false" applyAlignment="true" applyProtection="true">
      <alignment horizontal="center" vertical="bottom" textRotation="0" wrapText="false" indent="0" shrinkToFit="false"/>
      <protection locked="true" hidden="false"/>
    </xf>
    <xf numFmtId="164" fontId="8" fillId="0" borderId="1" xfId="24" applyFont="true" applyBorder="true" applyAlignment="true" applyProtection="true">
      <alignment horizontal="general" vertical="top" textRotation="0" wrapText="true" indent="0" shrinkToFit="false"/>
      <protection locked="true" hidden="false"/>
    </xf>
    <xf numFmtId="164" fontId="8" fillId="0" borderId="2" xfId="24" applyFont="true" applyBorder="true" applyAlignment="true" applyProtection="true">
      <alignment horizontal="general" vertical="top" textRotation="0" wrapText="true" indent="0" shrinkToFit="false"/>
      <protection locked="true" hidden="false"/>
    </xf>
    <xf numFmtId="164" fontId="7" fillId="0" borderId="2" xfId="24" applyFont="true" applyBorder="true" applyAlignment="true" applyProtection="true">
      <alignment horizontal="general" vertical="top" textRotation="0" wrapText="true" indent="0" shrinkToFit="false"/>
      <protection locked="true" hidden="false"/>
    </xf>
    <xf numFmtId="171" fontId="8" fillId="0" borderId="2" xfId="24" applyFont="true" applyBorder="true" applyAlignment="true" applyProtection="true">
      <alignment horizontal="left" vertical="top" textRotation="0" wrapText="false" indent="0" shrinkToFit="false"/>
      <protection locked="true" hidden="false"/>
    </xf>
    <xf numFmtId="164" fontId="8" fillId="0" borderId="0" xfId="24" applyFont="true" applyBorder="false" applyAlignment="true" applyProtection="true">
      <alignment horizontal="general" vertical="top" textRotation="0" wrapText="true" indent="0" shrinkToFit="false"/>
      <protection locked="true" hidden="false"/>
    </xf>
    <xf numFmtId="164" fontId="9" fillId="0" borderId="0" xfId="24" applyFont="true" applyBorder="false" applyAlignment="true" applyProtection="true">
      <alignment horizontal="general" vertical="top" textRotation="0" wrapText="true" indent="0" shrinkToFit="false"/>
      <protection locked="true" hidden="false"/>
    </xf>
    <xf numFmtId="164" fontId="8" fillId="0" borderId="3" xfId="24" applyFont="true" applyBorder="true" applyAlignment="true" applyProtection="true">
      <alignment horizontal="general" vertical="top" textRotation="0" wrapText="false" indent="0" shrinkToFit="false"/>
      <protection locked="true" hidden="false"/>
    </xf>
    <xf numFmtId="164" fontId="0" fillId="0" borderId="3" xfId="24" applyFont="true" applyBorder="true" applyAlignment="true" applyProtection="true">
      <alignment horizontal="general" vertical="top" textRotation="0" wrapText="fals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4" applyFont="true" applyBorder="false" applyAlignment="true" applyProtection="true">
      <alignment horizontal="left" vertical="bottom" textRotation="0" wrapText="false" indent="0" shrinkToFit="false"/>
      <protection locked="true" hidden="false"/>
    </xf>
    <xf numFmtId="164" fontId="8" fillId="0" borderId="3" xfId="24" applyFont="true" applyBorder="true" applyAlignment="true" applyProtection="true">
      <alignment horizontal="general" vertical="top" textRotation="0" wrapText="true" indent="0" shrinkToFit="false"/>
      <protection locked="true" hidden="false"/>
    </xf>
    <xf numFmtId="164" fontId="0" fillId="0" borderId="0" xfId="0" applyFont="false" applyBorder="false" applyAlignment="true" applyProtection="true">
      <alignment horizontal="left" vertical="bottom" textRotation="0" wrapText="false" indent="0" shrinkToFit="false"/>
      <protection locked="false" hidden="false"/>
    </xf>
    <xf numFmtId="164" fontId="10" fillId="2" borderId="0" xfId="0" applyFont="true" applyBorder="false" applyAlignment="true" applyProtection="true">
      <alignment horizontal="general" vertical="bottom" textRotation="0" wrapText="tru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left" vertical="bottom" textRotation="0" wrapText="true" indent="0" shrinkToFit="false"/>
      <protection locked="false" hidden="false"/>
    </xf>
    <xf numFmtId="164" fontId="0" fillId="0" borderId="0" xfId="0" applyFont="true" applyBorder="false" applyAlignment="true" applyProtection="true">
      <alignment horizontal="left"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10" fillId="2" borderId="0" xfId="0" applyFont="true" applyBorder="false" applyAlignment="true" applyProtection="true">
      <alignment horizontal="left"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fals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1" fillId="0" borderId="4"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center" vertical="bottom" textRotation="0" wrapText="false" indent="0" shrinkToFit="false"/>
      <protection locked="true" hidden="false"/>
    </xf>
    <xf numFmtId="164" fontId="13" fillId="0" borderId="4" xfId="0" applyFont="true" applyBorder="true" applyAlignment="true" applyProtection="true">
      <alignment horizontal="general" vertical="bottom" textRotation="0" wrapText="false" indent="0" shrinkToFit="false"/>
      <protection locked="true" hidden="false"/>
    </xf>
    <xf numFmtId="172" fontId="13" fillId="0" borderId="4" xfId="0" applyFont="true" applyBorder="true" applyAlignment="true" applyProtection="true">
      <alignment horizontal="center" vertical="bottom" textRotation="0" wrapText="false" indent="0" shrinkToFit="false"/>
      <protection locked="true" hidden="false"/>
    </xf>
    <xf numFmtId="164" fontId="13" fillId="4" borderId="4" xfId="0" applyFont="true" applyBorder="true" applyAlignment="true" applyProtection="true">
      <alignment horizontal="general" vertical="bottom" textRotation="0" wrapText="false" indent="0" shrinkToFit="false"/>
      <protection locked="true" hidden="false"/>
    </xf>
    <xf numFmtId="172" fontId="13" fillId="4" borderId="4" xfId="0" applyFont="true" applyBorder="true" applyAlignment="true" applyProtection="true">
      <alignment horizontal="center" vertical="bottom" textRotation="0" wrapText="fals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Comma" xfId="20"/>
    <cellStyle name="Comma [0]" xfId="21"/>
    <cellStyle name="Currency" xfId="22"/>
    <cellStyle name="Currency [0]" xfId="23"/>
    <cellStyle name="Normal 2" xfId="24"/>
    <cellStyle name="Percent" xfId="25"/>
  </cellStyles>
  <dxfs count="14">
    <dxf>
      <fill>
        <patternFill patternType="solid">
          <fgColor rgb="FF808080"/>
        </patternFill>
      </fill>
    </dxf>
    <dxf>
      <fill>
        <patternFill patternType="solid">
          <fgColor rgb="00FFFFFF"/>
        </patternFill>
      </fill>
    </dxf>
    <dxf>
      <fill>
        <patternFill patternType="solid">
          <fgColor rgb="FFFFFFFF"/>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
      <fill>
        <patternFill patternType="solid">
          <fgColor rgb="FFFF0000"/>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file>

<file path=xl/drawings/drawing5.xml><?xml version="1.0" encoding="utf-8"?>
<xdr:wsDr xmlns:xdr="http://schemas.openxmlformats.org/drawingml/2006/spreadsheetDrawing" xmlns:a="http://schemas.openxmlformats.org/drawingml/2006/main" xmlns:r="http://schemas.openxmlformats.org/officeDocument/2006/relationships"/>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203400</xdr:colOff>
      <xdr:row>22</xdr:row>
      <xdr:rowOff>122040</xdr:rowOff>
    </xdr:to>
    <xdr:sp>
      <xdr:nvSpPr>
        <xdr:cNvPr id="0" name="Text Frame 1"/>
        <xdr:cNvSpPr/>
      </xdr:nvSpPr>
      <xdr:spPr>
        <a:xfrm>
          <a:off x="372600" y="2873880"/>
          <a:ext cx="2050920" cy="130788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US" sz="1000" spc="-1" strike="noStrike">
            <a:latin typeface="Times New Roman"/>
          </a:endParaRPr>
        </a:p>
        <a:p>
          <a:pPr>
            <a:lnSpc>
              <a:spcPct val="100000"/>
            </a:lnSpc>
          </a:pPr>
          <a:r>
            <a:rPr b="1" lang="en-US" sz="1000" spc="-1" strike="noStrike">
              <a:solidFill>
                <a:srgbClr val="000000"/>
              </a:solidFill>
              <a:latin typeface="Arial"/>
              <a:ea typeface="Noto Sans CJK SC"/>
            </a:rPr>
            <a:t>Instructions: </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0" lang="en-US" sz="1000" spc="-1" strike="noStrike">
              <a:solidFill>
                <a:srgbClr val="000000"/>
              </a:solidFill>
              <a:latin typeface="Arial"/>
              <a:ea typeface="Noto Sans CJK SC"/>
            </a:rPr>
            <a:t>In column B type in the sheet name containing letter ballot comments to get statistics from that sheet. Note, that spaces are not allowed in the sheet names.</a:t>
          </a:r>
          <a:endParaRPr b="0" lang="en-US" sz="1000" spc="-1" strike="noStrike">
            <a:latin typeface="Times New Roman"/>
          </a:endParaRPr>
        </a:p>
        <a:p>
          <a:pPr>
            <a:lnSpc>
              <a:spcPct val="100000"/>
            </a:lnSpc>
          </a:pPr>
          <a:endParaRPr b="0" lang="en-US"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9.1640625" defaultRowHeight="12.75" zeroHeight="false" outlineLevelRow="0" outlineLevelCol="0"/>
  <cols>
    <col collapsed="false" customWidth="false" hidden="false" outlineLevel="0" max="1" min="1" style="1" width="9.16"/>
    <col collapsed="false" customWidth="true" hidden="false" outlineLevel="0" max="2" min="2" style="1" width="15.51"/>
    <col collapsed="false" customWidth="true" hidden="false" outlineLevel="0" max="3" min="3" style="1" width="48.16"/>
    <col collapsed="false" customWidth="true" hidden="false" outlineLevel="0" max="4" min="4" style="1" width="43.67"/>
    <col collapsed="false" customWidth="true" hidden="false" outlineLevel="0" max="5" min="5" style="1" width="5.16"/>
    <col collapsed="false" customWidth="true" hidden="false" outlineLevel="0" max="6" min="6" style="1" width="50.83"/>
    <col collapsed="false" customWidth="true" hidden="false" outlineLevel="0" max="16384" min="16382" style="2" width="11.5"/>
  </cols>
  <sheetData>
    <row r="1" customFormat="false" ht="24.45" hidden="false" customHeight="false" outlineLevel="0" collapsed="false">
      <c r="B1" s="3" t="s">
        <v>0</v>
      </c>
      <c r="C1" s="4"/>
      <c r="D1" s="5" t="s">
        <v>1</v>
      </c>
      <c r="F1" s="6"/>
    </row>
    <row r="2" customFormat="false" ht="12.75" hidden="false" customHeight="false" outlineLevel="0" collapsed="false">
      <c r="F2" s="6"/>
    </row>
    <row r="3" customFormat="false" ht="17.35" hidden="false" customHeight="false" outlineLevel="0" collapsed="false">
      <c r="C3" s="7" t="s">
        <v>2</v>
      </c>
      <c r="F3" s="6"/>
    </row>
    <row r="4" customFormat="false" ht="17.35" hidden="false" customHeight="false" outlineLevel="0" collapsed="false">
      <c r="C4" s="7" t="s">
        <v>3</v>
      </c>
      <c r="F4" s="6"/>
    </row>
    <row r="5" customFormat="false" ht="17.35" hidden="false" customHeight="false" outlineLevel="0" collapsed="false">
      <c r="B5" s="7"/>
      <c r="F5" s="6"/>
    </row>
    <row r="6" customFormat="false" ht="16.5" hidden="false" customHeight="true" outlineLevel="0" collapsed="false">
      <c r="B6" s="8" t="s">
        <v>4</v>
      </c>
      <c r="C6" s="9" t="s">
        <v>5</v>
      </c>
      <c r="D6" s="9"/>
      <c r="F6" s="6"/>
    </row>
    <row r="7" customFormat="false" ht="18" hidden="false" customHeight="true" outlineLevel="0" collapsed="false">
      <c r="B7" s="8" t="s">
        <v>6</v>
      </c>
      <c r="C7" s="10" t="s">
        <v>7</v>
      </c>
      <c r="D7" s="10"/>
      <c r="F7" s="6"/>
    </row>
    <row r="8" customFormat="false" ht="15" hidden="false" customHeight="false" outlineLevel="0" collapsed="false">
      <c r="B8" s="8" t="s">
        <v>8</v>
      </c>
      <c r="C8" s="11" t="n">
        <v>45456</v>
      </c>
      <c r="D8" s="11"/>
      <c r="F8" s="6"/>
    </row>
    <row r="9" customFormat="false" ht="16.5" hidden="false" customHeight="true" outlineLevel="0" collapsed="false">
      <c r="B9" s="9" t="s">
        <v>9</v>
      </c>
      <c r="C9" s="8" t="s">
        <v>10</v>
      </c>
      <c r="D9" s="8" t="s">
        <v>11</v>
      </c>
      <c r="F9" s="6"/>
    </row>
    <row r="10" customFormat="false" ht="15" hidden="false" customHeight="false" outlineLevel="0" collapsed="false">
      <c r="B10" s="9"/>
      <c r="C10" s="12"/>
      <c r="D10" s="12"/>
      <c r="F10" s="6"/>
    </row>
    <row r="11" customFormat="false" ht="15" hidden="false" customHeight="false" outlineLevel="0" collapsed="false">
      <c r="B11" s="9"/>
      <c r="C11" s="12"/>
      <c r="D11" s="13" t="s">
        <v>12</v>
      </c>
      <c r="F11" s="6"/>
    </row>
    <row r="12" customFormat="false" ht="15" hidden="false" customHeight="false" outlineLevel="0" collapsed="false">
      <c r="B12" s="9"/>
      <c r="C12" s="14"/>
      <c r="D12" s="15"/>
      <c r="F12" s="6"/>
    </row>
    <row r="13" customFormat="false" ht="15.75" hidden="false" customHeight="true" outlineLevel="0" collapsed="false">
      <c r="B13" s="9" t="s">
        <v>13</v>
      </c>
      <c r="C13" s="16"/>
      <c r="D13" s="8"/>
      <c r="F13" s="6"/>
    </row>
    <row r="14" customFormat="false" ht="15" hidden="false" customHeight="false" outlineLevel="0" collapsed="false">
      <c r="B14" s="9"/>
      <c r="C14" s="17"/>
      <c r="F14" s="6"/>
    </row>
    <row r="15" customFormat="false" ht="16.5" hidden="false" customHeight="true" outlineLevel="0" collapsed="false">
      <c r="B15" s="8" t="s">
        <v>14</v>
      </c>
      <c r="C15" s="9" t="s">
        <v>15</v>
      </c>
      <c r="D15" s="9"/>
      <c r="F15" s="6"/>
    </row>
    <row r="16" s="2" customFormat="true" ht="16.5" hidden="false" customHeight="true" outlineLevel="0" collapsed="false">
      <c r="A16" s="1"/>
      <c r="B16" s="8" t="s">
        <v>16</v>
      </c>
      <c r="C16" s="9" t="s">
        <v>17</v>
      </c>
      <c r="D16" s="9"/>
      <c r="E16" s="1"/>
      <c r="F16" s="6"/>
    </row>
    <row r="17" s="2" customFormat="true" ht="16.5" hidden="false" customHeight="true" outlineLevel="0" collapsed="false">
      <c r="A17" s="1"/>
      <c r="B17" s="9" t="s">
        <v>18</v>
      </c>
      <c r="C17" s="9" t="s">
        <v>19</v>
      </c>
      <c r="D17" s="9"/>
      <c r="E17" s="1"/>
      <c r="F17" s="6"/>
    </row>
    <row r="18" s="2" customFormat="true" ht="16.5" hidden="false" customHeight="true" outlineLevel="0" collapsed="false">
      <c r="A18" s="1"/>
      <c r="B18" s="18" t="s">
        <v>20</v>
      </c>
      <c r="C18" s="9" t="s">
        <v>21</v>
      </c>
      <c r="D18" s="9"/>
      <c r="E18" s="1"/>
      <c r="F18" s="6"/>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3" ySplit="1" topLeftCell="D2" activePane="bottomRight" state="frozen"/>
      <selection pane="topLeft" activeCell="A1" activeCellId="0" sqref="A1"/>
      <selection pane="topRight" activeCell="D1" activeCellId="0" sqref="D1"/>
      <selection pane="bottomLeft" activeCell="A2" activeCellId="0" sqref="A2"/>
      <selection pane="bottomRight" activeCell="D2" activeCellId="0" sqref="D2"/>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tru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 width="32.88"/>
    <col collapsed="false" customWidth="true" hidden="false" outlineLevel="0" max="17" min="17" style="2" width="3.97"/>
    <col collapsed="false" customWidth="true" hidden="false" outlineLevel="0" max="18" min="18" style="2" width="6.81"/>
    <col collapsed="false" customWidth="true" hidden="false" outlineLevel="0" max="19" min="19" style="2" width="34.83"/>
    <col collapsed="false" customWidth="false" hidden="false" outlineLevel="0" max="20" min="20" style="2" width="8.84"/>
    <col collapsed="false" customWidth="true" hidden="false" outlineLevel="0" max="21" min="21" style="2" width="34.19"/>
    <col collapsed="false" customWidth="true" hidden="false" outlineLevel="0" max="22" min="22" style="2" width="25.84"/>
    <col collapsed="false" customWidth="true" hidden="false" outlineLevel="0" max="23" min="23" style="2" width="18.29"/>
    <col collapsed="false" customWidth="false" hidden="true" outlineLevel="0" max="33" min="28" style="2" width="8.83"/>
  </cols>
  <sheetData>
    <row r="1" customFormat="false" ht="46" hidden="false" customHeight="false" outlineLevel="0" collapsed="false">
      <c r="A1" s="20" t="s">
        <v>22</v>
      </c>
      <c r="B1" s="20" t="s">
        <v>23</v>
      </c>
      <c r="C1" s="20" t="s">
        <v>24</v>
      </c>
      <c r="D1" s="20" t="s">
        <v>25</v>
      </c>
      <c r="E1" s="20" t="s">
        <v>26</v>
      </c>
      <c r="F1" s="20" t="s">
        <v>27</v>
      </c>
      <c r="G1" s="20" t="s">
        <v>28</v>
      </c>
      <c r="H1" s="20" t="s">
        <v>29</v>
      </c>
      <c r="I1" s="20" t="s">
        <v>30</v>
      </c>
      <c r="J1" s="20"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35" hidden="false" customHeight="false" outlineLevel="0" collapsed="false">
      <c r="A2" s="2" t="n">
        <v>329702</v>
      </c>
      <c r="B2" s="22" t="s">
        <v>49</v>
      </c>
      <c r="C2" s="22" t="s">
        <v>50</v>
      </c>
      <c r="D2" s="22" t="s">
        <v>51</v>
      </c>
      <c r="G2" s="23" t="s">
        <v>52</v>
      </c>
      <c r="H2" s="19" t="n">
        <v>13</v>
      </c>
      <c r="I2" s="23" t="s">
        <v>53</v>
      </c>
      <c r="J2" s="23" t="s">
        <v>54</v>
      </c>
      <c r="K2" s="23" t="s">
        <v>55</v>
      </c>
      <c r="L2" s="23" t="s">
        <v>56</v>
      </c>
      <c r="M2" s="23" t="s">
        <v>57</v>
      </c>
      <c r="N2" s="22" t="s">
        <v>58</v>
      </c>
      <c r="O2" s="22" t="s">
        <v>59</v>
      </c>
      <c r="P2" s="22" t="s">
        <v>60</v>
      </c>
      <c r="R2" s="22" t="s">
        <v>61</v>
      </c>
      <c r="S2" s="22" t="s">
        <v>62</v>
      </c>
      <c r="T2" s="22" t="s">
        <v>46</v>
      </c>
      <c r="V2" s="22" t="s">
        <v>63</v>
      </c>
      <c r="X2" s="22" t="s">
        <v>45</v>
      </c>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57" hidden="false" customHeight="false" outlineLevel="0" collapsed="false">
      <c r="A3" s="2" t="n">
        <v>329703</v>
      </c>
      <c r="B3" s="22" t="s">
        <v>49</v>
      </c>
      <c r="C3" s="22" t="s">
        <v>64</v>
      </c>
      <c r="D3" s="22" t="s">
        <v>51</v>
      </c>
      <c r="G3" s="23" t="s">
        <v>52</v>
      </c>
      <c r="H3" s="19" t="n">
        <v>14</v>
      </c>
      <c r="I3" s="23" t="s">
        <v>53</v>
      </c>
      <c r="J3" s="23" t="s">
        <v>54</v>
      </c>
      <c r="K3" s="23" t="s">
        <v>55</v>
      </c>
      <c r="L3" s="23" t="s">
        <v>65</v>
      </c>
      <c r="M3" s="23" t="s">
        <v>66</v>
      </c>
      <c r="N3" s="22" t="s">
        <v>67</v>
      </c>
      <c r="O3" s="22" t="s">
        <v>68</v>
      </c>
      <c r="P3" s="22" t="s">
        <v>69</v>
      </c>
      <c r="R3" s="22" t="s">
        <v>61</v>
      </c>
      <c r="S3" s="22" t="s">
        <v>70</v>
      </c>
      <c r="T3" s="22" t="s">
        <v>47</v>
      </c>
      <c r="U3" s="22" t="s">
        <v>71</v>
      </c>
      <c r="V3" s="22" t="s">
        <v>63</v>
      </c>
      <c r="X3" s="2"/>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46" hidden="false" customHeight="false" outlineLevel="0" collapsed="false">
      <c r="A4" s="2" t="n">
        <v>329704</v>
      </c>
      <c r="B4" s="22" t="s">
        <v>49</v>
      </c>
      <c r="C4" s="22" t="s">
        <v>72</v>
      </c>
      <c r="D4" s="22" t="s">
        <v>51</v>
      </c>
      <c r="G4" s="23" t="s">
        <v>52</v>
      </c>
      <c r="H4" s="19" t="n">
        <v>15</v>
      </c>
      <c r="I4" s="23" t="s">
        <v>53</v>
      </c>
      <c r="J4" s="23" t="s">
        <v>54</v>
      </c>
      <c r="K4" s="23" t="s">
        <v>55</v>
      </c>
      <c r="L4" s="23" t="s">
        <v>56</v>
      </c>
      <c r="M4" s="23" t="s">
        <v>73</v>
      </c>
      <c r="N4" s="22" t="s">
        <v>67</v>
      </c>
      <c r="P4" s="22" t="s">
        <v>74</v>
      </c>
      <c r="R4" s="22" t="s">
        <v>61</v>
      </c>
      <c r="S4" s="22" t="s">
        <v>75</v>
      </c>
      <c r="T4" s="22" t="s">
        <v>46</v>
      </c>
      <c r="V4" s="22" t="s">
        <v>63</v>
      </c>
      <c r="X4" s="22" t="s">
        <v>45</v>
      </c>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35" hidden="false" customHeight="false" outlineLevel="0" collapsed="false">
      <c r="A5" s="2" t="n">
        <v>329706</v>
      </c>
      <c r="B5" s="22" t="s">
        <v>49</v>
      </c>
      <c r="C5" s="22" t="s">
        <v>76</v>
      </c>
      <c r="D5" s="22" t="s">
        <v>51</v>
      </c>
      <c r="G5" s="23" t="s">
        <v>52</v>
      </c>
      <c r="H5" s="19" t="n">
        <v>17</v>
      </c>
      <c r="I5" s="23" t="s">
        <v>53</v>
      </c>
      <c r="J5" s="23" t="s">
        <v>54</v>
      </c>
      <c r="K5" s="23" t="s">
        <v>55</v>
      </c>
      <c r="L5" s="23" t="s">
        <v>56</v>
      </c>
      <c r="M5" s="23" t="s">
        <v>77</v>
      </c>
      <c r="N5" s="22" t="s">
        <v>78</v>
      </c>
      <c r="O5" s="22" t="s">
        <v>79</v>
      </c>
      <c r="P5" s="22" t="s">
        <v>80</v>
      </c>
      <c r="R5" s="22" t="s">
        <v>81</v>
      </c>
      <c r="S5" s="22" t="s">
        <v>82</v>
      </c>
      <c r="T5" s="22" t="s">
        <v>46</v>
      </c>
      <c r="V5" s="22" t="s">
        <v>63</v>
      </c>
      <c r="X5" s="22" t="s">
        <v>45</v>
      </c>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46" hidden="false" customHeight="false" outlineLevel="0" collapsed="false">
      <c r="A6" s="2" t="n">
        <v>329705</v>
      </c>
      <c r="B6" s="22" t="s">
        <v>49</v>
      </c>
      <c r="C6" s="22" t="s">
        <v>83</v>
      </c>
      <c r="D6" s="22" t="s">
        <v>51</v>
      </c>
      <c r="G6" s="23" t="s">
        <v>52</v>
      </c>
      <c r="H6" s="19" t="n">
        <v>16</v>
      </c>
      <c r="I6" s="23" t="s">
        <v>53</v>
      </c>
      <c r="J6" s="23" t="s">
        <v>54</v>
      </c>
      <c r="K6" s="23" t="s">
        <v>55</v>
      </c>
      <c r="L6" s="23" t="s">
        <v>56</v>
      </c>
      <c r="M6" s="23" t="s">
        <v>77</v>
      </c>
      <c r="N6" s="22" t="s">
        <v>78</v>
      </c>
      <c r="O6" s="22" t="s">
        <v>84</v>
      </c>
      <c r="P6" s="22" t="s">
        <v>85</v>
      </c>
      <c r="R6" s="22" t="s">
        <v>61</v>
      </c>
      <c r="S6" s="22" t="s">
        <v>86</v>
      </c>
      <c r="T6" s="22" t="s">
        <v>46</v>
      </c>
      <c r="V6" s="22" t="s">
        <v>63</v>
      </c>
      <c r="X6" s="22" t="s">
        <v>45</v>
      </c>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90" hidden="false" customHeight="false" outlineLevel="0" collapsed="false">
      <c r="A7" s="2" t="n">
        <v>329709</v>
      </c>
      <c r="B7" s="22" t="s">
        <v>49</v>
      </c>
      <c r="C7" s="22" t="s">
        <v>87</v>
      </c>
      <c r="D7" s="22" t="s">
        <v>51</v>
      </c>
      <c r="G7" s="23" t="s">
        <v>52</v>
      </c>
      <c r="H7" s="19" t="n">
        <v>20</v>
      </c>
      <c r="I7" s="23" t="s">
        <v>53</v>
      </c>
      <c r="J7" s="23" t="s">
        <v>54</v>
      </c>
      <c r="K7" s="23" t="s">
        <v>55</v>
      </c>
      <c r="L7" s="23" t="s">
        <v>88</v>
      </c>
      <c r="M7" s="23" t="s">
        <v>89</v>
      </c>
      <c r="N7" s="22" t="s">
        <v>90</v>
      </c>
      <c r="P7" s="22" t="s">
        <v>91</v>
      </c>
      <c r="R7" s="22" t="s">
        <v>81</v>
      </c>
      <c r="S7" s="22" t="s">
        <v>92</v>
      </c>
      <c r="T7" s="22" t="s">
        <v>48</v>
      </c>
      <c r="U7" s="22" t="s">
        <v>93</v>
      </c>
      <c r="V7" s="22" t="s">
        <v>63</v>
      </c>
      <c r="X7" s="22" t="s">
        <v>45</v>
      </c>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90" hidden="false" customHeight="false" outlineLevel="0" collapsed="false">
      <c r="A8" s="2" t="n">
        <v>329708</v>
      </c>
      <c r="B8" s="22" t="s">
        <v>49</v>
      </c>
      <c r="C8" s="22" t="s">
        <v>94</v>
      </c>
      <c r="D8" s="22" t="s">
        <v>51</v>
      </c>
      <c r="G8" s="23" t="s">
        <v>52</v>
      </c>
      <c r="H8" s="19" t="n">
        <v>19</v>
      </c>
      <c r="I8" s="23" t="s">
        <v>53</v>
      </c>
      <c r="J8" s="23" t="s">
        <v>54</v>
      </c>
      <c r="K8" s="23" t="s">
        <v>55</v>
      </c>
      <c r="L8" s="23" t="s">
        <v>88</v>
      </c>
      <c r="M8" s="23" t="s">
        <v>89</v>
      </c>
      <c r="N8" s="22" t="s">
        <v>90</v>
      </c>
      <c r="P8" s="22" t="s">
        <v>95</v>
      </c>
      <c r="R8" s="22" t="s">
        <v>81</v>
      </c>
      <c r="S8" s="22" t="s">
        <v>96</v>
      </c>
      <c r="T8" s="22" t="s">
        <v>48</v>
      </c>
      <c r="U8" s="22" t="s">
        <v>97</v>
      </c>
      <c r="V8" s="22" t="s">
        <v>63</v>
      </c>
      <c r="X8" s="22" t="s">
        <v>45</v>
      </c>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79" hidden="false" customHeight="false" outlineLevel="0" collapsed="false">
      <c r="A9" s="2" t="n">
        <v>329707</v>
      </c>
      <c r="B9" s="22" t="s">
        <v>49</v>
      </c>
      <c r="C9" s="22" t="s">
        <v>98</v>
      </c>
      <c r="D9" s="22" t="s">
        <v>51</v>
      </c>
      <c r="G9" s="23" t="s">
        <v>52</v>
      </c>
      <c r="H9" s="19" t="n">
        <v>18</v>
      </c>
      <c r="I9" s="23" t="s">
        <v>53</v>
      </c>
      <c r="J9" s="23" t="s">
        <v>54</v>
      </c>
      <c r="K9" s="23" t="s">
        <v>55</v>
      </c>
      <c r="L9" s="23" t="s">
        <v>88</v>
      </c>
      <c r="M9" s="23" t="s">
        <v>89</v>
      </c>
      <c r="N9" s="22" t="s">
        <v>90</v>
      </c>
      <c r="P9" s="22" t="s">
        <v>99</v>
      </c>
      <c r="R9" s="22" t="s">
        <v>81</v>
      </c>
      <c r="S9" s="22" t="s">
        <v>100</v>
      </c>
      <c r="T9" s="22" t="s">
        <v>48</v>
      </c>
      <c r="U9" s="22" t="s">
        <v>101</v>
      </c>
      <c r="V9" s="22" t="s">
        <v>63</v>
      </c>
      <c r="X9" s="22" t="s">
        <v>45</v>
      </c>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01" hidden="false" customHeight="false" outlineLevel="0" collapsed="false">
      <c r="A10" s="2" t="n">
        <v>329655</v>
      </c>
      <c r="B10" s="22" t="s">
        <v>102</v>
      </c>
      <c r="C10" s="22" t="s">
        <v>103</v>
      </c>
      <c r="D10" s="22" t="s">
        <v>104</v>
      </c>
      <c r="G10" s="23" t="s">
        <v>52</v>
      </c>
      <c r="H10" s="19" t="n">
        <v>7</v>
      </c>
      <c r="I10" s="23" t="s">
        <v>105</v>
      </c>
      <c r="J10" s="23" t="s">
        <v>54</v>
      </c>
      <c r="K10" s="23" t="s">
        <v>106</v>
      </c>
      <c r="L10" s="23" t="s">
        <v>88</v>
      </c>
      <c r="M10" s="23" t="s">
        <v>107</v>
      </c>
      <c r="N10" s="22" t="s">
        <v>108</v>
      </c>
      <c r="O10" s="22" t="s">
        <v>59</v>
      </c>
      <c r="P10" s="22" t="s">
        <v>109</v>
      </c>
      <c r="R10" s="22" t="s">
        <v>61</v>
      </c>
      <c r="S10" s="22" t="s">
        <v>110</v>
      </c>
      <c r="T10" s="22" t="s">
        <v>48</v>
      </c>
      <c r="U10" s="22" t="s">
        <v>111</v>
      </c>
      <c r="V10" s="22" t="s">
        <v>63</v>
      </c>
      <c r="X10" s="22" t="s">
        <v>45</v>
      </c>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101" hidden="false" customHeight="false" outlineLevel="0" collapsed="false">
      <c r="A11" s="2" t="n">
        <v>329654</v>
      </c>
      <c r="B11" s="22" t="s">
        <v>102</v>
      </c>
      <c r="C11" s="22" t="s">
        <v>112</v>
      </c>
      <c r="D11" s="22" t="s">
        <v>104</v>
      </c>
      <c r="G11" s="23" t="s">
        <v>52</v>
      </c>
      <c r="H11" s="19" t="n">
        <v>6</v>
      </c>
      <c r="I11" s="23" t="s">
        <v>105</v>
      </c>
      <c r="J11" s="23" t="s">
        <v>54</v>
      </c>
      <c r="K11" s="23" t="s">
        <v>106</v>
      </c>
      <c r="L11" s="23" t="s">
        <v>88</v>
      </c>
      <c r="M11" s="23" t="s">
        <v>107</v>
      </c>
      <c r="N11" s="22" t="s">
        <v>108</v>
      </c>
      <c r="O11" s="22" t="s">
        <v>59</v>
      </c>
      <c r="P11" s="22" t="s">
        <v>113</v>
      </c>
      <c r="R11" s="22" t="s">
        <v>61</v>
      </c>
      <c r="S11" s="22" t="s">
        <v>114</v>
      </c>
      <c r="T11" s="22" t="s">
        <v>48</v>
      </c>
      <c r="U11" s="22" t="s">
        <v>115</v>
      </c>
      <c r="V11" s="22" t="s">
        <v>63</v>
      </c>
      <c r="X11" s="22" t="s">
        <v>45</v>
      </c>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101" hidden="false" customHeight="false" outlineLevel="0" collapsed="false">
      <c r="A12" s="2" t="n">
        <v>329653</v>
      </c>
      <c r="B12" s="22" t="s">
        <v>102</v>
      </c>
      <c r="C12" s="22" t="s">
        <v>116</v>
      </c>
      <c r="D12" s="22" t="s">
        <v>104</v>
      </c>
      <c r="G12" s="23" t="s">
        <v>52</v>
      </c>
      <c r="H12" s="19" t="n">
        <v>5</v>
      </c>
      <c r="I12" s="23" t="s">
        <v>105</v>
      </c>
      <c r="J12" s="23" t="s">
        <v>54</v>
      </c>
      <c r="K12" s="23" t="s">
        <v>106</v>
      </c>
      <c r="L12" s="23" t="s">
        <v>56</v>
      </c>
      <c r="M12" s="23" t="s">
        <v>107</v>
      </c>
      <c r="N12" s="22" t="s">
        <v>108</v>
      </c>
      <c r="O12" s="22" t="s">
        <v>117</v>
      </c>
      <c r="P12" s="22" t="s">
        <v>118</v>
      </c>
      <c r="R12" s="22" t="s">
        <v>81</v>
      </c>
      <c r="S12" s="22" t="s">
        <v>119</v>
      </c>
      <c r="T12" s="22" t="s">
        <v>48</v>
      </c>
      <c r="U12" s="22" t="s">
        <v>115</v>
      </c>
      <c r="V12" s="22" t="s">
        <v>63</v>
      </c>
      <c r="X12" s="22" t="s">
        <v>45</v>
      </c>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134.5" hidden="false" customHeight="false" outlineLevel="0" collapsed="false">
      <c r="A13" s="2" t="n">
        <v>329712</v>
      </c>
      <c r="B13" s="22" t="s">
        <v>49</v>
      </c>
      <c r="C13" s="22" t="s">
        <v>120</v>
      </c>
      <c r="D13" s="22" t="s">
        <v>51</v>
      </c>
      <c r="G13" s="23" t="s">
        <v>52</v>
      </c>
      <c r="H13" s="19" t="n">
        <v>23</v>
      </c>
      <c r="I13" s="23" t="s">
        <v>53</v>
      </c>
      <c r="J13" s="23" t="s">
        <v>54</v>
      </c>
      <c r="K13" s="23" t="s">
        <v>55</v>
      </c>
      <c r="L13" s="23" t="s">
        <v>88</v>
      </c>
      <c r="M13" s="23" t="s">
        <v>121</v>
      </c>
      <c r="N13" s="22" t="s">
        <v>122</v>
      </c>
      <c r="O13" s="22" t="s">
        <v>123</v>
      </c>
      <c r="P13" s="22" t="s">
        <v>124</v>
      </c>
      <c r="R13" s="22" t="s">
        <v>61</v>
      </c>
      <c r="S13" s="22" t="s">
        <v>125</v>
      </c>
      <c r="T13" s="22" t="s">
        <v>48</v>
      </c>
      <c r="U13" s="22" t="s">
        <v>126</v>
      </c>
      <c r="V13" s="22" t="s">
        <v>63</v>
      </c>
      <c r="X13" s="22" t="s">
        <v>45</v>
      </c>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90" hidden="false" customHeight="false" outlineLevel="0" collapsed="false">
      <c r="A14" s="2" t="n">
        <v>329711</v>
      </c>
      <c r="B14" s="22" t="s">
        <v>49</v>
      </c>
      <c r="C14" s="22" t="s">
        <v>127</v>
      </c>
      <c r="D14" s="22" t="s">
        <v>51</v>
      </c>
      <c r="G14" s="23" t="s">
        <v>52</v>
      </c>
      <c r="H14" s="19" t="n">
        <v>22</v>
      </c>
      <c r="I14" s="23" t="s">
        <v>53</v>
      </c>
      <c r="J14" s="23" t="s">
        <v>54</v>
      </c>
      <c r="K14" s="23" t="s">
        <v>55</v>
      </c>
      <c r="L14" s="23" t="s">
        <v>56</v>
      </c>
      <c r="M14" s="23" t="s">
        <v>121</v>
      </c>
      <c r="N14" s="22" t="s">
        <v>122</v>
      </c>
      <c r="O14" s="22" t="s">
        <v>123</v>
      </c>
      <c r="P14" s="22" t="s">
        <v>128</v>
      </c>
      <c r="R14" s="22" t="s">
        <v>61</v>
      </c>
      <c r="S14" s="22" t="s">
        <v>129</v>
      </c>
      <c r="T14" s="22" t="s">
        <v>48</v>
      </c>
      <c r="U14" s="22" t="s">
        <v>126</v>
      </c>
      <c r="V14" s="22" t="s">
        <v>63</v>
      </c>
      <c r="X14" s="22" t="s">
        <v>45</v>
      </c>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145.5" hidden="false" customHeight="false" outlineLevel="0" collapsed="false">
      <c r="A15" s="2" t="n">
        <v>329710</v>
      </c>
      <c r="B15" s="22" t="s">
        <v>49</v>
      </c>
      <c r="C15" s="22" t="s">
        <v>130</v>
      </c>
      <c r="D15" s="22" t="s">
        <v>51</v>
      </c>
      <c r="G15" s="23" t="s">
        <v>52</v>
      </c>
      <c r="H15" s="19" t="n">
        <v>21</v>
      </c>
      <c r="I15" s="23" t="s">
        <v>53</v>
      </c>
      <c r="J15" s="23" t="s">
        <v>54</v>
      </c>
      <c r="K15" s="23" t="s">
        <v>55</v>
      </c>
      <c r="L15" s="23" t="s">
        <v>88</v>
      </c>
      <c r="M15" s="23" t="s">
        <v>121</v>
      </c>
      <c r="N15" s="22" t="s">
        <v>122</v>
      </c>
      <c r="P15" s="22" t="s">
        <v>131</v>
      </c>
      <c r="R15" s="22" t="s">
        <v>61</v>
      </c>
      <c r="S15" s="22" t="s">
        <v>132</v>
      </c>
      <c r="T15" s="22" t="s">
        <v>48</v>
      </c>
      <c r="U15" s="22" t="s">
        <v>133</v>
      </c>
      <c r="V15" s="22" t="s">
        <v>63</v>
      </c>
      <c r="X15" s="22" t="s">
        <v>45</v>
      </c>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68.2" hidden="false" customHeight="false" outlineLevel="0" collapsed="false">
      <c r="A16" s="2" t="n">
        <v>329657</v>
      </c>
      <c r="B16" s="22" t="s">
        <v>102</v>
      </c>
      <c r="C16" s="22" t="s">
        <v>134</v>
      </c>
      <c r="D16" s="22" t="s">
        <v>104</v>
      </c>
      <c r="G16" s="23" t="s">
        <v>52</v>
      </c>
      <c r="H16" s="19" t="n">
        <v>9</v>
      </c>
      <c r="I16" s="23" t="s">
        <v>105</v>
      </c>
      <c r="J16" s="23" t="s">
        <v>54</v>
      </c>
      <c r="K16" s="23" t="s">
        <v>106</v>
      </c>
      <c r="L16" s="23" t="s">
        <v>56</v>
      </c>
      <c r="M16" s="23" t="s">
        <v>135</v>
      </c>
      <c r="N16" s="22" t="s">
        <v>136</v>
      </c>
      <c r="O16" s="22" t="s">
        <v>137</v>
      </c>
      <c r="P16" s="22" t="s">
        <v>138</v>
      </c>
      <c r="R16" s="22" t="s">
        <v>81</v>
      </c>
      <c r="S16" s="22" t="s">
        <v>139</v>
      </c>
      <c r="T16" s="22" t="s">
        <v>46</v>
      </c>
      <c r="U16" s="22"/>
      <c r="V16" s="22" t="s">
        <v>63</v>
      </c>
      <c r="X16" s="22" t="s">
        <v>45</v>
      </c>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169.4" hidden="false" customHeight="false" outlineLevel="0" collapsed="false">
      <c r="A17" s="2" t="n">
        <v>329656</v>
      </c>
      <c r="B17" s="22" t="s">
        <v>102</v>
      </c>
      <c r="C17" s="22" t="s">
        <v>140</v>
      </c>
      <c r="D17" s="22" t="s">
        <v>104</v>
      </c>
      <c r="G17" s="23" t="s">
        <v>52</v>
      </c>
      <c r="H17" s="19" t="n">
        <v>8</v>
      </c>
      <c r="I17" s="23" t="s">
        <v>105</v>
      </c>
      <c r="J17" s="23" t="s">
        <v>54</v>
      </c>
      <c r="K17" s="23" t="s">
        <v>106</v>
      </c>
      <c r="L17" s="23" t="s">
        <v>88</v>
      </c>
      <c r="M17" s="23" t="s">
        <v>135</v>
      </c>
      <c r="N17" s="22" t="s">
        <v>136</v>
      </c>
      <c r="O17" s="22" t="s">
        <v>141</v>
      </c>
      <c r="P17" s="22" t="s">
        <v>142</v>
      </c>
      <c r="R17" s="22" t="s">
        <v>61</v>
      </c>
      <c r="S17" s="22" t="s">
        <v>143</v>
      </c>
      <c r="T17" s="22" t="s">
        <v>48</v>
      </c>
      <c r="U17" s="22" t="s">
        <v>144</v>
      </c>
      <c r="V17" s="22" t="s">
        <v>145</v>
      </c>
      <c r="X17" s="22" t="s">
        <v>45</v>
      </c>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79" hidden="false" customHeight="false" outlineLevel="0" collapsed="false">
      <c r="A18" s="2" t="n">
        <v>329714</v>
      </c>
      <c r="B18" s="22" t="s">
        <v>49</v>
      </c>
      <c r="C18" s="22" t="s">
        <v>146</v>
      </c>
      <c r="D18" s="22" t="s">
        <v>51</v>
      </c>
      <c r="G18" s="23" t="s">
        <v>52</v>
      </c>
      <c r="H18" s="19" t="n">
        <v>25</v>
      </c>
      <c r="I18" s="23" t="s">
        <v>53</v>
      </c>
      <c r="J18" s="23" t="s">
        <v>54</v>
      </c>
      <c r="K18" s="23" t="s">
        <v>55</v>
      </c>
      <c r="L18" s="23" t="s">
        <v>56</v>
      </c>
      <c r="M18" s="23" t="s">
        <v>147</v>
      </c>
      <c r="N18" s="22" t="s">
        <v>136</v>
      </c>
      <c r="O18" s="22" t="s">
        <v>148</v>
      </c>
      <c r="P18" s="22" t="s">
        <v>149</v>
      </c>
      <c r="R18" s="22" t="s">
        <v>61</v>
      </c>
      <c r="S18" s="22" t="s">
        <v>150</v>
      </c>
      <c r="T18" s="22" t="s">
        <v>48</v>
      </c>
      <c r="U18" s="22" t="s">
        <v>151</v>
      </c>
      <c r="V18" s="22" t="s">
        <v>63</v>
      </c>
      <c r="X18" s="22" t="s">
        <v>45</v>
      </c>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79" hidden="false" customHeight="false" outlineLevel="0" collapsed="false">
      <c r="A19" s="2" t="n">
        <v>329713</v>
      </c>
      <c r="B19" s="22" t="s">
        <v>49</v>
      </c>
      <c r="C19" s="22" t="s">
        <v>152</v>
      </c>
      <c r="D19" s="22" t="s">
        <v>51</v>
      </c>
      <c r="G19" s="23" t="s">
        <v>52</v>
      </c>
      <c r="H19" s="19" t="n">
        <v>24</v>
      </c>
      <c r="I19" s="23" t="s">
        <v>53</v>
      </c>
      <c r="J19" s="23" t="s">
        <v>54</v>
      </c>
      <c r="K19" s="23" t="s">
        <v>55</v>
      </c>
      <c r="L19" s="23" t="s">
        <v>56</v>
      </c>
      <c r="M19" s="23" t="s">
        <v>147</v>
      </c>
      <c r="N19" s="22" t="s">
        <v>136</v>
      </c>
      <c r="O19" s="22" t="s">
        <v>148</v>
      </c>
      <c r="P19" s="22" t="s">
        <v>153</v>
      </c>
      <c r="R19" s="22" t="s">
        <v>61</v>
      </c>
      <c r="S19" s="22" t="s">
        <v>154</v>
      </c>
      <c r="T19" s="22" t="s">
        <v>47</v>
      </c>
      <c r="U19" s="22" t="s">
        <v>155</v>
      </c>
      <c r="V19" s="22" t="s">
        <v>63</v>
      </c>
      <c r="X19" s="2"/>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79" hidden="false" customHeight="false" outlineLevel="0" collapsed="false">
      <c r="A20" s="2" t="n">
        <v>329658</v>
      </c>
      <c r="B20" s="22" t="s">
        <v>102</v>
      </c>
      <c r="C20" s="22" t="s">
        <v>156</v>
      </c>
      <c r="D20" s="22" t="s">
        <v>104</v>
      </c>
      <c r="G20" s="23" t="s">
        <v>52</v>
      </c>
      <c r="H20" s="19" t="n">
        <v>10</v>
      </c>
      <c r="I20" s="23" t="s">
        <v>105</v>
      </c>
      <c r="J20" s="23" t="s">
        <v>54</v>
      </c>
      <c r="K20" s="23" t="s">
        <v>106</v>
      </c>
      <c r="L20" s="23" t="s">
        <v>88</v>
      </c>
      <c r="M20" s="23" t="s">
        <v>147</v>
      </c>
      <c r="N20" s="22" t="s">
        <v>136</v>
      </c>
      <c r="O20" s="22" t="s">
        <v>148</v>
      </c>
      <c r="P20" s="22" t="s">
        <v>157</v>
      </c>
      <c r="R20" s="22" t="s">
        <v>61</v>
      </c>
      <c r="S20" s="22" t="s">
        <v>151</v>
      </c>
      <c r="T20" s="22" t="s">
        <v>46</v>
      </c>
      <c r="V20" s="22" t="s">
        <v>63</v>
      </c>
      <c r="X20" s="22" t="s">
        <v>45</v>
      </c>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236.55" hidden="false" customHeight="false" outlineLevel="0" collapsed="false">
      <c r="A21" s="2" t="n">
        <v>329659</v>
      </c>
      <c r="B21" s="22" t="s">
        <v>102</v>
      </c>
      <c r="C21" s="22" t="s">
        <v>158</v>
      </c>
      <c r="D21" s="22" t="s">
        <v>104</v>
      </c>
      <c r="G21" s="23" t="s">
        <v>52</v>
      </c>
      <c r="H21" s="19" t="n">
        <v>11</v>
      </c>
      <c r="I21" s="23" t="s">
        <v>105</v>
      </c>
      <c r="J21" s="23" t="s">
        <v>54</v>
      </c>
      <c r="K21" s="23" t="s">
        <v>106</v>
      </c>
      <c r="L21" s="23" t="s">
        <v>88</v>
      </c>
      <c r="M21" s="23" t="s">
        <v>147</v>
      </c>
      <c r="N21" s="22" t="s">
        <v>159</v>
      </c>
      <c r="O21" s="22" t="s">
        <v>160</v>
      </c>
      <c r="P21" s="22" t="s">
        <v>161</v>
      </c>
      <c r="R21" s="22" t="s">
        <v>61</v>
      </c>
      <c r="S21" s="22" t="s">
        <v>162</v>
      </c>
      <c r="T21" s="22" t="s">
        <v>46</v>
      </c>
      <c r="V21" s="22" t="s">
        <v>163</v>
      </c>
      <c r="X21" s="22" t="s">
        <v>45</v>
      </c>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46" hidden="false" customHeight="false" outlineLevel="0" collapsed="false">
      <c r="A22" s="2" t="n">
        <v>330020</v>
      </c>
      <c r="B22" s="22" t="s">
        <v>164</v>
      </c>
      <c r="C22" s="22" t="s">
        <v>165</v>
      </c>
      <c r="D22" s="22" t="s">
        <v>166</v>
      </c>
      <c r="G22" s="23" t="s">
        <v>167</v>
      </c>
      <c r="H22" s="19" t="n">
        <v>12</v>
      </c>
      <c r="J22" s="23" t="s">
        <v>168</v>
      </c>
      <c r="L22" s="23" t="s">
        <v>88</v>
      </c>
      <c r="M22" s="23" t="s">
        <v>169</v>
      </c>
      <c r="N22" s="22" t="s">
        <v>170</v>
      </c>
      <c r="O22" s="22" t="s">
        <v>171</v>
      </c>
      <c r="P22" s="22" t="s">
        <v>172</v>
      </c>
      <c r="R22" s="22" t="s">
        <v>61</v>
      </c>
      <c r="S22" s="22" t="s">
        <v>173</v>
      </c>
      <c r="T22" s="22" t="s">
        <v>46</v>
      </c>
      <c r="V22" s="22" t="s">
        <v>63</v>
      </c>
      <c r="X22" s="22" t="s">
        <v>45</v>
      </c>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211.5" hidden="false" customHeight="false" outlineLevel="0" collapsed="false">
      <c r="A23" s="2" t="n">
        <v>329715</v>
      </c>
      <c r="B23" s="22" t="s">
        <v>49</v>
      </c>
      <c r="C23" s="22" t="s">
        <v>174</v>
      </c>
      <c r="D23" s="22" t="s">
        <v>51</v>
      </c>
      <c r="G23" s="23" t="s">
        <v>52</v>
      </c>
      <c r="H23" s="19" t="n">
        <v>26</v>
      </c>
      <c r="I23" s="23" t="s">
        <v>53</v>
      </c>
      <c r="J23" s="23" t="s">
        <v>54</v>
      </c>
      <c r="K23" s="23" t="s">
        <v>55</v>
      </c>
      <c r="L23" s="23" t="s">
        <v>88</v>
      </c>
      <c r="M23" s="23" t="s">
        <v>175</v>
      </c>
      <c r="N23" s="22" t="s">
        <v>176</v>
      </c>
      <c r="O23" s="22" t="s">
        <v>177</v>
      </c>
      <c r="P23" s="22" t="s">
        <v>178</v>
      </c>
      <c r="R23" s="22" t="s">
        <v>81</v>
      </c>
      <c r="S23" s="22" t="s">
        <v>179</v>
      </c>
      <c r="T23" s="22" t="s">
        <v>46</v>
      </c>
      <c r="V23" s="22" t="s">
        <v>63</v>
      </c>
      <c r="X23" s="22" t="s">
        <v>45</v>
      </c>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79.4" hidden="false" customHeight="false" outlineLevel="0" collapsed="false">
      <c r="A24" s="2" t="n">
        <v>329496</v>
      </c>
      <c r="B24" s="22" t="s">
        <v>180</v>
      </c>
      <c r="C24" s="22" t="s">
        <v>181</v>
      </c>
      <c r="D24" s="22" t="s">
        <v>182</v>
      </c>
      <c r="G24" s="23" t="s">
        <v>52</v>
      </c>
      <c r="H24" s="19" t="n">
        <v>4</v>
      </c>
      <c r="I24" s="23" t="s">
        <v>183</v>
      </c>
      <c r="J24" s="23" t="s">
        <v>54</v>
      </c>
      <c r="K24" s="23" t="s">
        <v>184</v>
      </c>
      <c r="L24" s="23" t="s">
        <v>88</v>
      </c>
      <c r="M24" s="23" t="s">
        <v>185</v>
      </c>
      <c r="N24" s="22" t="s">
        <v>186</v>
      </c>
      <c r="O24" s="22" t="s">
        <v>79</v>
      </c>
      <c r="P24" s="22" t="s">
        <v>187</v>
      </c>
      <c r="R24" s="22" t="s">
        <v>61</v>
      </c>
      <c r="S24" s="22" t="s">
        <v>188</v>
      </c>
      <c r="T24" s="22" t="s">
        <v>47</v>
      </c>
      <c r="U24" s="22" t="s">
        <v>189</v>
      </c>
      <c r="V24" s="22" t="s">
        <v>63</v>
      </c>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46" hidden="false" customHeight="false" outlineLevel="0" collapsed="false">
      <c r="A25" s="2" t="n">
        <v>330015</v>
      </c>
      <c r="B25" s="22" t="s">
        <v>190</v>
      </c>
      <c r="C25" s="22" t="s">
        <v>191</v>
      </c>
      <c r="D25" s="22" t="s">
        <v>166</v>
      </c>
      <c r="G25" s="23" t="s">
        <v>167</v>
      </c>
      <c r="H25" s="19" t="n">
        <v>7</v>
      </c>
      <c r="J25" s="23" t="s">
        <v>168</v>
      </c>
      <c r="L25" s="23" t="s">
        <v>56</v>
      </c>
      <c r="M25" s="23" t="s">
        <v>192</v>
      </c>
      <c r="N25" s="22" t="s">
        <v>193</v>
      </c>
      <c r="O25" s="22" t="s">
        <v>194</v>
      </c>
      <c r="P25" s="22" t="s">
        <v>195</v>
      </c>
      <c r="R25" s="22" t="s">
        <v>81</v>
      </c>
      <c r="S25" s="22" t="s">
        <v>196</v>
      </c>
      <c r="T25" s="22" t="s">
        <v>46</v>
      </c>
      <c r="V25" s="22" t="s">
        <v>63</v>
      </c>
      <c r="X25" s="22" t="s">
        <v>45</v>
      </c>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68" hidden="false" customHeight="false" outlineLevel="0" collapsed="false">
      <c r="A26" s="2" t="n">
        <v>329493</v>
      </c>
      <c r="B26" s="22" t="s">
        <v>197</v>
      </c>
      <c r="C26" s="22" t="s">
        <v>198</v>
      </c>
      <c r="D26" s="22" t="s">
        <v>182</v>
      </c>
      <c r="G26" s="23" t="s">
        <v>52</v>
      </c>
      <c r="H26" s="19" t="n">
        <v>1</v>
      </c>
      <c r="I26" s="23" t="s">
        <v>183</v>
      </c>
      <c r="J26" s="23" t="s">
        <v>54</v>
      </c>
      <c r="K26" s="23" t="s">
        <v>184</v>
      </c>
      <c r="L26" s="23" t="s">
        <v>88</v>
      </c>
      <c r="M26" s="23" t="s">
        <v>199</v>
      </c>
      <c r="N26" s="22" t="s">
        <v>200</v>
      </c>
      <c r="P26" s="22" t="s">
        <v>201</v>
      </c>
      <c r="R26" s="22" t="s">
        <v>61</v>
      </c>
      <c r="S26" s="22" t="s">
        <v>202</v>
      </c>
      <c r="T26" s="22" t="s">
        <v>48</v>
      </c>
      <c r="U26" s="22" t="s">
        <v>203</v>
      </c>
      <c r="V26" s="22" t="s">
        <v>63</v>
      </c>
      <c r="X26" s="22" t="s">
        <v>45</v>
      </c>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01" hidden="false" customHeight="false" outlineLevel="0" collapsed="false">
      <c r="A27" s="2" t="n">
        <v>329716</v>
      </c>
      <c r="B27" s="22" t="s">
        <v>49</v>
      </c>
      <c r="C27" s="22" t="s">
        <v>204</v>
      </c>
      <c r="D27" s="22" t="s">
        <v>51</v>
      </c>
      <c r="G27" s="23" t="s">
        <v>52</v>
      </c>
      <c r="H27" s="19" t="n">
        <v>27</v>
      </c>
      <c r="I27" s="23" t="s">
        <v>53</v>
      </c>
      <c r="J27" s="23" t="s">
        <v>54</v>
      </c>
      <c r="K27" s="23" t="s">
        <v>55</v>
      </c>
      <c r="L27" s="23" t="s">
        <v>65</v>
      </c>
      <c r="M27" s="23" t="s">
        <v>205</v>
      </c>
      <c r="N27" s="22" t="s">
        <v>206</v>
      </c>
      <c r="O27" s="22" t="s">
        <v>207</v>
      </c>
      <c r="P27" s="22" t="s">
        <v>208</v>
      </c>
      <c r="R27" s="22" t="s">
        <v>61</v>
      </c>
      <c r="S27" s="22" t="s">
        <v>209</v>
      </c>
      <c r="T27" s="22" t="s">
        <v>47</v>
      </c>
      <c r="U27" s="22" t="s">
        <v>210</v>
      </c>
      <c r="V27" s="22" t="s">
        <v>63</v>
      </c>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01" hidden="false" customHeight="false" outlineLevel="0" collapsed="false">
      <c r="A28" s="2" t="n">
        <v>329717</v>
      </c>
      <c r="B28" s="22" t="s">
        <v>49</v>
      </c>
      <c r="C28" s="22" t="s">
        <v>211</v>
      </c>
      <c r="D28" s="22" t="s">
        <v>51</v>
      </c>
      <c r="G28" s="23" t="s">
        <v>52</v>
      </c>
      <c r="H28" s="19" t="n">
        <v>28</v>
      </c>
      <c r="I28" s="23" t="s">
        <v>53</v>
      </c>
      <c r="J28" s="23" t="s">
        <v>54</v>
      </c>
      <c r="K28" s="23" t="s">
        <v>55</v>
      </c>
      <c r="L28" s="23" t="s">
        <v>65</v>
      </c>
      <c r="M28" s="23" t="s">
        <v>212</v>
      </c>
      <c r="N28" s="22" t="s">
        <v>206</v>
      </c>
      <c r="O28" s="22" t="s">
        <v>213</v>
      </c>
      <c r="P28" s="22" t="s">
        <v>214</v>
      </c>
      <c r="R28" s="22" t="s">
        <v>61</v>
      </c>
      <c r="S28" s="22" t="s">
        <v>209</v>
      </c>
      <c r="T28" s="22" t="s">
        <v>47</v>
      </c>
      <c r="U28" s="22" t="s">
        <v>210</v>
      </c>
      <c r="V28" s="22" t="s">
        <v>63</v>
      </c>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57" hidden="false" customHeight="false" outlineLevel="0" collapsed="false">
      <c r="A29" s="2" t="n">
        <v>329718</v>
      </c>
      <c r="B29" s="22" t="s">
        <v>49</v>
      </c>
      <c r="C29" s="22" t="s">
        <v>215</v>
      </c>
      <c r="D29" s="22" t="s">
        <v>51</v>
      </c>
      <c r="G29" s="23" t="s">
        <v>52</v>
      </c>
      <c r="H29" s="19" t="n">
        <v>29</v>
      </c>
      <c r="I29" s="23" t="s">
        <v>53</v>
      </c>
      <c r="J29" s="23" t="s">
        <v>54</v>
      </c>
      <c r="K29" s="23" t="s">
        <v>55</v>
      </c>
      <c r="L29" s="23" t="s">
        <v>65</v>
      </c>
      <c r="M29" s="23" t="s">
        <v>216</v>
      </c>
      <c r="N29" s="22" t="s">
        <v>217</v>
      </c>
      <c r="O29" s="22" t="s">
        <v>218</v>
      </c>
      <c r="P29" s="22" t="s">
        <v>219</v>
      </c>
      <c r="R29" s="22" t="s">
        <v>61</v>
      </c>
      <c r="S29" s="22" t="s">
        <v>220</v>
      </c>
      <c r="T29" s="22" t="s">
        <v>46</v>
      </c>
      <c r="V29" s="22" t="s">
        <v>63</v>
      </c>
      <c r="X29" s="22" t="s">
        <v>45</v>
      </c>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46" hidden="false" customHeight="false" outlineLevel="0" collapsed="false">
      <c r="A30" s="2" t="n">
        <v>329719</v>
      </c>
      <c r="B30" s="22" t="s">
        <v>49</v>
      </c>
      <c r="C30" s="22" t="s">
        <v>221</v>
      </c>
      <c r="D30" s="22" t="s">
        <v>51</v>
      </c>
      <c r="G30" s="23" t="s">
        <v>52</v>
      </c>
      <c r="H30" s="19" t="n">
        <v>30</v>
      </c>
      <c r="I30" s="23" t="s">
        <v>53</v>
      </c>
      <c r="J30" s="23" t="s">
        <v>54</v>
      </c>
      <c r="K30" s="23" t="s">
        <v>55</v>
      </c>
      <c r="L30" s="23" t="s">
        <v>56</v>
      </c>
      <c r="M30" s="23" t="s">
        <v>216</v>
      </c>
      <c r="N30" s="22" t="s">
        <v>222</v>
      </c>
      <c r="O30" s="22" t="s">
        <v>223</v>
      </c>
      <c r="P30" s="22" t="s">
        <v>224</v>
      </c>
      <c r="R30" s="22" t="s">
        <v>61</v>
      </c>
      <c r="S30" s="22" t="s">
        <v>225</v>
      </c>
      <c r="T30" s="22" t="s">
        <v>46</v>
      </c>
      <c r="V30" s="22" t="s">
        <v>63</v>
      </c>
      <c r="X30" s="22" t="s">
        <v>45</v>
      </c>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01" hidden="false" customHeight="false" outlineLevel="0" collapsed="false">
      <c r="A31" s="2" t="n">
        <v>329720</v>
      </c>
      <c r="B31" s="22" t="s">
        <v>49</v>
      </c>
      <c r="C31" s="22" t="s">
        <v>226</v>
      </c>
      <c r="D31" s="22" t="s">
        <v>51</v>
      </c>
      <c r="G31" s="23" t="s">
        <v>52</v>
      </c>
      <c r="H31" s="19" t="n">
        <v>31</v>
      </c>
      <c r="I31" s="23" t="s">
        <v>53</v>
      </c>
      <c r="J31" s="23" t="s">
        <v>54</v>
      </c>
      <c r="K31" s="23" t="s">
        <v>55</v>
      </c>
      <c r="L31" s="23" t="s">
        <v>56</v>
      </c>
      <c r="M31" s="23" t="s">
        <v>227</v>
      </c>
      <c r="N31" s="22" t="s">
        <v>228</v>
      </c>
      <c r="P31" s="22" t="s">
        <v>229</v>
      </c>
      <c r="R31" s="22" t="s">
        <v>61</v>
      </c>
      <c r="S31" s="22" t="s">
        <v>230</v>
      </c>
      <c r="T31" s="22" t="s">
        <v>48</v>
      </c>
      <c r="U31" s="22" t="s">
        <v>231</v>
      </c>
      <c r="V31" s="22" t="s">
        <v>63</v>
      </c>
      <c r="X31" s="22" t="s">
        <v>45</v>
      </c>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68" hidden="false" customHeight="false" outlineLevel="0" collapsed="false">
      <c r="A32" s="2" t="n">
        <v>330118</v>
      </c>
      <c r="B32" s="22" t="s">
        <v>232</v>
      </c>
      <c r="C32" s="22" t="s">
        <v>233</v>
      </c>
      <c r="D32" s="22" t="s">
        <v>234</v>
      </c>
      <c r="G32" s="23" t="s">
        <v>52</v>
      </c>
      <c r="H32" s="19" t="n">
        <v>1</v>
      </c>
      <c r="I32" s="23" t="s">
        <v>235</v>
      </c>
      <c r="J32" s="23" t="s">
        <v>54</v>
      </c>
      <c r="K32" s="23" t="s">
        <v>236</v>
      </c>
      <c r="L32" s="23" t="s">
        <v>88</v>
      </c>
      <c r="M32" s="23" t="s">
        <v>237</v>
      </c>
      <c r="N32" s="22" t="s">
        <v>238</v>
      </c>
      <c r="O32" s="22" t="s">
        <v>239</v>
      </c>
      <c r="P32" s="22" t="s">
        <v>240</v>
      </c>
      <c r="R32" s="22" t="s">
        <v>61</v>
      </c>
      <c r="S32" s="22" t="s">
        <v>241</v>
      </c>
      <c r="T32" s="22" t="s">
        <v>48</v>
      </c>
      <c r="U32" s="22" t="s">
        <v>242</v>
      </c>
      <c r="V32" s="22" t="s">
        <v>63</v>
      </c>
      <c r="X32" s="22" t="s">
        <v>45</v>
      </c>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01" hidden="false" customHeight="false" outlineLevel="0" collapsed="false">
      <c r="A33" s="2" t="n">
        <v>329721</v>
      </c>
      <c r="B33" s="22" t="s">
        <v>49</v>
      </c>
      <c r="C33" s="22" t="s">
        <v>243</v>
      </c>
      <c r="D33" s="22" t="s">
        <v>51</v>
      </c>
      <c r="G33" s="23" t="s">
        <v>52</v>
      </c>
      <c r="H33" s="19" t="n">
        <v>32</v>
      </c>
      <c r="I33" s="23" t="s">
        <v>53</v>
      </c>
      <c r="J33" s="23" t="s">
        <v>54</v>
      </c>
      <c r="K33" s="23" t="s">
        <v>55</v>
      </c>
      <c r="L33" s="23" t="s">
        <v>56</v>
      </c>
      <c r="M33" s="23" t="s">
        <v>244</v>
      </c>
      <c r="N33" s="22" t="s">
        <v>245</v>
      </c>
      <c r="P33" s="22" t="s">
        <v>246</v>
      </c>
      <c r="R33" s="22" t="s">
        <v>61</v>
      </c>
      <c r="S33" s="22" t="s">
        <v>247</v>
      </c>
      <c r="T33" s="22" t="s">
        <v>47</v>
      </c>
      <c r="U33" s="22" t="s">
        <v>210</v>
      </c>
      <c r="V33" s="22" t="s">
        <v>63</v>
      </c>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01" hidden="false" customHeight="false" outlineLevel="0" collapsed="false">
      <c r="A34" s="2" t="n">
        <v>329722</v>
      </c>
      <c r="B34" s="22" t="s">
        <v>49</v>
      </c>
      <c r="C34" s="22" t="s">
        <v>248</v>
      </c>
      <c r="D34" s="22" t="s">
        <v>51</v>
      </c>
      <c r="G34" s="23" t="s">
        <v>52</v>
      </c>
      <c r="H34" s="19" t="n">
        <v>33</v>
      </c>
      <c r="I34" s="23" t="s">
        <v>53</v>
      </c>
      <c r="J34" s="23" t="s">
        <v>54</v>
      </c>
      <c r="K34" s="23" t="s">
        <v>55</v>
      </c>
      <c r="L34" s="23" t="s">
        <v>56</v>
      </c>
      <c r="M34" s="23" t="s">
        <v>244</v>
      </c>
      <c r="N34" s="22" t="s">
        <v>249</v>
      </c>
      <c r="O34" s="22" t="s">
        <v>250</v>
      </c>
      <c r="P34" s="22" t="s">
        <v>251</v>
      </c>
      <c r="R34" s="22" t="s">
        <v>61</v>
      </c>
      <c r="S34" s="22" t="s">
        <v>252</v>
      </c>
      <c r="T34" s="22" t="s">
        <v>46</v>
      </c>
      <c r="V34" s="22" t="s">
        <v>63</v>
      </c>
      <c r="X34" s="22" t="s">
        <v>45</v>
      </c>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35" hidden="false" customHeight="false" outlineLevel="0" collapsed="false">
      <c r="A35" s="2" t="n">
        <v>329723</v>
      </c>
      <c r="B35" s="22" t="s">
        <v>49</v>
      </c>
      <c r="C35" s="22" t="s">
        <v>253</v>
      </c>
      <c r="D35" s="22" t="s">
        <v>51</v>
      </c>
      <c r="G35" s="23" t="s">
        <v>52</v>
      </c>
      <c r="H35" s="19" t="n">
        <v>34</v>
      </c>
      <c r="I35" s="23" t="s">
        <v>53</v>
      </c>
      <c r="J35" s="23" t="s">
        <v>54</v>
      </c>
      <c r="K35" s="23" t="s">
        <v>55</v>
      </c>
      <c r="L35" s="23" t="s">
        <v>56</v>
      </c>
      <c r="M35" s="23" t="s">
        <v>254</v>
      </c>
      <c r="N35" s="22" t="s">
        <v>255</v>
      </c>
      <c r="O35" s="22" t="s">
        <v>256</v>
      </c>
      <c r="P35" s="22" t="s">
        <v>257</v>
      </c>
      <c r="R35" s="22" t="s">
        <v>61</v>
      </c>
      <c r="S35" s="22" t="s">
        <v>258</v>
      </c>
      <c r="T35" s="22" t="s">
        <v>46</v>
      </c>
      <c r="V35" s="22" t="s">
        <v>63</v>
      </c>
      <c r="X35" s="22" t="s">
        <v>45</v>
      </c>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12.5" hidden="false" customHeight="false" outlineLevel="0" collapsed="false">
      <c r="A36" s="2" t="n">
        <v>329724</v>
      </c>
      <c r="B36" s="22" t="s">
        <v>49</v>
      </c>
      <c r="C36" s="22" t="s">
        <v>259</v>
      </c>
      <c r="D36" s="22" t="s">
        <v>51</v>
      </c>
      <c r="G36" s="23" t="s">
        <v>52</v>
      </c>
      <c r="H36" s="19" t="n">
        <v>35</v>
      </c>
      <c r="I36" s="23" t="s">
        <v>53</v>
      </c>
      <c r="J36" s="23" t="s">
        <v>54</v>
      </c>
      <c r="K36" s="23" t="s">
        <v>55</v>
      </c>
      <c r="L36" s="23" t="s">
        <v>88</v>
      </c>
      <c r="M36" s="23" t="s">
        <v>260</v>
      </c>
      <c r="N36" s="22" t="s">
        <v>261</v>
      </c>
      <c r="O36" s="22" t="s">
        <v>262</v>
      </c>
      <c r="P36" s="22" t="s">
        <v>263</v>
      </c>
      <c r="R36" s="22" t="s">
        <v>61</v>
      </c>
      <c r="S36" s="22" t="s">
        <v>264</v>
      </c>
      <c r="T36" s="22" t="s">
        <v>48</v>
      </c>
      <c r="U36" s="22" t="s">
        <v>265</v>
      </c>
      <c r="V36" s="22" t="s">
        <v>63</v>
      </c>
      <c r="X36" s="22" t="s">
        <v>45</v>
      </c>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35" hidden="false" customHeight="false" outlineLevel="0" collapsed="false">
      <c r="A37" s="2" t="n">
        <v>329730</v>
      </c>
      <c r="B37" s="22" t="s">
        <v>49</v>
      </c>
      <c r="C37" s="22" t="s">
        <v>266</v>
      </c>
      <c r="D37" s="22" t="s">
        <v>51</v>
      </c>
      <c r="G37" s="23" t="s">
        <v>52</v>
      </c>
      <c r="H37" s="19" t="n">
        <v>41</v>
      </c>
      <c r="I37" s="23" t="s">
        <v>53</v>
      </c>
      <c r="J37" s="23" t="s">
        <v>54</v>
      </c>
      <c r="K37" s="23" t="s">
        <v>55</v>
      </c>
      <c r="L37" s="23" t="s">
        <v>56</v>
      </c>
      <c r="M37" s="23" t="s">
        <v>267</v>
      </c>
      <c r="N37" s="22" t="s">
        <v>268</v>
      </c>
      <c r="O37" s="22" t="s">
        <v>269</v>
      </c>
      <c r="P37" s="22" t="s">
        <v>270</v>
      </c>
      <c r="R37" s="22" t="s">
        <v>61</v>
      </c>
      <c r="S37" s="22" t="s">
        <v>271</v>
      </c>
      <c r="T37" s="22" t="s">
        <v>46</v>
      </c>
      <c r="V37" s="22" t="s">
        <v>63</v>
      </c>
      <c r="X37" s="22" t="s">
        <v>45</v>
      </c>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57" hidden="false" customHeight="false" outlineLevel="0" collapsed="false">
      <c r="A38" s="2" t="n">
        <v>329729</v>
      </c>
      <c r="B38" s="22" t="s">
        <v>49</v>
      </c>
      <c r="C38" s="22" t="s">
        <v>272</v>
      </c>
      <c r="D38" s="22" t="s">
        <v>51</v>
      </c>
      <c r="G38" s="23" t="s">
        <v>52</v>
      </c>
      <c r="H38" s="19" t="n">
        <v>40</v>
      </c>
      <c r="I38" s="23" t="s">
        <v>53</v>
      </c>
      <c r="J38" s="23" t="s">
        <v>54</v>
      </c>
      <c r="K38" s="23" t="s">
        <v>55</v>
      </c>
      <c r="L38" s="23" t="s">
        <v>56</v>
      </c>
      <c r="M38" s="23" t="s">
        <v>267</v>
      </c>
      <c r="N38" s="22" t="s">
        <v>268</v>
      </c>
      <c r="O38" s="22" t="s">
        <v>273</v>
      </c>
      <c r="P38" s="22" t="s">
        <v>274</v>
      </c>
      <c r="R38" s="22" t="s">
        <v>61</v>
      </c>
      <c r="S38" s="22" t="s">
        <v>275</v>
      </c>
      <c r="T38" s="22" t="s">
        <v>46</v>
      </c>
      <c r="V38" s="22" t="s">
        <v>63</v>
      </c>
      <c r="X38" s="22" t="s">
        <v>45</v>
      </c>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12.5" hidden="false" customHeight="false" outlineLevel="0" collapsed="false">
      <c r="A39" s="2" t="n">
        <v>329728</v>
      </c>
      <c r="B39" s="22" t="s">
        <v>49</v>
      </c>
      <c r="C39" s="22" t="s">
        <v>276</v>
      </c>
      <c r="D39" s="22" t="s">
        <v>51</v>
      </c>
      <c r="G39" s="23" t="s">
        <v>52</v>
      </c>
      <c r="H39" s="19" t="n">
        <v>39</v>
      </c>
      <c r="I39" s="23" t="s">
        <v>53</v>
      </c>
      <c r="J39" s="23" t="s">
        <v>54</v>
      </c>
      <c r="K39" s="23" t="s">
        <v>55</v>
      </c>
      <c r="L39" s="23" t="s">
        <v>88</v>
      </c>
      <c r="M39" s="23" t="s">
        <v>267</v>
      </c>
      <c r="N39" s="22" t="s">
        <v>268</v>
      </c>
      <c r="O39" s="22" t="s">
        <v>277</v>
      </c>
      <c r="P39" s="22" t="s">
        <v>278</v>
      </c>
      <c r="R39" s="22" t="s">
        <v>61</v>
      </c>
      <c r="S39" s="22" t="s">
        <v>279</v>
      </c>
      <c r="T39" s="22" t="s">
        <v>47</v>
      </c>
      <c r="U39" s="22" t="s">
        <v>280</v>
      </c>
      <c r="V39" s="22" t="s">
        <v>63</v>
      </c>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46" hidden="false" customHeight="false" outlineLevel="0" collapsed="false">
      <c r="A40" s="2" t="n">
        <v>329727</v>
      </c>
      <c r="B40" s="22" t="s">
        <v>49</v>
      </c>
      <c r="C40" s="22" t="s">
        <v>281</v>
      </c>
      <c r="D40" s="22" t="s">
        <v>51</v>
      </c>
      <c r="G40" s="23" t="s">
        <v>52</v>
      </c>
      <c r="H40" s="19" t="n">
        <v>38</v>
      </c>
      <c r="I40" s="23" t="s">
        <v>53</v>
      </c>
      <c r="J40" s="23" t="s">
        <v>54</v>
      </c>
      <c r="K40" s="23" t="s">
        <v>55</v>
      </c>
      <c r="L40" s="23" t="s">
        <v>56</v>
      </c>
      <c r="M40" s="23" t="s">
        <v>267</v>
      </c>
      <c r="N40" s="22" t="s">
        <v>268</v>
      </c>
      <c r="O40" s="22" t="s">
        <v>262</v>
      </c>
      <c r="P40" s="22" t="s">
        <v>282</v>
      </c>
      <c r="R40" s="22" t="s">
        <v>61</v>
      </c>
      <c r="S40" s="22" t="s">
        <v>283</v>
      </c>
      <c r="T40" s="22" t="s">
        <v>48</v>
      </c>
      <c r="U40" s="22" t="s">
        <v>284</v>
      </c>
      <c r="V40" s="22" t="s">
        <v>63</v>
      </c>
      <c r="X40" s="22" t="s">
        <v>45</v>
      </c>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68.2" hidden="false" customHeight="false" outlineLevel="0" collapsed="false">
      <c r="A41" s="2" t="n">
        <v>329726</v>
      </c>
      <c r="B41" s="22" t="s">
        <v>49</v>
      </c>
      <c r="C41" s="22" t="s">
        <v>285</v>
      </c>
      <c r="D41" s="22" t="s">
        <v>51</v>
      </c>
      <c r="G41" s="23" t="s">
        <v>52</v>
      </c>
      <c r="H41" s="19" t="n">
        <v>37</v>
      </c>
      <c r="I41" s="23" t="s">
        <v>53</v>
      </c>
      <c r="J41" s="23" t="s">
        <v>54</v>
      </c>
      <c r="K41" s="23" t="s">
        <v>55</v>
      </c>
      <c r="L41" s="23" t="s">
        <v>56</v>
      </c>
      <c r="M41" s="23" t="s">
        <v>267</v>
      </c>
      <c r="N41" s="22" t="s">
        <v>268</v>
      </c>
      <c r="O41" s="22" t="s">
        <v>194</v>
      </c>
      <c r="P41" s="22" t="s">
        <v>286</v>
      </c>
      <c r="R41" s="22" t="s">
        <v>61</v>
      </c>
      <c r="S41" s="22" t="s">
        <v>287</v>
      </c>
      <c r="T41" s="22" t="s">
        <v>48</v>
      </c>
      <c r="U41" s="22" t="s">
        <v>288</v>
      </c>
      <c r="V41" s="22" t="s">
        <v>63</v>
      </c>
      <c r="X41" s="22" t="s">
        <v>45</v>
      </c>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01" hidden="false" customHeight="false" outlineLevel="0" collapsed="false">
      <c r="A42" s="2" t="n">
        <v>329725</v>
      </c>
      <c r="B42" s="22" t="s">
        <v>49</v>
      </c>
      <c r="C42" s="22" t="s">
        <v>289</v>
      </c>
      <c r="D42" s="22" t="s">
        <v>51</v>
      </c>
      <c r="G42" s="23" t="s">
        <v>52</v>
      </c>
      <c r="H42" s="19" t="n">
        <v>36</v>
      </c>
      <c r="I42" s="23" t="s">
        <v>53</v>
      </c>
      <c r="J42" s="23" t="s">
        <v>54</v>
      </c>
      <c r="K42" s="23" t="s">
        <v>55</v>
      </c>
      <c r="L42" s="23" t="s">
        <v>88</v>
      </c>
      <c r="M42" s="23" t="s">
        <v>267</v>
      </c>
      <c r="N42" s="22" t="s">
        <v>268</v>
      </c>
      <c r="O42" s="22" t="s">
        <v>290</v>
      </c>
      <c r="P42" s="22" t="s">
        <v>291</v>
      </c>
      <c r="R42" s="22" t="s">
        <v>61</v>
      </c>
      <c r="S42" s="22" t="s">
        <v>292</v>
      </c>
      <c r="T42" s="22" t="s">
        <v>47</v>
      </c>
      <c r="U42" s="22" t="s">
        <v>210</v>
      </c>
      <c r="V42" s="22" t="s">
        <v>63</v>
      </c>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01" hidden="false" customHeight="false" outlineLevel="0" collapsed="false">
      <c r="A43" s="2" t="n">
        <v>329734</v>
      </c>
      <c r="B43" s="22" t="s">
        <v>49</v>
      </c>
      <c r="C43" s="22" t="s">
        <v>293</v>
      </c>
      <c r="D43" s="22" t="s">
        <v>51</v>
      </c>
      <c r="G43" s="23" t="s">
        <v>52</v>
      </c>
      <c r="H43" s="19" t="n">
        <v>45</v>
      </c>
      <c r="I43" s="23" t="s">
        <v>53</v>
      </c>
      <c r="J43" s="23" t="s">
        <v>54</v>
      </c>
      <c r="K43" s="23" t="s">
        <v>55</v>
      </c>
      <c r="L43" s="23" t="s">
        <v>88</v>
      </c>
      <c r="M43" s="23" t="s">
        <v>294</v>
      </c>
      <c r="N43" s="22" t="s">
        <v>295</v>
      </c>
      <c r="O43" s="22" t="s">
        <v>296</v>
      </c>
      <c r="P43" s="22" t="s">
        <v>297</v>
      </c>
      <c r="R43" s="22" t="s">
        <v>61</v>
      </c>
      <c r="S43" s="22" t="s">
        <v>298</v>
      </c>
      <c r="T43" s="22" t="s">
        <v>48</v>
      </c>
      <c r="U43" s="22" t="s">
        <v>210</v>
      </c>
      <c r="V43" s="22" t="s">
        <v>299</v>
      </c>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34.5" hidden="false" customHeight="false" outlineLevel="0" collapsed="false">
      <c r="A44" s="2" t="n">
        <v>329733</v>
      </c>
      <c r="B44" s="22" t="s">
        <v>49</v>
      </c>
      <c r="C44" s="22" t="s">
        <v>300</v>
      </c>
      <c r="D44" s="22" t="s">
        <v>51</v>
      </c>
      <c r="G44" s="23" t="s">
        <v>52</v>
      </c>
      <c r="H44" s="19" t="n">
        <v>44</v>
      </c>
      <c r="I44" s="23" t="s">
        <v>53</v>
      </c>
      <c r="J44" s="23" t="s">
        <v>54</v>
      </c>
      <c r="K44" s="23" t="s">
        <v>55</v>
      </c>
      <c r="L44" s="23" t="s">
        <v>88</v>
      </c>
      <c r="M44" s="23" t="s">
        <v>294</v>
      </c>
      <c r="N44" s="22" t="s">
        <v>295</v>
      </c>
      <c r="O44" s="22" t="s">
        <v>277</v>
      </c>
      <c r="P44" s="22" t="s">
        <v>301</v>
      </c>
      <c r="R44" s="22" t="s">
        <v>61</v>
      </c>
      <c r="S44" s="22" t="s">
        <v>302</v>
      </c>
      <c r="T44" s="22" t="s">
        <v>46</v>
      </c>
      <c r="V44" s="22" t="s">
        <v>63</v>
      </c>
      <c r="X44" s="22" t="s">
        <v>45</v>
      </c>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01" hidden="false" customHeight="false" outlineLevel="0" collapsed="false">
      <c r="A45" s="2" t="n">
        <v>329732</v>
      </c>
      <c r="B45" s="22" t="s">
        <v>49</v>
      </c>
      <c r="C45" s="22" t="s">
        <v>303</v>
      </c>
      <c r="D45" s="22" t="s">
        <v>51</v>
      </c>
      <c r="G45" s="23" t="s">
        <v>52</v>
      </c>
      <c r="H45" s="19" t="n">
        <v>43</v>
      </c>
      <c r="I45" s="23" t="s">
        <v>53</v>
      </c>
      <c r="J45" s="23" t="s">
        <v>54</v>
      </c>
      <c r="K45" s="23" t="s">
        <v>55</v>
      </c>
      <c r="L45" s="23" t="s">
        <v>88</v>
      </c>
      <c r="M45" s="23" t="s">
        <v>294</v>
      </c>
      <c r="N45" s="22" t="s">
        <v>295</v>
      </c>
      <c r="O45" s="22" t="s">
        <v>141</v>
      </c>
      <c r="P45" s="22" t="s">
        <v>297</v>
      </c>
      <c r="R45" s="22" t="s">
        <v>61</v>
      </c>
      <c r="S45" s="22" t="s">
        <v>298</v>
      </c>
      <c r="T45" s="22" t="s">
        <v>47</v>
      </c>
      <c r="U45" s="22" t="s">
        <v>210</v>
      </c>
      <c r="V45" s="22" t="s">
        <v>63</v>
      </c>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34.5" hidden="false" customHeight="false" outlineLevel="0" collapsed="false">
      <c r="A46" s="2" t="n">
        <v>329731</v>
      </c>
      <c r="B46" s="22" t="s">
        <v>49</v>
      </c>
      <c r="C46" s="22" t="s">
        <v>304</v>
      </c>
      <c r="D46" s="22" t="s">
        <v>51</v>
      </c>
      <c r="G46" s="23" t="s">
        <v>52</v>
      </c>
      <c r="H46" s="19" t="n">
        <v>42</v>
      </c>
      <c r="I46" s="23" t="s">
        <v>53</v>
      </c>
      <c r="J46" s="23" t="s">
        <v>54</v>
      </c>
      <c r="K46" s="23" t="s">
        <v>55</v>
      </c>
      <c r="L46" s="23" t="s">
        <v>88</v>
      </c>
      <c r="M46" s="23" t="s">
        <v>294</v>
      </c>
      <c r="N46" s="22" t="s">
        <v>295</v>
      </c>
      <c r="O46" s="22" t="s">
        <v>213</v>
      </c>
      <c r="P46" s="22" t="s">
        <v>301</v>
      </c>
      <c r="R46" s="22" t="s">
        <v>61</v>
      </c>
      <c r="S46" s="22" t="s">
        <v>302</v>
      </c>
      <c r="T46" s="22" t="s">
        <v>46</v>
      </c>
      <c r="U46" s="22"/>
      <c r="V46" s="22" t="s">
        <v>63</v>
      </c>
      <c r="X46" s="22" t="s">
        <v>45</v>
      </c>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57" hidden="false" customHeight="false" outlineLevel="0" collapsed="false">
      <c r="A47" s="2" t="n">
        <v>329738</v>
      </c>
      <c r="B47" s="22" t="s">
        <v>49</v>
      </c>
      <c r="C47" s="22" t="s">
        <v>305</v>
      </c>
      <c r="D47" s="22" t="s">
        <v>51</v>
      </c>
      <c r="G47" s="23" t="s">
        <v>52</v>
      </c>
      <c r="H47" s="19" t="n">
        <v>49</v>
      </c>
      <c r="I47" s="23" t="s">
        <v>53</v>
      </c>
      <c r="J47" s="23" t="s">
        <v>54</v>
      </c>
      <c r="K47" s="23" t="s">
        <v>55</v>
      </c>
      <c r="L47" s="23" t="s">
        <v>56</v>
      </c>
      <c r="M47" s="23" t="s">
        <v>306</v>
      </c>
      <c r="N47" s="22" t="s">
        <v>307</v>
      </c>
      <c r="O47" s="22" t="s">
        <v>308</v>
      </c>
      <c r="P47" s="22" t="s">
        <v>309</v>
      </c>
      <c r="R47" s="22" t="s">
        <v>61</v>
      </c>
      <c r="S47" s="22" t="s">
        <v>310</v>
      </c>
      <c r="T47" s="22" t="s">
        <v>46</v>
      </c>
      <c r="V47" s="22" t="s">
        <v>63</v>
      </c>
      <c r="X47" s="22" t="s">
        <v>45</v>
      </c>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46" hidden="false" customHeight="false" outlineLevel="0" collapsed="false">
      <c r="A48" s="2" t="n">
        <v>329737</v>
      </c>
      <c r="B48" s="22" t="s">
        <v>49</v>
      </c>
      <c r="C48" s="22" t="s">
        <v>311</v>
      </c>
      <c r="D48" s="22" t="s">
        <v>51</v>
      </c>
      <c r="G48" s="23" t="s">
        <v>52</v>
      </c>
      <c r="H48" s="19" t="n">
        <v>48</v>
      </c>
      <c r="I48" s="23" t="s">
        <v>53</v>
      </c>
      <c r="J48" s="23" t="s">
        <v>54</v>
      </c>
      <c r="K48" s="23" t="s">
        <v>55</v>
      </c>
      <c r="L48" s="23" t="s">
        <v>56</v>
      </c>
      <c r="M48" s="23" t="s">
        <v>306</v>
      </c>
      <c r="N48" s="22" t="s">
        <v>307</v>
      </c>
      <c r="O48" s="22" t="s">
        <v>312</v>
      </c>
      <c r="P48" s="22" t="s">
        <v>313</v>
      </c>
      <c r="R48" s="22" t="s">
        <v>61</v>
      </c>
      <c r="S48" s="22" t="s">
        <v>314</v>
      </c>
      <c r="T48" s="22" t="s">
        <v>46</v>
      </c>
      <c r="V48" s="22" t="s">
        <v>63</v>
      </c>
      <c r="X48" s="22" t="s">
        <v>45</v>
      </c>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57" hidden="false" customHeight="false" outlineLevel="0" collapsed="false">
      <c r="A49" s="2" t="n">
        <v>329736</v>
      </c>
      <c r="B49" s="22" t="s">
        <v>49</v>
      </c>
      <c r="C49" s="22" t="s">
        <v>315</v>
      </c>
      <c r="D49" s="22" t="s">
        <v>51</v>
      </c>
      <c r="G49" s="23" t="s">
        <v>52</v>
      </c>
      <c r="H49" s="19" t="n">
        <v>47</v>
      </c>
      <c r="I49" s="23" t="s">
        <v>53</v>
      </c>
      <c r="J49" s="23" t="s">
        <v>54</v>
      </c>
      <c r="K49" s="23" t="s">
        <v>55</v>
      </c>
      <c r="L49" s="23" t="s">
        <v>56</v>
      </c>
      <c r="M49" s="23" t="s">
        <v>306</v>
      </c>
      <c r="N49" s="22" t="s">
        <v>307</v>
      </c>
      <c r="O49" s="22" t="s">
        <v>84</v>
      </c>
      <c r="P49" s="22" t="s">
        <v>316</v>
      </c>
      <c r="R49" s="22" t="s">
        <v>61</v>
      </c>
      <c r="S49" s="22" t="s">
        <v>317</v>
      </c>
      <c r="T49" s="22" t="s">
        <v>46</v>
      </c>
      <c r="V49" s="22" t="s">
        <v>63</v>
      </c>
      <c r="X49" s="22" t="s">
        <v>45</v>
      </c>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46" hidden="false" customHeight="false" outlineLevel="0" collapsed="false">
      <c r="A50" s="2" t="n">
        <v>329735</v>
      </c>
      <c r="B50" s="22" t="s">
        <v>49</v>
      </c>
      <c r="C50" s="22" t="s">
        <v>318</v>
      </c>
      <c r="D50" s="22" t="s">
        <v>51</v>
      </c>
      <c r="G50" s="23" t="s">
        <v>52</v>
      </c>
      <c r="H50" s="19" t="n">
        <v>46</v>
      </c>
      <c r="I50" s="23" t="s">
        <v>53</v>
      </c>
      <c r="J50" s="23" t="s">
        <v>54</v>
      </c>
      <c r="K50" s="23" t="s">
        <v>55</v>
      </c>
      <c r="L50" s="23" t="s">
        <v>56</v>
      </c>
      <c r="M50" s="23" t="s">
        <v>306</v>
      </c>
      <c r="N50" s="22" t="s">
        <v>307</v>
      </c>
      <c r="O50" s="22" t="s">
        <v>84</v>
      </c>
      <c r="P50" s="22" t="s">
        <v>319</v>
      </c>
      <c r="R50" s="22" t="s">
        <v>61</v>
      </c>
      <c r="S50" s="22" t="s">
        <v>320</v>
      </c>
      <c r="T50" s="22" t="s">
        <v>46</v>
      </c>
      <c r="V50" s="22" t="s">
        <v>63</v>
      </c>
      <c r="X50" s="22" t="s">
        <v>45</v>
      </c>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01" hidden="false" customHeight="false" outlineLevel="0" collapsed="false">
      <c r="A51" s="2" t="n">
        <v>329739</v>
      </c>
      <c r="B51" s="22" t="s">
        <v>49</v>
      </c>
      <c r="C51" s="22" t="s">
        <v>321</v>
      </c>
      <c r="D51" s="22" t="s">
        <v>51</v>
      </c>
      <c r="G51" s="23" t="s">
        <v>52</v>
      </c>
      <c r="H51" s="19" t="n">
        <v>50</v>
      </c>
      <c r="I51" s="23" t="s">
        <v>53</v>
      </c>
      <c r="J51" s="23" t="s">
        <v>54</v>
      </c>
      <c r="K51" s="23" t="s">
        <v>55</v>
      </c>
      <c r="L51" s="23" t="s">
        <v>56</v>
      </c>
      <c r="M51" s="23" t="s">
        <v>306</v>
      </c>
      <c r="N51" s="22" t="s">
        <v>322</v>
      </c>
      <c r="O51" s="22" t="s">
        <v>223</v>
      </c>
      <c r="P51" s="22" t="s">
        <v>323</v>
      </c>
      <c r="R51" s="22" t="s">
        <v>61</v>
      </c>
      <c r="S51" s="22" t="s">
        <v>324</v>
      </c>
      <c r="T51" s="22" t="s">
        <v>47</v>
      </c>
      <c r="U51" s="22" t="s">
        <v>210</v>
      </c>
      <c r="V51" s="22" t="s">
        <v>63</v>
      </c>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90" hidden="false" customHeight="false" outlineLevel="0" collapsed="false">
      <c r="A52" s="2" t="n">
        <v>329740</v>
      </c>
      <c r="B52" s="22" t="s">
        <v>49</v>
      </c>
      <c r="C52" s="22" t="s">
        <v>325</v>
      </c>
      <c r="D52" s="22" t="s">
        <v>51</v>
      </c>
      <c r="G52" s="23" t="s">
        <v>52</v>
      </c>
      <c r="H52" s="19" t="n">
        <v>51</v>
      </c>
      <c r="I52" s="23" t="s">
        <v>53</v>
      </c>
      <c r="J52" s="23" t="s">
        <v>54</v>
      </c>
      <c r="K52" s="23" t="s">
        <v>55</v>
      </c>
      <c r="L52" s="23" t="s">
        <v>56</v>
      </c>
      <c r="M52" s="23" t="s">
        <v>326</v>
      </c>
      <c r="N52" s="22" t="s">
        <v>327</v>
      </c>
      <c r="O52" s="22" t="s">
        <v>194</v>
      </c>
      <c r="P52" s="22" t="s">
        <v>328</v>
      </c>
      <c r="R52" s="22" t="s">
        <v>81</v>
      </c>
      <c r="S52" s="22" t="s">
        <v>329</v>
      </c>
      <c r="T52" s="22" t="s">
        <v>46</v>
      </c>
      <c r="V52" s="22" t="s">
        <v>63</v>
      </c>
      <c r="X52" s="22" t="s">
        <v>45</v>
      </c>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79" hidden="false" customHeight="false" outlineLevel="0" collapsed="false">
      <c r="A53" s="2" t="n">
        <v>329741</v>
      </c>
      <c r="B53" s="22" t="s">
        <v>49</v>
      </c>
      <c r="C53" s="22" t="s">
        <v>330</v>
      </c>
      <c r="D53" s="22" t="s">
        <v>51</v>
      </c>
      <c r="G53" s="23" t="s">
        <v>52</v>
      </c>
      <c r="H53" s="19" t="n">
        <v>52</v>
      </c>
      <c r="I53" s="23" t="s">
        <v>53</v>
      </c>
      <c r="J53" s="23" t="s">
        <v>54</v>
      </c>
      <c r="K53" s="23" t="s">
        <v>55</v>
      </c>
      <c r="L53" s="23" t="s">
        <v>56</v>
      </c>
      <c r="M53" s="23" t="s">
        <v>331</v>
      </c>
      <c r="N53" s="22" t="s">
        <v>332</v>
      </c>
      <c r="P53" s="22" t="s">
        <v>333</v>
      </c>
      <c r="R53" s="22" t="s">
        <v>81</v>
      </c>
      <c r="S53" s="22" t="s">
        <v>334</v>
      </c>
      <c r="T53" s="22" t="s">
        <v>48</v>
      </c>
      <c r="U53" s="22" t="s">
        <v>335</v>
      </c>
      <c r="V53" s="22" t="s">
        <v>63</v>
      </c>
      <c r="X53" s="22" t="s">
        <v>45</v>
      </c>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01" hidden="false" customHeight="false" outlineLevel="0" collapsed="false">
      <c r="A54" s="2" t="n">
        <v>329742</v>
      </c>
      <c r="B54" s="22" t="s">
        <v>49</v>
      </c>
      <c r="C54" s="22" t="s">
        <v>336</v>
      </c>
      <c r="D54" s="22" t="s">
        <v>51</v>
      </c>
      <c r="G54" s="23" t="s">
        <v>52</v>
      </c>
      <c r="H54" s="19" t="n">
        <v>53</v>
      </c>
      <c r="I54" s="23" t="s">
        <v>53</v>
      </c>
      <c r="J54" s="23" t="s">
        <v>54</v>
      </c>
      <c r="K54" s="23" t="s">
        <v>55</v>
      </c>
      <c r="L54" s="23" t="s">
        <v>56</v>
      </c>
      <c r="M54" s="23" t="s">
        <v>337</v>
      </c>
      <c r="N54" s="22" t="s">
        <v>338</v>
      </c>
      <c r="P54" s="22" t="s">
        <v>339</v>
      </c>
      <c r="R54" s="22" t="s">
        <v>61</v>
      </c>
      <c r="S54" s="22" t="s">
        <v>340</v>
      </c>
      <c r="T54" s="22" t="s">
        <v>47</v>
      </c>
      <c r="U54" s="22" t="s">
        <v>210</v>
      </c>
      <c r="V54" s="22" t="s">
        <v>63</v>
      </c>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79" hidden="false" customHeight="false" outlineLevel="0" collapsed="false">
      <c r="A55" s="2" t="n">
        <v>330119</v>
      </c>
      <c r="B55" s="22" t="s">
        <v>341</v>
      </c>
      <c r="C55" s="22" t="s">
        <v>342</v>
      </c>
      <c r="D55" s="22" t="s">
        <v>234</v>
      </c>
      <c r="G55" s="23" t="s">
        <v>52</v>
      </c>
      <c r="H55" s="19" t="n">
        <v>2</v>
      </c>
      <c r="I55" s="23" t="s">
        <v>235</v>
      </c>
      <c r="J55" s="23" t="s">
        <v>54</v>
      </c>
      <c r="K55" s="23" t="s">
        <v>236</v>
      </c>
      <c r="L55" s="23" t="s">
        <v>88</v>
      </c>
      <c r="M55" s="23" t="s">
        <v>343</v>
      </c>
      <c r="N55" s="22" t="s">
        <v>344</v>
      </c>
      <c r="O55" s="22" t="s">
        <v>308</v>
      </c>
      <c r="P55" s="22" t="s">
        <v>345</v>
      </c>
      <c r="R55" s="22" t="s">
        <v>61</v>
      </c>
      <c r="S55" s="22" t="s">
        <v>346</v>
      </c>
      <c r="T55" s="22" t="s">
        <v>47</v>
      </c>
      <c r="U55" s="22" t="s">
        <v>347</v>
      </c>
      <c r="V55" s="22" t="s">
        <v>63</v>
      </c>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35" hidden="false" customHeight="false" outlineLevel="0" collapsed="false">
      <c r="A56" s="2" t="n">
        <v>329660</v>
      </c>
      <c r="B56" s="22" t="s">
        <v>102</v>
      </c>
      <c r="C56" s="22" t="s">
        <v>348</v>
      </c>
      <c r="D56" s="22" t="s">
        <v>104</v>
      </c>
      <c r="G56" s="23" t="s">
        <v>52</v>
      </c>
      <c r="H56" s="19" t="n">
        <v>12</v>
      </c>
      <c r="I56" s="23" t="s">
        <v>105</v>
      </c>
      <c r="J56" s="23" t="s">
        <v>54</v>
      </c>
      <c r="K56" s="23" t="s">
        <v>106</v>
      </c>
      <c r="L56" s="23" t="s">
        <v>56</v>
      </c>
      <c r="M56" s="23" t="s">
        <v>349</v>
      </c>
      <c r="N56" s="22" t="s">
        <v>350</v>
      </c>
      <c r="O56" s="22" t="s">
        <v>351</v>
      </c>
      <c r="P56" s="22" t="s">
        <v>352</v>
      </c>
      <c r="R56" s="22" t="s">
        <v>81</v>
      </c>
      <c r="S56" s="22" t="s">
        <v>353</v>
      </c>
      <c r="T56" s="22" t="s">
        <v>48</v>
      </c>
      <c r="U56" s="22" t="s">
        <v>354</v>
      </c>
      <c r="V56" s="22" t="s">
        <v>63</v>
      </c>
      <c r="X56" s="22" t="s">
        <v>45</v>
      </c>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12.5" hidden="false" customHeight="false" outlineLevel="0" collapsed="false">
      <c r="A57" s="2" t="n">
        <v>329661</v>
      </c>
      <c r="B57" s="22" t="s">
        <v>102</v>
      </c>
      <c r="C57" s="22" t="s">
        <v>355</v>
      </c>
      <c r="D57" s="22" t="s">
        <v>104</v>
      </c>
      <c r="G57" s="23" t="s">
        <v>52</v>
      </c>
      <c r="H57" s="19" t="n">
        <v>13</v>
      </c>
      <c r="I57" s="23" t="s">
        <v>105</v>
      </c>
      <c r="J57" s="23" t="s">
        <v>54</v>
      </c>
      <c r="K57" s="23" t="s">
        <v>106</v>
      </c>
      <c r="L57" s="23" t="s">
        <v>88</v>
      </c>
      <c r="M57" s="23" t="s">
        <v>356</v>
      </c>
      <c r="N57" s="22" t="s">
        <v>357</v>
      </c>
      <c r="O57" s="22" t="s">
        <v>308</v>
      </c>
      <c r="P57" s="22" t="s">
        <v>358</v>
      </c>
      <c r="R57" s="22" t="s">
        <v>61</v>
      </c>
      <c r="S57" s="22" t="s">
        <v>359</v>
      </c>
      <c r="T57" s="22" t="s">
        <v>46</v>
      </c>
      <c r="V57" s="22" t="s">
        <v>63</v>
      </c>
      <c r="X57" s="22" t="s">
        <v>45</v>
      </c>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46" hidden="false" customHeight="false" outlineLevel="0" collapsed="false">
      <c r="A58" s="2" t="n">
        <v>330009</v>
      </c>
      <c r="B58" s="22" t="s">
        <v>190</v>
      </c>
      <c r="C58" s="22" t="s">
        <v>360</v>
      </c>
      <c r="D58" s="22" t="s">
        <v>166</v>
      </c>
      <c r="G58" s="23" t="s">
        <v>167</v>
      </c>
      <c r="H58" s="19" t="n">
        <v>1</v>
      </c>
      <c r="J58" s="23" t="s">
        <v>168</v>
      </c>
      <c r="L58" s="23" t="s">
        <v>88</v>
      </c>
      <c r="M58" s="23" t="s">
        <v>79</v>
      </c>
      <c r="N58" s="22" t="s">
        <v>361</v>
      </c>
      <c r="O58" s="22" t="s">
        <v>362</v>
      </c>
      <c r="P58" s="22" t="s">
        <v>363</v>
      </c>
      <c r="R58" s="22" t="s">
        <v>61</v>
      </c>
      <c r="S58" s="22" t="s">
        <v>364</v>
      </c>
      <c r="T58" s="22" t="s">
        <v>46</v>
      </c>
      <c r="X58" s="22" t="s">
        <v>45</v>
      </c>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01" hidden="false" customHeight="false" outlineLevel="0" collapsed="false">
      <c r="A59" s="2" t="n">
        <v>329669</v>
      </c>
      <c r="B59" s="22" t="s">
        <v>365</v>
      </c>
      <c r="C59" s="22" t="s">
        <v>366</v>
      </c>
      <c r="D59" s="22" t="s">
        <v>367</v>
      </c>
      <c r="G59" s="23" t="s">
        <v>52</v>
      </c>
      <c r="H59" s="19" t="n">
        <v>1</v>
      </c>
      <c r="I59" s="23" t="s">
        <v>368</v>
      </c>
      <c r="J59" s="23" t="s">
        <v>369</v>
      </c>
      <c r="K59" s="23" t="s">
        <v>370</v>
      </c>
      <c r="L59" s="23" t="s">
        <v>56</v>
      </c>
      <c r="M59" s="23" t="s">
        <v>371</v>
      </c>
      <c r="N59" s="22" t="s">
        <v>372</v>
      </c>
      <c r="O59" s="22" t="s">
        <v>213</v>
      </c>
      <c r="P59" s="22" t="s">
        <v>373</v>
      </c>
      <c r="Q59" s="22" t="s">
        <v>374</v>
      </c>
      <c r="R59" s="22" t="s">
        <v>81</v>
      </c>
      <c r="S59" s="22" t="s">
        <v>375</v>
      </c>
      <c r="T59" s="22" t="s">
        <v>48</v>
      </c>
      <c r="U59" s="22" t="s">
        <v>376</v>
      </c>
      <c r="V59" s="22" t="s">
        <v>63</v>
      </c>
      <c r="X59" s="22" t="s">
        <v>45</v>
      </c>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68" hidden="false" customHeight="false" outlineLevel="0" collapsed="false">
      <c r="A60" s="2" t="n">
        <v>329494</v>
      </c>
      <c r="B60" s="22" t="s">
        <v>197</v>
      </c>
      <c r="C60" s="22" t="s">
        <v>377</v>
      </c>
      <c r="D60" s="22" t="s">
        <v>182</v>
      </c>
      <c r="G60" s="23" t="s">
        <v>52</v>
      </c>
      <c r="H60" s="19" t="n">
        <v>2</v>
      </c>
      <c r="I60" s="23" t="s">
        <v>183</v>
      </c>
      <c r="J60" s="23" t="s">
        <v>54</v>
      </c>
      <c r="K60" s="23" t="s">
        <v>184</v>
      </c>
      <c r="L60" s="23" t="s">
        <v>56</v>
      </c>
      <c r="M60" s="23" t="s">
        <v>378</v>
      </c>
      <c r="N60" s="22" t="s">
        <v>379</v>
      </c>
      <c r="P60" s="22" t="s">
        <v>380</v>
      </c>
      <c r="R60" s="22" t="s">
        <v>61</v>
      </c>
      <c r="S60" s="22" t="s">
        <v>381</v>
      </c>
      <c r="T60" s="22" t="s">
        <v>48</v>
      </c>
      <c r="U60" s="22" t="s">
        <v>382</v>
      </c>
      <c r="V60" s="22" t="s">
        <v>63</v>
      </c>
      <c r="X60" s="22" t="s">
        <v>45</v>
      </c>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57.45" hidden="false" customHeight="false" outlineLevel="0" collapsed="false">
      <c r="A61" s="2" t="n">
        <v>328681</v>
      </c>
      <c r="B61" s="22" t="s">
        <v>383</v>
      </c>
      <c r="C61" s="22" t="s">
        <v>384</v>
      </c>
      <c r="D61" s="22" t="s">
        <v>385</v>
      </c>
      <c r="G61" s="23" t="s">
        <v>52</v>
      </c>
      <c r="H61" s="19" t="n">
        <v>2</v>
      </c>
      <c r="I61" s="23" t="s">
        <v>105</v>
      </c>
      <c r="J61" s="23" t="s">
        <v>369</v>
      </c>
      <c r="K61" s="23" t="s">
        <v>386</v>
      </c>
      <c r="L61" s="23" t="s">
        <v>56</v>
      </c>
      <c r="M61" s="23" t="s">
        <v>387</v>
      </c>
      <c r="N61" s="22" t="s">
        <v>388</v>
      </c>
      <c r="O61" s="22" t="s">
        <v>308</v>
      </c>
      <c r="P61" s="22" t="s">
        <v>389</v>
      </c>
      <c r="R61" s="22" t="s">
        <v>81</v>
      </c>
      <c r="S61" s="22" t="s">
        <v>390</v>
      </c>
      <c r="T61" s="22" t="s">
        <v>48</v>
      </c>
      <c r="U61" s="22" t="s">
        <v>391</v>
      </c>
      <c r="V61" s="22" t="s">
        <v>63</v>
      </c>
      <c r="X61" s="22" t="s">
        <v>45</v>
      </c>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68" hidden="false" customHeight="false" outlineLevel="0" collapsed="false">
      <c r="A62" s="2" t="n">
        <v>329218</v>
      </c>
      <c r="B62" s="22" t="s">
        <v>392</v>
      </c>
      <c r="C62" s="22" t="s">
        <v>393</v>
      </c>
      <c r="D62" s="22" t="s">
        <v>394</v>
      </c>
      <c r="G62" s="23" t="s">
        <v>52</v>
      </c>
      <c r="H62" s="19" t="n">
        <v>1</v>
      </c>
      <c r="I62" s="23" t="s">
        <v>53</v>
      </c>
      <c r="J62" s="23" t="s">
        <v>395</v>
      </c>
      <c r="K62" s="23" t="s">
        <v>396</v>
      </c>
      <c r="L62" s="23" t="s">
        <v>88</v>
      </c>
      <c r="M62" s="23" t="s">
        <v>397</v>
      </c>
      <c r="N62" s="22" t="s">
        <v>398</v>
      </c>
      <c r="O62" s="22" t="s">
        <v>290</v>
      </c>
      <c r="P62" s="22" t="s">
        <v>399</v>
      </c>
      <c r="R62" s="22" t="s">
        <v>81</v>
      </c>
      <c r="S62" s="22" t="s">
        <v>400</v>
      </c>
      <c r="T62" s="22" t="s">
        <v>46</v>
      </c>
      <c r="X62" s="22" t="s">
        <v>45</v>
      </c>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67.5" hidden="false" customHeight="false" outlineLevel="0" collapsed="false">
      <c r="A63" s="2" t="n">
        <v>330021</v>
      </c>
      <c r="B63" s="22" t="s">
        <v>164</v>
      </c>
      <c r="C63" s="22" t="s">
        <v>401</v>
      </c>
      <c r="D63" s="22" t="s">
        <v>166</v>
      </c>
      <c r="G63" s="23" t="s">
        <v>167</v>
      </c>
      <c r="H63" s="19" t="n">
        <v>13</v>
      </c>
      <c r="J63" s="23" t="s">
        <v>168</v>
      </c>
      <c r="L63" s="23" t="s">
        <v>88</v>
      </c>
      <c r="M63" s="23" t="s">
        <v>397</v>
      </c>
      <c r="N63" s="22" t="s">
        <v>402</v>
      </c>
      <c r="O63" s="22" t="s">
        <v>403</v>
      </c>
      <c r="P63" s="22" t="s">
        <v>404</v>
      </c>
      <c r="R63" s="22" t="s">
        <v>61</v>
      </c>
      <c r="S63" s="22" t="s">
        <v>405</v>
      </c>
      <c r="T63" s="22" t="s">
        <v>48</v>
      </c>
      <c r="U63" s="22" t="s">
        <v>406</v>
      </c>
      <c r="X63" s="22" t="s">
        <v>45</v>
      </c>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68.2" hidden="false" customHeight="false" outlineLevel="0" collapsed="false">
      <c r="A64" s="2" t="n">
        <v>330013</v>
      </c>
      <c r="B64" s="22" t="s">
        <v>190</v>
      </c>
      <c r="C64" s="22" t="s">
        <v>407</v>
      </c>
      <c r="D64" s="22" t="s">
        <v>166</v>
      </c>
      <c r="G64" s="23" t="s">
        <v>167</v>
      </c>
      <c r="H64" s="19" t="n">
        <v>5</v>
      </c>
      <c r="J64" s="23" t="s">
        <v>168</v>
      </c>
      <c r="L64" s="23" t="s">
        <v>88</v>
      </c>
      <c r="M64" s="23" t="s">
        <v>408</v>
      </c>
      <c r="N64" s="22" t="s">
        <v>409</v>
      </c>
      <c r="O64" s="22" t="s">
        <v>213</v>
      </c>
      <c r="P64" s="22" t="s">
        <v>410</v>
      </c>
      <c r="R64" s="22" t="s">
        <v>61</v>
      </c>
      <c r="S64" s="22" t="s">
        <v>411</v>
      </c>
      <c r="T64" s="22" t="s">
        <v>46</v>
      </c>
      <c r="X64" s="22" t="s">
        <v>45</v>
      </c>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68.2" hidden="false" customHeight="false" outlineLevel="0" collapsed="false">
      <c r="A65" s="2" t="n">
        <v>330012</v>
      </c>
      <c r="B65" s="22" t="s">
        <v>190</v>
      </c>
      <c r="C65" s="22" t="s">
        <v>412</v>
      </c>
      <c r="D65" s="22" t="s">
        <v>166</v>
      </c>
      <c r="G65" s="23" t="s">
        <v>167</v>
      </c>
      <c r="H65" s="19" t="n">
        <v>4</v>
      </c>
      <c r="J65" s="23" t="s">
        <v>168</v>
      </c>
      <c r="L65" s="23" t="s">
        <v>88</v>
      </c>
      <c r="M65" s="23" t="s">
        <v>408</v>
      </c>
      <c r="N65" s="22" t="s">
        <v>409</v>
      </c>
      <c r="O65" s="22" t="s">
        <v>312</v>
      </c>
      <c r="P65" s="22" t="s">
        <v>410</v>
      </c>
      <c r="R65" s="22" t="s">
        <v>61</v>
      </c>
      <c r="S65" s="22" t="s">
        <v>413</v>
      </c>
      <c r="T65" s="22" t="s">
        <v>46</v>
      </c>
      <c r="X65" s="22" t="s">
        <v>45</v>
      </c>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12.5" hidden="false" customHeight="false" outlineLevel="0" collapsed="false">
      <c r="A66" s="2" t="n">
        <v>329219</v>
      </c>
      <c r="B66" s="22" t="s">
        <v>414</v>
      </c>
      <c r="C66" s="22" t="s">
        <v>415</v>
      </c>
      <c r="D66" s="22" t="s">
        <v>394</v>
      </c>
      <c r="G66" s="23" t="s">
        <v>52</v>
      </c>
      <c r="H66" s="19" t="n">
        <v>2</v>
      </c>
      <c r="I66" s="23" t="s">
        <v>53</v>
      </c>
      <c r="J66" s="23" t="s">
        <v>395</v>
      </c>
      <c r="K66" s="23" t="s">
        <v>396</v>
      </c>
      <c r="L66" s="23" t="s">
        <v>88</v>
      </c>
      <c r="M66" s="23" t="s">
        <v>408</v>
      </c>
      <c r="N66" s="22" t="s">
        <v>409</v>
      </c>
      <c r="O66" s="22" t="s">
        <v>117</v>
      </c>
      <c r="P66" s="22" t="s">
        <v>416</v>
      </c>
      <c r="R66" s="22" t="s">
        <v>81</v>
      </c>
      <c r="S66" s="22" t="s">
        <v>417</v>
      </c>
      <c r="T66" s="22" t="s">
        <v>46</v>
      </c>
      <c r="X66" s="22" t="s">
        <v>45</v>
      </c>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90" hidden="false" customHeight="false" outlineLevel="0" collapsed="false">
      <c r="A67" s="2" t="n">
        <v>329690</v>
      </c>
      <c r="B67" s="22" t="s">
        <v>418</v>
      </c>
      <c r="C67" s="22" t="s">
        <v>419</v>
      </c>
      <c r="D67" s="22" t="s">
        <v>51</v>
      </c>
      <c r="G67" s="23" t="s">
        <v>52</v>
      </c>
      <c r="H67" s="19" t="n">
        <v>1</v>
      </c>
      <c r="I67" s="23" t="s">
        <v>53</v>
      </c>
      <c r="J67" s="23" t="s">
        <v>54</v>
      </c>
      <c r="K67" s="23" t="s">
        <v>55</v>
      </c>
      <c r="L67" s="23" t="s">
        <v>65</v>
      </c>
      <c r="M67" s="23" t="s">
        <v>420</v>
      </c>
      <c r="N67" s="22" t="s">
        <v>421</v>
      </c>
      <c r="O67" s="22" t="s">
        <v>312</v>
      </c>
      <c r="P67" s="22" t="s">
        <v>422</v>
      </c>
      <c r="R67" s="22" t="s">
        <v>81</v>
      </c>
      <c r="S67" s="22" t="s">
        <v>423</v>
      </c>
      <c r="T67" s="22" t="s">
        <v>48</v>
      </c>
      <c r="U67" s="22" t="s">
        <v>424</v>
      </c>
      <c r="X67" s="22" t="s">
        <v>45</v>
      </c>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35" hidden="false" customHeight="false" outlineLevel="0" collapsed="false">
      <c r="A68" s="2" t="n">
        <v>329763</v>
      </c>
      <c r="B68" s="22" t="s">
        <v>425</v>
      </c>
      <c r="C68" s="22" t="s">
        <v>426</v>
      </c>
      <c r="D68" s="22" t="s">
        <v>427</v>
      </c>
      <c r="G68" s="23" t="s">
        <v>52</v>
      </c>
      <c r="H68" s="19" t="n">
        <v>1</v>
      </c>
      <c r="I68" s="23" t="s">
        <v>183</v>
      </c>
      <c r="J68" s="23" t="s">
        <v>369</v>
      </c>
      <c r="K68" s="23" t="s">
        <v>428</v>
      </c>
      <c r="L68" s="23" t="s">
        <v>56</v>
      </c>
      <c r="M68" s="23" t="s">
        <v>420</v>
      </c>
      <c r="N68" s="22" t="s">
        <v>429</v>
      </c>
      <c r="O68" s="22" t="s">
        <v>262</v>
      </c>
      <c r="P68" s="22" t="s">
        <v>430</v>
      </c>
      <c r="R68" s="22" t="s">
        <v>81</v>
      </c>
      <c r="S68" s="22" t="s">
        <v>431</v>
      </c>
      <c r="T68" s="22" t="s">
        <v>46</v>
      </c>
      <c r="X68" s="22" t="s">
        <v>45</v>
      </c>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46" hidden="false" customHeight="false" outlineLevel="0" collapsed="false">
      <c r="A69" s="2" t="n">
        <v>329692</v>
      </c>
      <c r="B69" s="22" t="s">
        <v>418</v>
      </c>
      <c r="C69" s="22" t="s">
        <v>432</v>
      </c>
      <c r="D69" s="22" t="s">
        <v>51</v>
      </c>
      <c r="G69" s="23" t="s">
        <v>52</v>
      </c>
      <c r="H69" s="19" t="n">
        <v>3</v>
      </c>
      <c r="I69" s="23" t="s">
        <v>53</v>
      </c>
      <c r="J69" s="23" t="s">
        <v>54</v>
      </c>
      <c r="K69" s="23" t="s">
        <v>55</v>
      </c>
      <c r="L69" s="23" t="s">
        <v>56</v>
      </c>
      <c r="M69" s="23" t="s">
        <v>420</v>
      </c>
      <c r="N69" s="22" t="s">
        <v>429</v>
      </c>
      <c r="O69" s="22" t="s">
        <v>262</v>
      </c>
      <c r="P69" s="22" t="s">
        <v>433</v>
      </c>
      <c r="R69" s="22" t="s">
        <v>61</v>
      </c>
      <c r="S69" s="22" t="s">
        <v>434</v>
      </c>
      <c r="T69" s="22" t="s">
        <v>46</v>
      </c>
      <c r="X69" s="22" t="s">
        <v>45</v>
      </c>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46" hidden="false" customHeight="false" outlineLevel="0" collapsed="false">
      <c r="A70" s="2" t="n">
        <v>329691</v>
      </c>
      <c r="B70" s="22" t="s">
        <v>418</v>
      </c>
      <c r="C70" s="22" t="s">
        <v>435</v>
      </c>
      <c r="D70" s="22" t="s">
        <v>51</v>
      </c>
      <c r="G70" s="23" t="s">
        <v>52</v>
      </c>
      <c r="H70" s="19" t="n">
        <v>2</v>
      </c>
      <c r="I70" s="23" t="s">
        <v>53</v>
      </c>
      <c r="J70" s="23" t="s">
        <v>54</v>
      </c>
      <c r="K70" s="23" t="s">
        <v>55</v>
      </c>
      <c r="L70" s="23" t="s">
        <v>56</v>
      </c>
      <c r="M70" s="23" t="s">
        <v>420</v>
      </c>
      <c r="N70" s="22" t="s">
        <v>429</v>
      </c>
      <c r="O70" s="22" t="s">
        <v>290</v>
      </c>
      <c r="P70" s="22" t="s">
        <v>436</v>
      </c>
      <c r="R70" s="22" t="s">
        <v>81</v>
      </c>
      <c r="S70" s="22" t="s">
        <v>437</v>
      </c>
      <c r="T70" s="22" t="s">
        <v>46</v>
      </c>
      <c r="X70" s="22" t="s">
        <v>45</v>
      </c>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57" hidden="false" customHeight="false" outlineLevel="0" collapsed="false">
      <c r="A71" s="2" t="n">
        <v>329693</v>
      </c>
      <c r="B71" s="22" t="s">
        <v>418</v>
      </c>
      <c r="C71" s="22" t="s">
        <v>438</v>
      </c>
      <c r="D71" s="22" t="s">
        <v>51</v>
      </c>
      <c r="G71" s="23" t="s">
        <v>52</v>
      </c>
      <c r="H71" s="19" t="n">
        <v>4</v>
      </c>
      <c r="I71" s="23" t="s">
        <v>53</v>
      </c>
      <c r="J71" s="23" t="s">
        <v>54</v>
      </c>
      <c r="K71" s="23" t="s">
        <v>55</v>
      </c>
      <c r="L71" s="23" t="s">
        <v>56</v>
      </c>
      <c r="M71" s="23" t="s">
        <v>439</v>
      </c>
      <c r="N71" s="22" t="s">
        <v>440</v>
      </c>
      <c r="O71" s="22" t="s">
        <v>117</v>
      </c>
      <c r="P71" s="22" t="s">
        <v>441</v>
      </c>
      <c r="R71" s="22" t="s">
        <v>81</v>
      </c>
      <c r="S71" s="22" t="s">
        <v>442</v>
      </c>
      <c r="T71" s="22" t="s">
        <v>46</v>
      </c>
      <c r="X71" s="22" t="s">
        <v>45</v>
      </c>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35" hidden="false" customHeight="false" outlineLevel="0" collapsed="false">
      <c r="A72" s="2" t="n">
        <v>329786</v>
      </c>
      <c r="B72" s="22" t="s">
        <v>443</v>
      </c>
      <c r="C72" s="22" t="s">
        <v>444</v>
      </c>
      <c r="D72" s="22" t="s">
        <v>104</v>
      </c>
      <c r="G72" s="23" t="s">
        <v>52</v>
      </c>
      <c r="H72" s="19" t="n">
        <v>22</v>
      </c>
      <c r="I72" s="23" t="s">
        <v>105</v>
      </c>
      <c r="J72" s="23" t="s">
        <v>54</v>
      </c>
      <c r="K72" s="23" t="s">
        <v>106</v>
      </c>
      <c r="L72" s="23" t="s">
        <v>56</v>
      </c>
      <c r="M72" s="23" t="s">
        <v>445</v>
      </c>
      <c r="N72" s="22" t="s">
        <v>446</v>
      </c>
      <c r="O72" s="22" t="s">
        <v>194</v>
      </c>
      <c r="P72" s="22" t="s">
        <v>447</v>
      </c>
      <c r="R72" s="22" t="s">
        <v>81</v>
      </c>
      <c r="S72" s="22" t="s">
        <v>448</v>
      </c>
      <c r="T72" s="22" t="s">
        <v>46</v>
      </c>
      <c r="X72" s="22" t="s">
        <v>45</v>
      </c>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35" hidden="false" customHeight="false" outlineLevel="0" collapsed="false">
      <c r="A73" s="2" t="n">
        <v>329785</v>
      </c>
      <c r="B73" s="22" t="s">
        <v>449</v>
      </c>
      <c r="C73" s="22" t="s">
        <v>450</v>
      </c>
      <c r="D73" s="22" t="s">
        <v>104</v>
      </c>
      <c r="G73" s="23" t="s">
        <v>52</v>
      </c>
      <c r="H73" s="19" t="n">
        <v>21</v>
      </c>
      <c r="I73" s="23" t="s">
        <v>105</v>
      </c>
      <c r="J73" s="23" t="s">
        <v>54</v>
      </c>
      <c r="K73" s="23" t="s">
        <v>106</v>
      </c>
      <c r="L73" s="23" t="s">
        <v>56</v>
      </c>
      <c r="M73" s="23" t="s">
        <v>445</v>
      </c>
      <c r="N73" s="22" t="s">
        <v>446</v>
      </c>
      <c r="O73" s="22" t="s">
        <v>177</v>
      </c>
      <c r="P73" s="22" t="s">
        <v>451</v>
      </c>
      <c r="R73" s="22" t="s">
        <v>81</v>
      </c>
      <c r="S73" s="22" t="s">
        <v>448</v>
      </c>
      <c r="T73" s="22" t="s">
        <v>46</v>
      </c>
      <c r="X73" s="22" t="s">
        <v>45</v>
      </c>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35" hidden="false" customHeight="false" outlineLevel="0" collapsed="false">
      <c r="A74" s="2" t="n">
        <v>329764</v>
      </c>
      <c r="B74" s="22" t="s">
        <v>425</v>
      </c>
      <c r="C74" s="22" t="s">
        <v>452</v>
      </c>
      <c r="D74" s="22" t="s">
        <v>427</v>
      </c>
      <c r="G74" s="23" t="s">
        <v>52</v>
      </c>
      <c r="H74" s="19" t="n">
        <v>2</v>
      </c>
      <c r="I74" s="23" t="s">
        <v>183</v>
      </c>
      <c r="J74" s="23" t="s">
        <v>369</v>
      </c>
      <c r="K74" s="23" t="s">
        <v>428</v>
      </c>
      <c r="L74" s="23" t="s">
        <v>56</v>
      </c>
      <c r="M74" s="23" t="s">
        <v>445</v>
      </c>
      <c r="N74" s="22" t="s">
        <v>446</v>
      </c>
      <c r="O74" s="22" t="s">
        <v>177</v>
      </c>
      <c r="P74" s="22" t="s">
        <v>453</v>
      </c>
      <c r="R74" s="22" t="s">
        <v>81</v>
      </c>
      <c r="S74" s="22" t="s">
        <v>448</v>
      </c>
      <c r="T74" s="22" t="s">
        <v>46</v>
      </c>
      <c r="X74" s="22" t="s">
        <v>45</v>
      </c>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35" hidden="false" customHeight="false" outlineLevel="0" collapsed="false">
      <c r="A75" s="2" t="n">
        <v>329695</v>
      </c>
      <c r="B75" s="22" t="s">
        <v>418</v>
      </c>
      <c r="C75" s="22" t="s">
        <v>454</v>
      </c>
      <c r="D75" s="22" t="s">
        <v>51</v>
      </c>
      <c r="G75" s="23" t="s">
        <v>52</v>
      </c>
      <c r="H75" s="19" t="n">
        <v>6</v>
      </c>
      <c r="I75" s="23" t="s">
        <v>53</v>
      </c>
      <c r="J75" s="23" t="s">
        <v>54</v>
      </c>
      <c r="K75" s="23" t="s">
        <v>55</v>
      </c>
      <c r="L75" s="23" t="s">
        <v>56</v>
      </c>
      <c r="M75" s="23" t="s">
        <v>445</v>
      </c>
      <c r="N75" s="22" t="s">
        <v>446</v>
      </c>
      <c r="O75" s="22" t="s">
        <v>194</v>
      </c>
      <c r="P75" s="22" t="s">
        <v>455</v>
      </c>
      <c r="R75" s="22" t="s">
        <v>61</v>
      </c>
      <c r="S75" s="22" t="s">
        <v>456</v>
      </c>
      <c r="T75" s="22" t="s">
        <v>46</v>
      </c>
      <c r="X75" s="22" t="s">
        <v>45</v>
      </c>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35" hidden="false" customHeight="false" outlineLevel="0" collapsed="false">
      <c r="A76" s="2" t="n">
        <v>329694</v>
      </c>
      <c r="B76" s="22" t="s">
        <v>418</v>
      </c>
      <c r="C76" s="22" t="s">
        <v>457</v>
      </c>
      <c r="D76" s="22" t="s">
        <v>51</v>
      </c>
      <c r="G76" s="23" t="s">
        <v>52</v>
      </c>
      <c r="H76" s="19" t="n">
        <v>5</v>
      </c>
      <c r="I76" s="23" t="s">
        <v>53</v>
      </c>
      <c r="J76" s="23" t="s">
        <v>54</v>
      </c>
      <c r="K76" s="23" t="s">
        <v>55</v>
      </c>
      <c r="L76" s="23" t="s">
        <v>56</v>
      </c>
      <c r="M76" s="23" t="s">
        <v>445</v>
      </c>
      <c r="N76" s="22" t="s">
        <v>446</v>
      </c>
      <c r="O76" s="22" t="s">
        <v>177</v>
      </c>
      <c r="P76" s="22" t="s">
        <v>458</v>
      </c>
      <c r="R76" s="22" t="s">
        <v>61</v>
      </c>
      <c r="S76" s="22" t="s">
        <v>456</v>
      </c>
      <c r="T76" s="22" t="s">
        <v>46</v>
      </c>
      <c r="X76" s="22" t="s">
        <v>45</v>
      </c>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46" hidden="false" customHeight="false" outlineLevel="0" collapsed="false">
      <c r="A77" s="2" t="n">
        <v>329766</v>
      </c>
      <c r="B77" s="22" t="s">
        <v>425</v>
      </c>
      <c r="C77" s="22" t="s">
        <v>459</v>
      </c>
      <c r="D77" s="22" t="s">
        <v>427</v>
      </c>
      <c r="G77" s="23" t="s">
        <v>52</v>
      </c>
      <c r="H77" s="19" t="n">
        <v>4</v>
      </c>
      <c r="I77" s="23" t="s">
        <v>183</v>
      </c>
      <c r="J77" s="23" t="s">
        <v>369</v>
      </c>
      <c r="K77" s="23" t="s">
        <v>428</v>
      </c>
      <c r="L77" s="23" t="s">
        <v>56</v>
      </c>
      <c r="M77" s="23" t="s">
        <v>445</v>
      </c>
      <c r="N77" s="22" t="s">
        <v>460</v>
      </c>
      <c r="O77" s="22" t="s">
        <v>160</v>
      </c>
      <c r="P77" s="22" t="s">
        <v>461</v>
      </c>
      <c r="R77" s="22" t="s">
        <v>81</v>
      </c>
      <c r="S77" s="22" t="s">
        <v>462</v>
      </c>
      <c r="T77" s="22" t="s">
        <v>48</v>
      </c>
      <c r="U77" s="22" t="s">
        <v>463</v>
      </c>
      <c r="X77" s="22" t="s">
        <v>45</v>
      </c>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46" hidden="false" customHeight="false" outlineLevel="0" collapsed="false">
      <c r="A78" s="2" t="n">
        <v>329765</v>
      </c>
      <c r="B78" s="22" t="s">
        <v>425</v>
      </c>
      <c r="C78" s="22" t="s">
        <v>464</v>
      </c>
      <c r="D78" s="22" t="s">
        <v>427</v>
      </c>
      <c r="G78" s="23" t="s">
        <v>52</v>
      </c>
      <c r="H78" s="19" t="n">
        <v>3</v>
      </c>
      <c r="I78" s="23" t="s">
        <v>183</v>
      </c>
      <c r="J78" s="23" t="s">
        <v>369</v>
      </c>
      <c r="K78" s="23" t="s">
        <v>428</v>
      </c>
      <c r="L78" s="23" t="s">
        <v>56</v>
      </c>
      <c r="M78" s="23" t="s">
        <v>445</v>
      </c>
      <c r="N78" s="22" t="s">
        <v>460</v>
      </c>
      <c r="O78" s="22" t="s">
        <v>262</v>
      </c>
      <c r="P78" s="22" t="s">
        <v>461</v>
      </c>
      <c r="R78" s="22" t="s">
        <v>81</v>
      </c>
      <c r="S78" s="22" t="s">
        <v>462</v>
      </c>
      <c r="T78" s="22" t="s">
        <v>48</v>
      </c>
      <c r="U78" s="22" t="s">
        <v>463</v>
      </c>
      <c r="X78" s="22" t="s">
        <v>45</v>
      </c>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35" hidden="false" customHeight="false" outlineLevel="0" collapsed="false">
      <c r="A79" s="2" t="n">
        <v>329768</v>
      </c>
      <c r="B79" s="22" t="s">
        <v>425</v>
      </c>
      <c r="C79" s="22" t="s">
        <v>465</v>
      </c>
      <c r="D79" s="22" t="s">
        <v>427</v>
      </c>
      <c r="G79" s="23" t="s">
        <v>52</v>
      </c>
      <c r="H79" s="19" t="n">
        <v>6</v>
      </c>
      <c r="I79" s="23" t="s">
        <v>183</v>
      </c>
      <c r="J79" s="23" t="s">
        <v>369</v>
      </c>
      <c r="K79" s="23" t="s">
        <v>428</v>
      </c>
      <c r="L79" s="23" t="s">
        <v>56</v>
      </c>
      <c r="M79" s="23" t="s">
        <v>466</v>
      </c>
      <c r="N79" s="22" t="s">
        <v>467</v>
      </c>
      <c r="O79" s="22" t="s">
        <v>269</v>
      </c>
      <c r="P79" s="22" t="s">
        <v>468</v>
      </c>
      <c r="R79" s="22" t="s">
        <v>81</v>
      </c>
      <c r="S79" s="22" t="s">
        <v>63</v>
      </c>
      <c r="T79" s="22" t="s">
        <v>46</v>
      </c>
      <c r="X79" s="22" t="s">
        <v>45</v>
      </c>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35" hidden="false" customHeight="false" outlineLevel="0" collapsed="false">
      <c r="A80" s="2" t="n">
        <v>329767</v>
      </c>
      <c r="B80" s="22" t="s">
        <v>425</v>
      </c>
      <c r="C80" s="22" t="s">
        <v>469</v>
      </c>
      <c r="D80" s="22" t="s">
        <v>427</v>
      </c>
      <c r="G80" s="23" t="s">
        <v>52</v>
      </c>
      <c r="H80" s="19" t="n">
        <v>5</v>
      </c>
      <c r="I80" s="23" t="s">
        <v>183</v>
      </c>
      <c r="J80" s="23" t="s">
        <v>369</v>
      </c>
      <c r="K80" s="23" t="s">
        <v>428</v>
      </c>
      <c r="L80" s="23" t="s">
        <v>56</v>
      </c>
      <c r="M80" s="23" t="s">
        <v>466</v>
      </c>
      <c r="N80" s="22" t="s">
        <v>467</v>
      </c>
      <c r="O80" s="22" t="s">
        <v>269</v>
      </c>
      <c r="P80" s="22" t="s">
        <v>470</v>
      </c>
      <c r="R80" s="22" t="s">
        <v>81</v>
      </c>
      <c r="S80" s="22" t="s">
        <v>63</v>
      </c>
      <c r="T80" s="22" t="s">
        <v>48</v>
      </c>
      <c r="U80" s="22" t="s">
        <v>471</v>
      </c>
      <c r="X80" s="22" t="s">
        <v>45</v>
      </c>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35" hidden="false" customHeight="false" outlineLevel="0" collapsed="false">
      <c r="A81" s="2" t="n">
        <v>329662</v>
      </c>
      <c r="B81" s="22" t="s">
        <v>102</v>
      </c>
      <c r="C81" s="22" t="s">
        <v>472</v>
      </c>
      <c r="D81" s="22" t="s">
        <v>104</v>
      </c>
      <c r="G81" s="23" t="s">
        <v>52</v>
      </c>
      <c r="H81" s="19" t="n">
        <v>14</v>
      </c>
      <c r="I81" s="23" t="s">
        <v>105</v>
      </c>
      <c r="J81" s="23" t="s">
        <v>54</v>
      </c>
      <c r="K81" s="23" t="s">
        <v>106</v>
      </c>
      <c r="L81" s="23" t="s">
        <v>56</v>
      </c>
      <c r="M81" s="23" t="s">
        <v>473</v>
      </c>
      <c r="N81" s="22" t="s">
        <v>474</v>
      </c>
      <c r="O81" s="22" t="s">
        <v>239</v>
      </c>
      <c r="P81" s="22" t="s">
        <v>475</v>
      </c>
      <c r="R81" s="22" t="s">
        <v>81</v>
      </c>
      <c r="S81" s="22" t="s">
        <v>476</v>
      </c>
      <c r="T81" s="22" t="s">
        <v>48</v>
      </c>
      <c r="U81" s="22" t="s">
        <v>477</v>
      </c>
      <c r="V81" s="22" t="s">
        <v>63</v>
      </c>
      <c r="X81" s="22" t="s">
        <v>45</v>
      </c>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57.45" hidden="false" customHeight="false" outlineLevel="0" collapsed="false">
      <c r="A82" s="2" t="n">
        <v>328679</v>
      </c>
      <c r="B82" s="22" t="s">
        <v>478</v>
      </c>
      <c r="C82" s="22" t="s">
        <v>479</v>
      </c>
      <c r="D82" s="22" t="s">
        <v>385</v>
      </c>
      <c r="G82" s="23" t="s">
        <v>52</v>
      </c>
      <c r="H82" s="19" t="n">
        <v>1</v>
      </c>
      <c r="I82" s="23" t="s">
        <v>105</v>
      </c>
      <c r="J82" s="23" t="s">
        <v>369</v>
      </c>
      <c r="K82" s="23" t="s">
        <v>386</v>
      </c>
      <c r="L82" s="23" t="s">
        <v>56</v>
      </c>
      <c r="M82" s="23" t="s">
        <v>480</v>
      </c>
      <c r="N82" s="22" t="s">
        <v>481</v>
      </c>
      <c r="O82" s="22" t="s">
        <v>290</v>
      </c>
      <c r="P82" s="22" t="s">
        <v>482</v>
      </c>
      <c r="R82" s="22" t="s">
        <v>81</v>
      </c>
      <c r="S82" s="22" t="s">
        <v>483</v>
      </c>
      <c r="T82" s="22" t="s">
        <v>48</v>
      </c>
      <c r="U82" s="22" t="s">
        <v>484</v>
      </c>
      <c r="V82" s="22" t="s">
        <v>63</v>
      </c>
      <c r="X82" s="22" t="s">
        <v>45</v>
      </c>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35" hidden="false" customHeight="false" outlineLevel="0" collapsed="false">
      <c r="A83" s="2" t="n">
        <v>329696</v>
      </c>
      <c r="B83" s="22" t="s">
        <v>49</v>
      </c>
      <c r="C83" s="22" t="s">
        <v>485</v>
      </c>
      <c r="D83" s="22" t="s">
        <v>51</v>
      </c>
      <c r="G83" s="23" t="s">
        <v>52</v>
      </c>
      <c r="H83" s="19" t="n">
        <v>7</v>
      </c>
      <c r="I83" s="23" t="s">
        <v>53</v>
      </c>
      <c r="J83" s="23" t="s">
        <v>54</v>
      </c>
      <c r="K83" s="23" t="s">
        <v>55</v>
      </c>
      <c r="L83" s="23" t="s">
        <v>56</v>
      </c>
      <c r="M83" s="23" t="s">
        <v>486</v>
      </c>
      <c r="N83" s="22" t="s">
        <v>487</v>
      </c>
      <c r="O83" s="22" t="s">
        <v>160</v>
      </c>
      <c r="P83" s="22" t="s">
        <v>488</v>
      </c>
      <c r="R83" s="22" t="s">
        <v>61</v>
      </c>
      <c r="S83" s="22" t="s">
        <v>489</v>
      </c>
      <c r="T83" s="22" t="s">
        <v>46</v>
      </c>
      <c r="X83" s="22" t="s">
        <v>45</v>
      </c>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90" hidden="false" customHeight="false" outlineLevel="0" collapsed="false">
      <c r="A84" s="2" t="n">
        <v>330016</v>
      </c>
      <c r="B84" s="22" t="s">
        <v>190</v>
      </c>
      <c r="C84" s="22" t="s">
        <v>490</v>
      </c>
      <c r="D84" s="22" t="s">
        <v>166</v>
      </c>
      <c r="G84" s="23" t="s">
        <v>167</v>
      </c>
      <c r="H84" s="19" t="n">
        <v>8</v>
      </c>
      <c r="J84" s="23" t="s">
        <v>168</v>
      </c>
      <c r="L84" s="23" t="s">
        <v>88</v>
      </c>
      <c r="M84" s="23" t="s">
        <v>491</v>
      </c>
      <c r="N84" s="22" t="s">
        <v>492</v>
      </c>
      <c r="O84" s="22" t="s">
        <v>194</v>
      </c>
      <c r="P84" s="22" t="s">
        <v>493</v>
      </c>
      <c r="R84" s="22" t="s">
        <v>81</v>
      </c>
      <c r="S84" s="22" t="s">
        <v>494</v>
      </c>
      <c r="T84" s="22" t="s">
        <v>46</v>
      </c>
      <c r="X84" s="22" t="s">
        <v>45</v>
      </c>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68" hidden="false" customHeight="false" outlineLevel="0" collapsed="false">
      <c r="A85" s="2" t="n">
        <v>329495</v>
      </c>
      <c r="B85" s="22" t="s">
        <v>197</v>
      </c>
      <c r="C85" s="22" t="s">
        <v>495</v>
      </c>
      <c r="D85" s="22" t="s">
        <v>182</v>
      </c>
      <c r="G85" s="23" t="s">
        <v>52</v>
      </c>
      <c r="H85" s="19" t="n">
        <v>3</v>
      </c>
      <c r="I85" s="23" t="s">
        <v>183</v>
      </c>
      <c r="J85" s="23" t="s">
        <v>54</v>
      </c>
      <c r="K85" s="23" t="s">
        <v>184</v>
      </c>
      <c r="L85" s="23" t="s">
        <v>56</v>
      </c>
      <c r="M85" s="23" t="s">
        <v>496</v>
      </c>
      <c r="N85" s="22" t="s">
        <v>497</v>
      </c>
      <c r="P85" s="22" t="s">
        <v>498</v>
      </c>
      <c r="R85" s="22" t="s">
        <v>61</v>
      </c>
      <c r="S85" s="22" t="s">
        <v>499</v>
      </c>
      <c r="T85" s="22" t="s">
        <v>48</v>
      </c>
      <c r="U85" s="22" t="s">
        <v>500</v>
      </c>
      <c r="V85" s="22" t="s">
        <v>63</v>
      </c>
      <c r="X85" s="22" t="s">
        <v>45</v>
      </c>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01" hidden="false" customHeight="false" outlineLevel="0" collapsed="false">
      <c r="A86" s="2" t="n">
        <v>329697</v>
      </c>
      <c r="B86" s="22" t="s">
        <v>49</v>
      </c>
      <c r="C86" s="22" t="s">
        <v>501</v>
      </c>
      <c r="D86" s="22" t="s">
        <v>51</v>
      </c>
      <c r="G86" s="23" t="s">
        <v>52</v>
      </c>
      <c r="H86" s="19" t="n">
        <v>8</v>
      </c>
      <c r="I86" s="23" t="s">
        <v>53</v>
      </c>
      <c r="J86" s="23" t="s">
        <v>54</v>
      </c>
      <c r="K86" s="23" t="s">
        <v>55</v>
      </c>
      <c r="L86" s="23" t="s">
        <v>65</v>
      </c>
      <c r="M86" s="23" t="s">
        <v>171</v>
      </c>
      <c r="N86" s="22" t="s">
        <v>502</v>
      </c>
      <c r="O86" s="22" t="s">
        <v>117</v>
      </c>
      <c r="P86" s="22" t="s">
        <v>503</v>
      </c>
      <c r="R86" s="22" t="s">
        <v>61</v>
      </c>
      <c r="S86" s="22" t="s">
        <v>504</v>
      </c>
      <c r="T86" s="22" t="s">
        <v>47</v>
      </c>
      <c r="U86" s="22" t="s">
        <v>210</v>
      </c>
      <c r="V86" s="22" t="s">
        <v>63</v>
      </c>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90" hidden="false" customHeight="false" outlineLevel="0" collapsed="false">
      <c r="A87" s="2" t="n">
        <v>330129</v>
      </c>
      <c r="B87" s="22" t="s">
        <v>505</v>
      </c>
      <c r="C87" s="22" t="s">
        <v>506</v>
      </c>
      <c r="D87" s="22" t="s">
        <v>507</v>
      </c>
      <c r="G87" s="22" t="s">
        <v>52</v>
      </c>
      <c r="H87" s="2" t="n">
        <v>1</v>
      </c>
      <c r="I87" s="22" t="s">
        <v>105</v>
      </c>
      <c r="J87" s="22" t="s">
        <v>54</v>
      </c>
      <c r="K87" s="22" t="s">
        <v>508</v>
      </c>
      <c r="L87" s="22" t="s">
        <v>88</v>
      </c>
      <c r="M87" s="22" t="s">
        <v>171</v>
      </c>
      <c r="N87" s="22" t="s">
        <v>509</v>
      </c>
      <c r="O87" s="22" t="s">
        <v>213</v>
      </c>
      <c r="P87" s="22" t="s">
        <v>510</v>
      </c>
      <c r="R87" s="22" t="s">
        <v>61</v>
      </c>
      <c r="S87" s="22" t="s">
        <v>511</v>
      </c>
      <c r="T87" s="22" t="s">
        <v>47</v>
      </c>
      <c r="U87" s="22" t="s">
        <v>512</v>
      </c>
      <c r="V87" s="22" t="s">
        <v>63</v>
      </c>
      <c r="W87" s="22" t="s">
        <v>513</v>
      </c>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68.2" hidden="false" customHeight="false" outlineLevel="0" collapsed="false">
      <c r="A88" s="2" t="n">
        <v>328657</v>
      </c>
      <c r="B88" s="22" t="s">
        <v>514</v>
      </c>
      <c r="C88" s="22" t="s">
        <v>515</v>
      </c>
      <c r="D88" s="22" t="s">
        <v>516</v>
      </c>
      <c r="G88" s="23" t="s">
        <v>52</v>
      </c>
      <c r="H88" s="19" t="n">
        <v>1</v>
      </c>
      <c r="I88" s="23" t="s">
        <v>517</v>
      </c>
      <c r="J88" s="23" t="s">
        <v>54</v>
      </c>
      <c r="K88" s="23" t="s">
        <v>518</v>
      </c>
      <c r="L88" s="23" t="s">
        <v>88</v>
      </c>
      <c r="M88" s="23" t="s">
        <v>519</v>
      </c>
      <c r="N88" s="22" t="s">
        <v>520</v>
      </c>
      <c r="O88" s="22" t="s">
        <v>68</v>
      </c>
      <c r="P88" s="22" t="s">
        <v>521</v>
      </c>
      <c r="R88" s="22" t="s">
        <v>61</v>
      </c>
      <c r="S88" s="22" t="s">
        <v>522</v>
      </c>
      <c r="T88" s="22" t="s">
        <v>47</v>
      </c>
      <c r="U88" s="22" t="s">
        <v>523</v>
      </c>
      <c r="V88" s="22" t="s">
        <v>63</v>
      </c>
      <c r="W88" s="22" t="s">
        <v>513</v>
      </c>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3.5" hidden="false" customHeight="false" outlineLevel="0" collapsed="false">
      <c r="A89" s="2" t="n">
        <v>330465</v>
      </c>
      <c r="B89" s="22" t="s">
        <v>524</v>
      </c>
      <c r="C89" s="22" t="s">
        <v>525</v>
      </c>
      <c r="D89" s="22" t="s">
        <v>526</v>
      </c>
      <c r="G89" s="23" t="s">
        <v>52</v>
      </c>
      <c r="H89" s="19" t="n">
        <v>3</v>
      </c>
      <c r="I89" s="23" t="s">
        <v>105</v>
      </c>
      <c r="J89" s="23" t="s">
        <v>54</v>
      </c>
      <c r="K89" s="23" t="s">
        <v>527</v>
      </c>
      <c r="L89" s="23" t="s">
        <v>88</v>
      </c>
      <c r="M89" s="23" t="s">
        <v>528</v>
      </c>
      <c r="N89" s="22" t="s">
        <v>520</v>
      </c>
      <c r="O89" s="22" t="s">
        <v>403</v>
      </c>
      <c r="P89" s="22" t="s">
        <v>529</v>
      </c>
      <c r="R89" s="22" t="s">
        <v>61</v>
      </c>
      <c r="S89" s="22" t="s">
        <v>530</v>
      </c>
      <c r="T89" s="22" t="s">
        <v>48</v>
      </c>
      <c r="U89" s="22" t="s">
        <v>531</v>
      </c>
      <c r="V89" s="22" t="s">
        <v>63</v>
      </c>
      <c r="W89" s="22" t="s">
        <v>513</v>
      </c>
      <c r="X89" s="22" t="s">
        <v>45</v>
      </c>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90" hidden="false" customHeight="false" outlineLevel="0" collapsed="false">
      <c r="A90" s="2" t="n">
        <v>330464</v>
      </c>
      <c r="B90" s="22" t="s">
        <v>524</v>
      </c>
      <c r="C90" s="22" t="s">
        <v>532</v>
      </c>
      <c r="D90" s="22" t="s">
        <v>526</v>
      </c>
      <c r="G90" s="23" t="s">
        <v>52</v>
      </c>
      <c r="H90" s="19" t="n">
        <v>2</v>
      </c>
      <c r="I90" s="23" t="s">
        <v>105</v>
      </c>
      <c r="J90" s="23" t="s">
        <v>54</v>
      </c>
      <c r="K90" s="23" t="s">
        <v>527</v>
      </c>
      <c r="L90" s="23" t="s">
        <v>88</v>
      </c>
      <c r="M90" s="23" t="s">
        <v>528</v>
      </c>
      <c r="N90" s="22" t="s">
        <v>520</v>
      </c>
      <c r="O90" s="22" t="s">
        <v>160</v>
      </c>
      <c r="P90" s="22" t="s">
        <v>533</v>
      </c>
      <c r="R90" s="22" t="s">
        <v>61</v>
      </c>
      <c r="S90" s="22" t="s">
        <v>534</v>
      </c>
      <c r="T90" s="22" t="s">
        <v>47</v>
      </c>
      <c r="U90" s="22" t="s">
        <v>535</v>
      </c>
      <c r="V90" s="22" t="s">
        <v>63</v>
      </c>
      <c r="W90" s="22" t="s">
        <v>513</v>
      </c>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01" hidden="false" customHeight="false" outlineLevel="0" collapsed="false">
      <c r="A91" s="2" t="n">
        <v>330463</v>
      </c>
      <c r="B91" s="22" t="s">
        <v>524</v>
      </c>
      <c r="C91" s="22" t="s">
        <v>536</v>
      </c>
      <c r="D91" s="22" t="s">
        <v>526</v>
      </c>
      <c r="G91" s="22" t="s">
        <v>52</v>
      </c>
      <c r="H91" s="2" t="n">
        <v>1</v>
      </c>
      <c r="I91" s="22" t="s">
        <v>105</v>
      </c>
      <c r="J91" s="22" t="s">
        <v>54</v>
      </c>
      <c r="K91" s="22" t="s">
        <v>527</v>
      </c>
      <c r="L91" s="22" t="s">
        <v>88</v>
      </c>
      <c r="M91" s="22" t="s">
        <v>528</v>
      </c>
      <c r="N91" s="22" t="s">
        <v>520</v>
      </c>
      <c r="O91" s="22" t="s">
        <v>273</v>
      </c>
      <c r="P91" s="22" t="s">
        <v>537</v>
      </c>
      <c r="R91" s="22" t="s">
        <v>61</v>
      </c>
      <c r="S91" s="22" t="s">
        <v>538</v>
      </c>
      <c r="T91" s="22" t="s">
        <v>47</v>
      </c>
      <c r="U91" s="22" t="s">
        <v>535</v>
      </c>
      <c r="V91" s="22" t="s">
        <v>63</v>
      </c>
      <c r="W91" s="22" t="s">
        <v>513</v>
      </c>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45.5" hidden="false" customHeight="false" outlineLevel="0" collapsed="false">
      <c r="A92" s="2" t="n">
        <v>330466</v>
      </c>
      <c r="B92" s="22" t="s">
        <v>524</v>
      </c>
      <c r="C92" s="22" t="s">
        <v>539</v>
      </c>
      <c r="D92" s="22" t="s">
        <v>526</v>
      </c>
      <c r="G92" s="23" t="s">
        <v>52</v>
      </c>
      <c r="H92" s="19" t="n">
        <v>4</v>
      </c>
      <c r="I92" s="23" t="s">
        <v>105</v>
      </c>
      <c r="J92" s="23" t="s">
        <v>54</v>
      </c>
      <c r="K92" s="23" t="s">
        <v>527</v>
      </c>
      <c r="L92" s="23" t="s">
        <v>88</v>
      </c>
      <c r="M92" s="23" t="s">
        <v>540</v>
      </c>
      <c r="N92" s="22" t="s">
        <v>541</v>
      </c>
      <c r="O92" s="22" t="s">
        <v>542</v>
      </c>
      <c r="P92" s="22" t="s">
        <v>543</v>
      </c>
      <c r="R92" s="22" t="s">
        <v>61</v>
      </c>
      <c r="S92" s="22" t="s">
        <v>544</v>
      </c>
      <c r="T92" s="22" t="s">
        <v>47</v>
      </c>
      <c r="U92" s="24" t="s">
        <v>545</v>
      </c>
      <c r="V92" s="22" t="s">
        <v>63</v>
      </c>
      <c r="W92" s="22" t="s">
        <v>513</v>
      </c>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90" hidden="false" customHeight="false" outlineLevel="0" collapsed="false">
      <c r="A93" s="2" t="n">
        <v>329663</v>
      </c>
      <c r="B93" s="22" t="s">
        <v>102</v>
      </c>
      <c r="C93" s="22" t="s">
        <v>546</v>
      </c>
      <c r="D93" s="22" t="s">
        <v>104</v>
      </c>
      <c r="G93" s="23" t="s">
        <v>52</v>
      </c>
      <c r="H93" s="19" t="n">
        <v>15</v>
      </c>
      <c r="I93" s="23" t="s">
        <v>105</v>
      </c>
      <c r="J93" s="23" t="s">
        <v>54</v>
      </c>
      <c r="K93" s="23" t="s">
        <v>106</v>
      </c>
      <c r="L93" s="23" t="s">
        <v>88</v>
      </c>
      <c r="M93" s="23" t="s">
        <v>540</v>
      </c>
      <c r="N93" s="22" t="s">
        <v>541</v>
      </c>
      <c r="O93" s="22" t="s">
        <v>351</v>
      </c>
      <c r="P93" s="22" t="s">
        <v>547</v>
      </c>
      <c r="R93" s="22" t="s">
        <v>61</v>
      </c>
      <c r="S93" s="22" t="s">
        <v>548</v>
      </c>
      <c r="T93" s="22" t="s">
        <v>48</v>
      </c>
      <c r="U93" s="22" t="s">
        <v>549</v>
      </c>
      <c r="V93" s="22" t="s">
        <v>63</v>
      </c>
      <c r="X93" s="22" t="s">
        <v>45</v>
      </c>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79.4" hidden="false" customHeight="false" outlineLevel="0" collapsed="false">
      <c r="A94" s="2" t="n">
        <v>328957</v>
      </c>
      <c r="B94" s="22" t="s">
        <v>550</v>
      </c>
      <c r="C94" s="22" t="s">
        <v>551</v>
      </c>
      <c r="D94" s="22" t="s">
        <v>552</v>
      </c>
      <c r="G94" s="23" t="s">
        <v>52</v>
      </c>
      <c r="H94" s="19" t="n">
        <v>4</v>
      </c>
      <c r="I94" s="23" t="s">
        <v>105</v>
      </c>
      <c r="J94" s="23" t="s">
        <v>369</v>
      </c>
      <c r="K94" s="23" t="s">
        <v>553</v>
      </c>
      <c r="L94" s="23" t="s">
        <v>56</v>
      </c>
      <c r="M94" s="23" t="s">
        <v>540</v>
      </c>
      <c r="N94" s="22" t="s">
        <v>541</v>
      </c>
      <c r="O94" s="22" t="s">
        <v>148</v>
      </c>
      <c r="P94" s="22" t="s">
        <v>554</v>
      </c>
      <c r="R94" s="22" t="s">
        <v>81</v>
      </c>
      <c r="S94" s="22" t="s">
        <v>549</v>
      </c>
      <c r="T94" s="22" t="s">
        <v>46</v>
      </c>
      <c r="V94" s="22" t="s">
        <v>63</v>
      </c>
      <c r="X94" s="22" t="s">
        <v>45</v>
      </c>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79.4" hidden="false" customHeight="false" outlineLevel="0" collapsed="false">
      <c r="A95" s="2" t="n">
        <v>328659</v>
      </c>
      <c r="B95" s="22" t="s">
        <v>555</v>
      </c>
      <c r="C95" s="22" t="s">
        <v>556</v>
      </c>
      <c r="D95" s="22" t="s">
        <v>516</v>
      </c>
      <c r="G95" s="23" t="s">
        <v>52</v>
      </c>
      <c r="H95" s="19" t="n">
        <v>3</v>
      </c>
      <c r="I95" s="23" t="s">
        <v>517</v>
      </c>
      <c r="J95" s="23" t="s">
        <v>54</v>
      </c>
      <c r="K95" s="23" t="s">
        <v>518</v>
      </c>
      <c r="L95" s="23" t="s">
        <v>88</v>
      </c>
      <c r="M95" s="23" t="s">
        <v>540</v>
      </c>
      <c r="N95" s="22" t="s">
        <v>541</v>
      </c>
      <c r="O95" s="22" t="s">
        <v>148</v>
      </c>
      <c r="P95" s="22" t="s">
        <v>557</v>
      </c>
      <c r="R95" s="22" t="s">
        <v>61</v>
      </c>
      <c r="S95" s="22" t="s">
        <v>558</v>
      </c>
      <c r="T95" s="22" t="s">
        <v>47</v>
      </c>
      <c r="U95" s="24" t="s">
        <v>545</v>
      </c>
      <c r="V95" s="22" t="s">
        <v>63</v>
      </c>
      <c r="W95" s="22" t="s">
        <v>513</v>
      </c>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46" hidden="false" customHeight="false" outlineLevel="0" collapsed="false">
      <c r="A96" s="2" t="n">
        <v>328658</v>
      </c>
      <c r="B96" s="22" t="s">
        <v>559</v>
      </c>
      <c r="C96" s="22" t="s">
        <v>560</v>
      </c>
      <c r="D96" s="22" t="s">
        <v>516</v>
      </c>
      <c r="G96" s="23" t="s">
        <v>52</v>
      </c>
      <c r="H96" s="19" t="n">
        <v>2</v>
      </c>
      <c r="I96" s="23" t="s">
        <v>517</v>
      </c>
      <c r="J96" s="23" t="s">
        <v>54</v>
      </c>
      <c r="K96" s="23" t="s">
        <v>518</v>
      </c>
      <c r="L96" s="23" t="s">
        <v>88</v>
      </c>
      <c r="M96" s="23" t="s">
        <v>540</v>
      </c>
      <c r="N96" s="22" t="s">
        <v>541</v>
      </c>
      <c r="O96" s="22" t="s">
        <v>148</v>
      </c>
      <c r="P96" s="22" t="s">
        <v>561</v>
      </c>
      <c r="R96" s="22" t="s">
        <v>61</v>
      </c>
      <c r="S96" s="22" t="s">
        <v>558</v>
      </c>
      <c r="T96" s="22" t="s">
        <v>47</v>
      </c>
      <c r="U96" s="22" t="s">
        <v>562</v>
      </c>
      <c r="V96" s="22" t="s">
        <v>63</v>
      </c>
      <c r="W96" s="22" t="s">
        <v>513</v>
      </c>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35" hidden="false" customHeight="false" outlineLevel="0" collapsed="false">
      <c r="A97" s="2" t="n">
        <v>329650</v>
      </c>
      <c r="B97" s="22" t="s">
        <v>102</v>
      </c>
      <c r="C97" s="22" t="s">
        <v>563</v>
      </c>
      <c r="D97" s="22" t="s">
        <v>104</v>
      </c>
      <c r="G97" s="23" t="s">
        <v>52</v>
      </c>
      <c r="H97" s="19" t="n">
        <v>2</v>
      </c>
      <c r="I97" s="23" t="s">
        <v>105</v>
      </c>
      <c r="J97" s="23" t="s">
        <v>54</v>
      </c>
      <c r="K97" s="23" t="s">
        <v>106</v>
      </c>
      <c r="L97" s="23" t="s">
        <v>56</v>
      </c>
      <c r="M97" s="23" t="s">
        <v>564</v>
      </c>
      <c r="N97" s="22" t="s">
        <v>565</v>
      </c>
      <c r="O97" s="22" t="s">
        <v>566</v>
      </c>
      <c r="P97" s="22" t="s">
        <v>567</v>
      </c>
      <c r="R97" s="22" t="s">
        <v>81</v>
      </c>
      <c r="S97" s="22" t="s">
        <v>568</v>
      </c>
      <c r="T97" s="22" t="s">
        <v>46</v>
      </c>
      <c r="X97" s="22" t="s">
        <v>45</v>
      </c>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35" hidden="false" customHeight="false" outlineLevel="0" collapsed="false">
      <c r="A98" s="2" t="n">
        <v>329649</v>
      </c>
      <c r="B98" s="22" t="s">
        <v>102</v>
      </c>
      <c r="C98" s="22" t="s">
        <v>569</v>
      </c>
      <c r="D98" s="22" t="s">
        <v>104</v>
      </c>
      <c r="G98" s="23" t="s">
        <v>52</v>
      </c>
      <c r="H98" s="19" t="n">
        <v>1</v>
      </c>
      <c r="I98" s="23" t="s">
        <v>105</v>
      </c>
      <c r="J98" s="23" t="s">
        <v>54</v>
      </c>
      <c r="K98" s="23" t="s">
        <v>106</v>
      </c>
      <c r="L98" s="23" t="s">
        <v>56</v>
      </c>
      <c r="M98" s="23" t="s">
        <v>564</v>
      </c>
      <c r="N98" s="22" t="s">
        <v>565</v>
      </c>
      <c r="O98" s="22" t="s">
        <v>570</v>
      </c>
      <c r="P98" s="22" t="s">
        <v>571</v>
      </c>
      <c r="R98" s="22" t="s">
        <v>81</v>
      </c>
      <c r="S98" s="22" t="s">
        <v>572</v>
      </c>
      <c r="T98" s="22" t="s">
        <v>46</v>
      </c>
      <c r="X98" s="22" t="s">
        <v>45</v>
      </c>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57" hidden="false" customHeight="false" outlineLevel="0" collapsed="false">
      <c r="A99" s="2" t="n">
        <v>328660</v>
      </c>
      <c r="B99" s="22" t="s">
        <v>573</v>
      </c>
      <c r="C99" s="22" t="s">
        <v>574</v>
      </c>
      <c r="D99" s="22" t="s">
        <v>516</v>
      </c>
      <c r="G99" s="23" t="s">
        <v>52</v>
      </c>
      <c r="H99" s="19" t="n">
        <v>4</v>
      </c>
      <c r="I99" s="23" t="s">
        <v>517</v>
      </c>
      <c r="J99" s="23" t="s">
        <v>54</v>
      </c>
      <c r="K99" s="23" t="s">
        <v>518</v>
      </c>
      <c r="L99" s="23" t="s">
        <v>88</v>
      </c>
      <c r="M99" s="23" t="s">
        <v>575</v>
      </c>
      <c r="N99" s="22" t="s">
        <v>576</v>
      </c>
      <c r="O99" s="22" t="s">
        <v>137</v>
      </c>
      <c r="P99" s="22" t="s">
        <v>577</v>
      </c>
      <c r="R99" s="22" t="s">
        <v>61</v>
      </c>
      <c r="S99" s="22" t="s">
        <v>558</v>
      </c>
      <c r="T99" s="22" t="s">
        <v>47</v>
      </c>
      <c r="U99" s="22" t="s">
        <v>578</v>
      </c>
      <c r="V99" s="22" t="s">
        <v>63</v>
      </c>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45.5" hidden="false" customHeight="false" outlineLevel="0" collapsed="false">
      <c r="A100" s="2" t="n">
        <v>329652</v>
      </c>
      <c r="B100" s="22" t="s">
        <v>102</v>
      </c>
      <c r="C100" s="22" t="s">
        <v>579</v>
      </c>
      <c r="D100" s="22" t="s">
        <v>104</v>
      </c>
      <c r="G100" s="23" t="s">
        <v>52</v>
      </c>
      <c r="H100" s="19" t="n">
        <v>4</v>
      </c>
      <c r="I100" s="23" t="s">
        <v>105</v>
      </c>
      <c r="J100" s="23" t="s">
        <v>54</v>
      </c>
      <c r="K100" s="23" t="s">
        <v>106</v>
      </c>
      <c r="L100" s="23" t="s">
        <v>88</v>
      </c>
      <c r="M100" s="23" t="s">
        <v>580</v>
      </c>
      <c r="N100" s="22" t="s">
        <v>581</v>
      </c>
      <c r="O100" s="22" t="s">
        <v>117</v>
      </c>
      <c r="P100" s="22" t="s">
        <v>582</v>
      </c>
      <c r="R100" s="22" t="s">
        <v>61</v>
      </c>
      <c r="S100" s="22" t="s">
        <v>583</v>
      </c>
      <c r="T100" s="22" t="s">
        <v>48</v>
      </c>
      <c r="U100" s="22" t="s">
        <v>584</v>
      </c>
      <c r="X100" s="22" t="s">
        <v>45</v>
      </c>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46" hidden="false" customHeight="false" outlineLevel="0" collapsed="false">
      <c r="A101" s="2" t="n">
        <v>329651</v>
      </c>
      <c r="B101" s="22" t="s">
        <v>102</v>
      </c>
      <c r="C101" s="22" t="s">
        <v>585</v>
      </c>
      <c r="D101" s="22" t="s">
        <v>104</v>
      </c>
      <c r="G101" s="23" t="s">
        <v>52</v>
      </c>
      <c r="H101" s="19" t="n">
        <v>3</v>
      </c>
      <c r="I101" s="23" t="s">
        <v>105</v>
      </c>
      <c r="J101" s="23" t="s">
        <v>54</v>
      </c>
      <c r="K101" s="23" t="s">
        <v>106</v>
      </c>
      <c r="L101" s="23" t="s">
        <v>56</v>
      </c>
      <c r="M101" s="23" t="s">
        <v>580</v>
      </c>
      <c r="N101" s="22" t="s">
        <v>581</v>
      </c>
      <c r="O101" s="22" t="s">
        <v>123</v>
      </c>
      <c r="P101" s="22" t="s">
        <v>586</v>
      </c>
      <c r="R101" s="22" t="s">
        <v>81</v>
      </c>
      <c r="S101" s="22" t="s">
        <v>587</v>
      </c>
      <c r="T101" s="22" t="s">
        <v>48</v>
      </c>
      <c r="U101" s="22" t="s">
        <v>588</v>
      </c>
      <c r="X101" s="22" t="s">
        <v>45</v>
      </c>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35" hidden="false" customHeight="false" outlineLevel="0" collapsed="false">
      <c r="A102" s="2" t="n">
        <v>329666</v>
      </c>
      <c r="B102" s="22" t="s">
        <v>102</v>
      </c>
      <c r="C102" s="22" t="s">
        <v>589</v>
      </c>
      <c r="D102" s="22" t="s">
        <v>104</v>
      </c>
      <c r="G102" s="23" t="s">
        <v>52</v>
      </c>
      <c r="H102" s="19" t="n">
        <v>18</v>
      </c>
      <c r="I102" s="23" t="s">
        <v>105</v>
      </c>
      <c r="J102" s="23" t="s">
        <v>54</v>
      </c>
      <c r="K102" s="23" t="s">
        <v>106</v>
      </c>
      <c r="L102" s="23" t="s">
        <v>56</v>
      </c>
      <c r="M102" s="23" t="s">
        <v>590</v>
      </c>
      <c r="N102" s="22" t="s">
        <v>591</v>
      </c>
      <c r="O102" s="22" t="s">
        <v>141</v>
      </c>
      <c r="P102" s="22" t="s">
        <v>592</v>
      </c>
      <c r="R102" s="22" t="s">
        <v>81</v>
      </c>
      <c r="S102" s="22" t="s">
        <v>593</v>
      </c>
      <c r="T102" s="22" t="s">
        <v>46</v>
      </c>
      <c r="V102" s="22" t="s">
        <v>63</v>
      </c>
      <c r="X102" s="22" t="s">
        <v>45</v>
      </c>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35" hidden="false" customHeight="false" outlineLevel="0" collapsed="false">
      <c r="A103" s="2" t="n">
        <v>329665</v>
      </c>
      <c r="B103" s="22" t="s">
        <v>102</v>
      </c>
      <c r="C103" s="22" t="s">
        <v>594</v>
      </c>
      <c r="D103" s="22" t="s">
        <v>104</v>
      </c>
      <c r="G103" s="23" t="s">
        <v>52</v>
      </c>
      <c r="H103" s="19" t="n">
        <v>17</v>
      </c>
      <c r="I103" s="23" t="s">
        <v>105</v>
      </c>
      <c r="J103" s="23" t="s">
        <v>54</v>
      </c>
      <c r="K103" s="23" t="s">
        <v>106</v>
      </c>
      <c r="L103" s="23" t="s">
        <v>88</v>
      </c>
      <c r="M103" s="23" t="s">
        <v>595</v>
      </c>
      <c r="N103" s="22" t="s">
        <v>596</v>
      </c>
      <c r="O103" s="22" t="s">
        <v>290</v>
      </c>
      <c r="P103" s="22" t="s">
        <v>597</v>
      </c>
      <c r="R103" s="22" t="s">
        <v>61</v>
      </c>
      <c r="S103" s="22" t="s">
        <v>598</v>
      </c>
      <c r="T103" s="22" t="s">
        <v>46</v>
      </c>
      <c r="V103" s="22" t="s">
        <v>63</v>
      </c>
      <c r="X103" s="22" t="s">
        <v>45</v>
      </c>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57" hidden="false" customHeight="false" outlineLevel="0" collapsed="false">
      <c r="A104" s="2" t="n">
        <v>329664</v>
      </c>
      <c r="B104" s="22" t="s">
        <v>102</v>
      </c>
      <c r="C104" s="22" t="s">
        <v>599</v>
      </c>
      <c r="D104" s="22" t="s">
        <v>104</v>
      </c>
      <c r="G104" s="23" t="s">
        <v>52</v>
      </c>
      <c r="H104" s="19" t="n">
        <v>16</v>
      </c>
      <c r="I104" s="23" t="s">
        <v>105</v>
      </c>
      <c r="J104" s="23" t="s">
        <v>54</v>
      </c>
      <c r="K104" s="23" t="s">
        <v>106</v>
      </c>
      <c r="L104" s="23" t="s">
        <v>88</v>
      </c>
      <c r="M104" s="23" t="s">
        <v>595</v>
      </c>
      <c r="N104" s="22" t="s">
        <v>596</v>
      </c>
      <c r="O104" s="22" t="s">
        <v>600</v>
      </c>
      <c r="P104" s="22" t="s">
        <v>597</v>
      </c>
      <c r="R104" s="22" t="s">
        <v>61</v>
      </c>
      <c r="S104" s="22" t="s">
        <v>601</v>
      </c>
      <c r="T104" s="22" t="s">
        <v>48</v>
      </c>
      <c r="U104" s="22" t="s">
        <v>602</v>
      </c>
      <c r="V104" s="22" t="s">
        <v>63</v>
      </c>
      <c r="X104" s="22" t="s">
        <v>45</v>
      </c>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68" hidden="false" customHeight="false" outlineLevel="0" collapsed="false">
      <c r="A105" s="2" t="n">
        <v>329667</v>
      </c>
      <c r="B105" s="22" t="s">
        <v>102</v>
      </c>
      <c r="C105" s="22" t="s">
        <v>603</v>
      </c>
      <c r="D105" s="22" t="s">
        <v>104</v>
      </c>
      <c r="G105" s="23" t="s">
        <v>52</v>
      </c>
      <c r="H105" s="19" t="n">
        <v>19</v>
      </c>
      <c r="I105" s="23" t="s">
        <v>105</v>
      </c>
      <c r="J105" s="23" t="s">
        <v>54</v>
      </c>
      <c r="K105" s="23" t="s">
        <v>106</v>
      </c>
      <c r="L105" s="23" t="s">
        <v>88</v>
      </c>
      <c r="M105" s="23" t="s">
        <v>604</v>
      </c>
      <c r="N105" s="22" t="s">
        <v>605</v>
      </c>
      <c r="O105" s="22" t="s">
        <v>312</v>
      </c>
      <c r="P105" s="22" t="s">
        <v>606</v>
      </c>
      <c r="R105" s="22" t="s">
        <v>81</v>
      </c>
      <c r="S105" s="22" t="s">
        <v>607</v>
      </c>
      <c r="T105" s="22" t="s">
        <v>46</v>
      </c>
      <c r="V105" s="22" t="s">
        <v>608</v>
      </c>
      <c r="X105" s="22" t="s">
        <v>45</v>
      </c>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35" hidden="false" customHeight="false" outlineLevel="0" collapsed="false">
      <c r="A106" s="2" t="n">
        <v>329668</v>
      </c>
      <c r="B106" s="22" t="s">
        <v>102</v>
      </c>
      <c r="C106" s="22" t="s">
        <v>609</v>
      </c>
      <c r="D106" s="22" t="s">
        <v>104</v>
      </c>
      <c r="G106" s="23" t="s">
        <v>52</v>
      </c>
      <c r="H106" s="19" t="n">
        <v>20</v>
      </c>
      <c r="I106" s="23" t="s">
        <v>105</v>
      </c>
      <c r="J106" s="23" t="s">
        <v>54</v>
      </c>
      <c r="K106" s="23" t="s">
        <v>106</v>
      </c>
      <c r="L106" s="23" t="s">
        <v>56</v>
      </c>
      <c r="M106" s="23" t="s">
        <v>610</v>
      </c>
      <c r="N106" s="22" t="s">
        <v>611</v>
      </c>
      <c r="O106" s="22" t="s">
        <v>239</v>
      </c>
      <c r="P106" s="22" t="s">
        <v>612</v>
      </c>
      <c r="R106" s="22" t="s">
        <v>81</v>
      </c>
      <c r="S106" s="22" t="s">
        <v>613</v>
      </c>
      <c r="T106" s="22" t="s">
        <v>46</v>
      </c>
      <c r="V106" s="22" t="s">
        <v>63</v>
      </c>
      <c r="X106" s="22" t="s">
        <v>45</v>
      </c>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46" hidden="false" customHeight="false" outlineLevel="0" collapsed="false">
      <c r="A107" s="2" t="n">
        <v>330019</v>
      </c>
      <c r="B107" s="22" t="s">
        <v>164</v>
      </c>
      <c r="C107" s="22" t="s">
        <v>614</v>
      </c>
      <c r="D107" s="22" t="s">
        <v>166</v>
      </c>
      <c r="G107" s="23" t="s">
        <v>167</v>
      </c>
      <c r="H107" s="19" t="n">
        <v>11</v>
      </c>
      <c r="J107" s="23" t="s">
        <v>168</v>
      </c>
      <c r="L107" s="23" t="s">
        <v>88</v>
      </c>
      <c r="M107" s="23" t="s">
        <v>615</v>
      </c>
      <c r="N107" s="22" t="s">
        <v>616</v>
      </c>
      <c r="O107" s="22" t="s">
        <v>250</v>
      </c>
      <c r="P107" s="22" t="s">
        <v>172</v>
      </c>
      <c r="R107" s="22" t="s">
        <v>61</v>
      </c>
      <c r="S107" s="22" t="s">
        <v>617</v>
      </c>
      <c r="T107" s="22" t="s">
        <v>48</v>
      </c>
      <c r="U107" s="22" t="s">
        <v>618</v>
      </c>
      <c r="X107" s="22" t="s">
        <v>45</v>
      </c>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46" hidden="false" customHeight="false" outlineLevel="0" collapsed="false">
      <c r="A108" s="2" t="n">
        <v>329699</v>
      </c>
      <c r="B108" s="22" t="s">
        <v>49</v>
      </c>
      <c r="C108" s="22" t="s">
        <v>619</v>
      </c>
      <c r="D108" s="22" t="s">
        <v>51</v>
      </c>
      <c r="G108" s="23" t="s">
        <v>52</v>
      </c>
      <c r="H108" s="19" t="n">
        <v>10</v>
      </c>
      <c r="I108" s="23" t="s">
        <v>53</v>
      </c>
      <c r="J108" s="23" t="s">
        <v>54</v>
      </c>
      <c r="K108" s="23" t="s">
        <v>55</v>
      </c>
      <c r="L108" s="23" t="s">
        <v>56</v>
      </c>
      <c r="M108" s="23" t="s">
        <v>620</v>
      </c>
      <c r="N108" s="22" t="s">
        <v>621</v>
      </c>
      <c r="O108" s="22" t="s">
        <v>308</v>
      </c>
      <c r="P108" s="22" t="s">
        <v>622</v>
      </c>
      <c r="R108" s="22" t="s">
        <v>61</v>
      </c>
      <c r="S108" s="22" t="s">
        <v>623</v>
      </c>
      <c r="T108" s="22" t="s">
        <v>46</v>
      </c>
      <c r="X108" s="22" t="s">
        <v>45</v>
      </c>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57" hidden="false" customHeight="false" outlineLevel="0" collapsed="false">
      <c r="A109" s="2" t="n">
        <v>329698</v>
      </c>
      <c r="B109" s="22" t="s">
        <v>49</v>
      </c>
      <c r="C109" s="22" t="s">
        <v>624</v>
      </c>
      <c r="D109" s="22" t="s">
        <v>51</v>
      </c>
      <c r="G109" s="23" t="s">
        <v>52</v>
      </c>
      <c r="H109" s="19" t="n">
        <v>9</v>
      </c>
      <c r="I109" s="23" t="s">
        <v>53</v>
      </c>
      <c r="J109" s="23" t="s">
        <v>54</v>
      </c>
      <c r="K109" s="23" t="s">
        <v>55</v>
      </c>
      <c r="L109" s="23" t="s">
        <v>56</v>
      </c>
      <c r="M109" s="23" t="s">
        <v>620</v>
      </c>
      <c r="N109" s="22" t="s">
        <v>621</v>
      </c>
      <c r="O109" s="22" t="s">
        <v>117</v>
      </c>
      <c r="P109" s="22" t="s">
        <v>625</v>
      </c>
      <c r="R109" s="22" t="s">
        <v>61</v>
      </c>
      <c r="S109" s="22" t="s">
        <v>626</v>
      </c>
      <c r="T109" s="22" t="s">
        <v>46</v>
      </c>
      <c r="X109" s="22" t="s">
        <v>45</v>
      </c>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79.4" hidden="false" customHeight="false" outlineLevel="0" collapsed="false">
      <c r="A110" s="2" t="n">
        <v>328953</v>
      </c>
      <c r="B110" s="22" t="s">
        <v>627</v>
      </c>
      <c r="C110" s="22" t="s">
        <v>628</v>
      </c>
      <c r="D110" s="22" t="s">
        <v>552</v>
      </c>
      <c r="G110" s="23" t="s">
        <v>52</v>
      </c>
      <c r="H110" s="19" t="n">
        <v>1</v>
      </c>
      <c r="I110" s="23" t="s">
        <v>105</v>
      </c>
      <c r="J110" s="23" t="s">
        <v>369</v>
      </c>
      <c r="K110" s="23" t="s">
        <v>553</v>
      </c>
      <c r="L110" s="23" t="s">
        <v>88</v>
      </c>
      <c r="M110" s="23" t="s">
        <v>629</v>
      </c>
      <c r="N110" s="22" t="s">
        <v>630</v>
      </c>
      <c r="O110" s="22" t="s">
        <v>123</v>
      </c>
      <c r="P110" s="22" t="s">
        <v>631</v>
      </c>
      <c r="R110" s="22" t="s">
        <v>81</v>
      </c>
      <c r="S110" s="22" t="s">
        <v>632</v>
      </c>
      <c r="T110" s="22" t="s">
        <v>46</v>
      </c>
      <c r="V110" s="22" t="s">
        <v>63</v>
      </c>
      <c r="X110" s="22" t="s">
        <v>45</v>
      </c>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79.4" hidden="false" customHeight="false" outlineLevel="0" collapsed="false">
      <c r="A111" s="2" t="n">
        <v>328954</v>
      </c>
      <c r="B111" s="22" t="s">
        <v>633</v>
      </c>
      <c r="C111" s="22" t="s">
        <v>634</v>
      </c>
      <c r="D111" s="22" t="s">
        <v>552</v>
      </c>
      <c r="G111" s="23" t="s">
        <v>52</v>
      </c>
      <c r="H111" s="19" t="n">
        <v>2</v>
      </c>
      <c r="I111" s="23" t="s">
        <v>105</v>
      </c>
      <c r="J111" s="23" t="s">
        <v>369</v>
      </c>
      <c r="K111" s="23" t="s">
        <v>553</v>
      </c>
      <c r="L111" s="23" t="s">
        <v>88</v>
      </c>
      <c r="M111" s="23" t="s">
        <v>629</v>
      </c>
      <c r="N111" s="22" t="s">
        <v>635</v>
      </c>
      <c r="O111" s="22" t="s">
        <v>141</v>
      </c>
      <c r="P111" s="22" t="s">
        <v>636</v>
      </c>
      <c r="R111" s="22" t="s">
        <v>81</v>
      </c>
      <c r="S111" s="22" t="s">
        <v>637</v>
      </c>
      <c r="T111" s="22" t="s">
        <v>46</v>
      </c>
      <c r="V111" s="22" t="s">
        <v>63</v>
      </c>
      <c r="X111" s="22" t="s">
        <v>45</v>
      </c>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01" hidden="false" customHeight="false" outlineLevel="0" collapsed="false">
      <c r="A112" s="2" t="n">
        <v>329670</v>
      </c>
      <c r="B112" s="22" t="s">
        <v>638</v>
      </c>
      <c r="C112" s="22" t="s">
        <v>639</v>
      </c>
      <c r="D112" s="22" t="s">
        <v>640</v>
      </c>
      <c r="G112" s="23" t="s">
        <v>52</v>
      </c>
      <c r="H112" s="19" t="n">
        <v>1</v>
      </c>
      <c r="I112" s="23" t="s">
        <v>105</v>
      </c>
      <c r="J112" s="23" t="s">
        <v>54</v>
      </c>
      <c r="K112" s="23" t="s">
        <v>641</v>
      </c>
      <c r="L112" s="23" t="s">
        <v>88</v>
      </c>
      <c r="M112" s="23" t="s">
        <v>642</v>
      </c>
      <c r="N112" s="22" t="s">
        <v>643</v>
      </c>
      <c r="O112" s="22" t="s">
        <v>123</v>
      </c>
      <c r="P112" s="22" t="s">
        <v>644</v>
      </c>
      <c r="R112" s="22" t="s">
        <v>61</v>
      </c>
      <c r="S112" s="22" t="s">
        <v>645</v>
      </c>
      <c r="T112" s="22" t="s">
        <v>46</v>
      </c>
      <c r="V112" s="22" t="s">
        <v>63</v>
      </c>
      <c r="X112" s="22" t="s">
        <v>45</v>
      </c>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01" hidden="false" customHeight="false" outlineLevel="0" collapsed="false">
      <c r="A113" s="2" t="n">
        <v>329745</v>
      </c>
      <c r="B113" s="22" t="s">
        <v>49</v>
      </c>
      <c r="C113" s="22" t="s">
        <v>646</v>
      </c>
      <c r="D113" s="22" t="s">
        <v>51</v>
      </c>
      <c r="G113" s="23" t="s">
        <v>52</v>
      </c>
      <c r="H113" s="19" t="n">
        <v>56</v>
      </c>
      <c r="I113" s="23" t="s">
        <v>53</v>
      </c>
      <c r="J113" s="23" t="s">
        <v>54</v>
      </c>
      <c r="K113" s="23" t="s">
        <v>55</v>
      </c>
      <c r="L113" s="23" t="s">
        <v>56</v>
      </c>
      <c r="M113" s="23" t="s">
        <v>647</v>
      </c>
      <c r="N113" s="22" t="s">
        <v>648</v>
      </c>
      <c r="O113" s="22" t="s">
        <v>68</v>
      </c>
      <c r="P113" s="22" t="s">
        <v>649</v>
      </c>
      <c r="R113" s="22" t="s">
        <v>61</v>
      </c>
      <c r="S113" s="22" t="s">
        <v>650</v>
      </c>
      <c r="T113" s="22" t="s">
        <v>47</v>
      </c>
      <c r="U113" s="22" t="s">
        <v>210</v>
      </c>
      <c r="V113" s="22" t="s">
        <v>63</v>
      </c>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01" hidden="false" customHeight="false" outlineLevel="0" collapsed="false">
      <c r="A114" s="2" t="n">
        <v>329744</v>
      </c>
      <c r="B114" s="22" t="s">
        <v>49</v>
      </c>
      <c r="C114" s="22" t="s">
        <v>651</v>
      </c>
      <c r="D114" s="22" t="s">
        <v>51</v>
      </c>
      <c r="G114" s="23" t="s">
        <v>52</v>
      </c>
      <c r="H114" s="19" t="n">
        <v>55</v>
      </c>
      <c r="I114" s="23" t="s">
        <v>53</v>
      </c>
      <c r="J114" s="23" t="s">
        <v>54</v>
      </c>
      <c r="K114" s="23" t="s">
        <v>55</v>
      </c>
      <c r="L114" s="23" t="s">
        <v>56</v>
      </c>
      <c r="M114" s="23" t="s">
        <v>647</v>
      </c>
      <c r="N114" s="22" t="s">
        <v>648</v>
      </c>
      <c r="O114" s="22" t="s">
        <v>239</v>
      </c>
      <c r="P114" s="22" t="s">
        <v>652</v>
      </c>
      <c r="R114" s="22" t="s">
        <v>61</v>
      </c>
      <c r="S114" s="22" t="s">
        <v>653</v>
      </c>
      <c r="T114" s="22" t="s">
        <v>47</v>
      </c>
      <c r="U114" s="22" t="s">
        <v>210</v>
      </c>
      <c r="V114" s="22" t="s">
        <v>63</v>
      </c>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01" hidden="false" customHeight="false" outlineLevel="0" collapsed="false">
      <c r="A115" s="2" t="n">
        <v>329743</v>
      </c>
      <c r="B115" s="22" t="s">
        <v>49</v>
      </c>
      <c r="C115" s="22" t="s">
        <v>654</v>
      </c>
      <c r="D115" s="22" t="s">
        <v>51</v>
      </c>
      <c r="G115" s="23" t="s">
        <v>52</v>
      </c>
      <c r="H115" s="19" t="n">
        <v>54</v>
      </c>
      <c r="I115" s="23" t="s">
        <v>53</v>
      </c>
      <c r="J115" s="23" t="s">
        <v>54</v>
      </c>
      <c r="K115" s="23" t="s">
        <v>55</v>
      </c>
      <c r="L115" s="23" t="s">
        <v>56</v>
      </c>
      <c r="M115" s="23" t="s">
        <v>647</v>
      </c>
      <c r="N115" s="22" t="s">
        <v>648</v>
      </c>
      <c r="O115" s="22" t="s">
        <v>194</v>
      </c>
      <c r="P115" s="22" t="s">
        <v>655</v>
      </c>
      <c r="R115" s="22" t="s">
        <v>61</v>
      </c>
      <c r="S115" s="22" t="s">
        <v>656</v>
      </c>
      <c r="T115" s="22" t="s">
        <v>47</v>
      </c>
      <c r="U115" s="22" t="s">
        <v>210</v>
      </c>
      <c r="V115" s="22" t="s">
        <v>63</v>
      </c>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01" hidden="false" customHeight="false" outlineLevel="0" collapsed="false">
      <c r="A116" s="2" t="n">
        <v>329747</v>
      </c>
      <c r="B116" s="22" t="s">
        <v>49</v>
      </c>
      <c r="C116" s="22" t="s">
        <v>657</v>
      </c>
      <c r="D116" s="22" t="s">
        <v>51</v>
      </c>
      <c r="G116" s="23" t="s">
        <v>52</v>
      </c>
      <c r="H116" s="19" t="n">
        <v>58</v>
      </c>
      <c r="I116" s="23" t="s">
        <v>53</v>
      </c>
      <c r="J116" s="23" t="s">
        <v>54</v>
      </c>
      <c r="K116" s="23" t="s">
        <v>55</v>
      </c>
      <c r="L116" s="23" t="s">
        <v>56</v>
      </c>
      <c r="M116" s="23" t="s">
        <v>658</v>
      </c>
      <c r="N116" s="22" t="s">
        <v>659</v>
      </c>
      <c r="O116" s="22" t="s">
        <v>117</v>
      </c>
      <c r="P116" s="22" t="s">
        <v>660</v>
      </c>
      <c r="R116" s="22" t="s">
        <v>61</v>
      </c>
      <c r="S116" s="22" t="s">
        <v>661</v>
      </c>
      <c r="T116" s="22" t="s">
        <v>47</v>
      </c>
      <c r="U116" s="22" t="s">
        <v>210</v>
      </c>
      <c r="V116" s="22" t="s">
        <v>63</v>
      </c>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01" hidden="false" customHeight="false" outlineLevel="0" collapsed="false">
      <c r="A117" s="2" t="n">
        <v>329746</v>
      </c>
      <c r="B117" s="22" t="s">
        <v>49</v>
      </c>
      <c r="C117" s="22" t="s">
        <v>662</v>
      </c>
      <c r="D117" s="22" t="s">
        <v>51</v>
      </c>
      <c r="G117" s="23" t="s">
        <v>52</v>
      </c>
      <c r="H117" s="19" t="n">
        <v>57</v>
      </c>
      <c r="I117" s="23" t="s">
        <v>53</v>
      </c>
      <c r="J117" s="23" t="s">
        <v>54</v>
      </c>
      <c r="K117" s="23" t="s">
        <v>55</v>
      </c>
      <c r="L117" s="23" t="s">
        <v>56</v>
      </c>
      <c r="M117" s="23" t="s">
        <v>658</v>
      </c>
      <c r="N117" s="22" t="s">
        <v>659</v>
      </c>
      <c r="O117" s="22" t="s">
        <v>84</v>
      </c>
      <c r="P117" s="22" t="s">
        <v>663</v>
      </c>
      <c r="R117" s="22" t="s">
        <v>61</v>
      </c>
      <c r="S117" s="22" t="s">
        <v>664</v>
      </c>
      <c r="T117" s="22" t="s">
        <v>47</v>
      </c>
      <c r="U117" s="22" t="s">
        <v>210</v>
      </c>
      <c r="V117" s="22" t="s">
        <v>63</v>
      </c>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01" hidden="false" customHeight="false" outlineLevel="0" collapsed="false">
      <c r="A118" s="2" t="n">
        <v>329750</v>
      </c>
      <c r="B118" s="22" t="s">
        <v>49</v>
      </c>
      <c r="C118" s="22" t="s">
        <v>665</v>
      </c>
      <c r="D118" s="22" t="s">
        <v>51</v>
      </c>
      <c r="G118" s="23" t="s">
        <v>52</v>
      </c>
      <c r="H118" s="19" t="n">
        <v>61</v>
      </c>
      <c r="I118" s="23" t="s">
        <v>53</v>
      </c>
      <c r="J118" s="23" t="s">
        <v>54</v>
      </c>
      <c r="K118" s="23" t="s">
        <v>55</v>
      </c>
      <c r="L118" s="23" t="s">
        <v>56</v>
      </c>
      <c r="M118" s="23" t="s">
        <v>666</v>
      </c>
      <c r="N118" s="22" t="s">
        <v>659</v>
      </c>
      <c r="O118" s="22" t="s">
        <v>59</v>
      </c>
      <c r="P118" s="22" t="s">
        <v>667</v>
      </c>
      <c r="R118" s="22" t="s">
        <v>61</v>
      </c>
      <c r="S118" s="22" t="s">
        <v>668</v>
      </c>
      <c r="T118" s="22" t="s">
        <v>47</v>
      </c>
      <c r="U118" s="22" t="s">
        <v>210</v>
      </c>
      <c r="V118" s="22" t="s">
        <v>63</v>
      </c>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01" hidden="false" customHeight="false" outlineLevel="0" collapsed="false">
      <c r="A119" s="2" t="n">
        <v>329749</v>
      </c>
      <c r="B119" s="22" t="s">
        <v>49</v>
      </c>
      <c r="C119" s="22" t="s">
        <v>669</v>
      </c>
      <c r="D119" s="22" t="s">
        <v>51</v>
      </c>
      <c r="G119" s="23" t="s">
        <v>52</v>
      </c>
      <c r="H119" s="19" t="n">
        <v>60</v>
      </c>
      <c r="I119" s="23" t="s">
        <v>53</v>
      </c>
      <c r="J119" s="23" t="s">
        <v>54</v>
      </c>
      <c r="K119" s="23" t="s">
        <v>55</v>
      </c>
      <c r="L119" s="23" t="s">
        <v>56</v>
      </c>
      <c r="M119" s="23" t="s">
        <v>666</v>
      </c>
      <c r="N119" s="22" t="s">
        <v>659</v>
      </c>
      <c r="O119" s="22" t="s">
        <v>117</v>
      </c>
      <c r="P119" s="22" t="s">
        <v>670</v>
      </c>
      <c r="R119" s="22" t="s">
        <v>61</v>
      </c>
      <c r="S119" s="22" t="s">
        <v>661</v>
      </c>
      <c r="T119" s="22" t="s">
        <v>47</v>
      </c>
      <c r="U119" s="22" t="s">
        <v>210</v>
      </c>
      <c r="V119" s="22" t="s">
        <v>63</v>
      </c>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01" hidden="false" customHeight="false" outlineLevel="0" collapsed="false">
      <c r="A120" s="2" t="n">
        <v>329748</v>
      </c>
      <c r="B120" s="22" t="s">
        <v>49</v>
      </c>
      <c r="C120" s="22" t="s">
        <v>671</v>
      </c>
      <c r="D120" s="22" t="s">
        <v>51</v>
      </c>
      <c r="G120" s="23" t="s">
        <v>52</v>
      </c>
      <c r="H120" s="19" t="n">
        <v>59</v>
      </c>
      <c r="I120" s="23" t="s">
        <v>53</v>
      </c>
      <c r="J120" s="23" t="s">
        <v>54</v>
      </c>
      <c r="K120" s="23" t="s">
        <v>55</v>
      </c>
      <c r="L120" s="23" t="s">
        <v>56</v>
      </c>
      <c r="M120" s="23" t="s">
        <v>666</v>
      </c>
      <c r="N120" s="22" t="s">
        <v>659</v>
      </c>
      <c r="O120" s="22" t="s">
        <v>123</v>
      </c>
      <c r="P120" s="22" t="s">
        <v>672</v>
      </c>
      <c r="R120" s="22" t="s">
        <v>61</v>
      </c>
      <c r="S120" s="22" t="s">
        <v>673</v>
      </c>
      <c r="T120" s="22" t="s">
        <v>47</v>
      </c>
      <c r="U120" s="22" t="s">
        <v>210</v>
      </c>
      <c r="V120" s="22" t="s">
        <v>63</v>
      </c>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01" hidden="false" customHeight="false" outlineLevel="0" collapsed="false">
      <c r="A121" s="2" t="n">
        <v>329755</v>
      </c>
      <c r="B121" s="22" t="s">
        <v>49</v>
      </c>
      <c r="C121" s="22" t="s">
        <v>674</v>
      </c>
      <c r="D121" s="22" t="s">
        <v>51</v>
      </c>
      <c r="G121" s="23" t="s">
        <v>52</v>
      </c>
      <c r="H121" s="19" t="n">
        <v>66</v>
      </c>
      <c r="I121" s="23" t="s">
        <v>53</v>
      </c>
      <c r="J121" s="23" t="s">
        <v>54</v>
      </c>
      <c r="K121" s="23" t="s">
        <v>55</v>
      </c>
      <c r="L121" s="23" t="s">
        <v>56</v>
      </c>
      <c r="M121" s="23" t="s">
        <v>675</v>
      </c>
      <c r="N121" s="22" t="s">
        <v>676</v>
      </c>
      <c r="O121" s="22" t="s">
        <v>223</v>
      </c>
      <c r="P121" s="22" t="s">
        <v>677</v>
      </c>
      <c r="R121" s="22" t="s">
        <v>61</v>
      </c>
      <c r="S121" s="22" t="s">
        <v>678</v>
      </c>
      <c r="T121" s="22" t="s">
        <v>47</v>
      </c>
      <c r="U121" s="22" t="s">
        <v>210</v>
      </c>
      <c r="V121" s="22" t="s">
        <v>63</v>
      </c>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01" hidden="false" customHeight="false" outlineLevel="0" collapsed="false">
      <c r="A122" s="2" t="n">
        <v>329754</v>
      </c>
      <c r="B122" s="22" t="s">
        <v>49</v>
      </c>
      <c r="C122" s="22" t="s">
        <v>679</v>
      </c>
      <c r="D122" s="22" t="s">
        <v>51</v>
      </c>
      <c r="G122" s="23" t="s">
        <v>52</v>
      </c>
      <c r="H122" s="19" t="n">
        <v>65</v>
      </c>
      <c r="I122" s="23" t="s">
        <v>53</v>
      </c>
      <c r="J122" s="23" t="s">
        <v>54</v>
      </c>
      <c r="K122" s="23" t="s">
        <v>55</v>
      </c>
      <c r="L122" s="23" t="s">
        <v>56</v>
      </c>
      <c r="M122" s="23" t="s">
        <v>675</v>
      </c>
      <c r="N122" s="22" t="s">
        <v>676</v>
      </c>
      <c r="O122" s="22" t="s">
        <v>262</v>
      </c>
      <c r="P122" s="22" t="s">
        <v>680</v>
      </c>
      <c r="R122" s="22" t="s">
        <v>61</v>
      </c>
      <c r="S122" s="22" t="s">
        <v>681</v>
      </c>
      <c r="T122" s="22" t="s">
        <v>47</v>
      </c>
      <c r="U122" s="22" t="s">
        <v>210</v>
      </c>
      <c r="V122" s="22" t="s">
        <v>63</v>
      </c>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01" hidden="false" customHeight="false" outlineLevel="0" collapsed="false">
      <c r="A123" s="2" t="n">
        <v>329753</v>
      </c>
      <c r="B123" s="22" t="s">
        <v>49</v>
      </c>
      <c r="C123" s="22" t="s">
        <v>682</v>
      </c>
      <c r="D123" s="22" t="s">
        <v>51</v>
      </c>
      <c r="G123" s="23" t="s">
        <v>52</v>
      </c>
      <c r="H123" s="19" t="n">
        <v>64</v>
      </c>
      <c r="I123" s="23" t="s">
        <v>53</v>
      </c>
      <c r="J123" s="23" t="s">
        <v>54</v>
      </c>
      <c r="K123" s="23" t="s">
        <v>55</v>
      </c>
      <c r="L123" s="23" t="s">
        <v>56</v>
      </c>
      <c r="M123" s="23" t="s">
        <v>675</v>
      </c>
      <c r="N123" s="22" t="s">
        <v>676</v>
      </c>
      <c r="O123" s="22" t="s">
        <v>239</v>
      </c>
      <c r="P123" s="22" t="s">
        <v>683</v>
      </c>
      <c r="R123" s="22" t="s">
        <v>61</v>
      </c>
      <c r="S123" s="22" t="s">
        <v>684</v>
      </c>
      <c r="T123" s="22" t="s">
        <v>47</v>
      </c>
      <c r="U123" s="22" t="s">
        <v>210</v>
      </c>
      <c r="V123" s="22" t="s">
        <v>63</v>
      </c>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01" hidden="false" customHeight="false" outlineLevel="0" collapsed="false">
      <c r="A124" s="2" t="n">
        <v>329752</v>
      </c>
      <c r="B124" s="22" t="s">
        <v>49</v>
      </c>
      <c r="C124" s="22" t="s">
        <v>685</v>
      </c>
      <c r="D124" s="22" t="s">
        <v>51</v>
      </c>
      <c r="G124" s="23" t="s">
        <v>52</v>
      </c>
      <c r="H124" s="19" t="n">
        <v>63</v>
      </c>
      <c r="I124" s="23" t="s">
        <v>53</v>
      </c>
      <c r="J124" s="23" t="s">
        <v>54</v>
      </c>
      <c r="K124" s="23" t="s">
        <v>55</v>
      </c>
      <c r="L124" s="23" t="s">
        <v>56</v>
      </c>
      <c r="M124" s="23" t="s">
        <v>675</v>
      </c>
      <c r="N124" s="22" t="s">
        <v>676</v>
      </c>
      <c r="O124" s="22" t="s">
        <v>194</v>
      </c>
      <c r="P124" s="22" t="s">
        <v>686</v>
      </c>
      <c r="R124" s="22" t="s">
        <v>61</v>
      </c>
      <c r="S124" s="22" t="s">
        <v>687</v>
      </c>
      <c r="T124" s="22" t="s">
        <v>47</v>
      </c>
      <c r="U124" s="22" t="s">
        <v>210</v>
      </c>
      <c r="V124" s="22" t="s">
        <v>63</v>
      </c>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01" hidden="false" customHeight="false" outlineLevel="0" collapsed="false">
      <c r="A125" s="2" t="n">
        <v>329751</v>
      </c>
      <c r="B125" s="22" t="s">
        <v>49</v>
      </c>
      <c r="C125" s="22" t="s">
        <v>688</v>
      </c>
      <c r="D125" s="22" t="s">
        <v>51</v>
      </c>
      <c r="G125" s="23" t="s">
        <v>52</v>
      </c>
      <c r="H125" s="19" t="n">
        <v>62</v>
      </c>
      <c r="I125" s="23" t="s">
        <v>53</v>
      </c>
      <c r="J125" s="23" t="s">
        <v>54</v>
      </c>
      <c r="K125" s="23" t="s">
        <v>55</v>
      </c>
      <c r="L125" s="23" t="s">
        <v>56</v>
      </c>
      <c r="M125" s="23" t="s">
        <v>675</v>
      </c>
      <c r="N125" s="22" t="s">
        <v>676</v>
      </c>
      <c r="O125" s="22" t="s">
        <v>213</v>
      </c>
      <c r="P125" s="22" t="s">
        <v>689</v>
      </c>
      <c r="R125" s="22" t="s">
        <v>61</v>
      </c>
      <c r="S125" s="22" t="s">
        <v>690</v>
      </c>
      <c r="T125" s="22" t="s">
        <v>47</v>
      </c>
      <c r="U125" s="22" t="s">
        <v>210</v>
      </c>
      <c r="V125" s="22" t="s">
        <v>63</v>
      </c>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01" hidden="false" customHeight="false" outlineLevel="0" collapsed="false">
      <c r="A126" s="2" t="n">
        <v>329756</v>
      </c>
      <c r="B126" s="22" t="s">
        <v>49</v>
      </c>
      <c r="C126" s="22" t="s">
        <v>691</v>
      </c>
      <c r="D126" s="22" t="s">
        <v>51</v>
      </c>
      <c r="G126" s="23" t="s">
        <v>52</v>
      </c>
      <c r="H126" s="19" t="n">
        <v>67</v>
      </c>
      <c r="I126" s="23" t="s">
        <v>53</v>
      </c>
      <c r="J126" s="23" t="s">
        <v>54</v>
      </c>
      <c r="K126" s="23" t="s">
        <v>55</v>
      </c>
      <c r="L126" s="23" t="s">
        <v>56</v>
      </c>
      <c r="M126" s="23" t="s">
        <v>692</v>
      </c>
      <c r="N126" s="22" t="s">
        <v>676</v>
      </c>
      <c r="O126" s="22" t="s">
        <v>542</v>
      </c>
      <c r="P126" s="22" t="s">
        <v>693</v>
      </c>
      <c r="R126" s="22" t="s">
        <v>61</v>
      </c>
      <c r="S126" s="22" t="s">
        <v>694</v>
      </c>
      <c r="T126" s="22" t="s">
        <v>47</v>
      </c>
      <c r="U126" s="22" t="s">
        <v>210</v>
      </c>
      <c r="V126" s="22" t="s">
        <v>63</v>
      </c>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01" hidden="false" customHeight="false" outlineLevel="0" collapsed="false">
      <c r="A127" s="2" t="n">
        <v>329757</v>
      </c>
      <c r="B127" s="22" t="s">
        <v>49</v>
      </c>
      <c r="C127" s="22" t="s">
        <v>695</v>
      </c>
      <c r="D127" s="22" t="s">
        <v>51</v>
      </c>
      <c r="G127" s="23" t="s">
        <v>52</v>
      </c>
      <c r="H127" s="19" t="n">
        <v>68</v>
      </c>
      <c r="I127" s="23" t="s">
        <v>53</v>
      </c>
      <c r="J127" s="23" t="s">
        <v>54</v>
      </c>
      <c r="K127" s="23" t="s">
        <v>55</v>
      </c>
      <c r="L127" s="23" t="s">
        <v>56</v>
      </c>
      <c r="M127" s="23" t="s">
        <v>696</v>
      </c>
      <c r="N127" s="22" t="s">
        <v>697</v>
      </c>
      <c r="O127" s="22" t="s">
        <v>600</v>
      </c>
      <c r="P127" s="22" t="s">
        <v>698</v>
      </c>
      <c r="R127" s="22" t="s">
        <v>61</v>
      </c>
      <c r="S127" s="22" t="s">
        <v>699</v>
      </c>
      <c r="T127" s="22" t="s">
        <v>47</v>
      </c>
      <c r="U127" s="22" t="s">
        <v>210</v>
      </c>
      <c r="V127" s="22" t="s">
        <v>63</v>
      </c>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12.5" hidden="false" customHeight="false" outlineLevel="0" collapsed="false">
      <c r="A128" s="2" t="n">
        <v>329758</v>
      </c>
      <c r="B128" s="22" t="s">
        <v>700</v>
      </c>
      <c r="C128" s="22" t="s">
        <v>701</v>
      </c>
      <c r="D128" s="22" t="s">
        <v>51</v>
      </c>
      <c r="G128" s="23" t="s">
        <v>52</v>
      </c>
      <c r="H128" s="19" t="n">
        <v>69</v>
      </c>
      <c r="I128" s="23" t="s">
        <v>53</v>
      </c>
      <c r="J128" s="23" t="s">
        <v>54</v>
      </c>
      <c r="K128" s="23" t="s">
        <v>55</v>
      </c>
      <c r="L128" s="23" t="s">
        <v>88</v>
      </c>
      <c r="M128" s="23" t="s">
        <v>696</v>
      </c>
      <c r="N128" s="22" t="s">
        <v>702</v>
      </c>
      <c r="O128" s="22" t="s">
        <v>160</v>
      </c>
      <c r="P128" s="22" t="s">
        <v>703</v>
      </c>
      <c r="R128" s="22" t="s">
        <v>61</v>
      </c>
      <c r="S128" s="22" t="s">
        <v>704</v>
      </c>
      <c r="T128" s="22" t="s">
        <v>47</v>
      </c>
      <c r="U128" s="22" t="s">
        <v>705</v>
      </c>
      <c r="V128" s="22" t="s">
        <v>63</v>
      </c>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01" hidden="false" customHeight="false" outlineLevel="0" collapsed="false">
      <c r="A129" s="2" t="n">
        <v>329761</v>
      </c>
      <c r="B129" s="22" t="s">
        <v>700</v>
      </c>
      <c r="C129" s="22" t="s">
        <v>706</v>
      </c>
      <c r="D129" s="22" t="s">
        <v>51</v>
      </c>
      <c r="G129" s="23" t="s">
        <v>52</v>
      </c>
      <c r="H129" s="19" t="n">
        <v>72</v>
      </c>
      <c r="I129" s="23" t="s">
        <v>53</v>
      </c>
      <c r="J129" s="23" t="s">
        <v>54</v>
      </c>
      <c r="K129" s="23" t="s">
        <v>55</v>
      </c>
      <c r="L129" s="23" t="s">
        <v>56</v>
      </c>
      <c r="M129" s="23" t="s">
        <v>707</v>
      </c>
      <c r="N129" s="22" t="s">
        <v>708</v>
      </c>
      <c r="O129" s="22" t="s">
        <v>296</v>
      </c>
      <c r="P129" s="22" t="s">
        <v>709</v>
      </c>
      <c r="R129" s="22" t="s">
        <v>61</v>
      </c>
      <c r="S129" s="22" t="s">
        <v>710</v>
      </c>
      <c r="T129" s="22" t="s">
        <v>47</v>
      </c>
      <c r="U129" s="22" t="s">
        <v>210</v>
      </c>
      <c r="V129" s="22" t="s">
        <v>63</v>
      </c>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01" hidden="false" customHeight="false" outlineLevel="0" collapsed="false">
      <c r="A130" s="2" t="n">
        <v>329760</v>
      </c>
      <c r="B130" s="22" t="s">
        <v>700</v>
      </c>
      <c r="C130" s="22" t="s">
        <v>711</v>
      </c>
      <c r="D130" s="22" t="s">
        <v>51</v>
      </c>
      <c r="G130" s="23" t="s">
        <v>52</v>
      </c>
      <c r="H130" s="19" t="n">
        <v>71</v>
      </c>
      <c r="I130" s="23" t="s">
        <v>53</v>
      </c>
      <c r="J130" s="23" t="s">
        <v>54</v>
      </c>
      <c r="K130" s="23" t="s">
        <v>55</v>
      </c>
      <c r="L130" s="23" t="s">
        <v>56</v>
      </c>
      <c r="M130" s="23" t="s">
        <v>707</v>
      </c>
      <c r="N130" s="22" t="s">
        <v>708</v>
      </c>
      <c r="O130" s="22" t="s">
        <v>277</v>
      </c>
      <c r="P130" s="22" t="s">
        <v>712</v>
      </c>
      <c r="R130" s="22" t="s">
        <v>61</v>
      </c>
      <c r="S130" s="22" t="s">
        <v>713</v>
      </c>
      <c r="T130" s="22" t="s">
        <v>47</v>
      </c>
      <c r="U130" s="22" t="s">
        <v>210</v>
      </c>
      <c r="V130" s="22" t="s">
        <v>63</v>
      </c>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46" hidden="false" customHeight="false" outlineLevel="0" collapsed="false">
      <c r="A131" s="2" t="n">
        <v>329759</v>
      </c>
      <c r="B131" s="22" t="s">
        <v>700</v>
      </c>
      <c r="C131" s="22" t="s">
        <v>714</v>
      </c>
      <c r="D131" s="22" t="s">
        <v>51</v>
      </c>
      <c r="G131" s="23" t="s">
        <v>52</v>
      </c>
      <c r="H131" s="19" t="n">
        <v>70</v>
      </c>
      <c r="I131" s="23" t="s">
        <v>53</v>
      </c>
      <c r="J131" s="23" t="s">
        <v>54</v>
      </c>
      <c r="K131" s="23" t="s">
        <v>55</v>
      </c>
      <c r="L131" s="23" t="s">
        <v>56</v>
      </c>
      <c r="M131" s="23" t="s">
        <v>707</v>
      </c>
      <c r="N131" s="22" t="s">
        <v>708</v>
      </c>
      <c r="O131" s="22" t="s">
        <v>312</v>
      </c>
      <c r="P131" s="22" t="s">
        <v>715</v>
      </c>
      <c r="R131" s="22" t="s">
        <v>61</v>
      </c>
      <c r="S131" s="22" t="s">
        <v>716</v>
      </c>
      <c r="T131" s="22" t="s">
        <v>46</v>
      </c>
      <c r="V131" s="22" t="s">
        <v>63</v>
      </c>
      <c r="X131" s="22" t="s">
        <v>45</v>
      </c>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01" hidden="false" customHeight="false" outlineLevel="0" collapsed="false">
      <c r="A132" s="2" t="n">
        <v>329762</v>
      </c>
      <c r="B132" s="22" t="s">
        <v>700</v>
      </c>
      <c r="C132" s="22" t="s">
        <v>717</v>
      </c>
      <c r="D132" s="22" t="s">
        <v>51</v>
      </c>
      <c r="G132" s="23" t="s">
        <v>52</v>
      </c>
      <c r="H132" s="19" t="n">
        <v>73</v>
      </c>
      <c r="I132" s="23" t="s">
        <v>53</v>
      </c>
      <c r="J132" s="23" t="s">
        <v>54</v>
      </c>
      <c r="K132" s="23" t="s">
        <v>55</v>
      </c>
      <c r="L132" s="23" t="s">
        <v>56</v>
      </c>
      <c r="M132" s="23" t="s">
        <v>718</v>
      </c>
      <c r="N132" s="22" t="s">
        <v>719</v>
      </c>
      <c r="O132" s="22" t="s">
        <v>84</v>
      </c>
      <c r="P132" s="22" t="s">
        <v>720</v>
      </c>
      <c r="R132" s="22" t="s">
        <v>61</v>
      </c>
      <c r="S132" s="22" t="s">
        <v>721</v>
      </c>
      <c r="T132" s="22" t="s">
        <v>47</v>
      </c>
      <c r="U132" s="22" t="s">
        <v>210</v>
      </c>
      <c r="V132" s="22" t="s">
        <v>63</v>
      </c>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46" hidden="false" customHeight="false" outlineLevel="0" collapsed="false">
      <c r="A133" s="2" t="n">
        <v>330018</v>
      </c>
      <c r="B133" s="22" t="s">
        <v>164</v>
      </c>
      <c r="C133" s="22" t="s">
        <v>722</v>
      </c>
      <c r="D133" s="22" t="s">
        <v>166</v>
      </c>
      <c r="G133" s="23" t="s">
        <v>167</v>
      </c>
      <c r="H133" s="19" t="n">
        <v>10</v>
      </c>
      <c r="J133" s="23" t="s">
        <v>168</v>
      </c>
      <c r="L133" s="23" t="s">
        <v>88</v>
      </c>
      <c r="M133" s="23" t="s">
        <v>723</v>
      </c>
      <c r="N133" s="22" t="s">
        <v>724</v>
      </c>
      <c r="O133" s="22" t="s">
        <v>117</v>
      </c>
      <c r="P133" s="22" t="s">
        <v>725</v>
      </c>
      <c r="R133" s="22" t="s">
        <v>61</v>
      </c>
      <c r="S133" s="22" t="s">
        <v>726</v>
      </c>
      <c r="T133" s="22" t="s">
        <v>46</v>
      </c>
      <c r="X133" s="22" t="s">
        <v>45</v>
      </c>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90" hidden="false" customHeight="false" outlineLevel="0" collapsed="false">
      <c r="A134" s="2" t="n">
        <v>330017</v>
      </c>
      <c r="B134" s="22" t="s">
        <v>164</v>
      </c>
      <c r="C134" s="22" t="s">
        <v>727</v>
      </c>
      <c r="D134" s="22" t="s">
        <v>166</v>
      </c>
      <c r="G134" s="23" t="s">
        <v>167</v>
      </c>
      <c r="H134" s="19" t="n">
        <v>9</v>
      </c>
      <c r="J134" s="23" t="s">
        <v>168</v>
      </c>
      <c r="L134" s="23" t="s">
        <v>88</v>
      </c>
      <c r="M134" s="23" t="s">
        <v>723</v>
      </c>
      <c r="N134" s="22" t="s">
        <v>724</v>
      </c>
      <c r="O134" s="22" t="s">
        <v>542</v>
      </c>
      <c r="P134" s="22" t="s">
        <v>493</v>
      </c>
      <c r="R134" s="22" t="s">
        <v>81</v>
      </c>
      <c r="S134" s="22" t="s">
        <v>494</v>
      </c>
      <c r="T134" s="22" t="s">
        <v>46</v>
      </c>
      <c r="X134" s="22" t="s">
        <v>45</v>
      </c>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67.5" hidden="false" customHeight="false" outlineLevel="0" collapsed="false">
      <c r="A135" s="2" t="n">
        <v>328956</v>
      </c>
      <c r="B135" s="22" t="s">
        <v>728</v>
      </c>
      <c r="C135" s="22" t="s">
        <v>729</v>
      </c>
      <c r="D135" s="22" t="s">
        <v>552</v>
      </c>
      <c r="G135" s="23" t="s">
        <v>52</v>
      </c>
      <c r="H135" s="19" t="n">
        <v>3</v>
      </c>
      <c r="I135" s="23" t="s">
        <v>105</v>
      </c>
      <c r="J135" s="23" t="s">
        <v>369</v>
      </c>
      <c r="K135" s="23" t="s">
        <v>553</v>
      </c>
      <c r="L135" s="23" t="s">
        <v>88</v>
      </c>
      <c r="M135" s="23" t="s">
        <v>730</v>
      </c>
      <c r="N135" s="22" t="s">
        <v>731</v>
      </c>
      <c r="O135" s="22" t="s">
        <v>141</v>
      </c>
      <c r="P135" s="22" t="s">
        <v>732</v>
      </c>
      <c r="Q135" s="22" t="s">
        <v>733</v>
      </c>
      <c r="R135" s="22" t="s">
        <v>81</v>
      </c>
      <c r="S135" s="22" t="s">
        <v>734</v>
      </c>
      <c r="T135" s="22" t="s">
        <v>46</v>
      </c>
      <c r="V135" s="22" t="s">
        <v>63</v>
      </c>
      <c r="X135" s="22" t="s">
        <v>45</v>
      </c>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68" hidden="false" customHeight="false" outlineLevel="0" collapsed="false">
      <c r="A136" s="2" t="n">
        <v>329700</v>
      </c>
      <c r="B136" s="22" t="s">
        <v>49</v>
      </c>
      <c r="C136" s="22" t="s">
        <v>735</v>
      </c>
      <c r="D136" s="22" t="s">
        <v>51</v>
      </c>
      <c r="G136" s="23" t="s">
        <v>52</v>
      </c>
      <c r="H136" s="19" t="n">
        <v>11</v>
      </c>
      <c r="I136" s="23" t="s">
        <v>53</v>
      </c>
      <c r="J136" s="23" t="s">
        <v>54</v>
      </c>
      <c r="K136" s="23" t="s">
        <v>55</v>
      </c>
      <c r="L136" s="23" t="s">
        <v>65</v>
      </c>
      <c r="M136" s="23" t="s">
        <v>736</v>
      </c>
      <c r="N136" s="22" t="s">
        <v>737</v>
      </c>
      <c r="O136" s="22" t="s">
        <v>600</v>
      </c>
      <c r="P136" s="22" t="s">
        <v>738</v>
      </c>
      <c r="R136" s="22" t="s">
        <v>61</v>
      </c>
      <c r="S136" s="22" t="s">
        <v>739</v>
      </c>
      <c r="T136" s="22" t="s">
        <v>46</v>
      </c>
      <c r="X136" s="22" t="s">
        <v>45</v>
      </c>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57" hidden="false" customHeight="false" outlineLevel="0" collapsed="false">
      <c r="A137" s="2" t="n">
        <v>329701</v>
      </c>
      <c r="B137" s="22" t="s">
        <v>49</v>
      </c>
      <c r="C137" s="22" t="s">
        <v>740</v>
      </c>
      <c r="D137" s="22" t="s">
        <v>51</v>
      </c>
      <c r="G137" s="23" t="s">
        <v>52</v>
      </c>
      <c r="H137" s="19" t="n">
        <v>12</v>
      </c>
      <c r="I137" s="23" t="s">
        <v>53</v>
      </c>
      <c r="J137" s="23" t="s">
        <v>54</v>
      </c>
      <c r="K137" s="23" t="s">
        <v>55</v>
      </c>
      <c r="L137" s="23" t="s">
        <v>65</v>
      </c>
      <c r="M137" s="23" t="s">
        <v>741</v>
      </c>
      <c r="N137" s="22" t="s">
        <v>742</v>
      </c>
      <c r="O137" s="22" t="s">
        <v>137</v>
      </c>
      <c r="P137" s="22" t="s">
        <v>743</v>
      </c>
      <c r="R137" s="22" t="s">
        <v>81</v>
      </c>
      <c r="S137" s="22" t="s">
        <v>744</v>
      </c>
      <c r="T137" s="22" t="s">
        <v>46</v>
      </c>
      <c r="V137" s="22" t="s">
        <v>745</v>
      </c>
      <c r="X137" s="22" t="s">
        <v>45</v>
      </c>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46" hidden="false" customHeight="false" outlineLevel="0" collapsed="false">
      <c r="A138" s="2" t="n">
        <v>330014</v>
      </c>
      <c r="B138" s="22" t="s">
        <v>190</v>
      </c>
      <c r="C138" s="22" t="s">
        <v>746</v>
      </c>
      <c r="D138" s="22" t="s">
        <v>166</v>
      </c>
      <c r="G138" s="23" t="s">
        <v>167</v>
      </c>
      <c r="H138" s="19" t="n">
        <v>6</v>
      </c>
      <c r="J138" s="23" t="s">
        <v>168</v>
      </c>
      <c r="L138" s="23" t="s">
        <v>88</v>
      </c>
      <c r="M138" s="23" t="s">
        <v>747</v>
      </c>
      <c r="N138" s="22" t="s">
        <v>748</v>
      </c>
      <c r="O138" s="22" t="s">
        <v>117</v>
      </c>
      <c r="P138" s="22" t="s">
        <v>749</v>
      </c>
      <c r="R138" s="22" t="s">
        <v>61</v>
      </c>
      <c r="S138" s="22" t="s">
        <v>750</v>
      </c>
      <c r="T138" s="22" t="s">
        <v>46</v>
      </c>
      <c r="X138" s="22" t="s">
        <v>45</v>
      </c>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90" hidden="false" customHeight="false" outlineLevel="0" collapsed="false">
      <c r="A139" s="2" t="n">
        <v>330011</v>
      </c>
      <c r="B139" s="22" t="s">
        <v>190</v>
      </c>
      <c r="C139" s="22" t="s">
        <v>751</v>
      </c>
      <c r="D139" s="22" t="s">
        <v>166</v>
      </c>
      <c r="G139" s="23" t="s">
        <v>167</v>
      </c>
      <c r="H139" s="19" t="n">
        <v>3</v>
      </c>
      <c r="J139" s="23" t="s">
        <v>168</v>
      </c>
      <c r="L139" s="23" t="s">
        <v>88</v>
      </c>
      <c r="M139" s="23" t="s">
        <v>747</v>
      </c>
      <c r="N139" s="22" t="s">
        <v>748</v>
      </c>
      <c r="O139" s="22" t="s">
        <v>117</v>
      </c>
      <c r="P139" s="22" t="s">
        <v>752</v>
      </c>
      <c r="R139" s="22" t="s">
        <v>81</v>
      </c>
      <c r="S139" s="22" t="s">
        <v>753</v>
      </c>
      <c r="T139" s="22" t="s">
        <v>46</v>
      </c>
      <c r="X139" s="22" t="s">
        <v>45</v>
      </c>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46" hidden="false" customHeight="false" outlineLevel="0" collapsed="false">
      <c r="A140" s="2" t="n">
        <v>330010</v>
      </c>
      <c r="B140" s="22" t="s">
        <v>190</v>
      </c>
      <c r="C140" s="22" t="s">
        <v>754</v>
      </c>
      <c r="D140" s="22" t="s">
        <v>166</v>
      </c>
      <c r="G140" s="23" t="s">
        <v>167</v>
      </c>
      <c r="H140" s="19" t="n">
        <v>2</v>
      </c>
      <c r="J140" s="23" t="s">
        <v>168</v>
      </c>
      <c r="L140" s="23" t="s">
        <v>88</v>
      </c>
      <c r="M140" s="23" t="s">
        <v>747</v>
      </c>
      <c r="N140" s="22" t="s">
        <v>748</v>
      </c>
      <c r="O140" s="22" t="s">
        <v>117</v>
      </c>
      <c r="P140" s="22" t="s">
        <v>363</v>
      </c>
      <c r="R140" s="22" t="s">
        <v>61</v>
      </c>
      <c r="S140" s="22" t="s">
        <v>755</v>
      </c>
      <c r="T140" s="22" t="s">
        <v>46</v>
      </c>
      <c r="X140" s="22" t="s">
        <v>45</v>
      </c>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01" hidden="false" customHeight="false" outlineLevel="0" collapsed="false">
      <c r="A141" s="2" t="n">
        <v>330116</v>
      </c>
      <c r="B141" s="22" t="s">
        <v>756</v>
      </c>
      <c r="C141" s="22" t="s">
        <v>757</v>
      </c>
      <c r="D141" s="22" t="s">
        <v>758</v>
      </c>
      <c r="G141" s="23" t="s">
        <v>52</v>
      </c>
      <c r="H141" s="19" t="n">
        <v>1</v>
      </c>
      <c r="I141" s="23" t="s">
        <v>759</v>
      </c>
      <c r="J141" s="23" t="s">
        <v>395</v>
      </c>
      <c r="K141" s="23" t="s">
        <v>760</v>
      </c>
      <c r="L141" s="23" t="s">
        <v>65</v>
      </c>
      <c r="P141" s="22" t="s">
        <v>761</v>
      </c>
      <c r="Q141" s="22" t="s">
        <v>762</v>
      </c>
      <c r="R141" s="22" t="s">
        <v>81</v>
      </c>
      <c r="S141" s="22" t="s">
        <v>763</v>
      </c>
      <c r="T141" s="22" t="s">
        <v>47</v>
      </c>
      <c r="U141" s="22" t="s">
        <v>764</v>
      </c>
      <c r="V141" s="22" t="s">
        <v>63</v>
      </c>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01" hidden="false" customHeight="false" outlineLevel="0" collapsed="false">
      <c r="A142" s="2" t="n">
        <v>329121</v>
      </c>
      <c r="B142" s="22" t="s">
        <v>765</v>
      </c>
      <c r="C142" s="22" t="s">
        <v>766</v>
      </c>
      <c r="D142" s="22" t="s">
        <v>767</v>
      </c>
      <c r="G142" s="23" t="s">
        <v>52</v>
      </c>
      <c r="H142" s="19" t="n">
        <v>1</v>
      </c>
      <c r="I142" s="23" t="s">
        <v>768</v>
      </c>
      <c r="J142" s="23" t="s">
        <v>54</v>
      </c>
      <c r="K142" s="23" t="s">
        <v>769</v>
      </c>
      <c r="L142" s="23" t="s">
        <v>88</v>
      </c>
      <c r="P142" s="22" t="s">
        <v>770</v>
      </c>
      <c r="R142" s="22" t="s">
        <v>61</v>
      </c>
      <c r="S142" s="22" t="s">
        <v>63</v>
      </c>
      <c r="T142" s="22" t="s">
        <v>47</v>
      </c>
      <c r="U142" s="22" t="s">
        <v>771</v>
      </c>
      <c r="V142" s="22" t="s">
        <v>63</v>
      </c>
      <c r="W142" s="22" t="s">
        <v>513</v>
      </c>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2:U17 U94:U9999 U19:U92">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142"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3" ySplit="1" topLeftCell="D17" activePane="bottomRight" state="frozen"/>
      <selection pane="topLeft" activeCell="A1" activeCellId="0" sqref="A1"/>
      <selection pane="topRight" activeCell="D1" activeCellId="0" sqref="D1"/>
      <selection pane="bottomLeft" activeCell="A17" activeCellId="0" sqref="A17"/>
      <selection pane="bottomRight" activeCell="U18" activeCellId="0" sqref="U18"/>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fals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 width="32.88"/>
    <col collapsed="false" customWidth="true" hidden="false" outlineLevel="0" max="17" min="17" style="2" width="3.97"/>
    <col collapsed="false" customWidth="true" hidden="false" outlineLevel="0" max="18" min="18" style="2" width="6.81"/>
    <col collapsed="false" customWidth="true" hidden="false" outlineLevel="0" max="19" min="19" style="2" width="34.83"/>
    <col collapsed="false" customWidth="true" hidden="false" outlineLevel="0" max="20" min="20" style="2" width="11.82"/>
    <col collapsed="false" customWidth="true" hidden="false" outlineLevel="0" max="21" min="21" style="25" width="34.19"/>
    <col collapsed="false" customWidth="true" hidden="false" outlineLevel="0" max="22" min="22" style="2" width="25.84"/>
    <col collapsed="false" customWidth="true" hidden="false" outlineLevel="0" max="23" min="23" style="2" width="29.9"/>
    <col collapsed="false" customWidth="false" hidden="false" outlineLevel="0" max="33" min="28" style="2" width="8.83"/>
  </cols>
  <sheetData>
    <row r="1" customFormat="false" ht="90.75" hidden="false" customHeight="false" outlineLevel="0" collapsed="false">
      <c r="A1" s="20" t="s">
        <v>22</v>
      </c>
      <c r="B1" s="20" t="s">
        <v>23</v>
      </c>
      <c r="C1" s="20" t="s">
        <v>24</v>
      </c>
      <c r="D1" s="20" t="s">
        <v>25</v>
      </c>
      <c r="E1" s="20" t="s">
        <v>26</v>
      </c>
      <c r="F1" s="20" t="s">
        <v>27</v>
      </c>
      <c r="G1" s="20" t="s">
        <v>28</v>
      </c>
      <c r="H1" s="20" t="s">
        <v>29</v>
      </c>
      <c r="I1" s="20" t="s">
        <v>30</v>
      </c>
      <c r="J1" s="26"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91" hidden="false" customHeight="false" outlineLevel="0" collapsed="false">
      <c r="A2" s="2" t="n">
        <v>332012</v>
      </c>
      <c r="B2" s="22" t="s">
        <v>772</v>
      </c>
      <c r="C2" s="22" t="s">
        <v>773</v>
      </c>
      <c r="D2" s="22" t="s">
        <v>104</v>
      </c>
      <c r="G2" s="23" t="s">
        <v>52</v>
      </c>
      <c r="H2" s="19" t="n">
        <v>9</v>
      </c>
      <c r="I2" s="23" t="s">
        <v>105</v>
      </c>
      <c r="J2" s="27" t="s">
        <v>54</v>
      </c>
      <c r="K2" s="23" t="s">
        <v>106</v>
      </c>
      <c r="L2" s="23" t="s">
        <v>88</v>
      </c>
      <c r="M2" s="23" t="n">
        <v>666</v>
      </c>
      <c r="N2" s="22" t="s">
        <v>774</v>
      </c>
      <c r="O2" s="22" t="n">
        <v>8</v>
      </c>
      <c r="P2" s="22" t="s">
        <v>775</v>
      </c>
      <c r="R2" s="22" t="s">
        <v>61</v>
      </c>
      <c r="S2" s="22" t="s">
        <v>776</v>
      </c>
      <c r="T2" s="22" t="s">
        <v>48</v>
      </c>
      <c r="U2" s="22" t="s">
        <v>777</v>
      </c>
      <c r="V2" s="22"/>
      <c r="W2" s="22"/>
      <c r="X2" s="22" t="s">
        <v>45</v>
      </c>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79.6" hidden="false" customHeight="false" outlineLevel="0" collapsed="false">
      <c r="A3" s="2" t="n">
        <v>332011</v>
      </c>
      <c r="B3" s="22" t="s">
        <v>772</v>
      </c>
      <c r="C3" s="22" t="s">
        <v>778</v>
      </c>
      <c r="D3" s="22" t="s">
        <v>104</v>
      </c>
      <c r="G3" s="23" t="s">
        <v>52</v>
      </c>
      <c r="H3" s="19" t="n">
        <v>8</v>
      </c>
      <c r="I3" s="23" t="s">
        <v>105</v>
      </c>
      <c r="J3" s="27" t="s">
        <v>54</v>
      </c>
      <c r="K3" s="23" t="s">
        <v>106</v>
      </c>
      <c r="L3" s="23" t="s">
        <v>88</v>
      </c>
      <c r="M3" s="23" t="n">
        <v>666</v>
      </c>
      <c r="N3" s="22" t="s">
        <v>774</v>
      </c>
      <c r="O3" s="22" t="n">
        <v>4</v>
      </c>
      <c r="P3" s="22" t="s">
        <v>779</v>
      </c>
      <c r="R3" s="22" t="s">
        <v>81</v>
      </c>
      <c r="S3" s="22" t="s">
        <v>780</v>
      </c>
      <c r="T3" s="22" t="s">
        <v>46</v>
      </c>
      <c r="U3" s="22"/>
      <c r="V3" s="22"/>
      <c r="X3" s="2" t="s">
        <v>45</v>
      </c>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146.75" hidden="false" customHeight="false" outlineLevel="0" collapsed="false">
      <c r="A4" s="2" t="n">
        <v>332010</v>
      </c>
      <c r="B4" s="22" t="s">
        <v>772</v>
      </c>
      <c r="C4" s="22" t="s">
        <v>781</v>
      </c>
      <c r="D4" s="22" t="s">
        <v>104</v>
      </c>
      <c r="G4" s="23" t="s">
        <v>52</v>
      </c>
      <c r="H4" s="19" t="n">
        <v>7</v>
      </c>
      <c r="I4" s="23" t="s">
        <v>105</v>
      </c>
      <c r="J4" s="27" t="s">
        <v>54</v>
      </c>
      <c r="K4" s="23" t="s">
        <v>106</v>
      </c>
      <c r="L4" s="23" t="s">
        <v>88</v>
      </c>
      <c r="M4" s="23" t="n">
        <v>608</v>
      </c>
      <c r="N4" s="22" t="s">
        <v>520</v>
      </c>
      <c r="O4" s="2" t="n">
        <v>27</v>
      </c>
      <c r="P4" s="22" t="s">
        <v>782</v>
      </c>
      <c r="R4" s="22" t="s">
        <v>61</v>
      </c>
      <c r="S4" s="22" t="s">
        <v>783</v>
      </c>
      <c r="T4" s="22" t="s">
        <v>46</v>
      </c>
      <c r="V4" s="22"/>
      <c r="X4" s="22" t="s">
        <v>45</v>
      </c>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43.5" hidden="false" customHeight="false" outlineLevel="0" collapsed="false">
      <c r="A5" s="2" t="n">
        <v>332009</v>
      </c>
      <c r="B5" s="22" t="s">
        <v>772</v>
      </c>
      <c r="C5" s="22" t="s">
        <v>784</v>
      </c>
      <c r="D5" s="22" t="s">
        <v>104</v>
      </c>
      <c r="G5" s="23" t="s">
        <v>52</v>
      </c>
      <c r="H5" s="19" t="n">
        <v>6</v>
      </c>
      <c r="I5" s="23" t="s">
        <v>105</v>
      </c>
      <c r="J5" s="27" t="s">
        <v>54</v>
      </c>
      <c r="K5" s="23" t="s">
        <v>106</v>
      </c>
      <c r="L5" s="23" t="s">
        <v>56</v>
      </c>
      <c r="M5" s="23" t="n">
        <v>608</v>
      </c>
      <c r="N5" s="22" t="s">
        <v>520</v>
      </c>
      <c r="O5" s="22" t="n">
        <v>27</v>
      </c>
      <c r="P5" s="22" t="s">
        <v>785</v>
      </c>
      <c r="R5" s="22" t="s">
        <v>81</v>
      </c>
      <c r="S5" s="22" t="s">
        <v>786</v>
      </c>
      <c r="T5" s="22" t="s">
        <v>46</v>
      </c>
      <c r="V5" s="22"/>
      <c r="X5" s="22" t="s">
        <v>45</v>
      </c>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43.5" hidden="false" customHeight="false" outlineLevel="0" collapsed="false">
      <c r="A6" s="2" t="n">
        <v>332008</v>
      </c>
      <c r="B6" s="22" t="s">
        <v>772</v>
      </c>
      <c r="C6" s="22" t="s">
        <v>787</v>
      </c>
      <c r="D6" s="22" t="s">
        <v>104</v>
      </c>
      <c r="G6" s="23" t="s">
        <v>52</v>
      </c>
      <c r="H6" s="19" t="n">
        <v>5</v>
      </c>
      <c r="I6" s="23" t="s">
        <v>105</v>
      </c>
      <c r="J6" s="27" t="s">
        <v>54</v>
      </c>
      <c r="K6" s="23" t="s">
        <v>106</v>
      </c>
      <c r="L6" s="23" t="s">
        <v>56</v>
      </c>
      <c r="M6" s="23" t="n">
        <v>608</v>
      </c>
      <c r="N6" s="22" t="s">
        <v>520</v>
      </c>
      <c r="O6" s="22" t="n">
        <v>25</v>
      </c>
      <c r="P6" s="22" t="s">
        <v>788</v>
      </c>
      <c r="R6" s="22" t="s">
        <v>81</v>
      </c>
      <c r="S6" s="22" t="s">
        <v>786</v>
      </c>
      <c r="T6" s="22" t="s">
        <v>46</v>
      </c>
      <c r="V6" s="22"/>
      <c r="X6" s="22" t="s">
        <v>45</v>
      </c>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43.5" hidden="false" customHeight="false" outlineLevel="0" collapsed="false">
      <c r="A7" s="2" t="n">
        <v>332007</v>
      </c>
      <c r="B7" s="22" t="s">
        <v>772</v>
      </c>
      <c r="C7" s="22" t="s">
        <v>789</v>
      </c>
      <c r="D7" s="22" t="s">
        <v>104</v>
      </c>
      <c r="G7" s="23" t="s">
        <v>52</v>
      </c>
      <c r="H7" s="19" t="n">
        <v>4</v>
      </c>
      <c r="I7" s="23" t="s">
        <v>105</v>
      </c>
      <c r="J7" s="27" t="s">
        <v>54</v>
      </c>
      <c r="K7" s="23" t="s">
        <v>106</v>
      </c>
      <c r="L7" s="23" t="s">
        <v>56</v>
      </c>
      <c r="M7" s="23" t="n">
        <v>508</v>
      </c>
      <c r="N7" s="22" t="s">
        <v>790</v>
      </c>
      <c r="O7" s="2" t="n">
        <v>17</v>
      </c>
      <c r="P7" s="22" t="s">
        <v>791</v>
      </c>
      <c r="R7" s="22" t="s">
        <v>81</v>
      </c>
      <c r="S7" s="22" t="s">
        <v>792</v>
      </c>
      <c r="T7" s="22" t="s">
        <v>46</v>
      </c>
      <c r="U7" s="22"/>
      <c r="V7" s="22"/>
      <c r="X7" s="22" t="s">
        <v>45</v>
      </c>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43.5" hidden="false" customHeight="false" outlineLevel="0" collapsed="false">
      <c r="A8" s="2" t="n">
        <v>332006</v>
      </c>
      <c r="B8" s="22" t="s">
        <v>772</v>
      </c>
      <c r="C8" s="22" t="s">
        <v>793</v>
      </c>
      <c r="D8" s="22" t="s">
        <v>104</v>
      </c>
      <c r="G8" s="23" t="s">
        <v>52</v>
      </c>
      <c r="H8" s="19" t="n">
        <v>3</v>
      </c>
      <c r="I8" s="23" t="s">
        <v>105</v>
      </c>
      <c r="J8" s="27" t="s">
        <v>54</v>
      </c>
      <c r="K8" s="23" t="s">
        <v>106</v>
      </c>
      <c r="L8" s="23" t="s">
        <v>56</v>
      </c>
      <c r="M8" s="23" t="n">
        <v>471</v>
      </c>
      <c r="N8" s="22" t="s">
        <v>794</v>
      </c>
      <c r="O8" s="2" t="n">
        <v>12</v>
      </c>
      <c r="P8" s="22" t="s">
        <v>795</v>
      </c>
      <c r="R8" s="22" t="s">
        <v>81</v>
      </c>
      <c r="S8" s="22" t="s">
        <v>796</v>
      </c>
      <c r="T8" s="22" t="s">
        <v>46</v>
      </c>
      <c r="U8" s="22"/>
      <c r="V8" s="22"/>
      <c r="X8" s="22" t="s">
        <v>45</v>
      </c>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101.95" hidden="false" customHeight="false" outlineLevel="0" collapsed="false">
      <c r="A9" s="2" t="n">
        <v>332005</v>
      </c>
      <c r="B9" s="22" t="s">
        <v>772</v>
      </c>
      <c r="C9" s="22" t="s">
        <v>797</v>
      </c>
      <c r="D9" s="22" t="s">
        <v>104</v>
      </c>
      <c r="G9" s="23" t="s">
        <v>52</v>
      </c>
      <c r="H9" s="19" t="n">
        <v>2</v>
      </c>
      <c r="I9" s="23" t="s">
        <v>105</v>
      </c>
      <c r="J9" s="27" t="s">
        <v>54</v>
      </c>
      <c r="K9" s="23" t="s">
        <v>106</v>
      </c>
      <c r="L9" s="23" t="s">
        <v>88</v>
      </c>
      <c r="M9" s="23" t="n">
        <v>470</v>
      </c>
      <c r="N9" s="22" t="s">
        <v>798</v>
      </c>
      <c r="O9" s="2" t="n">
        <v>24</v>
      </c>
      <c r="P9" s="22" t="s">
        <v>799</v>
      </c>
      <c r="R9" s="22" t="s">
        <v>61</v>
      </c>
      <c r="S9" s="22" t="s">
        <v>800</v>
      </c>
      <c r="T9" s="22" t="s">
        <v>46</v>
      </c>
      <c r="U9" s="22"/>
      <c r="V9" s="22"/>
      <c r="X9" s="22" t="s">
        <v>45</v>
      </c>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13.15" hidden="false" customHeight="false" outlineLevel="0" collapsed="false">
      <c r="A10" s="2" t="n">
        <v>332004</v>
      </c>
      <c r="B10" s="22" t="s">
        <v>772</v>
      </c>
      <c r="C10" s="22" t="s">
        <v>801</v>
      </c>
      <c r="D10" s="22" t="s">
        <v>104</v>
      </c>
      <c r="G10" s="23" t="s">
        <v>52</v>
      </c>
      <c r="H10" s="19" t="n">
        <v>1</v>
      </c>
      <c r="I10" s="23" t="s">
        <v>105</v>
      </c>
      <c r="J10" s="27" t="s">
        <v>54</v>
      </c>
      <c r="K10" s="23" t="s">
        <v>106</v>
      </c>
      <c r="L10" s="23" t="s">
        <v>88</v>
      </c>
      <c r="M10" s="23" t="n">
        <v>447</v>
      </c>
      <c r="N10" s="22" t="s">
        <v>379</v>
      </c>
      <c r="O10" s="22" t="n">
        <v>18</v>
      </c>
      <c r="P10" s="22" t="s">
        <v>802</v>
      </c>
      <c r="R10" s="22" t="s">
        <v>61</v>
      </c>
      <c r="S10" s="22" t="s">
        <v>803</v>
      </c>
      <c r="T10" s="22" t="s">
        <v>48</v>
      </c>
      <c r="U10" s="22" t="s">
        <v>804</v>
      </c>
      <c r="V10" s="22"/>
      <c r="W10" s="28"/>
      <c r="X10" s="22" t="s">
        <v>45</v>
      </c>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68.4" hidden="false" customHeight="false" outlineLevel="0" collapsed="false">
      <c r="A11" s="2" t="n">
        <v>331992</v>
      </c>
      <c r="B11" s="22" t="s">
        <v>805</v>
      </c>
      <c r="C11" s="22" t="s">
        <v>806</v>
      </c>
      <c r="D11" s="22" t="s">
        <v>758</v>
      </c>
      <c r="G11" s="23" t="s">
        <v>52</v>
      </c>
      <c r="H11" s="19" t="n">
        <v>4</v>
      </c>
      <c r="I11" s="23" t="s">
        <v>759</v>
      </c>
      <c r="J11" s="27" t="s">
        <v>395</v>
      </c>
      <c r="K11" s="23" t="s">
        <v>760</v>
      </c>
      <c r="L11" s="23" t="s">
        <v>56</v>
      </c>
      <c r="M11" s="23" t="n">
        <v>204</v>
      </c>
      <c r="N11" s="22" t="s">
        <v>807</v>
      </c>
      <c r="O11" s="22" t="n">
        <v>19</v>
      </c>
      <c r="P11" s="22" t="s">
        <v>808</v>
      </c>
      <c r="R11" s="22" t="s">
        <v>81</v>
      </c>
      <c r="S11" s="22" t="s">
        <v>809</v>
      </c>
      <c r="T11" s="22" t="s">
        <v>47</v>
      </c>
      <c r="U11" s="22" t="s">
        <v>810</v>
      </c>
      <c r="V11" s="22"/>
      <c r="X11" s="22"/>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90.75" hidden="false" customHeight="false" outlineLevel="0" collapsed="false">
      <c r="A12" s="2" t="n">
        <v>331991</v>
      </c>
      <c r="B12" s="22" t="s">
        <v>811</v>
      </c>
      <c r="C12" s="22" t="s">
        <v>812</v>
      </c>
      <c r="D12" s="22" t="s">
        <v>758</v>
      </c>
      <c r="G12" s="23" t="s">
        <v>52</v>
      </c>
      <c r="H12" s="19" t="n">
        <v>3</v>
      </c>
      <c r="I12" s="23" t="s">
        <v>759</v>
      </c>
      <c r="J12" s="27" t="s">
        <v>395</v>
      </c>
      <c r="K12" s="23" t="s">
        <v>760</v>
      </c>
      <c r="L12" s="23" t="s">
        <v>56</v>
      </c>
      <c r="M12" s="23" t="n">
        <v>204</v>
      </c>
      <c r="N12" s="22" t="s">
        <v>807</v>
      </c>
      <c r="O12" s="22" t="n">
        <v>31</v>
      </c>
      <c r="P12" s="22" t="s">
        <v>808</v>
      </c>
      <c r="R12" s="22" t="s">
        <v>81</v>
      </c>
      <c r="S12" s="22" t="s">
        <v>813</v>
      </c>
      <c r="T12" s="22" t="s">
        <v>47</v>
      </c>
      <c r="U12" s="22" t="s">
        <v>810</v>
      </c>
      <c r="V12" s="22"/>
      <c r="X12" s="22"/>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124.35" hidden="false" customHeight="false" outlineLevel="0" collapsed="false">
      <c r="A13" s="2" t="n">
        <v>331990</v>
      </c>
      <c r="B13" s="22" t="s">
        <v>814</v>
      </c>
      <c r="C13" s="22" t="s">
        <v>815</v>
      </c>
      <c r="D13" s="22" t="s">
        <v>758</v>
      </c>
      <c r="G13" s="23" t="s">
        <v>52</v>
      </c>
      <c r="H13" s="19" t="n">
        <v>2</v>
      </c>
      <c r="I13" s="23" t="s">
        <v>759</v>
      </c>
      <c r="J13" s="27" t="s">
        <v>395</v>
      </c>
      <c r="K13" s="23" t="s">
        <v>760</v>
      </c>
      <c r="L13" s="23" t="s">
        <v>88</v>
      </c>
      <c r="M13" s="23" t="n">
        <v>24</v>
      </c>
      <c r="N13" s="22" t="s">
        <v>816</v>
      </c>
      <c r="O13" s="22" t="n">
        <v>32</v>
      </c>
      <c r="P13" s="22" t="s">
        <v>817</v>
      </c>
      <c r="R13" s="22" t="s">
        <v>81</v>
      </c>
      <c r="S13" s="22" t="s">
        <v>818</v>
      </c>
      <c r="T13" s="22" t="s">
        <v>47</v>
      </c>
      <c r="U13" s="22" t="s">
        <v>810</v>
      </c>
      <c r="V13" s="22"/>
      <c r="X13" s="22"/>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113.15" hidden="false" customHeight="false" outlineLevel="0" collapsed="false">
      <c r="A14" s="2" t="n">
        <v>331989</v>
      </c>
      <c r="B14" s="22" t="s">
        <v>819</v>
      </c>
      <c r="C14" s="22" t="s">
        <v>820</v>
      </c>
      <c r="D14" s="22" t="s">
        <v>758</v>
      </c>
      <c r="G14" s="23" t="s">
        <v>52</v>
      </c>
      <c r="H14" s="19" t="n">
        <v>1</v>
      </c>
      <c r="I14" s="23" t="s">
        <v>759</v>
      </c>
      <c r="J14" s="27" t="s">
        <v>395</v>
      </c>
      <c r="K14" s="23" t="s">
        <v>760</v>
      </c>
      <c r="L14" s="23" t="s">
        <v>56</v>
      </c>
      <c r="M14" s="23" t="n">
        <v>20</v>
      </c>
      <c r="N14" s="22" t="n">
        <v>4.1</v>
      </c>
      <c r="O14" s="22" t="n">
        <v>9</v>
      </c>
      <c r="P14" s="22" t="s">
        <v>821</v>
      </c>
      <c r="R14" s="22" t="s">
        <v>81</v>
      </c>
      <c r="S14" s="22" t="s">
        <v>822</v>
      </c>
      <c r="T14" s="22" t="s">
        <v>47</v>
      </c>
      <c r="U14" s="22" t="s">
        <v>810</v>
      </c>
      <c r="V14" s="22"/>
      <c r="X14" s="22"/>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124.35" hidden="false" customHeight="false" outlineLevel="0" collapsed="false">
      <c r="A15" s="2" t="n">
        <v>331516</v>
      </c>
      <c r="B15" s="22" t="s">
        <v>823</v>
      </c>
      <c r="C15" s="22" t="s">
        <v>824</v>
      </c>
      <c r="D15" s="22" t="s">
        <v>516</v>
      </c>
      <c r="G15" s="23" t="s">
        <v>52</v>
      </c>
      <c r="H15" s="19" t="n">
        <v>7</v>
      </c>
      <c r="I15" s="23" t="s">
        <v>517</v>
      </c>
      <c r="J15" s="27" t="s">
        <v>54</v>
      </c>
      <c r="K15" s="23" t="s">
        <v>518</v>
      </c>
      <c r="L15" s="23" t="s">
        <v>88</v>
      </c>
      <c r="M15" s="23" t="n">
        <v>613</v>
      </c>
      <c r="N15" s="22" t="s">
        <v>541</v>
      </c>
      <c r="O15" s="2" t="n">
        <v>2</v>
      </c>
      <c r="P15" s="22" t="s">
        <v>825</v>
      </c>
      <c r="R15" s="22" t="s">
        <v>61</v>
      </c>
      <c r="S15" s="22" t="s">
        <v>826</v>
      </c>
      <c r="T15" s="22" t="s">
        <v>47</v>
      </c>
      <c r="U15" s="22" t="s">
        <v>827</v>
      </c>
      <c r="V15" s="22"/>
      <c r="W15" s="22"/>
      <c r="X15" s="22"/>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124.35" hidden="false" customHeight="false" outlineLevel="0" collapsed="false">
      <c r="A16" s="2" t="n">
        <v>331515</v>
      </c>
      <c r="B16" s="22" t="s">
        <v>823</v>
      </c>
      <c r="C16" s="22" t="s">
        <v>828</v>
      </c>
      <c r="D16" s="22" t="s">
        <v>516</v>
      </c>
      <c r="G16" s="23" t="s">
        <v>52</v>
      </c>
      <c r="H16" s="19" t="n">
        <v>6</v>
      </c>
      <c r="I16" s="23" t="s">
        <v>517</v>
      </c>
      <c r="J16" s="27" t="s">
        <v>54</v>
      </c>
      <c r="K16" s="23" t="s">
        <v>518</v>
      </c>
      <c r="L16" s="23" t="s">
        <v>88</v>
      </c>
      <c r="M16" s="23" t="n">
        <v>609</v>
      </c>
      <c r="N16" s="22" t="s">
        <v>520</v>
      </c>
      <c r="O16" s="22" t="n">
        <v>7</v>
      </c>
      <c r="P16" s="22" t="s">
        <v>829</v>
      </c>
      <c r="R16" s="22" t="s">
        <v>61</v>
      </c>
      <c r="S16" s="22" t="s">
        <v>375</v>
      </c>
      <c r="T16" s="22" t="s">
        <v>48</v>
      </c>
      <c r="U16" s="22" t="s">
        <v>830</v>
      </c>
      <c r="V16" s="22"/>
      <c r="W16" s="22"/>
      <c r="X16" s="22" t="s">
        <v>45</v>
      </c>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46" hidden="false" customHeight="false" outlineLevel="0" collapsed="false">
      <c r="A17" s="2" t="n">
        <v>331514</v>
      </c>
      <c r="B17" s="22" t="s">
        <v>823</v>
      </c>
      <c r="C17" s="22" t="s">
        <v>831</v>
      </c>
      <c r="D17" s="22" t="s">
        <v>516</v>
      </c>
      <c r="G17" s="23" t="s">
        <v>52</v>
      </c>
      <c r="H17" s="19" t="n">
        <v>5</v>
      </c>
      <c r="I17" s="23" t="s">
        <v>517</v>
      </c>
      <c r="J17" s="27" t="s">
        <v>54</v>
      </c>
      <c r="K17" s="23" t="s">
        <v>518</v>
      </c>
      <c r="L17" s="23" t="s">
        <v>88</v>
      </c>
      <c r="M17" s="23" t="n">
        <v>613</v>
      </c>
      <c r="N17" s="22" t="s">
        <v>541</v>
      </c>
      <c r="O17" s="22" t="n">
        <v>2</v>
      </c>
      <c r="P17" s="22" t="s">
        <v>832</v>
      </c>
      <c r="R17" s="22" t="s">
        <v>61</v>
      </c>
      <c r="S17" s="22" t="s">
        <v>833</v>
      </c>
      <c r="T17" s="22" t="s">
        <v>48</v>
      </c>
      <c r="U17" s="22" t="s">
        <v>834</v>
      </c>
      <c r="V17" s="22"/>
      <c r="W17" s="22"/>
      <c r="X17" s="22" t="s">
        <v>45</v>
      </c>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79.6" hidden="false" customHeight="false" outlineLevel="0" collapsed="false">
      <c r="A18" s="2" t="n">
        <v>331513</v>
      </c>
      <c r="B18" s="22" t="s">
        <v>823</v>
      </c>
      <c r="C18" s="22" t="s">
        <v>835</v>
      </c>
      <c r="D18" s="22" t="s">
        <v>516</v>
      </c>
      <c r="G18" s="23" t="s">
        <v>52</v>
      </c>
      <c r="H18" s="19" t="n">
        <v>4</v>
      </c>
      <c r="I18" s="23" t="s">
        <v>517</v>
      </c>
      <c r="J18" s="27" t="s">
        <v>54</v>
      </c>
      <c r="K18" s="23" t="s">
        <v>518</v>
      </c>
      <c r="L18" s="23" t="s">
        <v>88</v>
      </c>
      <c r="M18" s="23" t="n">
        <v>613</v>
      </c>
      <c r="N18" s="22" t="s">
        <v>541</v>
      </c>
      <c r="O18" s="22" t="n">
        <v>2</v>
      </c>
      <c r="P18" s="22" t="s">
        <v>836</v>
      </c>
      <c r="R18" s="22" t="s">
        <v>61</v>
      </c>
      <c r="S18" s="22" t="s">
        <v>375</v>
      </c>
      <c r="T18" s="22" t="s">
        <v>48</v>
      </c>
      <c r="U18" s="22" t="s">
        <v>837</v>
      </c>
      <c r="V18" s="22"/>
      <c r="W18" s="22"/>
      <c r="X18" s="22" t="s">
        <v>45</v>
      </c>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46" hidden="false" customHeight="false" outlineLevel="0" collapsed="false">
      <c r="A19" s="2" t="n">
        <v>331512</v>
      </c>
      <c r="B19" s="22" t="s">
        <v>823</v>
      </c>
      <c r="C19" s="22" t="s">
        <v>838</v>
      </c>
      <c r="D19" s="22" t="s">
        <v>516</v>
      </c>
      <c r="G19" s="23" t="s">
        <v>52</v>
      </c>
      <c r="H19" s="19" t="n">
        <v>3</v>
      </c>
      <c r="I19" s="23" t="s">
        <v>517</v>
      </c>
      <c r="J19" s="27" t="s">
        <v>54</v>
      </c>
      <c r="K19" s="23" t="s">
        <v>518</v>
      </c>
      <c r="L19" s="23" t="s">
        <v>88</v>
      </c>
      <c r="M19" s="23" t="n">
        <v>613</v>
      </c>
      <c r="N19" s="22" t="s">
        <v>541</v>
      </c>
      <c r="O19" s="22" t="n">
        <v>2</v>
      </c>
      <c r="P19" s="22" t="s">
        <v>839</v>
      </c>
      <c r="R19" s="22" t="s">
        <v>61</v>
      </c>
      <c r="S19" s="22" t="s">
        <v>840</v>
      </c>
      <c r="T19" s="22" t="s">
        <v>48</v>
      </c>
      <c r="U19" s="2" t="s">
        <v>841</v>
      </c>
      <c r="V19" s="22"/>
      <c r="X19" s="2" t="s">
        <v>45</v>
      </c>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68.4" hidden="false" customHeight="false" outlineLevel="0" collapsed="false">
      <c r="A20" s="2" t="n">
        <v>331511</v>
      </c>
      <c r="B20" s="22" t="s">
        <v>823</v>
      </c>
      <c r="C20" s="22" t="s">
        <v>842</v>
      </c>
      <c r="D20" s="22" t="s">
        <v>516</v>
      </c>
      <c r="G20" s="23" t="s">
        <v>52</v>
      </c>
      <c r="H20" s="19" t="n">
        <v>2</v>
      </c>
      <c r="I20" s="23" t="s">
        <v>517</v>
      </c>
      <c r="J20" s="27" t="s">
        <v>54</v>
      </c>
      <c r="K20" s="23" t="s">
        <v>518</v>
      </c>
      <c r="L20" s="23" t="s">
        <v>88</v>
      </c>
      <c r="M20" s="23" t="n">
        <v>608</v>
      </c>
      <c r="N20" s="22" t="s">
        <v>520</v>
      </c>
      <c r="O20" s="22" t="n">
        <v>18</v>
      </c>
      <c r="P20" s="22" t="s">
        <v>521</v>
      </c>
      <c r="R20" s="22" t="s">
        <v>61</v>
      </c>
      <c r="S20" s="22" t="s">
        <v>843</v>
      </c>
      <c r="T20" s="22" t="s">
        <v>47</v>
      </c>
      <c r="U20" s="25" t="s">
        <v>844</v>
      </c>
      <c r="V20" s="22"/>
      <c r="W20" s="22"/>
      <c r="X20" s="22"/>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79.85" hidden="false" customHeight="false" outlineLevel="0" collapsed="false">
      <c r="A21" s="2" t="n">
        <v>331510</v>
      </c>
      <c r="B21" s="22" t="s">
        <v>823</v>
      </c>
      <c r="C21" s="22" t="s">
        <v>845</v>
      </c>
      <c r="D21" s="22" t="s">
        <v>516</v>
      </c>
      <c r="G21" s="23" t="s">
        <v>52</v>
      </c>
      <c r="H21" s="19" t="n">
        <v>1</v>
      </c>
      <c r="I21" s="23" t="s">
        <v>517</v>
      </c>
      <c r="J21" s="27" t="s">
        <v>54</v>
      </c>
      <c r="K21" s="23" t="s">
        <v>518</v>
      </c>
      <c r="L21" s="23" t="s">
        <v>88</v>
      </c>
      <c r="M21" s="23" t="n">
        <v>608</v>
      </c>
      <c r="N21" s="22" t="s">
        <v>520</v>
      </c>
      <c r="O21" s="22" t="n">
        <v>28</v>
      </c>
      <c r="P21" s="22" t="s">
        <v>846</v>
      </c>
      <c r="R21" s="22" t="s">
        <v>61</v>
      </c>
      <c r="S21" s="22" t="s">
        <v>847</v>
      </c>
      <c r="T21" s="22" t="s">
        <v>47</v>
      </c>
      <c r="U21" s="22" t="s">
        <v>848</v>
      </c>
      <c r="V21" s="22"/>
      <c r="W21" s="22"/>
      <c r="X21" s="22"/>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43.5" hidden="false" customHeight="false" outlineLevel="0" collapsed="false">
      <c r="A22" s="2" t="n">
        <v>331487</v>
      </c>
      <c r="B22" s="22" t="s">
        <v>849</v>
      </c>
      <c r="C22" s="22" t="s">
        <v>850</v>
      </c>
      <c r="D22" s="22" t="s">
        <v>851</v>
      </c>
      <c r="G22" s="23" t="s">
        <v>52</v>
      </c>
      <c r="H22" s="19" t="n">
        <v>2</v>
      </c>
      <c r="I22" s="19" t="s">
        <v>183</v>
      </c>
      <c r="J22" s="27" t="s">
        <v>369</v>
      </c>
      <c r="K22" s="19" t="s">
        <v>852</v>
      </c>
      <c r="L22" s="23" t="s">
        <v>56</v>
      </c>
      <c r="M22" s="23" t="n">
        <v>65</v>
      </c>
      <c r="N22" s="22" t="s">
        <v>581</v>
      </c>
      <c r="O22" s="22" t="n">
        <v>11</v>
      </c>
      <c r="P22" s="22" t="s">
        <v>853</v>
      </c>
      <c r="R22" s="22" t="s">
        <v>81</v>
      </c>
      <c r="S22" s="22" t="s">
        <v>854</v>
      </c>
      <c r="T22" s="22" t="s">
        <v>46</v>
      </c>
      <c r="V22" s="22"/>
      <c r="X22" s="22" t="s">
        <v>45</v>
      </c>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43.5" hidden="false" customHeight="false" outlineLevel="0" collapsed="false">
      <c r="A23" s="2" t="n">
        <v>331486</v>
      </c>
      <c r="B23" s="22" t="s">
        <v>855</v>
      </c>
      <c r="C23" s="22" t="s">
        <v>856</v>
      </c>
      <c r="D23" s="22" t="s">
        <v>851</v>
      </c>
      <c r="G23" s="23" t="s">
        <v>52</v>
      </c>
      <c r="H23" s="19" t="n">
        <v>1</v>
      </c>
      <c r="I23" s="23" t="s">
        <v>183</v>
      </c>
      <c r="J23" s="27" t="s">
        <v>369</v>
      </c>
      <c r="K23" s="23" t="s">
        <v>852</v>
      </c>
      <c r="L23" s="23" t="s">
        <v>56</v>
      </c>
      <c r="M23" s="23" t="n">
        <v>182</v>
      </c>
      <c r="N23" s="22" t="s">
        <v>217</v>
      </c>
      <c r="O23" s="22" t="n">
        <v>22</v>
      </c>
      <c r="P23" s="22" t="s">
        <v>857</v>
      </c>
      <c r="R23" s="22" t="s">
        <v>81</v>
      </c>
      <c r="S23" s="22" t="s">
        <v>858</v>
      </c>
      <c r="T23" s="22" t="s">
        <v>46</v>
      </c>
      <c r="V23" s="22"/>
      <c r="X23" s="22" t="s">
        <v>45</v>
      </c>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292.5" hidden="false" customHeight="false" outlineLevel="0" collapsed="false">
      <c r="A24" s="2" t="n">
        <v>331429</v>
      </c>
      <c r="B24" s="22" t="s">
        <v>859</v>
      </c>
      <c r="C24" s="22" t="s">
        <v>860</v>
      </c>
      <c r="D24" s="22" t="s">
        <v>526</v>
      </c>
      <c r="G24" s="23" t="s">
        <v>52</v>
      </c>
      <c r="H24" s="19" t="n">
        <v>1</v>
      </c>
      <c r="I24" s="23" t="s">
        <v>105</v>
      </c>
      <c r="J24" s="27" t="s">
        <v>54</v>
      </c>
      <c r="K24" s="23" t="s">
        <v>527</v>
      </c>
      <c r="L24" s="23" t="s">
        <v>88</v>
      </c>
      <c r="M24" s="23" t="n">
        <v>608</v>
      </c>
      <c r="N24" s="22" t="s">
        <v>520</v>
      </c>
      <c r="O24" s="22" t="n">
        <v>26</v>
      </c>
      <c r="P24" s="22" t="s">
        <v>861</v>
      </c>
      <c r="R24" s="22" t="s">
        <v>61</v>
      </c>
      <c r="S24" s="22" t="s">
        <v>862</v>
      </c>
      <c r="T24" s="22" t="s">
        <v>47</v>
      </c>
      <c r="U24" s="22" t="s">
        <v>863</v>
      </c>
      <c r="V24" s="22"/>
      <c r="W24" s="22"/>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43.5" hidden="false" customHeight="false" outlineLevel="0" collapsed="false">
      <c r="A25" s="2" t="n">
        <v>331418</v>
      </c>
      <c r="B25" s="22" t="s">
        <v>864</v>
      </c>
      <c r="C25" s="22" t="s">
        <v>865</v>
      </c>
      <c r="D25" s="22" t="s">
        <v>367</v>
      </c>
      <c r="G25" s="23" t="s">
        <v>52</v>
      </c>
      <c r="H25" s="19" t="n">
        <v>2</v>
      </c>
      <c r="I25" s="19" t="s">
        <v>368</v>
      </c>
      <c r="J25" s="27" t="s">
        <v>369</v>
      </c>
      <c r="K25" s="19" t="s">
        <v>370</v>
      </c>
      <c r="L25" s="23" t="s">
        <v>56</v>
      </c>
      <c r="M25" s="23" t="n">
        <v>655</v>
      </c>
      <c r="N25" s="22" t="s">
        <v>591</v>
      </c>
      <c r="O25" s="22" t="n">
        <v>11</v>
      </c>
      <c r="P25" s="22" t="s">
        <v>866</v>
      </c>
      <c r="R25" s="22" t="s">
        <v>81</v>
      </c>
      <c r="S25" s="22" t="s">
        <v>867</v>
      </c>
      <c r="T25" s="22" t="s">
        <v>46</v>
      </c>
      <c r="V25" s="22"/>
      <c r="X25" s="22" t="s">
        <v>45</v>
      </c>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101.95" hidden="false" customHeight="false" outlineLevel="0" collapsed="false">
      <c r="A26" s="2" t="n">
        <v>331417</v>
      </c>
      <c r="B26" s="22" t="s">
        <v>868</v>
      </c>
      <c r="C26" s="22" t="s">
        <v>869</v>
      </c>
      <c r="D26" s="22" t="s">
        <v>367</v>
      </c>
      <c r="G26" s="23" t="s">
        <v>52</v>
      </c>
      <c r="H26" s="19" t="n">
        <v>1</v>
      </c>
      <c r="I26" s="23" t="s">
        <v>368</v>
      </c>
      <c r="J26" s="27" t="s">
        <v>369</v>
      </c>
      <c r="K26" s="23" t="s">
        <v>370</v>
      </c>
      <c r="L26" s="23" t="s">
        <v>56</v>
      </c>
      <c r="M26" s="23" t="n">
        <v>193</v>
      </c>
      <c r="N26" s="22" t="s">
        <v>228</v>
      </c>
      <c r="O26" s="2" t="n">
        <v>18</v>
      </c>
      <c r="P26" s="22" t="s">
        <v>870</v>
      </c>
      <c r="R26" s="22" t="s">
        <v>81</v>
      </c>
      <c r="S26" s="22" t="s">
        <v>871</v>
      </c>
      <c r="T26" s="22" t="s">
        <v>48</v>
      </c>
      <c r="U26" s="22" t="s">
        <v>872</v>
      </c>
      <c r="V26" s="22"/>
      <c r="X26" s="22" t="s">
        <v>45</v>
      </c>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01.95" hidden="false" customHeight="false" outlineLevel="0" collapsed="false">
      <c r="A27" s="2" t="n">
        <v>331415</v>
      </c>
      <c r="B27" s="22" t="s">
        <v>873</v>
      </c>
      <c r="C27" s="22" t="s">
        <v>874</v>
      </c>
      <c r="D27" s="22" t="s">
        <v>767</v>
      </c>
      <c r="G27" s="23" t="s">
        <v>52</v>
      </c>
      <c r="H27" s="19" t="n">
        <v>1</v>
      </c>
      <c r="I27" s="23" t="s">
        <v>768</v>
      </c>
      <c r="J27" s="27" t="s">
        <v>54</v>
      </c>
      <c r="K27" s="23" t="s">
        <v>769</v>
      </c>
      <c r="L27" s="23" t="s">
        <v>88</v>
      </c>
      <c r="M27" s="23"/>
      <c r="N27" s="22"/>
      <c r="O27" s="22"/>
      <c r="P27" s="22" t="s">
        <v>770</v>
      </c>
      <c r="R27" s="22" t="s">
        <v>61</v>
      </c>
      <c r="S27" s="22" t="s">
        <v>375</v>
      </c>
      <c r="T27" s="22" t="s">
        <v>47</v>
      </c>
      <c r="U27" s="22" t="s">
        <v>875</v>
      </c>
      <c r="V27" s="22"/>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2.8" hidden="false" customHeight="false" outlineLevel="0" collapsed="false">
      <c r="B28" s="22"/>
      <c r="C28" s="22"/>
      <c r="D28" s="22"/>
      <c r="G28" s="23"/>
      <c r="I28" s="23"/>
      <c r="J28" s="27"/>
      <c r="K28" s="23"/>
      <c r="L28" s="23"/>
      <c r="M28" s="23"/>
      <c r="N28" s="22"/>
      <c r="O28" s="22"/>
      <c r="P28" s="22"/>
      <c r="R28" s="22"/>
      <c r="S28" s="22"/>
      <c r="T28" s="22"/>
      <c r="U28" s="22"/>
      <c r="V28" s="22"/>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12.8" hidden="false" customHeight="false" outlineLevel="0" collapsed="false">
      <c r="B29" s="22"/>
      <c r="C29" s="22"/>
      <c r="D29" s="22"/>
      <c r="G29" s="23"/>
      <c r="I29" s="23"/>
      <c r="J29" s="27"/>
      <c r="K29" s="23"/>
      <c r="L29" s="23"/>
      <c r="M29" s="23"/>
      <c r="N29" s="22"/>
      <c r="O29" s="22"/>
      <c r="P29" s="22"/>
      <c r="R29" s="22"/>
      <c r="S29" s="22"/>
      <c r="T29" s="22"/>
      <c r="V29" s="22"/>
      <c r="X29" s="22"/>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12.8" hidden="false" customHeight="false" outlineLevel="0" collapsed="false">
      <c r="B30" s="22"/>
      <c r="C30" s="22"/>
      <c r="D30" s="22"/>
      <c r="G30" s="23"/>
      <c r="I30" s="23"/>
      <c r="J30" s="27"/>
      <c r="K30" s="23"/>
      <c r="L30" s="23"/>
      <c r="M30" s="23"/>
      <c r="N30" s="22"/>
      <c r="O30" s="22"/>
      <c r="P30" s="22"/>
      <c r="R30" s="22"/>
      <c r="S30" s="22"/>
      <c r="T30" s="22"/>
      <c r="V30" s="22"/>
      <c r="X30" s="22"/>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2.8" hidden="false" customHeight="false" outlineLevel="0" collapsed="false">
      <c r="B31" s="22"/>
      <c r="C31" s="22"/>
      <c r="D31" s="22"/>
      <c r="G31" s="23"/>
      <c r="I31" s="23"/>
      <c r="J31" s="27"/>
      <c r="K31" s="23"/>
      <c r="L31" s="23"/>
      <c r="M31" s="23"/>
      <c r="N31" s="22"/>
      <c r="P31" s="22"/>
      <c r="R31" s="22"/>
      <c r="S31" s="22"/>
      <c r="T31" s="22"/>
      <c r="U31" s="22"/>
      <c r="V31" s="22"/>
      <c r="X31" s="22"/>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12.8" hidden="false" customHeight="false" outlineLevel="0" collapsed="false">
      <c r="B32" s="22"/>
      <c r="C32" s="22"/>
      <c r="D32" s="22"/>
      <c r="G32" s="23"/>
      <c r="I32" s="23"/>
      <c r="J32" s="27"/>
      <c r="K32" s="23"/>
      <c r="L32" s="23"/>
      <c r="M32" s="23"/>
      <c r="N32" s="22"/>
      <c r="O32" s="22"/>
      <c r="P32" s="22"/>
      <c r="R32" s="22"/>
      <c r="S32" s="22"/>
      <c r="T32" s="22"/>
      <c r="U32" s="22"/>
      <c r="V32" s="22"/>
      <c r="X32" s="22"/>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2.8" hidden="false" customHeight="false" outlineLevel="0" collapsed="false">
      <c r="B33" s="22"/>
      <c r="C33" s="22"/>
      <c r="D33" s="22"/>
      <c r="G33" s="23"/>
      <c r="I33" s="23"/>
      <c r="J33" s="27"/>
      <c r="K33" s="23"/>
      <c r="L33" s="23"/>
      <c r="M33" s="23"/>
      <c r="N33" s="22"/>
      <c r="P33" s="22"/>
      <c r="R33" s="22"/>
      <c r="S33" s="22"/>
      <c r="T33" s="22"/>
      <c r="U33" s="22"/>
      <c r="V33" s="22"/>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2.8" hidden="false" customHeight="false" outlineLevel="0" collapsed="false">
      <c r="B34" s="22"/>
      <c r="C34" s="22"/>
      <c r="D34" s="22"/>
      <c r="G34" s="23"/>
      <c r="I34" s="23"/>
      <c r="J34" s="27"/>
      <c r="K34" s="23"/>
      <c r="L34" s="23"/>
      <c r="M34" s="23"/>
      <c r="N34" s="22"/>
      <c r="O34" s="22"/>
      <c r="P34" s="22"/>
      <c r="R34" s="22"/>
      <c r="S34" s="22"/>
      <c r="T34" s="22"/>
      <c r="V34" s="22"/>
      <c r="X34" s="22"/>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12.8" hidden="false" customHeight="false" outlineLevel="0" collapsed="false">
      <c r="B35" s="22"/>
      <c r="C35" s="22"/>
      <c r="D35" s="22"/>
      <c r="G35" s="23"/>
      <c r="I35" s="23"/>
      <c r="J35" s="27"/>
      <c r="K35" s="23"/>
      <c r="L35" s="23"/>
      <c r="M35" s="23"/>
      <c r="N35" s="22"/>
      <c r="O35" s="22"/>
      <c r="P35" s="22"/>
      <c r="R35" s="22"/>
      <c r="S35" s="22"/>
      <c r="T35" s="22"/>
      <c r="V35" s="22"/>
      <c r="X35" s="22"/>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2.8" hidden="false" customHeight="false" outlineLevel="0" collapsed="false">
      <c r="B36" s="22"/>
      <c r="C36" s="22"/>
      <c r="D36" s="22"/>
      <c r="G36" s="23"/>
      <c r="I36" s="23"/>
      <c r="J36" s="27"/>
      <c r="K36" s="23"/>
      <c r="L36" s="23"/>
      <c r="M36" s="23"/>
      <c r="N36" s="22"/>
      <c r="O36" s="22"/>
      <c r="P36" s="22"/>
      <c r="R36" s="22"/>
      <c r="S36" s="22"/>
      <c r="T36" s="22"/>
      <c r="U36" s="22"/>
      <c r="V36" s="22"/>
      <c r="X36" s="22"/>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12.8" hidden="false" customHeight="false" outlineLevel="0" collapsed="false">
      <c r="B37" s="22"/>
      <c r="C37" s="22"/>
      <c r="D37" s="22"/>
      <c r="G37" s="23"/>
      <c r="I37" s="23"/>
      <c r="J37" s="27"/>
      <c r="K37" s="23"/>
      <c r="L37" s="23"/>
      <c r="M37" s="23"/>
      <c r="N37" s="22"/>
      <c r="O37" s="22"/>
      <c r="P37" s="22"/>
      <c r="R37" s="22"/>
      <c r="S37" s="22"/>
      <c r="T37" s="22"/>
      <c r="V37" s="22"/>
      <c r="X37" s="22"/>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12.8" hidden="false" customHeight="false" outlineLevel="0" collapsed="false">
      <c r="B38" s="22"/>
      <c r="C38" s="22"/>
      <c r="D38" s="22"/>
      <c r="G38" s="23"/>
      <c r="I38" s="23"/>
      <c r="J38" s="27"/>
      <c r="K38" s="23"/>
      <c r="L38" s="23"/>
      <c r="M38" s="23"/>
      <c r="N38" s="22"/>
      <c r="O38" s="22"/>
      <c r="P38" s="22"/>
      <c r="R38" s="22"/>
      <c r="S38" s="22"/>
      <c r="T38" s="22"/>
      <c r="V38" s="22"/>
      <c r="X38" s="22"/>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2.8" hidden="false" customHeight="false" outlineLevel="0" collapsed="false">
      <c r="B39" s="22"/>
      <c r="C39" s="22"/>
      <c r="D39" s="22"/>
      <c r="G39" s="23"/>
      <c r="I39" s="23"/>
      <c r="J39" s="27"/>
      <c r="K39" s="23"/>
      <c r="L39" s="23"/>
      <c r="M39" s="23"/>
      <c r="N39" s="22"/>
      <c r="O39" s="22"/>
      <c r="P39" s="22"/>
      <c r="R39" s="22"/>
      <c r="S39" s="22"/>
      <c r="T39" s="22"/>
      <c r="U39" s="22"/>
      <c r="V39" s="22"/>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12.8" hidden="false" customHeight="false" outlineLevel="0" collapsed="false">
      <c r="B40" s="22"/>
      <c r="C40" s="22"/>
      <c r="D40" s="22"/>
      <c r="G40" s="23"/>
      <c r="I40" s="23"/>
      <c r="J40" s="27"/>
      <c r="K40" s="23"/>
      <c r="L40" s="23"/>
      <c r="M40" s="23"/>
      <c r="N40" s="22"/>
      <c r="O40" s="22"/>
      <c r="P40" s="22"/>
      <c r="R40" s="22"/>
      <c r="S40" s="22"/>
      <c r="T40" s="22"/>
      <c r="U40" s="22"/>
      <c r="V40" s="22"/>
      <c r="X40" s="22"/>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12.8" hidden="false" customHeight="false" outlineLevel="0" collapsed="false">
      <c r="B41" s="22"/>
      <c r="C41" s="22"/>
      <c r="D41" s="22"/>
      <c r="G41" s="23"/>
      <c r="I41" s="23"/>
      <c r="J41" s="27"/>
      <c r="K41" s="23"/>
      <c r="L41" s="23"/>
      <c r="M41" s="23"/>
      <c r="N41" s="22"/>
      <c r="O41" s="22"/>
      <c r="P41" s="22"/>
      <c r="R41" s="22"/>
      <c r="S41" s="22"/>
      <c r="T41" s="22"/>
      <c r="U41" s="22"/>
      <c r="V41" s="22"/>
      <c r="X41" s="22"/>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2.8" hidden="false" customHeight="false" outlineLevel="0" collapsed="false">
      <c r="B42" s="22"/>
      <c r="C42" s="22"/>
      <c r="D42" s="22"/>
      <c r="G42" s="23"/>
      <c r="I42" s="23"/>
      <c r="J42" s="27"/>
      <c r="K42" s="23"/>
      <c r="L42" s="23"/>
      <c r="M42" s="23"/>
      <c r="N42" s="22"/>
      <c r="O42" s="22"/>
      <c r="P42" s="22"/>
      <c r="R42" s="22"/>
      <c r="S42" s="22"/>
      <c r="T42" s="22"/>
      <c r="U42" s="22"/>
      <c r="V42" s="22"/>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2.8" hidden="false" customHeight="false" outlineLevel="0" collapsed="false">
      <c r="B43" s="22"/>
      <c r="C43" s="22"/>
      <c r="D43" s="22"/>
      <c r="G43" s="23"/>
      <c r="I43" s="23"/>
      <c r="J43" s="27"/>
      <c r="K43" s="23"/>
      <c r="L43" s="23"/>
      <c r="M43" s="23"/>
      <c r="N43" s="22"/>
      <c r="O43" s="22"/>
      <c r="P43" s="22"/>
      <c r="R43" s="22"/>
      <c r="S43" s="22"/>
      <c r="T43" s="22"/>
      <c r="U43" s="22"/>
      <c r="V43" s="22"/>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2.8" hidden="false" customHeight="false" outlineLevel="0" collapsed="false">
      <c r="B44" s="22"/>
      <c r="C44" s="22"/>
      <c r="D44" s="22"/>
      <c r="G44" s="23"/>
      <c r="I44" s="23"/>
      <c r="J44" s="27"/>
      <c r="K44" s="23"/>
      <c r="L44" s="23"/>
      <c r="M44" s="23"/>
      <c r="N44" s="22"/>
      <c r="O44" s="22"/>
      <c r="P44" s="22"/>
      <c r="R44" s="22"/>
      <c r="S44" s="22"/>
      <c r="T44" s="22"/>
      <c r="V44" s="22"/>
      <c r="X44" s="22"/>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2.8" hidden="false" customHeight="false" outlineLevel="0" collapsed="false">
      <c r="B45" s="22"/>
      <c r="C45" s="22"/>
      <c r="D45" s="22"/>
      <c r="G45" s="23"/>
      <c r="I45" s="23"/>
      <c r="J45" s="27"/>
      <c r="K45" s="23"/>
      <c r="L45" s="23"/>
      <c r="M45" s="23"/>
      <c r="N45" s="22"/>
      <c r="O45" s="22"/>
      <c r="P45" s="22"/>
      <c r="R45" s="22"/>
      <c r="S45" s="22"/>
      <c r="T45" s="22"/>
      <c r="U45" s="22"/>
      <c r="V45" s="22"/>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2.8" hidden="false" customHeight="false" outlineLevel="0" collapsed="false">
      <c r="B46" s="22"/>
      <c r="C46" s="22"/>
      <c r="D46" s="22"/>
      <c r="G46" s="23"/>
      <c r="I46" s="23"/>
      <c r="J46" s="27"/>
      <c r="K46" s="23"/>
      <c r="L46" s="23"/>
      <c r="M46" s="23"/>
      <c r="N46" s="22"/>
      <c r="O46" s="22"/>
      <c r="P46" s="22"/>
      <c r="R46" s="22"/>
      <c r="S46" s="22"/>
      <c r="T46" s="22"/>
      <c r="U46" s="22"/>
      <c r="V46" s="22"/>
      <c r="X46" s="22"/>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12.8" hidden="false" customHeight="false" outlineLevel="0" collapsed="false">
      <c r="B47" s="22"/>
      <c r="C47" s="22"/>
      <c r="D47" s="22"/>
      <c r="G47" s="23"/>
      <c r="I47" s="23"/>
      <c r="J47" s="27"/>
      <c r="K47" s="23"/>
      <c r="L47" s="23"/>
      <c r="M47" s="23"/>
      <c r="N47" s="22"/>
      <c r="O47" s="22"/>
      <c r="P47" s="22"/>
      <c r="R47" s="22"/>
      <c r="S47" s="22"/>
      <c r="T47" s="22"/>
      <c r="V47" s="22"/>
      <c r="X47" s="22"/>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12.8" hidden="false" customHeight="false" outlineLevel="0" collapsed="false">
      <c r="B48" s="22"/>
      <c r="C48" s="22"/>
      <c r="D48" s="22"/>
      <c r="G48" s="23"/>
      <c r="I48" s="23"/>
      <c r="J48" s="27"/>
      <c r="K48" s="23"/>
      <c r="L48" s="23"/>
      <c r="M48" s="23"/>
      <c r="N48" s="22"/>
      <c r="O48" s="22"/>
      <c r="P48" s="22"/>
      <c r="R48" s="22"/>
      <c r="S48" s="22"/>
      <c r="T48" s="22"/>
      <c r="V48" s="22"/>
      <c r="X48" s="22"/>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12.8" hidden="false" customHeight="false" outlineLevel="0" collapsed="false">
      <c r="B49" s="22"/>
      <c r="C49" s="22"/>
      <c r="D49" s="22"/>
      <c r="G49" s="23"/>
      <c r="I49" s="23"/>
      <c r="J49" s="27"/>
      <c r="K49" s="23"/>
      <c r="L49" s="23"/>
      <c r="M49" s="23"/>
      <c r="N49" s="22"/>
      <c r="O49" s="22"/>
      <c r="P49" s="22"/>
      <c r="R49" s="22"/>
      <c r="S49" s="22"/>
      <c r="T49" s="22"/>
      <c r="V49" s="22"/>
      <c r="X49" s="22"/>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12.8" hidden="false" customHeight="false" outlineLevel="0" collapsed="false">
      <c r="B50" s="22"/>
      <c r="C50" s="22"/>
      <c r="D50" s="22"/>
      <c r="G50" s="23"/>
      <c r="I50" s="23"/>
      <c r="J50" s="27"/>
      <c r="K50" s="23"/>
      <c r="L50" s="23"/>
      <c r="M50" s="23"/>
      <c r="N50" s="22"/>
      <c r="O50" s="22"/>
      <c r="P50" s="22"/>
      <c r="R50" s="22"/>
      <c r="S50" s="22"/>
      <c r="T50" s="22"/>
      <c r="V50" s="22"/>
      <c r="X50" s="22"/>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2.8" hidden="false" customHeight="false" outlineLevel="0" collapsed="false">
      <c r="B51" s="22"/>
      <c r="C51" s="22"/>
      <c r="D51" s="22"/>
      <c r="G51" s="23"/>
      <c r="I51" s="23"/>
      <c r="J51" s="27"/>
      <c r="K51" s="23"/>
      <c r="L51" s="23"/>
      <c r="M51" s="23"/>
      <c r="N51" s="22"/>
      <c r="O51" s="22"/>
      <c r="P51" s="22"/>
      <c r="R51" s="22"/>
      <c r="S51" s="22"/>
      <c r="T51" s="22"/>
      <c r="U51" s="22"/>
      <c r="V51" s="22"/>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12.8" hidden="false" customHeight="false" outlineLevel="0" collapsed="false">
      <c r="B52" s="22"/>
      <c r="C52" s="22"/>
      <c r="D52" s="22"/>
      <c r="G52" s="23"/>
      <c r="I52" s="23"/>
      <c r="J52" s="27"/>
      <c r="K52" s="23"/>
      <c r="L52" s="23"/>
      <c r="M52" s="23"/>
      <c r="N52" s="22"/>
      <c r="O52" s="22"/>
      <c r="P52" s="22"/>
      <c r="R52" s="22"/>
      <c r="S52" s="22"/>
      <c r="T52" s="22"/>
      <c r="V52" s="22"/>
      <c r="X52" s="22"/>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12.8" hidden="false" customHeight="false" outlineLevel="0" collapsed="false">
      <c r="B53" s="22"/>
      <c r="C53" s="22"/>
      <c r="D53" s="22"/>
      <c r="G53" s="23"/>
      <c r="I53" s="23"/>
      <c r="J53" s="27"/>
      <c r="K53" s="23"/>
      <c r="L53" s="23"/>
      <c r="M53" s="23"/>
      <c r="N53" s="22"/>
      <c r="P53" s="22"/>
      <c r="R53" s="22"/>
      <c r="S53" s="22"/>
      <c r="T53" s="22"/>
      <c r="U53" s="22"/>
      <c r="V53" s="22"/>
      <c r="X53" s="22"/>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2.8" hidden="false" customHeight="false" outlineLevel="0" collapsed="false">
      <c r="B54" s="22"/>
      <c r="C54" s="22"/>
      <c r="D54" s="22"/>
      <c r="G54" s="23"/>
      <c r="I54" s="23"/>
      <c r="J54" s="27"/>
      <c r="K54" s="23"/>
      <c r="L54" s="23"/>
      <c r="M54" s="23"/>
      <c r="N54" s="22"/>
      <c r="P54" s="22"/>
      <c r="R54" s="22"/>
      <c r="S54" s="22"/>
      <c r="T54" s="22"/>
      <c r="U54" s="22"/>
      <c r="V54" s="22"/>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12.8" hidden="false" customHeight="false" outlineLevel="0" collapsed="false">
      <c r="B55" s="22"/>
      <c r="C55" s="22"/>
      <c r="D55" s="22"/>
      <c r="G55" s="23"/>
      <c r="I55" s="23"/>
      <c r="J55" s="27"/>
      <c r="K55" s="23"/>
      <c r="L55" s="23"/>
      <c r="M55" s="23"/>
      <c r="N55" s="22"/>
      <c r="O55" s="22"/>
      <c r="P55" s="22"/>
      <c r="R55" s="22"/>
      <c r="S55" s="22"/>
      <c r="T55" s="22"/>
      <c r="U55" s="22"/>
      <c r="V55" s="22"/>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12.8" hidden="false" customHeight="false" outlineLevel="0" collapsed="false">
      <c r="B56" s="22"/>
      <c r="C56" s="22"/>
      <c r="D56" s="22"/>
      <c r="G56" s="23"/>
      <c r="I56" s="23"/>
      <c r="J56" s="27"/>
      <c r="K56" s="23"/>
      <c r="L56" s="23"/>
      <c r="M56" s="23"/>
      <c r="N56" s="22"/>
      <c r="O56" s="22"/>
      <c r="P56" s="22"/>
      <c r="R56" s="22"/>
      <c r="S56" s="22"/>
      <c r="T56" s="22"/>
      <c r="U56" s="22"/>
      <c r="V56" s="22"/>
      <c r="X56" s="22"/>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2.8" hidden="false" customHeight="false" outlineLevel="0" collapsed="false">
      <c r="B57" s="22"/>
      <c r="C57" s="22"/>
      <c r="D57" s="22"/>
      <c r="G57" s="23"/>
      <c r="I57" s="23"/>
      <c r="J57" s="27"/>
      <c r="K57" s="23"/>
      <c r="L57" s="23"/>
      <c r="M57" s="23"/>
      <c r="N57" s="22"/>
      <c r="O57" s="22"/>
      <c r="P57" s="22"/>
      <c r="R57" s="22"/>
      <c r="S57" s="22"/>
      <c r="T57" s="22"/>
      <c r="V57" s="22"/>
      <c r="X57" s="22"/>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12.8" hidden="false" customHeight="false" outlineLevel="0" collapsed="false">
      <c r="B58" s="22"/>
      <c r="C58" s="22"/>
      <c r="D58" s="22"/>
      <c r="G58" s="23"/>
      <c r="J58" s="27"/>
      <c r="L58" s="23"/>
      <c r="M58" s="23"/>
      <c r="N58" s="22"/>
      <c r="O58" s="22"/>
      <c r="P58" s="22"/>
      <c r="R58" s="22"/>
      <c r="S58" s="22"/>
      <c r="T58" s="22"/>
      <c r="X58" s="22"/>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2.8" hidden="false" customHeight="false" outlineLevel="0" collapsed="false">
      <c r="B59" s="22"/>
      <c r="C59" s="22"/>
      <c r="D59" s="22"/>
      <c r="G59" s="23"/>
      <c r="I59" s="23"/>
      <c r="J59" s="27"/>
      <c r="K59" s="23"/>
      <c r="L59" s="23"/>
      <c r="M59" s="23"/>
      <c r="N59" s="22"/>
      <c r="O59" s="22"/>
      <c r="P59" s="22"/>
      <c r="Q59" s="22"/>
      <c r="R59" s="22"/>
      <c r="S59" s="22"/>
      <c r="T59" s="22"/>
      <c r="U59" s="22"/>
      <c r="V59" s="22"/>
      <c r="X59" s="22"/>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12.8" hidden="false" customHeight="false" outlineLevel="0" collapsed="false">
      <c r="B60" s="22"/>
      <c r="C60" s="22"/>
      <c r="D60" s="22"/>
      <c r="G60" s="23"/>
      <c r="I60" s="23"/>
      <c r="J60" s="27"/>
      <c r="K60" s="23"/>
      <c r="L60" s="23"/>
      <c r="M60" s="23"/>
      <c r="N60" s="22"/>
      <c r="P60" s="22"/>
      <c r="R60" s="22"/>
      <c r="S60" s="22"/>
      <c r="T60" s="22"/>
      <c r="U60" s="22"/>
      <c r="V60" s="22"/>
      <c r="X60" s="22"/>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12.8" hidden="false" customHeight="false" outlineLevel="0" collapsed="false">
      <c r="B61" s="22"/>
      <c r="C61" s="22"/>
      <c r="D61" s="22"/>
      <c r="G61" s="23"/>
      <c r="I61" s="23"/>
      <c r="J61" s="27"/>
      <c r="K61" s="23"/>
      <c r="L61" s="23"/>
      <c r="M61" s="23"/>
      <c r="N61" s="22"/>
      <c r="O61" s="22"/>
      <c r="P61" s="22"/>
      <c r="R61" s="22"/>
      <c r="S61" s="22"/>
      <c r="T61" s="22"/>
      <c r="U61" s="22"/>
      <c r="V61" s="22"/>
      <c r="X61" s="22"/>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12.8" hidden="false" customHeight="false" outlineLevel="0" collapsed="false">
      <c r="B62" s="22"/>
      <c r="C62" s="22"/>
      <c r="D62" s="22"/>
      <c r="G62" s="23"/>
      <c r="I62" s="23"/>
      <c r="J62" s="27"/>
      <c r="K62" s="23"/>
      <c r="L62" s="23"/>
      <c r="M62" s="23"/>
      <c r="N62" s="22"/>
      <c r="O62" s="22"/>
      <c r="P62" s="22"/>
      <c r="R62" s="22"/>
      <c r="S62" s="22"/>
      <c r="T62" s="22"/>
      <c r="X62" s="22"/>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2.8" hidden="false" customHeight="false" outlineLevel="0" collapsed="false">
      <c r="B63" s="22"/>
      <c r="C63" s="22"/>
      <c r="D63" s="22"/>
      <c r="G63" s="23"/>
      <c r="J63" s="27"/>
      <c r="L63" s="23"/>
      <c r="M63" s="23"/>
      <c r="N63" s="22"/>
      <c r="O63" s="22"/>
      <c r="P63" s="22"/>
      <c r="R63" s="22"/>
      <c r="S63" s="22"/>
      <c r="T63" s="22"/>
      <c r="U63" s="22"/>
      <c r="X63" s="22"/>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12.8" hidden="false" customHeight="false" outlineLevel="0" collapsed="false">
      <c r="B64" s="22"/>
      <c r="C64" s="22"/>
      <c r="D64" s="22"/>
      <c r="G64" s="23"/>
      <c r="J64" s="27"/>
      <c r="L64" s="23"/>
      <c r="M64" s="23"/>
      <c r="N64" s="22"/>
      <c r="O64" s="22"/>
      <c r="P64" s="22"/>
      <c r="R64" s="22"/>
      <c r="S64" s="22"/>
      <c r="T64" s="22"/>
      <c r="X64" s="22"/>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12.8" hidden="false" customHeight="false" outlineLevel="0" collapsed="false">
      <c r="B65" s="22"/>
      <c r="C65" s="22"/>
      <c r="D65" s="22"/>
      <c r="G65" s="23"/>
      <c r="J65" s="27"/>
      <c r="L65" s="23"/>
      <c r="M65" s="23"/>
      <c r="N65" s="22"/>
      <c r="O65" s="22"/>
      <c r="P65" s="22"/>
      <c r="R65" s="22"/>
      <c r="S65" s="22"/>
      <c r="T65" s="22"/>
      <c r="X65" s="22"/>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2.8" hidden="false" customHeight="false" outlineLevel="0" collapsed="false">
      <c r="B66" s="22"/>
      <c r="C66" s="22"/>
      <c r="D66" s="22"/>
      <c r="G66" s="23"/>
      <c r="I66" s="23"/>
      <c r="J66" s="27"/>
      <c r="K66" s="23"/>
      <c r="L66" s="23"/>
      <c r="M66" s="23"/>
      <c r="N66" s="22"/>
      <c r="O66" s="22"/>
      <c r="P66" s="22"/>
      <c r="R66" s="22"/>
      <c r="S66" s="22"/>
      <c r="T66" s="22"/>
      <c r="X66" s="22"/>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12.8" hidden="false" customHeight="false" outlineLevel="0" collapsed="false">
      <c r="B67" s="22"/>
      <c r="C67" s="22"/>
      <c r="D67" s="22"/>
      <c r="G67" s="23"/>
      <c r="I67" s="23"/>
      <c r="J67" s="27"/>
      <c r="K67" s="23"/>
      <c r="L67" s="23"/>
      <c r="M67" s="23"/>
      <c r="N67" s="22"/>
      <c r="O67" s="22"/>
      <c r="P67" s="22"/>
      <c r="R67" s="22"/>
      <c r="S67" s="22"/>
      <c r="T67" s="22"/>
      <c r="U67" s="22"/>
      <c r="X67" s="22"/>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12.8" hidden="false" customHeight="false" outlineLevel="0" collapsed="false">
      <c r="B68" s="22"/>
      <c r="C68" s="22"/>
      <c r="D68" s="22"/>
      <c r="G68" s="23"/>
      <c r="I68" s="23"/>
      <c r="J68" s="27"/>
      <c r="K68" s="23"/>
      <c r="L68" s="23"/>
      <c r="M68" s="23"/>
      <c r="N68" s="22"/>
      <c r="O68" s="22"/>
      <c r="P68" s="22"/>
      <c r="R68" s="22"/>
      <c r="S68" s="22"/>
      <c r="T68" s="22"/>
      <c r="X68" s="22"/>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12.8" hidden="false" customHeight="false" outlineLevel="0" collapsed="false">
      <c r="B69" s="22"/>
      <c r="C69" s="22"/>
      <c r="D69" s="22"/>
      <c r="G69" s="23"/>
      <c r="I69" s="23"/>
      <c r="J69" s="27"/>
      <c r="K69" s="23"/>
      <c r="L69" s="23"/>
      <c r="M69" s="23"/>
      <c r="N69" s="22"/>
      <c r="O69" s="22"/>
      <c r="P69" s="22"/>
      <c r="R69" s="22"/>
      <c r="S69" s="22"/>
      <c r="T69" s="22"/>
      <c r="X69" s="22"/>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12.8" hidden="false" customHeight="false" outlineLevel="0" collapsed="false">
      <c r="B70" s="22"/>
      <c r="C70" s="22"/>
      <c r="D70" s="22"/>
      <c r="G70" s="23"/>
      <c r="I70" s="23"/>
      <c r="J70" s="27"/>
      <c r="K70" s="23"/>
      <c r="L70" s="23"/>
      <c r="M70" s="23"/>
      <c r="N70" s="22"/>
      <c r="O70" s="22"/>
      <c r="P70" s="22"/>
      <c r="R70" s="22"/>
      <c r="S70" s="22"/>
      <c r="T70" s="22"/>
      <c r="X70" s="22"/>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12.8" hidden="false" customHeight="false" outlineLevel="0" collapsed="false">
      <c r="B71" s="22"/>
      <c r="C71" s="22"/>
      <c r="D71" s="22"/>
      <c r="G71" s="23"/>
      <c r="I71" s="23"/>
      <c r="J71" s="27"/>
      <c r="K71" s="23"/>
      <c r="L71" s="23"/>
      <c r="M71" s="23"/>
      <c r="N71" s="22"/>
      <c r="O71" s="22"/>
      <c r="P71" s="22"/>
      <c r="R71" s="22"/>
      <c r="S71" s="22"/>
      <c r="T71" s="22"/>
      <c r="X71" s="22"/>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12.8" hidden="false" customHeight="false" outlineLevel="0" collapsed="false">
      <c r="B72" s="22"/>
      <c r="C72" s="22"/>
      <c r="D72" s="22"/>
      <c r="G72" s="23"/>
      <c r="I72" s="23"/>
      <c r="J72" s="27"/>
      <c r="K72" s="23"/>
      <c r="L72" s="23"/>
      <c r="M72" s="23"/>
      <c r="N72" s="22"/>
      <c r="O72" s="22"/>
      <c r="P72" s="22"/>
      <c r="R72" s="22"/>
      <c r="S72" s="22"/>
      <c r="T72" s="22"/>
      <c r="X72" s="22"/>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12.8" hidden="false" customHeight="false" outlineLevel="0" collapsed="false">
      <c r="B73" s="22"/>
      <c r="C73" s="22"/>
      <c r="D73" s="22"/>
      <c r="G73" s="23"/>
      <c r="I73" s="23"/>
      <c r="J73" s="27"/>
      <c r="K73" s="23"/>
      <c r="L73" s="23"/>
      <c r="M73" s="23"/>
      <c r="N73" s="22"/>
      <c r="O73" s="22"/>
      <c r="P73" s="22"/>
      <c r="R73" s="22"/>
      <c r="S73" s="22"/>
      <c r="T73" s="22"/>
      <c r="X73" s="22"/>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12.8" hidden="false" customHeight="false" outlineLevel="0" collapsed="false">
      <c r="B74" s="22"/>
      <c r="C74" s="22"/>
      <c r="D74" s="22"/>
      <c r="G74" s="23"/>
      <c r="I74" s="23"/>
      <c r="J74" s="27"/>
      <c r="K74" s="23"/>
      <c r="L74" s="23"/>
      <c r="M74" s="23"/>
      <c r="N74" s="22"/>
      <c r="O74" s="22"/>
      <c r="P74" s="22"/>
      <c r="R74" s="22"/>
      <c r="S74" s="22"/>
      <c r="T74" s="22"/>
      <c r="X74" s="22"/>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12.8" hidden="false" customHeight="false" outlineLevel="0" collapsed="false">
      <c r="B75" s="22"/>
      <c r="C75" s="22"/>
      <c r="D75" s="22"/>
      <c r="G75" s="23"/>
      <c r="I75" s="23"/>
      <c r="J75" s="27"/>
      <c r="K75" s="23"/>
      <c r="L75" s="23"/>
      <c r="M75" s="23"/>
      <c r="N75" s="22"/>
      <c r="O75" s="22"/>
      <c r="P75" s="22"/>
      <c r="R75" s="22"/>
      <c r="S75" s="22"/>
      <c r="T75" s="22"/>
      <c r="X75" s="22"/>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12.8" hidden="false" customHeight="false" outlineLevel="0" collapsed="false">
      <c r="B76" s="22"/>
      <c r="C76" s="22"/>
      <c r="D76" s="22"/>
      <c r="G76" s="23"/>
      <c r="I76" s="23"/>
      <c r="J76" s="27"/>
      <c r="K76" s="23"/>
      <c r="L76" s="23"/>
      <c r="M76" s="23"/>
      <c r="N76" s="22"/>
      <c r="O76" s="22"/>
      <c r="P76" s="22"/>
      <c r="R76" s="22"/>
      <c r="S76" s="22"/>
      <c r="T76" s="22"/>
      <c r="X76" s="22"/>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12.8" hidden="false" customHeight="false" outlineLevel="0" collapsed="false">
      <c r="B77" s="22"/>
      <c r="C77" s="22"/>
      <c r="D77" s="22"/>
      <c r="G77" s="23"/>
      <c r="I77" s="23"/>
      <c r="J77" s="27"/>
      <c r="K77" s="23"/>
      <c r="L77" s="23"/>
      <c r="M77" s="23"/>
      <c r="N77" s="22"/>
      <c r="O77" s="22"/>
      <c r="P77" s="22"/>
      <c r="R77" s="22"/>
      <c r="S77" s="22"/>
      <c r="T77" s="22"/>
      <c r="U77" s="22"/>
      <c r="X77" s="22"/>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12.8" hidden="false" customHeight="false" outlineLevel="0" collapsed="false">
      <c r="B78" s="22"/>
      <c r="C78" s="22"/>
      <c r="D78" s="22"/>
      <c r="G78" s="23"/>
      <c r="I78" s="23"/>
      <c r="J78" s="27"/>
      <c r="K78" s="23"/>
      <c r="L78" s="23"/>
      <c r="M78" s="23"/>
      <c r="N78" s="22"/>
      <c r="O78" s="22"/>
      <c r="P78" s="22"/>
      <c r="R78" s="22"/>
      <c r="S78" s="22"/>
      <c r="T78" s="22"/>
      <c r="U78" s="22"/>
      <c r="X78" s="22"/>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12.8" hidden="false" customHeight="false" outlineLevel="0" collapsed="false">
      <c r="B79" s="22"/>
      <c r="C79" s="22"/>
      <c r="D79" s="22"/>
      <c r="G79" s="23"/>
      <c r="I79" s="23"/>
      <c r="J79" s="27"/>
      <c r="K79" s="23"/>
      <c r="L79" s="23"/>
      <c r="M79" s="23"/>
      <c r="N79" s="22"/>
      <c r="O79" s="22"/>
      <c r="P79" s="22"/>
      <c r="R79" s="22"/>
      <c r="S79" s="22"/>
      <c r="T79" s="22"/>
      <c r="X79" s="22"/>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12.8" hidden="false" customHeight="false" outlineLevel="0" collapsed="false">
      <c r="B80" s="22"/>
      <c r="C80" s="22"/>
      <c r="D80" s="22"/>
      <c r="G80" s="23"/>
      <c r="I80" s="23"/>
      <c r="J80" s="27"/>
      <c r="K80" s="23"/>
      <c r="L80" s="23"/>
      <c r="M80" s="23"/>
      <c r="N80" s="22"/>
      <c r="O80" s="22"/>
      <c r="P80" s="22"/>
      <c r="R80" s="22"/>
      <c r="S80" s="22"/>
      <c r="T80" s="22"/>
      <c r="U80" s="22"/>
      <c r="X80" s="22"/>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12.8" hidden="false" customHeight="false" outlineLevel="0" collapsed="false">
      <c r="B81" s="22"/>
      <c r="C81" s="22"/>
      <c r="D81" s="22"/>
      <c r="G81" s="23"/>
      <c r="I81" s="23"/>
      <c r="J81" s="27"/>
      <c r="K81" s="23"/>
      <c r="L81" s="23"/>
      <c r="M81" s="23"/>
      <c r="N81" s="22"/>
      <c r="O81" s="22"/>
      <c r="P81" s="22"/>
      <c r="R81" s="22"/>
      <c r="S81" s="22"/>
      <c r="T81" s="22"/>
      <c r="U81" s="22"/>
      <c r="V81" s="22"/>
      <c r="X81" s="22"/>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12.8" hidden="false" customHeight="false" outlineLevel="0" collapsed="false">
      <c r="B82" s="22"/>
      <c r="C82" s="22"/>
      <c r="D82" s="22"/>
      <c r="G82" s="23"/>
      <c r="I82" s="23"/>
      <c r="J82" s="27"/>
      <c r="K82" s="23"/>
      <c r="L82" s="23"/>
      <c r="M82" s="23"/>
      <c r="N82" s="22"/>
      <c r="O82" s="22"/>
      <c r="P82" s="22"/>
      <c r="R82" s="22"/>
      <c r="S82" s="22"/>
      <c r="T82" s="22"/>
      <c r="U82" s="22"/>
      <c r="V82" s="22"/>
      <c r="X82" s="22"/>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12.8" hidden="false" customHeight="false" outlineLevel="0" collapsed="false">
      <c r="B83" s="22"/>
      <c r="C83" s="22"/>
      <c r="D83" s="22"/>
      <c r="G83" s="23"/>
      <c r="I83" s="23"/>
      <c r="J83" s="27"/>
      <c r="K83" s="23"/>
      <c r="L83" s="23"/>
      <c r="M83" s="23"/>
      <c r="N83" s="22"/>
      <c r="O83" s="22"/>
      <c r="P83" s="22"/>
      <c r="R83" s="22"/>
      <c r="S83" s="22"/>
      <c r="T83" s="22"/>
      <c r="X83" s="22"/>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12.8" hidden="false" customHeight="false" outlineLevel="0" collapsed="false">
      <c r="B84" s="22"/>
      <c r="C84" s="22"/>
      <c r="D84" s="22"/>
      <c r="G84" s="23"/>
      <c r="J84" s="27"/>
      <c r="L84" s="23"/>
      <c r="M84" s="23"/>
      <c r="N84" s="22"/>
      <c r="O84" s="22"/>
      <c r="P84" s="22"/>
      <c r="R84" s="22"/>
      <c r="S84" s="22"/>
      <c r="T84" s="22"/>
      <c r="X84" s="22"/>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12.8" hidden="false" customHeight="false" outlineLevel="0" collapsed="false">
      <c r="B85" s="22"/>
      <c r="C85" s="22"/>
      <c r="D85" s="22"/>
      <c r="G85" s="23"/>
      <c r="I85" s="23"/>
      <c r="J85" s="27"/>
      <c r="K85" s="23"/>
      <c r="L85" s="23"/>
      <c r="M85" s="23"/>
      <c r="N85" s="22"/>
      <c r="P85" s="22"/>
      <c r="R85" s="22"/>
      <c r="S85" s="22"/>
      <c r="T85" s="22"/>
      <c r="U85" s="22"/>
      <c r="V85" s="22"/>
      <c r="X85" s="22"/>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2.8" hidden="false" customHeight="false" outlineLevel="0" collapsed="false">
      <c r="B86" s="22"/>
      <c r="C86" s="22"/>
      <c r="D86" s="22"/>
      <c r="G86" s="23"/>
      <c r="I86" s="23"/>
      <c r="J86" s="27"/>
      <c r="K86" s="23"/>
      <c r="L86" s="23"/>
      <c r="M86" s="23"/>
      <c r="N86" s="22"/>
      <c r="O86" s="22"/>
      <c r="P86" s="22"/>
      <c r="R86" s="22"/>
      <c r="S86" s="22"/>
      <c r="T86" s="22"/>
      <c r="U86" s="22"/>
      <c r="V86" s="22"/>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12.8" hidden="false" customHeight="false" outlineLevel="0" collapsed="false">
      <c r="B87" s="22"/>
      <c r="C87" s="22"/>
      <c r="D87" s="22"/>
      <c r="G87" s="22"/>
      <c r="H87" s="2"/>
      <c r="I87" s="22"/>
      <c r="J87" s="29"/>
      <c r="K87" s="22"/>
      <c r="L87" s="22"/>
      <c r="M87" s="22"/>
      <c r="N87" s="22"/>
      <c r="O87" s="22"/>
      <c r="P87" s="22"/>
      <c r="R87" s="22"/>
      <c r="S87" s="22"/>
      <c r="T87" s="22"/>
      <c r="U87" s="22"/>
      <c r="V87" s="22"/>
      <c r="W87" s="22"/>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12.8" hidden="false" customHeight="false" outlineLevel="0" collapsed="false">
      <c r="B88" s="22"/>
      <c r="C88" s="22"/>
      <c r="D88" s="22"/>
      <c r="G88" s="23"/>
      <c r="I88" s="23"/>
      <c r="J88" s="27"/>
      <c r="K88" s="23"/>
      <c r="L88" s="23"/>
      <c r="M88" s="23"/>
      <c r="N88" s="22"/>
      <c r="O88" s="22"/>
      <c r="P88" s="22"/>
      <c r="R88" s="22"/>
      <c r="S88" s="22"/>
      <c r="T88" s="22"/>
      <c r="U88" s="22"/>
      <c r="V88" s="22"/>
      <c r="W88" s="22"/>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8" hidden="false" customHeight="false" outlineLevel="0" collapsed="false">
      <c r="B89" s="22"/>
      <c r="C89" s="22"/>
      <c r="D89" s="22"/>
      <c r="G89" s="23"/>
      <c r="I89" s="23"/>
      <c r="J89" s="27"/>
      <c r="K89" s="23"/>
      <c r="L89" s="23"/>
      <c r="M89" s="23"/>
      <c r="N89" s="22"/>
      <c r="O89" s="22"/>
      <c r="P89" s="22"/>
      <c r="R89" s="22"/>
      <c r="S89" s="22"/>
      <c r="T89" s="22"/>
      <c r="U89" s="22"/>
      <c r="V89" s="22"/>
      <c r="W89" s="22"/>
      <c r="X89" s="22"/>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12.8" hidden="false" customHeight="false" outlineLevel="0" collapsed="false">
      <c r="B90" s="22"/>
      <c r="C90" s="22"/>
      <c r="D90" s="22"/>
      <c r="G90" s="23"/>
      <c r="I90" s="23"/>
      <c r="J90" s="27"/>
      <c r="K90" s="23"/>
      <c r="L90" s="23"/>
      <c r="M90" s="23"/>
      <c r="N90" s="22"/>
      <c r="O90" s="22"/>
      <c r="P90" s="22"/>
      <c r="R90" s="22"/>
      <c r="S90" s="22"/>
      <c r="T90" s="22"/>
      <c r="U90" s="22"/>
      <c r="V90" s="22"/>
      <c r="W90" s="22"/>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2.8" hidden="false" customHeight="false" outlineLevel="0" collapsed="false">
      <c r="B91" s="22"/>
      <c r="C91" s="22"/>
      <c r="D91" s="22"/>
      <c r="G91" s="22"/>
      <c r="H91" s="2"/>
      <c r="I91" s="22"/>
      <c r="J91" s="29"/>
      <c r="K91" s="22"/>
      <c r="L91" s="22"/>
      <c r="M91" s="22"/>
      <c r="N91" s="22"/>
      <c r="O91" s="22"/>
      <c r="P91" s="22"/>
      <c r="R91" s="22"/>
      <c r="S91" s="22"/>
      <c r="T91" s="22"/>
      <c r="U91" s="22"/>
      <c r="V91" s="22"/>
      <c r="W91" s="22"/>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2.8" hidden="false" customHeight="false" outlineLevel="0" collapsed="false">
      <c r="B92" s="22"/>
      <c r="C92" s="22"/>
      <c r="D92" s="22"/>
      <c r="G92" s="23"/>
      <c r="I92" s="23"/>
      <c r="J92" s="27"/>
      <c r="K92" s="23"/>
      <c r="L92" s="23"/>
      <c r="M92" s="23"/>
      <c r="N92" s="22"/>
      <c r="O92" s="22"/>
      <c r="P92" s="22"/>
      <c r="R92" s="22"/>
      <c r="S92" s="22"/>
      <c r="T92" s="22"/>
      <c r="U92" s="24"/>
      <c r="V92" s="22"/>
      <c r="W92" s="22"/>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12.8" hidden="false" customHeight="false" outlineLevel="0" collapsed="false">
      <c r="B93" s="22"/>
      <c r="C93" s="22"/>
      <c r="D93" s="22"/>
      <c r="G93" s="23"/>
      <c r="I93" s="23"/>
      <c r="J93" s="27"/>
      <c r="K93" s="23"/>
      <c r="L93" s="23"/>
      <c r="M93" s="23"/>
      <c r="N93" s="22"/>
      <c r="O93" s="22"/>
      <c r="P93" s="22"/>
      <c r="R93" s="22"/>
      <c r="S93" s="22"/>
      <c r="T93" s="22"/>
      <c r="U93" s="22"/>
      <c r="V93" s="22"/>
      <c r="X93" s="22"/>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12.8" hidden="false" customHeight="false" outlineLevel="0" collapsed="false">
      <c r="B94" s="22"/>
      <c r="C94" s="22"/>
      <c r="D94" s="22"/>
      <c r="G94" s="23"/>
      <c r="I94" s="23"/>
      <c r="J94" s="27"/>
      <c r="K94" s="23"/>
      <c r="L94" s="23"/>
      <c r="M94" s="23"/>
      <c r="N94" s="22"/>
      <c r="O94" s="22"/>
      <c r="P94" s="22"/>
      <c r="R94" s="22"/>
      <c r="S94" s="22"/>
      <c r="T94" s="22"/>
      <c r="V94" s="22"/>
      <c r="X94" s="22"/>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12.8" hidden="false" customHeight="false" outlineLevel="0" collapsed="false">
      <c r="B95" s="22"/>
      <c r="C95" s="22"/>
      <c r="D95" s="22"/>
      <c r="G95" s="23"/>
      <c r="I95" s="23"/>
      <c r="J95" s="27"/>
      <c r="K95" s="23"/>
      <c r="L95" s="23"/>
      <c r="M95" s="23"/>
      <c r="N95" s="22"/>
      <c r="O95" s="22"/>
      <c r="P95" s="22"/>
      <c r="R95" s="22"/>
      <c r="S95" s="22"/>
      <c r="T95" s="22"/>
      <c r="U95" s="24"/>
      <c r="V95" s="22"/>
      <c r="W95" s="22"/>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12.8" hidden="false" customHeight="false" outlineLevel="0" collapsed="false">
      <c r="B96" s="22"/>
      <c r="C96" s="22"/>
      <c r="D96" s="22"/>
      <c r="G96" s="23"/>
      <c r="I96" s="23"/>
      <c r="J96" s="27"/>
      <c r="K96" s="23"/>
      <c r="L96" s="23"/>
      <c r="M96" s="23"/>
      <c r="N96" s="22"/>
      <c r="O96" s="22"/>
      <c r="P96" s="22"/>
      <c r="R96" s="22"/>
      <c r="S96" s="22"/>
      <c r="T96" s="22"/>
      <c r="U96" s="22"/>
      <c r="V96" s="22"/>
      <c r="W96" s="22"/>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12.8" hidden="false" customHeight="false" outlineLevel="0" collapsed="false">
      <c r="B97" s="22"/>
      <c r="C97" s="22"/>
      <c r="D97" s="22"/>
      <c r="G97" s="23"/>
      <c r="I97" s="23"/>
      <c r="J97" s="27"/>
      <c r="K97" s="23"/>
      <c r="L97" s="23"/>
      <c r="M97" s="23"/>
      <c r="N97" s="22"/>
      <c r="O97" s="22"/>
      <c r="P97" s="22"/>
      <c r="R97" s="22"/>
      <c r="S97" s="22"/>
      <c r="T97" s="22"/>
      <c r="X97" s="22"/>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12.8" hidden="false" customHeight="false" outlineLevel="0" collapsed="false">
      <c r="B98" s="22"/>
      <c r="C98" s="22"/>
      <c r="D98" s="22"/>
      <c r="G98" s="23"/>
      <c r="I98" s="23"/>
      <c r="J98" s="27"/>
      <c r="K98" s="23"/>
      <c r="L98" s="23"/>
      <c r="M98" s="23"/>
      <c r="N98" s="22"/>
      <c r="O98" s="22"/>
      <c r="P98" s="22"/>
      <c r="R98" s="22"/>
      <c r="S98" s="22"/>
      <c r="T98" s="22"/>
      <c r="X98" s="22"/>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12.8" hidden="false" customHeight="false" outlineLevel="0" collapsed="false">
      <c r="B99" s="22"/>
      <c r="C99" s="22"/>
      <c r="D99" s="22"/>
      <c r="G99" s="23"/>
      <c r="I99" s="23"/>
      <c r="J99" s="27"/>
      <c r="K99" s="23"/>
      <c r="L99" s="23"/>
      <c r="M99" s="23"/>
      <c r="N99" s="22"/>
      <c r="O99" s="22"/>
      <c r="P99" s="22"/>
      <c r="R99" s="22"/>
      <c r="S99" s="22"/>
      <c r="T99" s="22"/>
      <c r="U99" s="22"/>
      <c r="V99" s="22"/>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2.8" hidden="false" customHeight="false" outlineLevel="0" collapsed="false">
      <c r="B100" s="22"/>
      <c r="C100" s="22"/>
      <c r="D100" s="22"/>
      <c r="G100" s="23"/>
      <c r="I100" s="23"/>
      <c r="J100" s="27"/>
      <c r="K100" s="23"/>
      <c r="L100" s="23"/>
      <c r="M100" s="23"/>
      <c r="N100" s="22"/>
      <c r="O100" s="22"/>
      <c r="P100" s="22"/>
      <c r="R100" s="22"/>
      <c r="S100" s="22"/>
      <c r="T100" s="22"/>
      <c r="U100" s="22"/>
      <c r="X100" s="22"/>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12.8" hidden="false" customHeight="false" outlineLevel="0" collapsed="false">
      <c r="B101" s="22"/>
      <c r="C101" s="22"/>
      <c r="D101" s="22"/>
      <c r="G101" s="23"/>
      <c r="I101" s="23"/>
      <c r="J101" s="27"/>
      <c r="K101" s="23"/>
      <c r="L101" s="23"/>
      <c r="M101" s="23"/>
      <c r="N101" s="22"/>
      <c r="O101" s="22"/>
      <c r="P101" s="22"/>
      <c r="R101" s="22"/>
      <c r="S101" s="22"/>
      <c r="T101" s="22"/>
      <c r="U101" s="22"/>
      <c r="X101" s="22"/>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12.8" hidden="false" customHeight="false" outlineLevel="0" collapsed="false">
      <c r="B102" s="22"/>
      <c r="C102" s="22"/>
      <c r="D102" s="22"/>
      <c r="G102" s="23"/>
      <c r="I102" s="23"/>
      <c r="J102" s="27"/>
      <c r="K102" s="23"/>
      <c r="L102" s="23"/>
      <c r="M102" s="23"/>
      <c r="N102" s="22"/>
      <c r="O102" s="22"/>
      <c r="P102" s="22"/>
      <c r="R102" s="22"/>
      <c r="S102" s="22"/>
      <c r="T102" s="22"/>
      <c r="V102" s="22"/>
      <c r="X102" s="22"/>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12.8" hidden="false" customHeight="false" outlineLevel="0" collapsed="false">
      <c r="B103" s="22"/>
      <c r="C103" s="22"/>
      <c r="D103" s="22"/>
      <c r="G103" s="23"/>
      <c r="I103" s="23"/>
      <c r="J103" s="27"/>
      <c r="K103" s="23"/>
      <c r="L103" s="23"/>
      <c r="M103" s="23"/>
      <c r="N103" s="22"/>
      <c r="O103" s="22"/>
      <c r="P103" s="22"/>
      <c r="R103" s="22"/>
      <c r="S103" s="22"/>
      <c r="T103" s="22"/>
      <c r="V103" s="22"/>
      <c r="X103" s="22"/>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12.8" hidden="false" customHeight="false" outlineLevel="0" collapsed="false">
      <c r="B104" s="22"/>
      <c r="C104" s="22"/>
      <c r="D104" s="22"/>
      <c r="G104" s="23"/>
      <c r="I104" s="23"/>
      <c r="J104" s="27"/>
      <c r="K104" s="23"/>
      <c r="L104" s="23"/>
      <c r="M104" s="23"/>
      <c r="N104" s="22"/>
      <c r="O104" s="22"/>
      <c r="P104" s="22"/>
      <c r="R104" s="22"/>
      <c r="S104" s="22"/>
      <c r="T104" s="22"/>
      <c r="U104" s="22"/>
      <c r="V104" s="22"/>
      <c r="X104" s="22"/>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12.8" hidden="false" customHeight="false" outlineLevel="0" collapsed="false">
      <c r="B105" s="22"/>
      <c r="C105" s="22"/>
      <c r="D105" s="22"/>
      <c r="G105" s="23"/>
      <c r="I105" s="23"/>
      <c r="J105" s="27"/>
      <c r="K105" s="23"/>
      <c r="L105" s="23"/>
      <c r="M105" s="23"/>
      <c r="N105" s="22"/>
      <c r="O105" s="22"/>
      <c r="P105" s="22"/>
      <c r="R105" s="22"/>
      <c r="S105" s="22"/>
      <c r="T105" s="22"/>
      <c r="V105" s="22"/>
      <c r="X105" s="22"/>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12.8" hidden="false" customHeight="false" outlineLevel="0" collapsed="false">
      <c r="B106" s="22"/>
      <c r="C106" s="22"/>
      <c r="D106" s="22"/>
      <c r="G106" s="23"/>
      <c r="I106" s="23"/>
      <c r="J106" s="27"/>
      <c r="K106" s="23"/>
      <c r="L106" s="23"/>
      <c r="M106" s="23"/>
      <c r="N106" s="22"/>
      <c r="O106" s="22"/>
      <c r="P106" s="22"/>
      <c r="R106" s="22"/>
      <c r="S106" s="22"/>
      <c r="T106" s="22"/>
      <c r="V106" s="22"/>
      <c r="X106" s="22"/>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12.8" hidden="false" customHeight="false" outlineLevel="0" collapsed="false">
      <c r="B107" s="22"/>
      <c r="C107" s="22"/>
      <c r="D107" s="22"/>
      <c r="G107" s="23"/>
      <c r="J107" s="27"/>
      <c r="L107" s="23"/>
      <c r="M107" s="23"/>
      <c r="N107" s="22"/>
      <c r="O107" s="22"/>
      <c r="P107" s="22"/>
      <c r="R107" s="22"/>
      <c r="S107" s="22"/>
      <c r="T107" s="22"/>
      <c r="U107" s="22"/>
      <c r="X107" s="22"/>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12.8" hidden="false" customHeight="false" outlineLevel="0" collapsed="false">
      <c r="B108" s="22"/>
      <c r="C108" s="22"/>
      <c r="D108" s="22"/>
      <c r="G108" s="23"/>
      <c r="I108" s="23"/>
      <c r="J108" s="27"/>
      <c r="K108" s="23"/>
      <c r="L108" s="23"/>
      <c r="M108" s="23"/>
      <c r="N108" s="22"/>
      <c r="O108" s="22"/>
      <c r="P108" s="22"/>
      <c r="R108" s="22"/>
      <c r="S108" s="22"/>
      <c r="T108" s="22"/>
      <c r="X108" s="22"/>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12.8" hidden="false" customHeight="false" outlineLevel="0" collapsed="false">
      <c r="B109" s="22"/>
      <c r="C109" s="22"/>
      <c r="D109" s="22"/>
      <c r="G109" s="23"/>
      <c r="I109" s="23"/>
      <c r="J109" s="27"/>
      <c r="K109" s="23"/>
      <c r="L109" s="23"/>
      <c r="M109" s="23"/>
      <c r="N109" s="22"/>
      <c r="O109" s="22"/>
      <c r="P109" s="22"/>
      <c r="R109" s="22"/>
      <c r="S109" s="22"/>
      <c r="T109" s="22"/>
      <c r="X109" s="22"/>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12.8" hidden="false" customHeight="false" outlineLevel="0" collapsed="false">
      <c r="B110" s="22"/>
      <c r="C110" s="22"/>
      <c r="D110" s="22"/>
      <c r="G110" s="23"/>
      <c r="I110" s="23"/>
      <c r="J110" s="27"/>
      <c r="K110" s="23"/>
      <c r="L110" s="23"/>
      <c r="M110" s="23"/>
      <c r="N110" s="22"/>
      <c r="O110" s="22"/>
      <c r="P110" s="22"/>
      <c r="R110" s="22"/>
      <c r="S110" s="22"/>
      <c r="T110" s="22"/>
      <c r="V110" s="22"/>
      <c r="X110" s="22"/>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12.8" hidden="false" customHeight="false" outlineLevel="0" collapsed="false">
      <c r="B111" s="22"/>
      <c r="C111" s="22"/>
      <c r="D111" s="22"/>
      <c r="G111" s="23"/>
      <c r="I111" s="23"/>
      <c r="J111" s="27"/>
      <c r="K111" s="23"/>
      <c r="L111" s="23"/>
      <c r="M111" s="23"/>
      <c r="N111" s="22"/>
      <c r="O111" s="22"/>
      <c r="P111" s="22"/>
      <c r="R111" s="22"/>
      <c r="S111" s="22"/>
      <c r="T111" s="22"/>
      <c r="V111" s="22"/>
      <c r="X111" s="22"/>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2.8" hidden="false" customHeight="false" outlineLevel="0" collapsed="false">
      <c r="B112" s="22"/>
      <c r="C112" s="22"/>
      <c r="D112" s="22"/>
      <c r="G112" s="23"/>
      <c r="I112" s="23"/>
      <c r="J112" s="27"/>
      <c r="K112" s="23"/>
      <c r="L112" s="23"/>
      <c r="M112" s="23"/>
      <c r="N112" s="22"/>
      <c r="O112" s="22"/>
      <c r="P112" s="22"/>
      <c r="R112" s="22"/>
      <c r="S112" s="22"/>
      <c r="T112" s="22"/>
      <c r="V112" s="22"/>
      <c r="X112" s="22"/>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2.8" hidden="false" customHeight="false" outlineLevel="0" collapsed="false">
      <c r="B113" s="22"/>
      <c r="C113" s="22"/>
      <c r="D113" s="22"/>
      <c r="G113" s="23"/>
      <c r="I113" s="23"/>
      <c r="J113" s="27"/>
      <c r="K113" s="23"/>
      <c r="L113" s="23"/>
      <c r="M113" s="23"/>
      <c r="N113" s="22"/>
      <c r="O113" s="22"/>
      <c r="P113" s="22"/>
      <c r="R113" s="22"/>
      <c r="S113" s="22"/>
      <c r="T113" s="22"/>
      <c r="U113" s="22"/>
      <c r="V113" s="22"/>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2.8" hidden="false" customHeight="false" outlineLevel="0" collapsed="false">
      <c r="B114" s="22"/>
      <c r="C114" s="22"/>
      <c r="D114" s="22"/>
      <c r="G114" s="23"/>
      <c r="I114" s="23"/>
      <c r="J114" s="27"/>
      <c r="K114" s="23"/>
      <c r="L114" s="23"/>
      <c r="M114" s="23"/>
      <c r="N114" s="22"/>
      <c r="O114" s="22"/>
      <c r="P114" s="22"/>
      <c r="R114" s="22"/>
      <c r="S114" s="22"/>
      <c r="T114" s="22"/>
      <c r="U114" s="22"/>
      <c r="V114" s="22"/>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2.8" hidden="false" customHeight="false" outlineLevel="0" collapsed="false">
      <c r="B115" s="22"/>
      <c r="C115" s="22"/>
      <c r="D115" s="22"/>
      <c r="G115" s="23"/>
      <c r="I115" s="23"/>
      <c r="J115" s="27"/>
      <c r="K115" s="23"/>
      <c r="L115" s="23"/>
      <c r="M115" s="23"/>
      <c r="N115" s="22"/>
      <c r="O115" s="22"/>
      <c r="P115" s="22"/>
      <c r="R115" s="22"/>
      <c r="S115" s="22"/>
      <c r="T115" s="22"/>
      <c r="U115" s="22"/>
      <c r="V115" s="22"/>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2.8" hidden="false" customHeight="false" outlineLevel="0" collapsed="false">
      <c r="B116" s="22"/>
      <c r="C116" s="22"/>
      <c r="D116" s="22"/>
      <c r="G116" s="23"/>
      <c r="I116" s="23"/>
      <c r="J116" s="27"/>
      <c r="K116" s="23"/>
      <c r="L116" s="23"/>
      <c r="M116" s="23"/>
      <c r="N116" s="22"/>
      <c r="O116" s="22"/>
      <c r="P116" s="22"/>
      <c r="R116" s="22"/>
      <c r="S116" s="22"/>
      <c r="T116" s="22"/>
      <c r="U116" s="22"/>
      <c r="V116" s="22"/>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2.8" hidden="false" customHeight="false" outlineLevel="0" collapsed="false">
      <c r="B117" s="22"/>
      <c r="C117" s="22"/>
      <c r="D117" s="22"/>
      <c r="G117" s="23"/>
      <c r="I117" s="23"/>
      <c r="J117" s="27"/>
      <c r="K117" s="23"/>
      <c r="L117" s="23"/>
      <c r="M117" s="23"/>
      <c r="N117" s="22"/>
      <c r="O117" s="22"/>
      <c r="P117" s="22"/>
      <c r="R117" s="22"/>
      <c r="S117" s="22"/>
      <c r="T117" s="22"/>
      <c r="U117" s="22"/>
      <c r="V117" s="22"/>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2.8" hidden="false" customHeight="false" outlineLevel="0" collapsed="false">
      <c r="B118" s="22"/>
      <c r="C118" s="22"/>
      <c r="D118" s="22"/>
      <c r="G118" s="23"/>
      <c r="I118" s="23"/>
      <c r="J118" s="27"/>
      <c r="K118" s="23"/>
      <c r="L118" s="23"/>
      <c r="M118" s="23"/>
      <c r="N118" s="22"/>
      <c r="O118" s="22"/>
      <c r="P118" s="22"/>
      <c r="R118" s="22"/>
      <c r="S118" s="22"/>
      <c r="T118" s="22"/>
      <c r="U118" s="22"/>
      <c r="V118" s="22"/>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2.8" hidden="false" customHeight="false" outlineLevel="0" collapsed="false">
      <c r="B119" s="22"/>
      <c r="C119" s="22"/>
      <c r="D119" s="22"/>
      <c r="G119" s="23"/>
      <c r="I119" s="23"/>
      <c r="J119" s="27"/>
      <c r="K119" s="23"/>
      <c r="L119" s="23"/>
      <c r="M119" s="23"/>
      <c r="N119" s="22"/>
      <c r="O119" s="22"/>
      <c r="P119" s="22"/>
      <c r="R119" s="22"/>
      <c r="S119" s="22"/>
      <c r="T119" s="22"/>
      <c r="U119" s="22"/>
      <c r="V119" s="22"/>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2.8" hidden="false" customHeight="false" outlineLevel="0" collapsed="false">
      <c r="B120" s="22"/>
      <c r="C120" s="22"/>
      <c r="D120" s="22"/>
      <c r="G120" s="23"/>
      <c r="I120" s="23"/>
      <c r="J120" s="27"/>
      <c r="K120" s="23"/>
      <c r="L120" s="23"/>
      <c r="M120" s="23"/>
      <c r="N120" s="22"/>
      <c r="O120" s="22"/>
      <c r="P120" s="22"/>
      <c r="R120" s="22"/>
      <c r="S120" s="22"/>
      <c r="T120" s="22"/>
      <c r="U120" s="22"/>
      <c r="V120" s="22"/>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2.8" hidden="false" customHeight="false" outlineLevel="0" collapsed="false">
      <c r="B121" s="22"/>
      <c r="C121" s="22"/>
      <c r="D121" s="22"/>
      <c r="G121" s="23"/>
      <c r="I121" s="23"/>
      <c r="J121" s="27"/>
      <c r="K121" s="23"/>
      <c r="L121" s="23"/>
      <c r="M121" s="23"/>
      <c r="N121" s="22"/>
      <c r="O121" s="22"/>
      <c r="P121" s="22"/>
      <c r="R121" s="22"/>
      <c r="S121" s="22"/>
      <c r="T121" s="22"/>
      <c r="U121" s="22"/>
      <c r="V121" s="22"/>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2.8" hidden="false" customHeight="false" outlineLevel="0" collapsed="false">
      <c r="B122" s="22"/>
      <c r="C122" s="22"/>
      <c r="D122" s="22"/>
      <c r="G122" s="23"/>
      <c r="I122" s="23"/>
      <c r="J122" s="27"/>
      <c r="K122" s="23"/>
      <c r="L122" s="23"/>
      <c r="M122" s="23"/>
      <c r="N122" s="22"/>
      <c r="O122" s="22"/>
      <c r="P122" s="22"/>
      <c r="R122" s="22"/>
      <c r="S122" s="22"/>
      <c r="T122" s="22"/>
      <c r="U122" s="22"/>
      <c r="V122" s="22"/>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2.8" hidden="false" customHeight="false" outlineLevel="0" collapsed="false">
      <c r="B123" s="22"/>
      <c r="C123" s="22"/>
      <c r="D123" s="22"/>
      <c r="G123" s="23"/>
      <c r="I123" s="23"/>
      <c r="J123" s="27"/>
      <c r="K123" s="23"/>
      <c r="L123" s="23"/>
      <c r="M123" s="23"/>
      <c r="N123" s="22"/>
      <c r="O123" s="22"/>
      <c r="P123" s="22"/>
      <c r="R123" s="22"/>
      <c r="S123" s="22"/>
      <c r="T123" s="22"/>
      <c r="U123" s="22"/>
      <c r="V123" s="22"/>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2.8" hidden="false" customHeight="false" outlineLevel="0" collapsed="false">
      <c r="B124" s="22"/>
      <c r="C124" s="22"/>
      <c r="D124" s="22"/>
      <c r="G124" s="23"/>
      <c r="I124" s="23"/>
      <c r="J124" s="27"/>
      <c r="K124" s="23"/>
      <c r="L124" s="23"/>
      <c r="M124" s="23"/>
      <c r="N124" s="22"/>
      <c r="O124" s="22"/>
      <c r="P124" s="22"/>
      <c r="R124" s="22"/>
      <c r="S124" s="22"/>
      <c r="T124" s="22"/>
      <c r="U124" s="22"/>
      <c r="V124" s="22"/>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2.8" hidden="false" customHeight="false" outlineLevel="0" collapsed="false">
      <c r="B125" s="22"/>
      <c r="C125" s="22"/>
      <c r="D125" s="22"/>
      <c r="G125" s="23"/>
      <c r="I125" s="23"/>
      <c r="J125" s="27"/>
      <c r="K125" s="23"/>
      <c r="L125" s="23"/>
      <c r="M125" s="23"/>
      <c r="N125" s="22"/>
      <c r="O125" s="22"/>
      <c r="P125" s="22"/>
      <c r="R125" s="22"/>
      <c r="S125" s="22"/>
      <c r="T125" s="22"/>
      <c r="U125" s="22"/>
      <c r="V125" s="22"/>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2.8" hidden="false" customHeight="false" outlineLevel="0" collapsed="false">
      <c r="B126" s="22"/>
      <c r="C126" s="22"/>
      <c r="D126" s="22"/>
      <c r="G126" s="23"/>
      <c r="I126" s="23"/>
      <c r="J126" s="27"/>
      <c r="K126" s="23"/>
      <c r="L126" s="23"/>
      <c r="M126" s="23"/>
      <c r="N126" s="22"/>
      <c r="O126" s="22"/>
      <c r="P126" s="22"/>
      <c r="R126" s="22"/>
      <c r="S126" s="22"/>
      <c r="T126" s="22"/>
      <c r="U126" s="22"/>
      <c r="V126" s="22"/>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2.8" hidden="false" customHeight="false" outlineLevel="0" collapsed="false">
      <c r="B127" s="22"/>
      <c r="C127" s="22"/>
      <c r="D127" s="22"/>
      <c r="G127" s="23"/>
      <c r="I127" s="23"/>
      <c r="J127" s="27"/>
      <c r="K127" s="23"/>
      <c r="L127" s="23"/>
      <c r="M127" s="23"/>
      <c r="N127" s="22"/>
      <c r="O127" s="22"/>
      <c r="P127" s="22"/>
      <c r="R127" s="22"/>
      <c r="S127" s="22"/>
      <c r="T127" s="22"/>
      <c r="U127" s="22"/>
      <c r="V127" s="22"/>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2.8" hidden="false" customHeight="false" outlineLevel="0" collapsed="false">
      <c r="B128" s="22"/>
      <c r="C128" s="22"/>
      <c r="D128" s="22"/>
      <c r="G128" s="23"/>
      <c r="I128" s="23"/>
      <c r="J128" s="27"/>
      <c r="K128" s="23"/>
      <c r="L128" s="23"/>
      <c r="M128" s="23"/>
      <c r="N128" s="22"/>
      <c r="O128" s="22"/>
      <c r="P128" s="22"/>
      <c r="R128" s="22"/>
      <c r="S128" s="22"/>
      <c r="T128" s="22"/>
      <c r="U128" s="22"/>
      <c r="V128" s="22"/>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2.8" hidden="false" customHeight="false" outlineLevel="0" collapsed="false">
      <c r="B129" s="22"/>
      <c r="C129" s="22"/>
      <c r="D129" s="22"/>
      <c r="G129" s="23"/>
      <c r="I129" s="23"/>
      <c r="J129" s="27"/>
      <c r="K129" s="23"/>
      <c r="L129" s="23"/>
      <c r="M129" s="23"/>
      <c r="N129" s="22"/>
      <c r="O129" s="22"/>
      <c r="P129" s="22"/>
      <c r="R129" s="22"/>
      <c r="S129" s="22"/>
      <c r="T129" s="22"/>
      <c r="U129" s="22"/>
      <c r="V129" s="22"/>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2.8" hidden="false" customHeight="false" outlineLevel="0" collapsed="false">
      <c r="B130" s="22"/>
      <c r="C130" s="22"/>
      <c r="D130" s="22"/>
      <c r="G130" s="23"/>
      <c r="I130" s="23"/>
      <c r="J130" s="27"/>
      <c r="K130" s="23"/>
      <c r="L130" s="23"/>
      <c r="M130" s="23"/>
      <c r="N130" s="22"/>
      <c r="O130" s="22"/>
      <c r="P130" s="22"/>
      <c r="R130" s="22"/>
      <c r="S130" s="22"/>
      <c r="T130" s="22"/>
      <c r="U130" s="22"/>
      <c r="V130" s="22"/>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12.8" hidden="false" customHeight="false" outlineLevel="0" collapsed="false">
      <c r="B131" s="22"/>
      <c r="C131" s="22"/>
      <c r="D131" s="22"/>
      <c r="G131" s="23"/>
      <c r="I131" s="23"/>
      <c r="J131" s="27"/>
      <c r="K131" s="23"/>
      <c r="L131" s="23"/>
      <c r="M131" s="23"/>
      <c r="N131" s="22"/>
      <c r="O131" s="22"/>
      <c r="P131" s="22"/>
      <c r="R131" s="22"/>
      <c r="S131" s="22"/>
      <c r="T131" s="22"/>
      <c r="V131" s="22"/>
      <c r="X131" s="22"/>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2.8" hidden="false" customHeight="false" outlineLevel="0" collapsed="false">
      <c r="B132" s="22"/>
      <c r="C132" s="22"/>
      <c r="D132" s="22"/>
      <c r="G132" s="23"/>
      <c r="I132" s="23"/>
      <c r="J132" s="27"/>
      <c r="K132" s="23"/>
      <c r="L132" s="23"/>
      <c r="M132" s="23"/>
      <c r="N132" s="22"/>
      <c r="O132" s="22"/>
      <c r="P132" s="22"/>
      <c r="R132" s="22"/>
      <c r="S132" s="22"/>
      <c r="T132" s="22"/>
      <c r="U132" s="22"/>
      <c r="V132" s="22"/>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12.8" hidden="false" customHeight="false" outlineLevel="0" collapsed="false">
      <c r="B133" s="22"/>
      <c r="C133" s="22"/>
      <c r="D133" s="22"/>
      <c r="G133" s="23"/>
      <c r="J133" s="27"/>
      <c r="L133" s="23"/>
      <c r="M133" s="23"/>
      <c r="N133" s="22"/>
      <c r="O133" s="22"/>
      <c r="P133" s="22"/>
      <c r="R133" s="22"/>
      <c r="S133" s="22"/>
      <c r="T133" s="22"/>
      <c r="X133" s="22"/>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12.8" hidden="false" customHeight="false" outlineLevel="0" collapsed="false">
      <c r="B134" s="22"/>
      <c r="C134" s="22"/>
      <c r="D134" s="22"/>
      <c r="G134" s="23"/>
      <c r="J134" s="27"/>
      <c r="L134" s="23"/>
      <c r="M134" s="23"/>
      <c r="N134" s="22"/>
      <c r="O134" s="22"/>
      <c r="P134" s="22"/>
      <c r="R134" s="22"/>
      <c r="S134" s="22"/>
      <c r="T134" s="22"/>
      <c r="X134" s="22"/>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2.8" hidden="false" customHeight="false" outlineLevel="0" collapsed="false">
      <c r="B135" s="22"/>
      <c r="C135" s="22"/>
      <c r="D135" s="22"/>
      <c r="G135" s="23"/>
      <c r="I135" s="23"/>
      <c r="J135" s="27"/>
      <c r="K135" s="23"/>
      <c r="L135" s="23"/>
      <c r="M135" s="23"/>
      <c r="N135" s="22"/>
      <c r="O135" s="22"/>
      <c r="P135" s="22"/>
      <c r="Q135" s="22"/>
      <c r="R135" s="22"/>
      <c r="S135" s="22"/>
      <c r="T135" s="22"/>
      <c r="V135" s="22"/>
      <c r="X135" s="22"/>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12.8" hidden="false" customHeight="false" outlineLevel="0" collapsed="false">
      <c r="B136" s="22"/>
      <c r="C136" s="22"/>
      <c r="D136" s="22"/>
      <c r="G136" s="23"/>
      <c r="I136" s="23"/>
      <c r="J136" s="27"/>
      <c r="K136" s="23"/>
      <c r="L136" s="23"/>
      <c r="M136" s="23"/>
      <c r="N136" s="22"/>
      <c r="O136" s="22"/>
      <c r="P136" s="22"/>
      <c r="R136" s="22"/>
      <c r="S136" s="22"/>
      <c r="T136" s="22"/>
      <c r="X136" s="22"/>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12.8" hidden="false" customHeight="false" outlineLevel="0" collapsed="false">
      <c r="B137" s="22"/>
      <c r="C137" s="22"/>
      <c r="D137" s="22"/>
      <c r="G137" s="23"/>
      <c r="I137" s="23"/>
      <c r="J137" s="27"/>
      <c r="K137" s="23"/>
      <c r="L137" s="23"/>
      <c r="M137" s="23"/>
      <c r="N137" s="22"/>
      <c r="O137" s="22"/>
      <c r="P137" s="22"/>
      <c r="R137" s="22"/>
      <c r="S137" s="22"/>
      <c r="T137" s="22"/>
      <c r="V137" s="22"/>
      <c r="X137" s="22"/>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12.8" hidden="false" customHeight="false" outlineLevel="0" collapsed="false">
      <c r="B138" s="22"/>
      <c r="C138" s="22"/>
      <c r="D138" s="22"/>
      <c r="G138" s="23"/>
      <c r="J138" s="27"/>
      <c r="L138" s="23"/>
      <c r="M138" s="23"/>
      <c r="N138" s="22"/>
      <c r="O138" s="22"/>
      <c r="P138" s="22"/>
      <c r="R138" s="22"/>
      <c r="S138" s="22"/>
      <c r="T138" s="22"/>
      <c r="X138" s="22"/>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12.8" hidden="false" customHeight="false" outlineLevel="0" collapsed="false">
      <c r="B139" s="22"/>
      <c r="C139" s="22"/>
      <c r="D139" s="22"/>
      <c r="G139" s="23"/>
      <c r="J139" s="27"/>
      <c r="L139" s="23"/>
      <c r="M139" s="23"/>
      <c r="N139" s="22"/>
      <c r="O139" s="22"/>
      <c r="P139" s="22"/>
      <c r="R139" s="22"/>
      <c r="S139" s="22"/>
      <c r="T139" s="22"/>
      <c r="X139" s="22"/>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12.8" hidden="false" customHeight="false" outlineLevel="0" collapsed="false">
      <c r="B140" s="22"/>
      <c r="C140" s="22"/>
      <c r="D140" s="22"/>
      <c r="G140" s="23"/>
      <c r="J140" s="27"/>
      <c r="L140" s="23"/>
      <c r="M140" s="23"/>
      <c r="N140" s="22"/>
      <c r="O140" s="22"/>
      <c r="P140" s="22"/>
      <c r="R140" s="22"/>
      <c r="S140" s="22"/>
      <c r="T140" s="22"/>
      <c r="X140" s="22"/>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2.8" hidden="false" customHeight="false" outlineLevel="0" collapsed="false">
      <c r="B141" s="22"/>
      <c r="C141" s="22"/>
      <c r="D141" s="22"/>
      <c r="G141" s="23"/>
      <c r="I141" s="23"/>
      <c r="J141" s="27"/>
      <c r="K141" s="23"/>
      <c r="L141" s="23"/>
      <c r="P141" s="22"/>
      <c r="Q141" s="22"/>
      <c r="R141" s="22"/>
      <c r="S141" s="22"/>
      <c r="T141" s="22"/>
      <c r="U141" s="22"/>
      <c r="V141" s="22"/>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2.8" hidden="false" customHeight="false" outlineLevel="0" collapsed="false">
      <c r="B142" s="22"/>
      <c r="C142" s="22"/>
      <c r="D142" s="22"/>
      <c r="G142" s="23"/>
      <c r="I142" s="23"/>
      <c r="J142" s="27"/>
      <c r="K142" s="23"/>
      <c r="L142" s="23"/>
      <c r="P142" s="22"/>
      <c r="R142" s="22"/>
      <c r="S142" s="22"/>
      <c r="T142" s="22"/>
      <c r="U142" s="22"/>
      <c r="V142" s="22"/>
      <c r="W142" s="22"/>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94:U9999 U20:U92 U16:U17 U2:U14">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027"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3" ySplit="1" topLeftCell="D2" activePane="bottomRight" state="frozen"/>
      <selection pane="topLeft" activeCell="A1" activeCellId="0" sqref="A1"/>
      <selection pane="topRight" activeCell="D1" activeCellId="0" sqref="D1"/>
      <selection pane="bottomLeft" activeCell="A2" activeCellId="0" sqref="A2"/>
      <selection pane="bottomRight" activeCell="J1" activeCellId="0" sqref="J1"/>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fals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5" width="32.88"/>
    <col collapsed="false" customWidth="true" hidden="false" outlineLevel="0" max="17" min="17" style="2" width="3.97"/>
    <col collapsed="false" customWidth="true" hidden="false" outlineLevel="0" max="18" min="18" style="2" width="6.81"/>
    <col collapsed="false" customWidth="true" hidden="false" outlineLevel="0" max="19" min="19" style="25" width="34.83"/>
    <col collapsed="false" customWidth="true" hidden="false" outlineLevel="0" max="20" min="20" style="2" width="11.82"/>
    <col collapsed="false" customWidth="true" hidden="false" outlineLevel="0" max="21" min="21" style="25" width="34.19"/>
    <col collapsed="false" customWidth="true" hidden="false" outlineLevel="0" max="22" min="22" style="2" width="25.84"/>
    <col collapsed="false" customWidth="true" hidden="false" outlineLevel="0" max="23" min="23" style="25" width="29.9"/>
    <col collapsed="false" customWidth="false" hidden="false" outlineLevel="0" max="33" min="28" style="2" width="8.83"/>
  </cols>
  <sheetData>
    <row r="1" customFormat="false" ht="90.75" hidden="false" customHeight="false" outlineLevel="0" collapsed="false">
      <c r="A1" s="20" t="s">
        <v>22</v>
      </c>
      <c r="B1" s="20" t="s">
        <v>23</v>
      </c>
      <c r="C1" s="20" t="s">
        <v>24</v>
      </c>
      <c r="D1" s="20" t="s">
        <v>25</v>
      </c>
      <c r="E1" s="20" t="s">
        <v>26</v>
      </c>
      <c r="F1" s="20" t="s">
        <v>27</v>
      </c>
      <c r="G1" s="20" t="s">
        <v>28</v>
      </c>
      <c r="H1" s="20" t="s">
        <v>29</v>
      </c>
      <c r="I1" s="20" t="s">
        <v>30</v>
      </c>
      <c r="J1" s="26"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46" hidden="false" customHeight="false" outlineLevel="0" collapsed="false">
      <c r="A2" s="2" t="n">
        <v>333115</v>
      </c>
      <c r="B2" s="22" t="s">
        <v>876</v>
      </c>
      <c r="C2" s="22" t="s">
        <v>877</v>
      </c>
      <c r="D2" s="22" t="s">
        <v>516</v>
      </c>
      <c r="G2" s="23" t="s">
        <v>52</v>
      </c>
      <c r="H2" s="19" t="n">
        <v>15</v>
      </c>
      <c r="I2" s="23" t="s">
        <v>517</v>
      </c>
      <c r="J2" s="27" t="s">
        <v>54</v>
      </c>
      <c r="K2" s="23" t="s">
        <v>518</v>
      </c>
      <c r="L2" s="23" t="s">
        <v>88</v>
      </c>
      <c r="M2" s="23" t="n">
        <v>608</v>
      </c>
      <c r="N2" s="22" t="s">
        <v>520</v>
      </c>
      <c r="O2" s="22" t="n">
        <v>44</v>
      </c>
      <c r="P2" s="22" t="s">
        <v>878</v>
      </c>
      <c r="R2" s="22" t="s">
        <v>61</v>
      </c>
      <c r="S2" s="22" t="s">
        <v>879</v>
      </c>
      <c r="T2" s="22" t="s">
        <v>48</v>
      </c>
      <c r="U2" s="22" t="s">
        <v>880</v>
      </c>
      <c r="V2" s="22"/>
      <c r="W2" s="22"/>
      <c r="X2" s="22" t="s">
        <v>45</v>
      </c>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79.4" hidden="false" customHeight="false" outlineLevel="0" collapsed="false">
      <c r="A3" s="2" t="n">
        <v>333114</v>
      </c>
      <c r="B3" s="22" t="s">
        <v>881</v>
      </c>
      <c r="C3" s="22" t="s">
        <v>882</v>
      </c>
      <c r="D3" s="22" t="s">
        <v>516</v>
      </c>
      <c r="G3" s="23" t="s">
        <v>52</v>
      </c>
      <c r="H3" s="19" t="n">
        <v>14</v>
      </c>
      <c r="I3" s="23" t="s">
        <v>517</v>
      </c>
      <c r="J3" s="27" t="s">
        <v>54</v>
      </c>
      <c r="K3" s="23" t="s">
        <v>518</v>
      </c>
      <c r="L3" s="23" t="s">
        <v>88</v>
      </c>
      <c r="M3" s="23" t="n">
        <v>930</v>
      </c>
      <c r="N3" s="22" t="s">
        <v>883</v>
      </c>
      <c r="O3" s="22" t="n">
        <v>15</v>
      </c>
      <c r="P3" s="22" t="s">
        <v>884</v>
      </c>
      <c r="R3" s="22" t="s">
        <v>61</v>
      </c>
      <c r="S3" s="22" t="s">
        <v>879</v>
      </c>
      <c r="T3" s="22" t="s">
        <v>47</v>
      </c>
      <c r="U3" s="22" t="s">
        <v>885</v>
      </c>
      <c r="V3" s="22"/>
      <c r="X3" s="2"/>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46" hidden="false" customHeight="false" outlineLevel="0" collapsed="false">
      <c r="A4" s="2" t="n">
        <v>333113</v>
      </c>
      <c r="B4" s="22" t="s">
        <v>881</v>
      </c>
      <c r="C4" s="22" t="s">
        <v>886</v>
      </c>
      <c r="D4" s="22" t="s">
        <v>516</v>
      </c>
      <c r="G4" s="23" t="s">
        <v>52</v>
      </c>
      <c r="H4" s="19" t="n">
        <v>13</v>
      </c>
      <c r="I4" s="23" t="s">
        <v>517</v>
      </c>
      <c r="J4" s="27" t="s">
        <v>54</v>
      </c>
      <c r="K4" s="23" t="s">
        <v>518</v>
      </c>
      <c r="L4" s="23" t="s">
        <v>88</v>
      </c>
      <c r="M4" s="23" t="n">
        <v>930</v>
      </c>
      <c r="N4" s="22" t="s">
        <v>883</v>
      </c>
      <c r="O4" s="2" t="n">
        <v>15</v>
      </c>
      <c r="P4" s="22" t="s">
        <v>887</v>
      </c>
      <c r="R4" s="22" t="s">
        <v>61</v>
      </c>
      <c r="S4" s="22" t="s">
        <v>879</v>
      </c>
      <c r="T4" s="22" t="s">
        <v>47</v>
      </c>
      <c r="U4" s="25" t="s">
        <v>888</v>
      </c>
      <c r="V4" s="22"/>
      <c r="X4" s="22"/>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45.8" hidden="false" customHeight="false" outlineLevel="0" collapsed="false">
      <c r="A5" s="2" t="n">
        <v>333112</v>
      </c>
      <c r="B5" s="22" t="s">
        <v>881</v>
      </c>
      <c r="C5" s="22" t="s">
        <v>889</v>
      </c>
      <c r="D5" s="22" t="s">
        <v>516</v>
      </c>
      <c r="G5" s="23" t="s">
        <v>52</v>
      </c>
      <c r="H5" s="19" t="n">
        <v>12</v>
      </c>
      <c r="I5" s="23" t="s">
        <v>517</v>
      </c>
      <c r="J5" s="27" t="s">
        <v>54</v>
      </c>
      <c r="K5" s="23" t="s">
        <v>518</v>
      </c>
      <c r="L5" s="23" t="s">
        <v>88</v>
      </c>
      <c r="M5" s="23" t="n">
        <v>922</v>
      </c>
      <c r="N5" s="22" t="s">
        <v>890</v>
      </c>
      <c r="O5" s="22" t="n">
        <v>27</v>
      </c>
      <c r="P5" s="22" t="s">
        <v>887</v>
      </c>
      <c r="R5" s="22" t="s">
        <v>61</v>
      </c>
      <c r="S5" s="22" t="s">
        <v>879</v>
      </c>
      <c r="T5" s="22" t="s">
        <v>47</v>
      </c>
      <c r="U5" s="25" t="s">
        <v>888</v>
      </c>
      <c r="V5" s="22"/>
      <c r="X5" s="22"/>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45.8" hidden="false" customHeight="false" outlineLevel="0" collapsed="false">
      <c r="A6" s="2" t="n">
        <v>333111</v>
      </c>
      <c r="B6" s="22" t="s">
        <v>881</v>
      </c>
      <c r="C6" s="22" t="s">
        <v>891</v>
      </c>
      <c r="D6" s="22" t="s">
        <v>516</v>
      </c>
      <c r="G6" s="23" t="s">
        <v>52</v>
      </c>
      <c r="H6" s="19" t="n">
        <v>11</v>
      </c>
      <c r="I6" s="23" t="s">
        <v>517</v>
      </c>
      <c r="J6" s="27" t="s">
        <v>54</v>
      </c>
      <c r="K6" s="23" t="s">
        <v>518</v>
      </c>
      <c r="L6" s="23" t="s">
        <v>88</v>
      </c>
      <c r="M6" s="23" t="n">
        <v>803</v>
      </c>
      <c r="N6" s="22" t="s">
        <v>892</v>
      </c>
      <c r="O6" s="22" t="n">
        <v>31</v>
      </c>
      <c r="P6" s="22" t="s">
        <v>887</v>
      </c>
      <c r="R6" s="22" t="s">
        <v>61</v>
      </c>
      <c r="S6" s="22" t="s">
        <v>879</v>
      </c>
      <c r="T6" s="22" t="s">
        <v>47</v>
      </c>
      <c r="U6" s="25" t="s">
        <v>888</v>
      </c>
      <c r="V6" s="22"/>
      <c r="X6" s="22"/>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57" hidden="false" customHeight="false" outlineLevel="0" collapsed="false">
      <c r="A7" s="2" t="n">
        <v>333110</v>
      </c>
      <c r="B7" s="22" t="s">
        <v>881</v>
      </c>
      <c r="C7" s="22" t="s">
        <v>893</v>
      </c>
      <c r="D7" s="22" t="s">
        <v>516</v>
      </c>
      <c r="G7" s="23" t="s">
        <v>52</v>
      </c>
      <c r="H7" s="19" t="n">
        <v>10</v>
      </c>
      <c r="I7" s="23" t="s">
        <v>517</v>
      </c>
      <c r="J7" s="27" t="s">
        <v>54</v>
      </c>
      <c r="K7" s="23" t="s">
        <v>518</v>
      </c>
      <c r="L7" s="23" t="s">
        <v>88</v>
      </c>
      <c r="M7" s="23" t="n">
        <v>609</v>
      </c>
      <c r="N7" s="22" t="s">
        <v>520</v>
      </c>
      <c r="O7" s="2" t="n">
        <v>16</v>
      </c>
      <c r="P7" s="22" t="s">
        <v>887</v>
      </c>
      <c r="R7" s="22" t="s">
        <v>61</v>
      </c>
      <c r="S7" s="22" t="s">
        <v>879</v>
      </c>
      <c r="T7" s="22" t="s">
        <v>48</v>
      </c>
      <c r="U7" s="22" t="s">
        <v>894</v>
      </c>
      <c r="V7" s="22"/>
      <c r="X7" s="22" t="s">
        <v>45</v>
      </c>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46" hidden="false" customHeight="false" outlineLevel="0" collapsed="false">
      <c r="A8" s="2" t="n">
        <v>333109</v>
      </c>
      <c r="B8" s="22" t="s">
        <v>881</v>
      </c>
      <c r="C8" s="22" t="s">
        <v>895</v>
      </c>
      <c r="D8" s="22" t="s">
        <v>516</v>
      </c>
      <c r="G8" s="23" t="s">
        <v>52</v>
      </c>
      <c r="H8" s="19" t="n">
        <v>9</v>
      </c>
      <c r="I8" s="23" t="s">
        <v>517</v>
      </c>
      <c r="J8" s="27" t="s">
        <v>54</v>
      </c>
      <c r="K8" s="23" t="s">
        <v>518</v>
      </c>
      <c r="L8" s="23" t="s">
        <v>88</v>
      </c>
      <c r="M8" s="23" t="n">
        <v>609</v>
      </c>
      <c r="N8" s="22" t="s">
        <v>520</v>
      </c>
      <c r="O8" s="2" t="n">
        <v>18</v>
      </c>
      <c r="P8" s="22" t="s">
        <v>896</v>
      </c>
      <c r="R8" s="22" t="s">
        <v>61</v>
      </c>
      <c r="S8" s="22" t="s">
        <v>879</v>
      </c>
      <c r="T8" s="22" t="s">
        <v>46</v>
      </c>
      <c r="U8" s="22"/>
      <c r="V8" s="22"/>
      <c r="X8" s="22" t="s">
        <v>45</v>
      </c>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45.8" hidden="false" customHeight="false" outlineLevel="0" collapsed="false">
      <c r="A9" s="2" t="n">
        <v>333108</v>
      </c>
      <c r="B9" s="22" t="s">
        <v>881</v>
      </c>
      <c r="C9" s="22" t="s">
        <v>897</v>
      </c>
      <c r="D9" s="22" t="s">
        <v>516</v>
      </c>
      <c r="G9" s="23" t="s">
        <v>52</v>
      </c>
      <c r="H9" s="19" t="n">
        <v>8</v>
      </c>
      <c r="I9" s="23" t="s">
        <v>517</v>
      </c>
      <c r="J9" s="27" t="s">
        <v>54</v>
      </c>
      <c r="K9" s="23" t="s">
        <v>518</v>
      </c>
      <c r="L9" s="23" t="s">
        <v>88</v>
      </c>
      <c r="M9" s="23" t="n">
        <v>609</v>
      </c>
      <c r="N9" s="22" t="s">
        <v>520</v>
      </c>
      <c r="O9" s="2" t="n">
        <v>18</v>
      </c>
      <c r="P9" s="22" t="s">
        <v>898</v>
      </c>
      <c r="R9" s="22" t="s">
        <v>61</v>
      </c>
      <c r="S9" s="22" t="s">
        <v>879</v>
      </c>
      <c r="T9" s="22" t="s">
        <v>48</v>
      </c>
      <c r="U9" s="25" t="s">
        <v>899</v>
      </c>
      <c r="V9" s="22"/>
      <c r="W9" s="2"/>
      <c r="X9" s="22" t="s">
        <v>45</v>
      </c>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13" hidden="false" customHeight="false" outlineLevel="0" collapsed="false">
      <c r="A10" s="2" t="n">
        <v>333107</v>
      </c>
      <c r="B10" s="22" t="s">
        <v>881</v>
      </c>
      <c r="C10" s="22" t="s">
        <v>900</v>
      </c>
      <c r="D10" s="22" t="s">
        <v>516</v>
      </c>
      <c r="G10" s="23" t="s">
        <v>52</v>
      </c>
      <c r="H10" s="19" t="n">
        <v>7</v>
      </c>
      <c r="I10" s="23" t="s">
        <v>517</v>
      </c>
      <c r="J10" s="27" t="s">
        <v>54</v>
      </c>
      <c r="K10" s="23" t="s">
        <v>518</v>
      </c>
      <c r="L10" s="23" t="s">
        <v>88</v>
      </c>
      <c r="M10" s="23" t="n">
        <v>153</v>
      </c>
      <c r="N10" s="22" t="s">
        <v>901</v>
      </c>
      <c r="O10" s="22" t="n">
        <v>1</v>
      </c>
      <c r="P10" s="22" t="s">
        <v>902</v>
      </c>
      <c r="R10" s="22" t="s">
        <v>61</v>
      </c>
      <c r="S10" s="22" t="s">
        <v>903</v>
      </c>
      <c r="T10" s="22" t="s">
        <v>48</v>
      </c>
      <c r="U10" s="22" t="s">
        <v>904</v>
      </c>
      <c r="V10" s="22"/>
      <c r="W10" s="22"/>
      <c r="X10" s="22" t="s">
        <v>45</v>
      </c>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68.2" hidden="false" customHeight="false" outlineLevel="0" collapsed="false">
      <c r="A11" s="2" t="n">
        <v>333106</v>
      </c>
      <c r="B11" s="22" t="s">
        <v>881</v>
      </c>
      <c r="C11" s="22" t="s">
        <v>905</v>
      </c>
      <c r="D11" s="22" t="s">
        <v>516</v>
      </c>
      <c r="G11" s="23" t="s">
        <v>52</v>
      </c>
      <c r="H11" s="19" t="n">
        <v>6</v>
      </c>
      <c r="I11" s="23" t="s">
        <v>517</v>
      </c>
      <c r="J11" s="27" t="s">
        <v>54</v>
      </c>
      <c r="K11" s="23" t="s">
        <v>518</v>
      </c>
      <c r="L11" s="23" t="s">
        <v>88</v>
      </c>
      <c r="M11" s="23" t="n">
        <v>613</v>
      </c>
      <c r="N11" s="22" t="s">
        <v>541</v>
      </c>
      <c r="O11" s="22" t="n">
        <v>2</v>
      </c>
      <c r="P11" s="22" t="s">
        <v>906</v>
      </c>
      <c r="R11" s="22" t="s">
        <v>61</v>
      </c>
      <c r="S11" s="22" t="s">
        <v>879</v>
      </c>
      <c r="T11" s="22" t="s">
        <v>47</v>
      </c>
      <c r="U11" s="22" t="s">
        <v>907</v>
      </c>
      <c r="V11" s="22"/>
      <c r="X11" s="22"/>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113.15" hidden="false" customHeight="false" outlineLevel="0" collapsed="false">
      <c r="A12" s="2" t="n">
        <v>333105</v>
      </c>
      <c r="B12" s="22" t="s">
        <v>881</v>
      </c>
      <c r="C12" s="22" t="s">
        <v>908</v>
      </c>
      <c r="D12" s="22" t="s">
        <v>516</v>
      </c>
      <c r="G12" s="23" t="s">
        <v>52</v>
      </c>
      <c r="H12" s="19" t="n">
        <v>5</v>
      </c>
      <c r="I12" s="23" t="s">
        <v>517</v>
      </c>
      <c r="J12" s="27" t="s">
        <v>54</v>
      </c>
      <c r="K12" s="23" t="s">
        <v>518</v>
      </c>
      <c r="L12" s="23" t="s">
        <v>88</v>
      </c>
      <c r="M12" s="23" t="n">
        <v>608</v>
      </c>
      <c r="N12" s="22" t="s">
        <v>520</v>
      </c>
      <c r="O12" s="22" t="n">
        <v>24</v>
      </c>
      <c r="P12" s="22" t="s">
        <v>909</v>
      </c>
      <c r="R12" s="22" t="s">
        <v>61</v>
      </c>
      <c r="S12" s="22" t="s">
        <v>910</v>
      </c>
      <c r="T12" s="22" t="s">
        <v>47</v>
      </c>
      <c r="U12" s="22" t="s">
        <v>911</v>
      </c>
      <c r="V12" s="22"/>
      <c r="X12" s="22"/>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68.2" hidden="false" customHeight="false" outlineLevel="0" collapsed="false">
      <c r="A13" s="2" t="n">
        <v>333104</v>
      </c>
      <c r="B13" s="22" t="s">
        <v>881</v>
      </c>
      <c r="C13" s="22" t="s">
        <v>912</v>
      </c>
      <c r="D13" s="22" t="s">
        <v>516</v>
      </c>
      <c r="G13" s="23" t="s">
        <v>52</v>
      </c>
      <c r="H13" s="19" t="n">
        <v>4</v>
      </c>
      <c r="I13" s="23" t="s">
        <v>517</v>
      </c>
      <c r="J13" s="27" t="s">
        <v>54</v>
      </c>
      <c r="K13" s="23" t="s">
        <v>518</v>
      </c>
      <c r="L13" s="23" t="s">
        <v>88</v>
      </c>
      <c r="M13" s="23" t="n">
        <v>608</v>
      </c>
      <c r="N13" s="22" t="s">
        <v>520</v>
      </c>
      <c r="O13" s="22" t="n">
        <v>18</v>
      </c>
      <c r="P13" s="22" t="s">
        <v>521</v>
      </c>
      <c r="R13" s="22" t="s">
        <v>61</v>
      </c>
      <c r="S13" s="22" t="s">
        <v>913</v>
      </c>
      <c r="T13" s="22" t="s">
        <v>47</v>
      </c>
      <c r="U13" s="22" t="s">
        <v>844</v>
      </c>
      <c r="V13" s="22"/>
      <c r="X13" s="22"/>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124.2" hidden="false" customHeight="false" outlineLevel="0" collapsed="false">
      <c r="A14" s="2" t="n">
        <v>333103</v>
      </c>
      <c r="B14" s="22" t="s">
        <v>881</v>
      </c>
      <c r="C14" s="22" t="s">
        <v>914</v>
      </c>
      <c r="D14" s="22" t="s">
        <v>516</v>
      </c>
      <c r="G14" s="23" t="s">
        <v>52</v>
      </c>
      <c r="H14" s="19" t="n">
        <v>3</v>
      </c>
      <c r="I14" s="23" t="s">
        <v>517</v>
      </c>
      <c r="J14" s="27" t="s">
        <v>54</v>
      </c>
      <c r="K14" s="23" t="s">
        <v>518</v>
      </c>
      <c r="L14" s="23" t="s">
        <v>88</v>
      </c>
      <c r="M14" s="23" t="n">
        <v>613</v>
      </c>
      <c r="N14" s="22" t="s">
        <v>541</v>
      </c>
      <c r="O14" s="22" t="n">
        <v>2</v>
      </c>
      <c r="P14" s="22" t="s">
        <v>557</v>
      </c>
      <c r="R14" s="22" t="s">
        <v>61</v>
      </c>
      <c r="S14" s="22" t="s">
        <v>879</v>
      </c>
      <c r="T14" s="22" t="s">
        <v>47</v>
      </c>
      <c r="U14" s="22" t="s">
        <v>915</v>
      </c>
      <c r="V14" s="22"/>
      <c r="X14" s="22"/>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46" hidden="false" customHeight="false" outlineLevel="0" collapsed="false">
      <c r="A15" s="2" t="n">
        <v>333102</v>
      </c>
      <c r="B15" s="22" t="s">
        <v>881</v>
      </c>
      <c r="C15" s="22" t="s">
        <v>916</v>
      </c>
      <c r="D15" s="22" t="s">
        <v>516</v>
      </c>
      <c r="G15" s="23" t="s">
        <v>52</v>
      </c>
      <c r="H15" s="19" t="n">
        <v>2</v>
      </c>
      <c r="I15" s="23" t="s">
        <v>517</v>
      </c>
      <c r="J15" s="27" t="s">
        <v>54</v>
      </c>
      <c r="K15" s="23" t="s">
        <v>518</v>
      </c>
      <c r="L15" s="23" t="s">
        <v>56</v>
      </c>
      <c r="M15" s="23" t="n">
        <v>614</v>
      </c>
      <c r="N15" s="22" t="s">
        <v>541</v>
      </c>
      <c r="O15" s="2" t="n">
        <v>2</v>
      </c>
      <c r="P15" s="22" t="s">
        <v>917</v>
      </c>
      <c r="R15" s="22" t="s">
        <v>61</v>
      </c>
      <c r="S15" s="22" t="s">
        <v>879</v>
      </c>
      <c r="T15" s="22" t="s">
        <v>46</v>
      </c>
      <c r="U15" s="22"/>
      <c r="V15" s="22"/>
      <c r="W15" s="22"/>
      <c r="X15" s="22" t="s">
        <v>45</v>
      </c>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46" hidden="false" customHeight="false" outlineLevel="0" collapsed="false">
      <c r="A16" s="2" t="n">
        <v>333101</v>
      </c>
      <c r="B16" s="22" t="s">
        <v>881</v>
      </c>
      <c r="C16" s="22" t="s">
        <v>918</v>
      </c>
      <c r="D16" s="22" t="s">
        <v>516</v>
      </c>
      <c r="G16" s="23" t="s">
        <v>52</v>
      </c>
      <c r="H16" s="19" t="n">
        <v>1</v>
      </c>
      <c r="I16" s="23" t="s">
        <v>517</v>
      </c>
      <c r="J16" s="27" t="s">
        <v>54</v>
      </c>
      <c r="K16" s="23" t="s">
        <v>518</v>
      </c>
      <c r="L16" s="23" t="s">
        <v>88</v>
      </c>
      <c r="M16" s="23" t="n">
        <v>606</v>
      </c>
      <c r="N16" s="22" t="s">
        <v>919</v>
      </c>
      <c r="O16" s="22" t="n">
        <v>19</v>
      </c>
      <c r="P16" s="22" t="s">
        <v>920</v>
      </c>
      <c r="R16" s="22" t="s">
        <v>61</v>
      </c>
      <c r="S16" s="22" t="s">
        <v>879</v>
      </c>
      <c r="T16" s="22" t="s">
        <v>46</v>
      </c>
      <c r="U16" s="22"/>
      <c r="V16" s="22"/>
      <c r="W16" s="22"/>
      <c r="X16" s="22" t="s">
        <v>45</v>
      </c>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113.15" hidden="false" customHeight="false" outlineLevel="0" collapsed="false">
      <c r="A17" s="2" t="n">
        <v>332662</v>
      </c>
      <c r="B17" s="22" t="s">
        <v>921</v>
      </c>
      <c r="C17" s="22" t="s">
        <v>922</v>
      </c>
      <c r="D17" s="22" t="s">
        <v>104</v>
      </c>
      <c r="G17" s="23" t="s">
        <v>52</v>
      </c>
      <c r="H17" s="19" t="n">
        <v>2</v>
      </c>
      <c r="I17" s="23" t="s">
        <v>105</v>
      </c>
      <c r="J17" s="27" t="s">
        <v>369</v>
      </c>
      <c r="K17" s="23" t="s">
        <v>106</v>
      </c>
      <c r="L17" s="23" t="s">
        <v>56</v>
      </c>
      <c r="M17" s="23" t="n">
        <v>608</v>
      </c>
      <c r="N17" s="22" t="s">
        <v>520</v>
      </c>
      <c r="O17" s="22" t="n">
        <v>27</v>
      </c>
      <c r="P17" s="22" t="s">
        <v>923</v>
      </c>
      <c r="R17" s="22" t="s">
        <v>81</v>
      </c>
      <c r="S17" s="22" t="s">
        <v>924</v>
      </c>
      <c r="T17" s="22" t="s">
        <v>46</v>
      </c>
      <c r="U17" s="22"/>
      <c r="V17" s="22"/>
      <c r="W17" s="22"/>
      <c r="X17" s="22" t="s">
        <v>45</v>
      </c>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79.85" hidden="false" customHeight="false" outlineLevel="0" collapsed="false">
      <c r="A18" s="2" t="n">
        <v>332661</v>
      </c>
      <c r="B18" s="22" t="s">
        <v>921</v>
      </c>
      <c r="C18" s="22" t="s">
        <v>925</v>
      </c>
      <c r="D18" s="22" t="s">
        <v>104</v>
      </c>
      <c r="G18" s="23" t="s">
        <v>52</v>
      </c>
      <c r="H18" s="19" t="n">
        <v>1</v>
      </c>
      <c r="I18" s="23" t="s">
        <v>105</v>
      </c>
      <c r="J18" s="27" t="s">
        <v>369</v>
      </c>
      <c r="K18" s="23" t="s">
        <v>106</v>
      </c>
      <c r="L18" s="23" t="s">
        <v>56</v>
      </c>
      <c r="M18" s="23" t="n">
        <v>671</v>
      </c>
      <c r="N18" s="22" t="s">
        <v>794</v>
      </c>
      <c r="O18" s="22" t="n">
        <v>3</v>
      </c>
      <c r="P18" s="22" t="s">
        <v>926</v>
      </c>
      <c r="R18" s="22" t="s">
        <v>81</v>
      </c>
      <c r="S18" s="22" t="s">
        <v>927</v>
      </c>
      <c r="T18" s="22" t="s">
        <v>46</v>
      </c>
      <c r="U18" s="22"/>
      <c r="V18" s="22"/>
      <c r="W18" s="22"/>
      <c r="X18" s="22" t="s">
        <v>45</v>
      </c>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12.8" hidden="false" customHeight="false" outlineLevel="0" collapsed="false">
      <c r="B19" s="22"/>
      <c r="C19" s="22"/>
      <c r="D19" s="22"/>
      <c r="G19" s="23"/>
      <c r="I19" s="23"/>
      <c r="J19" s="27"/>
      <c r="K19" s="23"/>
      <c r="L19" s="23"/>
      <c r="M19" s="23"/>
      <c r="N19" s="22"/>
      <c r="O19" s="22"/>
      <c r="P19" s="22"/>
      <c r="R19" s="22"/>
      <c r="S19" s="22"/>
      <c r="T19" s="22"/>
      <c r="U19" s="2"/>
      <c r="V19" s="22"/>
      <c r="X19" s="2"/>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12.8" hidden="false" customHeight="false" outlineLevel="0" collapsed="false">
      <c r="B20" s="22"/>
      <c r="C20" s="22"/>
      <c r="D20" s="22"/>
      <c r="G20" s="23"/>
      <c r="I20" s="23"/>
      <c r="J20" s="27"/>
      <c r="K20" s="23"/>
      <c r="L20" s="23"/>
      <c r="M20" s="23"/>
      <c r="N20" s="22"/>
      <c r="O20" s="22"/>
      <c r="P20" s="22"/>
      <c r="R20" s="22"/>
      <c r="S20" s="22"/>
      <c r="T20" s="22"/>
      <c r="V20" s="22"/>
      <c r="W20" s="22"/>
      <c r="X20" s="22"/>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12.8" hidden="false" customHeight="false" outlineLevel="0" collapsed="false">
      <c r="B21" s="22"/>
      <c r="C21" s="22"/>
      <c r="D21" s="22"/>
      <c r="G21" s="23"/>
      <c r="I21" s="23"/>
      <c r="J21" s="27"/>
      <c r="K21" s="23"/>
      <c r="L21" s="23"/>
      <c r="M21" s="23"/>
      <c r="N21" s="22"/>
      <c r="O21" s="22"/>
      <c r="P21" s="22"/>
      <c r="R21" s="22"/>
      <c r="S21" s="22"/>
      <c r="T21" s="22"/>
      <c r="U21" s="22"/>
      <c r="V21" s="22"/>
      <c r="W21" s="22"/>
      <c r="X21" s="22"/>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12.8" hidden="false" customHeight="false" outlineLevel="0" collapsed="false">
      <c r="B22" s="22"/>
      <c r="C22" s="22"/>
      <c r="D22" s="22"/>
      <c r="G22" s="23"/>
      <c r="J22" s="27"/>
      <c r="L22" s="23"/>
      <c r="M22" s="23"/>
      <c r="N22" s="22"/>
      <c r="O22" s="22"/>
      <c r="P22" s="22"/>
      <c r="R22" s="22"/>
      <c r="S22" s="22"/>
      <c r="T22" s="22"/>
      <c r="V22" s="22"/>
      <c r="X22" s="22"/>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12.8" hidden="false" customHeight="false" outlineLevel="0" collapsed="false">
      <c r="B23" s="22"/>
      <c r="C23" s="22"/>
      <c r="D23" s="22"/>
      <c r="G23" s="23"/>
      <c r="I23" s="23"/>
      <c r="J23" s="27"/>
      <c r="K23" s="23"/>
      <c r="L23" s="23"/>
      <c r="M23" s="23"/>
      <c r="N23" s="22"/>
      <c r="O23" s="22"/>
      <c r="P23" s="22"/>
      <c r="R23" s="22"/>
      <c r="S23" s="22"/>
      <c r="T23" s="22"/>
      <c r="V23" s="22"/>
      <c r="X23" s="22"/>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12.8" hidden="false" customHeight="false" outlineLevel="0" collapsed="false">
      <c r="B24" s="22"/>
      <c r="C24" s="22"/>
      <c r="D24" s="22"/>
      <c r="G24" s="23"/>
      <c r="I24" s="23"/>
      <c r="J24" s="27"/>
      <c r="K24" s="23"/>
      <c r="L24" s="23"/>
      <c r="M24" s="23"/>
      <c r="N24" s="22"/>
      <c r="O24" s="22"/>
      <c r="P24" s="22"/>
      <c r="R24" s="22"/>
      <c r="S24" s="22"/>
      <c r="T24" s="22"/>
      <c r="U24" s="22"/>
      <c r="V24" s="22"/>
      <c r="W24" s="22"/>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12.8" hidden="false" customHeight="false" outlineLevel="0" collapsed="false">
      <c r="B25" s="22"/>
      <c r="C25" s="22"/>
      <c r="D25" s="22"/>
      <c r="G25" s="23"/>
      <c r="J25" s="27"/>
      <c r="L25" s="23"/>
      <c r="M25" s="23"/>
      <c r="N25" s="22"/>
      <c r="O25" s="22"/>
      <c r="P25" s="22"/>
      <c r="R25" s="22"/>
      <c r="S25" s="22"/>
      <c r="T25" s="22"/>
      <c r="V25" s="22"/>
      <c r="X25" s="22"/>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12.8" hidden="false" customHeight="false" outlineLevel="0" collapsed="false">
      <c r="B26" s="22"/>
      <c r="C26" s="22"/>
      <c r="D26" s="22"/>
      <c r="G26" s="23"/>
      <c r="I26" s="23"/>
      <c r="J26" s="27"/>
      <c r="K26" s="23"/>
      <c r="L26" s="23"/>
      <c r="M26" s="23"/>
      <c r="N26" s="22"/>
      <c r="P26" s="22"/>
      <c r="R26" s="22"/>
      <c r="S26" s="22"/>
      <c r="T26" s="22"/>
      <c r="U26" s="22"/>
      <c r="V26" s="22"/>
      <c r="X26" s="22"/>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2.8" hidden="false" customHeight="false" outlineLevel="0" collapsed="false">
      <c r="B27" s="22"/>
      <c r="C27" s="22"/>
      <c r="D27" s="22"/>
      <c r="G27" s="23"/>
      <c r="I27" s="23"/>
      <c r="J27" s="27"/>
      <c r="K27" s="23"/>
      <c r="L27" s="23"/>
      <c r="M27" s="23"/>
      <c r="N27" s="22"/>
      <c r="O27" s="22"/>
      <c r="P27" s="22"/>
      <c r="R27" s="22"/>
      <c r="S27" s="22"/>
      <c r="T27" s="22"/>
      <c r="U27" s="22"/>
      <c r="V27" s="22"/>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2.8" hidden="false" customHeight="false" outlineLevel="0" collapsed="false">
      <c r="B28" s="22"/>
      <c r="C28" s="22"/>
      <c r="D28" s="22"/>
      <c r="G28" s="23"/>
      <c r="I28" s="23"/>
      <c r="J28" s="27"/>
      <c r="K28" s="23"/>
      <c r="L28" s="23"/>
      <c r="M28" s="23"/>
      <c r="N28" s="22"/>
      <c r="O28" s="22"/>
      <c r="P28" s="22"/>
      <c r="R28" s="22"/>
      <c r="S28" s="22"/>
      <c r="T28" s="22"/>
      <c r="U28" s="22"/>
      <c r="V28" s="22"/>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12.8" hidden="false" customHeight="false" outlineLevel="0" collapsed="false">
      <c r="B29" s="22"/>
      <c r="C29" s="22"/>
      <c r="D29" s="22"/>
      <c r="G29" s="23"/>
      <c r="I29" s="23"/>
      <c r="J29" s="27"/>
      <c r="K29" s="23"/>
      <c r="L29" s="23"/>
      <c r="M29" s="23"/>
      <c r="N29" s="22"/>
      <c r="O29" s="22"/>
      <c r="P29" s="22"/>
      <c r="R29" s="22"/>
      <c r="S29" s="22"/>
      <c r="T29" s="22"/>
      <c r="V29" s="22"/>
      <c r="X29" s="22"/>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12.8" hidden="false" customHeight="false" outlineLevel="0" collapsed="false">
      <c r="B30" s="22"/>
      <c r="C30" s="22"/>
      <c r="D30" s="22"/>
      <c r="G30" s="23"/>
      <c r="I30" s="23"/>
      <c r="J30" s="27"/>
      <c r="K30" s="23"/>
      <c r="L30" s="23"/>
      <c r="M30" s="23"/>
      <c r="N30" s="22"/>
      <c r="O30" s="22"/>
      <c r="P30" s="22"/>
      <c r="R30" s="22"/>
      <c r="S30" s="22"/>
      <c r="T30" s="22"/>
      <c r="V30" s="22"/>
      <c r="X30" s="22"/>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2.8" hidden="false" customHeight="false" outlineLevel="0" collapsed="false">
      <c r="B31" s="22"/>
      <c r="C31" s="22"/>
      <c r="D31" s="22"/>
      <c r="G31" s="23"/>
      <c r="I31" s="23"/>
      <c r="J31" s="27"/>
      <c r="K31" s="23"/>
      <c r="L31" s="23"/>
      <c r="M31" s="23"/>
      <c r="N31" s="22"/>
      <c r="P31" s="22"/>
      <c r="R31" s="22"/>
      <c r="S31" s="22"/>
      <c r="T31" s="22"/>
      <c r="U31" s="22"/>
      <c r="V31" s="22"/>
      <c r="X31" s="22"/>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12.8" hidden="false" customHeight="false" outlineLevel="0" collapsed="false">
      <c r="B32" s="22"/>
      <c r="C32" s="22"/>
      <c r="D32" s="22"/>
      <c r="G32" s="23"/>
      <c r="I32" s="23"/>
      <c r="J32" s="27"/>
      <c r="K32" s="23"/>
      <c r="L32" s="23"/>
      <c r="M32" s="23"/>
      <c r="N32" s="22"/>
      <c r="O32" s="22"/>
      <c r="P32" s="22"/>
      <c r="R32" s="22"/>
      <c r="S32" s="22"/>
      <c r="T32" s="22"/>
      <c r="U32" s="22"/>
      <c r="V32" s="22"/>
      <c r="X32" s="22"/>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2.8" hidden="false" customHeight="false" outlineLevel="0" collapsed="false">
      <c r="B33" s="22"/>
      <c r="C33" s="22"/>
      <c r="D33" s="22"/>
      <c r="G33" s="23"/>
      <c r="I33" s="23"/>
      <c r="J33" s="27"/>
      <c r="K33" s="23"/>
      <c r="L33" s="23"/>
      <c r="M33" s="23"/>
      <c r="N33" s="22"/>
      <c r="P33" s="22"/>
      <c r="R33" s="22"/>
      <c r="S33" s="22"/>
      <c r="T33" s="22"/>
      <c r="U33" s="22"/>
      <c r="V33" s="22"/>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2.8" hidden="false" customHeight="false" outlineLevel="0" collapsed="false">
      <c r="B34" s="22"/>
      <c r="C34" s="22"/>
      <c r="D34" s="22"/>
      <c r="G34" s="23"/>
      <c r="I34" s="23"/>
      <c r="J34" s="27"/>
      <c r="K34" s="23"/>
      <c r="L34" s="23"/>
      <c r="M34" s="23"/>
      <c r="N34" s="22"/>
      <c r="O34" s="22"/>
      <c r="P34" s="22"/>
      <c r="R34" s="22"/>
      <c r="S34" s="22"/>
      <c r="T34" s="22"/>
      <c r="V34" s="22"/>
      <c r="X34" s="22"/>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12.8" hidden="false" customHeight="false" outlineLevel="0" collapsed="false">
      <c r="B35" s="22"/>
      <c r="C35" s="22"/>
      <c r="D35" s="22"/>
      <c r="G35" s="23"/>
      <c r="I35" s="23"/>
      <c r="J35" s="27"/>
      <c r="K35" s="23"/>
      <c r="L35" s="23"/>
      <c r="M35" s="23"/>
      <c r="N35" s="22"/>
      <c r="O35" s="22"/>
      <c r="P35" s="22"/>
      <c r="R35" s="22"/>
      <c r="S35" s="22"/>
      <c r="T35" s="22"/>
      <c r="V35" s="22"/>
      <c r="X35" s="22"/>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2.8" hidden="false" customHeight="false" outlineLevel="0" collapsed="false">
      <c r="B36" s="22"/>
      <c r="C36" s="22"/>
      <c r="D36" s="22"/>
      <c r="G36" s="23"/>
      <c r="I36" s="23"/>
      <c r="J36" s="27"/>
      <c r="K36" s="23"/>
      <c r="L36" s="23"/>
      <c r="M36" s="23"/>
      <c r="N36" s="22"/>
      <c r="O36" s="22"/>
      <c r="P36" s="22"/>
      <c r="R36" s="22"/>
      <c r="S36" s="22"/>
      <c r="T36" s="22"/>
      <c r="U36" s="22"/>
      <c r="V36" s="22"/>
      <c r="X36" s="22"/>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12.8" hidden="false" customHeight="false" outlineLevel="0" collapsed="false">
      <c r="B37" s="22"/>
      <c r="C37" s="22"/>
      <c r="D37" s="22"/>
      <c r="G37" s="23"/>
      <c r="I37" s="23"/>
      <c r="J37" s="27"/>
      <c r="K37" s="23"/>
      <c r="L37" s="23"/>
      <c r="M37" s="23"/>
      <c r="N37" s="22"/>
      <c r="O37" s="22"/>
      <c r="P37" s="22"/>
      <c r="R37" s="22"/>
      <c r="S37" s="22"/>
      <c r="T37" s="22"/>
      <c r="V37" s="22"/>
      <c r="X37" s="22"/>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12.8" hidden="false" customHeight="false" outlineLevel="0" collapsed="false">
      <c r="B38" s="22"/>
      <c r="C38" s="22"/>
      <c r="D38" s="22"/>
      <c r="G38" s="23"/>
      <c r="I38" s="23"/>
      <c r="J38" s="27"/>
      <c r="K38" s="23"/>
      <c r="L38" s="23"/>
      <c r="M38" s="23"/>
      <c r="N38" s="22"/>
      <c r="O38" s="22"/>
      <c r="P38" s="22"/>
      <c r="R38" s="22"/>
      <c r="S38" s="22"/>
      <c r="T38" s="22"/>
      <c r="V38" s="22"/>
      <c r="X38" s="22"/>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2.8" hidden="false" customHeight="false" outlineLevel="0" collapsed="false">
      <c r="B39" s="22"/>
      <c r="C39" s="22"/>
      <c r="D39" s="22"/>
      <c r="G39" s="23"/>
      <c r="I39" s="23"/>
      <c r="J39" s="27"/>
      <c r="K39" s="23"/>
      <c r="L39" s="23"/>
      <c r="M39" s="23"/>
      <c r="N39" s="22"/>
      <c r="O39" s="22"/>
      <c r="P39" s="22"/>
      <c r="R39" s="22"/>
      <c r="S39" s="22"/>
      <c r="T39" s="22"/>
      <c r="U39" s="22"/>
      <c r="V39" s="22"/>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12.8" hidden="false" customHeight="false" outlineLevel="0" collapsed="false">
      <c r="B40" s="22"/>
      <c r="C40" s="22"/>
      <c r="D40" s="22"/>
      <c r="G40" s="23"/>
      <c r="I40" s="23"/>
      <c r="J40" s="27"/>
      <c r="K40" s="23"/>
      <c r="L40" s="23"/>
      <c r="M40" s="23"/>
      <c r="N40" s="22"/>
      <c r="O40" s="22"/>
      <c r="P40" s="22"/>
      <c r="R40" s="22"/>
      <c r="S40" s="22"/>
      <c r="T40" s="22"/>
      <c r="U40" s="22"/>
      <c r="V40" s="22"/>
      <c r="X40" s="22"/>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12.8" hidden="false" customHeight="false" outlineLevel="0" collapsed="false">
      <c r="B41" s="22"/>
      <c r="C41" s="22"/>
      <c r="D41" s="22"/>
      <c r="G41" s="23"/>
      <c r="I41" s="23"/>
      <c r="J41" s="27"/>
      <c r="K41" s="23"/>
      <c r="L41" s="23"/>
      <c r="M41" s="23"/>
      <c r="N41" s="22"/>
      <c r="O41" s="22"/>
      <c r="P41" s="22"/>
      <c r="R41" s="22"/>
      <c r="S41" s="22"/>
      <c r="T41" s="22"/>
      <c r="U41" s="22"/>
      <c r="V41" s="22"/>
      <c r="X41" s="22"/>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2.8" hidden="false" customHeight="false" outlineLevel="0" collapsed="false">
      <c r="B42" s="22"/>
      <c r="C42" s="22"/>
      <c r="D42" s="22"/>
      <c r="G42" s="23"/>
      <c r="I42" s="23"/>
      <c r="J42" s="27"/>
      <c r="K42" s="23"/>
      <c r="L42" s="23"/>
      <c r="M42" s="23"/>
      <c r="N42" s="22"/>
      <c r="O42" s="22"/>
      <c r="P42" s="22"/>
      <c r="R42" s="22"/>
      <c r="S42" s="22"/>
      <c r="T42" s="22"/>
      <c r="U42" s="22"/>
      <c r="V42" s="22"/>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2.8" hidden="false" customHeight="false" outlineLevel="0" collapsed="false">
      <c r="B43" s="22"/>
      <c r="C43" s="22"/>
      <c r="D43" s="22"/>
      <c r="G43" s="23"/>
      <c r="I43" s="23"/>
      <c r="J43" s="27"/>
      <c r="K43" s="23"/>
      <c r="L43" s="23"/>
      <c r="M43" s="23"/>
      <c r="N43" s="22"/>
      <c r="O43" s="22"/>
      <c r="P43" s="22"/>
      <c r="R43" s="22"/>
      <c r="S43" s="22"/>
      <c r="T43" s="22"/>
      <c r="U43" s="22"/>
      <c r="V43" s="22"/>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2.8" hidden="false" customHeight="false" outlineLevel="0" collapsed="false">
      <c r="B44" s="22"/>
      <c r="C44" s="22"/>
      <c r="D44" s="22"/>
      <c r="G44" s="23"/>
      <c r="I44" s="23"/>
      <c r="J44" s="27"/>
      <c r="K44" s="23"/>
      <c r="L44" s="23"/>
      <c r="M44" s="23"/>
      <c r="N44" s="22"/>
      <c r="O44" s="22"/>
      <c r="P44" s="22"/>
      <c r="R44" s="22"/>
      <c r="S44" s="22"/>
      <c r="T44" s="22"/>
      <c r="V44" s="22"/>
      <c r="X44" s="22"/>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2.8" hidden="false" customHeight="false" outlineLevel="0" collapsed="false">
      <c r="B45" s="22"/>
      <c r="C45" s="22"/>
      <c r="D45" s="22"/>
      <c r="G45" s="23"/>
      <c r="I45" s="23"/>
      <c r="J45" s="27"/>
      <c r="K45" s="23"/>
      <c r="L45" s="23"/>
      <c r="M45" s="23"/>
      <c r="N45" s="22"/>
      <c r="O45" s="22"/>
      <c r="P45" s="22"/>
      <c r="R45" s="22"/>
      <c r="S45" s="22"/>
      <c r="T45" s="22"/>
      <c r="U45" s="22"/>
      <c r="V45" s="22"/>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2.8" hidden="false" customHeight="false" outlineLevel="0" collapsed="false">
      <c r="B46" s="22"/>
      <c r="C46" s="22"/>
      <c r="D46" s="22"/>
      <c r="G46" s="23"/>
      <c r="I46" s="23"/>
      <c r="J46" s="27"/>
      <c r="K46" s="23"/>
      <c r="L46" s="23"/>
      <c r="M46" s="23"/>
      <c r="N46" s="22"/>
      <c r="O46" s="22"/>
      <c r="P46" s="22"/>
      <c r="R46" s="22"/>
      <c r="S46" s="22"/>
      <c r="T46" s="22"/>
      <c r="U46" s="22"/>
      <c r="V46" s="22"/>
      <c r="X46" s="22"/>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12.8" hidden="false" customHeight="false" outlineLevel="0" collapsed="false">
      <c r="B47" s="22"/>
      <c r="C47" s="22"/>
      <c r="D47" s="22"/>
      <c r="G47" s="23"/>
      <c r="I47" s="23"/>
      <c r="J47" s="27"/>
      <c r="K47" s="23"/>
      <c r="L47" s="23"/>
      <c r="M47" s="23"/>
      <c r="N47" s="22"/>
      <c r="O47" s="22"/>
      <c r="P47" s="22"/>
      <c r="R47" s="22"/>
      <c r="S47" s="22"/>
      <c r="T47" s="22"/>
      <c r="V47" s="22"/>
      <c r="X47" s="22"/>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12.8" hidden="false" customHeight="false" outlineLevel="0" collapsed="false">
      <c r="B48" s="22"/>
      <c r="C48" s="22"/>
      <c r="D48" s="22"/>
      <c r="G48" s="23"/>
      <c r="I48" s="23"/>
      <c r="J48" s="27"/>
      <c r="K48" s="23"/>
      <c r="L48" s="23"/>
      <c r="M48" s="23"/>
      <c r="N48" s="22"/>
      <c r="O48" s="22"/>
      <c r="P48" s="22"/>
      <c r="R48" s="22"/>
      <c r="S48" s="22"/>
      <c r="T48" s="22"/>
      <c r="V48" s="22"/>
      <c r="X48" s="22"/>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12.8" hidden="false" customHeight="false" outlineLevel="0" collapsed="false">
      <c r="B49" s="22"/>
      <c r="C49" s="22"/>
      <c r="D49" s="22"/>
      <c r="G49" s="23"/>
      <c r="I49" s="23"/>
      <c r="J49" s="27"/>
      <c r="K49" s="23"/>
      <c r="L49" s="23"/>
      <c r="M49" s="23"/>
      <c r="N49" s="22"/>
      <c r="O49" s="22"/>
      <c r="P49" s="22"/>
      <c r="R49" s="22"/>
      <c r="S49" s="22"/>
      <c r="T49" s="22"/>
      <c r="V49" s="22"/>
      <c r="X49" s="22"/>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12.8" hidden="false" customHeight="false" outlineLevel="0" collapsed="false">
      <c r="B50" s="22"/>
      <c r="C50" s="22"/>
      <c r="D50" s="22"/>
      <c r="G50" s="23"/>
      <c r="I50" s="23"/>
      <c r="J50" s="27"/>
      <c r="K50" s="23"/>
      <c r="L50" s="23"/>
      <c r="M50" s="23"/>
      <c r="N50" s="22"/>
      <c r="O50" s="22"/>
      <c r="P50" s="22"/>
      <c r="R50" s="22"/>
      <c r="S50" s="22"/>
      <c r="T50" s="22"/>
      <c r="V50" s="22"/>
      <c r="X50" s="22"/>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2.8" hidden="false" customHeight="false" outlineLevel="0" collapsed="false">
      <c r="B51" s="22"/>
      <c r="C51" s="22"/>
      <c r="D51" s="22"/>
      <c r="G51" s="23"/>
      <c r="I51" s="23"/>
      <c r="J51" s="27"/>
      <c r="K51" s="23"/>
      <c r="L51" s="23"/>
      <c r="M51" s="23"/>
      <c r="N51" s="22"/>
      <c r="O51" s="22"/>
      <c r="P51" s="22"/>
      <c r="R51" s="22"/>
      <c r="S51" s="22"/>
      <c r="T51" s="22"/>
      <c r="U51" s="22"/>
      <c r="V51" s="22"/>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12.8" hidden="false" customHeight="false" outlineLevel="0" collapsed="false">
      <c r="B52" s="22"/>
      <c r="C52" s="22"/>
      <c r="D52" s="22"/>
      <c r="G52" s="23"/>
      <c r="I52" s="23"/>
      <c r="J52" s="27"/>
      <c r="K52" s="23"/>
      <c r="L52" s="23"/>
      <c r="M52" s="23"/>
      <c r="N52" s="22"/>
      <c r="O52" s="22"/>
      <c r="P52" s="22"/>
      <c r="R52" s="22"/>
      <c r="S52" s="22"/>
      <c r="T52" s="22"/>
      <c r="V52" s="22"/>
      <c r="X52" s="22"/>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12.8" hidden="false" customHeight="false" outlineLevel="0" collapsed="false">
      <c r="B53" s="22"/>
      <c r="C53" s="22"/>
      <c r="D53" s="22"/>
      <c r="G53" s="23"/>
      <c r="I53" s="23"/>
      <c r="J53" s="27"/>
      <c r="K53" s="23"/>
      <c r="L53" s="23"/>
      <c r="M53" s="23"/>
      <c r="N53" s="22"/>
      <c r="P53" s="22"/>
      <c r="R53" s="22"/>
      <c r="S53" s="22"/>
      <c r="T53" s="22"/>
      <c r="U53" s="22"/>
      <c r="V53" s="22"/>
      <c r="X53" s="22"/>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2.8" hidden="false" customHeight="false" outlineLevel="0" collapsed="false">
      <c r="B54" s="22"/>
      <c r="C54" s="22"/>
      <c r="D54" s="22"/>
      <c r="G54" s="23"/>
      <c r="I54" s="23"/>
      <c r="J54" s="27"/>
      <c r="K54" s="23"/>
      <c r="L54" s="23"/>
      <c r="M54" s="23"/>
      <c r="N54" s="22"/>
      <c r="P54" s="22"/>
      <c r="R54" s="22"/>
      <c r="S54" s="22"/>
      <c r="T54" s="22"/>
      <c r="U54" s="22"/>
      <c r="V54" s="22"/>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12.8" hidden="false" customHeight="false" outlineLevel="0" collapsed="false">
      <c r="B55" s="22"/>
      <c r="C55" s="22"/>
      <c r="D55" s="22"/>
      <c r="G55" s="23"/>
      <c r="I55" s="23"/>
      <c r="J55" s="27"/>
      <c r="K55" s="23"/>
      <c r="L55" s="23"/>
      <c r="M55" s="23"/>
      <c r="N55" s="22"/>
      <c r="O55" s="22"/>
      <c r="P55" s="22"/>
      <c r="R55" s="22"/>
      <c r="S55" s="22"/>
      <c r="T55" s="22"/>
      <c r="U55" s="22"/>
      <c r="V55" s="22"/>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12.8" hidden="false" customHeight="false" outlineLevel="0" collapsed="false">
      <c r="B56" s="22"/>
      <c r="C56" s="22"/>
      <c r="D56" s="22"/>
      <c r="G56" s="23"/>
      <c r="I56" s="23"/>
      <c r="J56" s="27"/>
      <c r="K56" s="23"/>
      <c r="L56" s="23"/>
      <c r="M56" s="23"/>
      <c r="N56" s="22"/>
      <c r="O56" s="22"/>
      <c r="P56" s="22"/>
      <c r="R56" s="22"/>
      <c r="S56" s="22"/>
      <c r="T56" s="22"/>
      <c r="U56" s="22"/>
      <c r="V56" s="22"/>
      <c r="X56" s="22"/>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2.8" hidden="false" customHeight="false" outlineLevel="0" collapsed="false">
      <c r="B57" s="22"/>
      <c r="C57" s="22"/>
      <c r="D57" s="22"/>
      <c r="G57" s="23"/>
      <c r="I57" s="23"/>
      <c r="J57" s="27"/>
      <c r="K57" s="23"/>
      <c r="L57" s="23"/>
      <c r="M57" s="23"/>
      <c r="N57" s="22"/>
      <c r="O57" s="22"/>
      <c r="P57" s="22"/>
      <c r="R57" s="22"/>
      <c r="S57" s="22"/>
      <c r="T57" s="22"/>
      <c r="V57" s="22"/>
      <c r="X57" s="22"/>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12.8" hidden="false" customHeight="false" outlineLevel="0" collapsed="false">
      <c r="B58" s="22"/>
      <c r="C58" s="22"/>
      <c r="D58" s="22"/>
      <c r="G58" s="23"/>
      <c r="J58" s="27"/>
      <c r="L58" s="23"/>
      <c r="M58" s="23"/>
      <c r="N58" s="22"/>
      <c r="O58" s="22"/>
      <c r="P58" s="22"/>
      <c r="R58" s="22"/>
      <c r="S58" s="22"/>
      <c r="T58" s="22"/>
      <c r="X58" s="22"/>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2.8" hidden="false" customHeight="false" outlineLevel="0" collapsed="false">
      <c r="B59" s="22"/>
      <c r="C59" s="22"/>
      <c r="D59" s="22"/>
      <c r="G59" s="23"/>
      <c r="I59" s="23"/>
      <c r="J59" s="27"/>
      <c r="K59" s="23"/>
      <c r="L59" s="23"/>
      <c r="M59" s="23"/>
      <c r="N59" s="22"/>
      <c r="O59" s="22"/>
      <c r="P59" s="22"/>
      <c r="Q59" s="22"/>
      <c r="R59" s="22"/>
      <c r="S59" s="22"/>
      <c r="T59" s="22"/>
      <c r="U59" s="22"/>
      <c r="V59" s="22"/>
      <c r="X59" s="22"/>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12.8" hidden="false" customHeight="false" outlineLevel="0" collapsed="false">
      <c r="B60" s="22"/>
      <c r="C60" s="22"/>
      <c r="D60" s="22"/>
      <c r="G60" s="23"/>
      <c r="I60" s="23"/>
      <c r="J60" s="27"/>
      <c r="K60" s="23"/>
      <c r="L60" s="23"/>
      <c r="M60" s="23"/>
      <c r="N60" s="22"/>
      <c r="P60" s="22"/>
      <c r="R60" s="22"/>
      <c r="S60" s="22"/>
      <c r="T60" s="22"/>
      <c r="U60" s="22"/>
      <c r="V60" s="22"/>
      <c r="X60" s="22"/>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12.8" hidden="false" customHeight="false" outlineLevel="0" collapsed="false">
      <c r="B61" s="22"/>
      <c r="C61" s="22"/>
      <c r="D61" s="22"/>
      <c r="G61" s="23"/>
      <c r="I61" s="23"/>
      <c r="J61" s="27"/>
      <c r="K61" s="23"/>
      <c r="L61" s="23"/>
      <c r="M61" s="23"/>
      <c r="N61" s="22"/>
      <c r="O61" s="22"/>
      <c r="P61" s="22"/>
      <c r="R61" s="22"/>
      <c r="S61" s="22"/>
      <c r="T61" s="22"/>
      <c r="U61" s="22"/>
      <c r="V61" s="22"/>
      <c r="X61" s="22"/>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12.8" hidden="false" customHeight="false" outlineLevel="0" collapsed="false">
      <c r="B62" s="22"/>
      <c r="C62" s="22"/>
      <c r="D62" s="22"/>
      <c r="G62" s="23"/>
      <c r="I62" s="23"/>
      <c r="J62" s="27"/>
      <c r="K62" s="23"/>
      <c r="L62" s="23"/>
      <c r="M62" s="23"/>
      <c r="N62" s="22"/>
      <c r="O62" s="22"/>
      <c r="P62" s="22"/>
      <c r="R62" s="22"/>
      <c r="S62" s="22"/>
      <c r="T62" s="22"/>
      <c r="X62" s="22"/>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2.8" hidden="false" customHeight="false" outlineLevel="0" collapsed="false">
      <c r="B63" s="22"/>
      <c r="C63" s="22"/>
      <c r="D63" s="22"/>
      <c r="G63" s="23"/>
      <c r="J63" s="27"/>
      <c r="L63" s="23"/>
      <c r="M63" s="23"/>
      <c r="N63" s="22"/>
      <c r="O63" s="22"/>
      <c r="P63" s="22"/>
      <c r="R63" s="22"/>
      <c r="S63" s="22"/>
      <c r="T63" s="22"/>
      <c r="U63" s="22"/>
      <c r="X63" s="22"/>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12.8" hidden="false" customHeight="false" outlineLevel="0" collapsed="false">
      <c r="B64" s="22"/>
      <c r="C64" s="22"/>
      <c r="D64" s="22"/>
      <c r="G64" s="23"/>
      <c r="J64" s="27"/>
      <c r="L64" s="23"/>
      <c r="M64" s="23"/>
      <c r="N64" s="22"/>
      <c r="O64" s="22"/>
      <c r="P64" s="22"/>
      <c r="R64" s="22"/>
      <c r="S64" s="22"/>
      <c r="T64" s="22"/>
      <c r="X64" s="22"/>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12.8" hidden="false" customHeight="false" outlineLevel="0" collapsed="false">
      <c r="B65" s="22"/>
      <c r="C65" s="22"/>
      <c r="D65" s="22"/>
      <c r="G65" s="23"/>
      <c r="J65" s="27"/>
      <c r="L65" s="23"/>
      <c r="M65" s="23"/>
      <c r="N65" s="22"/>
      <c r="O65" s="22"/>
      <c r="P65" s="22"/>
      <c r="R65" s="22"/>
      <c r="S65" s="22"/>
      <c r="T65" s="22"/>
      <c r="X65" s="22"/>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2.8" hidden="false" customHeight="false" outlineLevel="0" collapsed="false">
      <c r="B66" s="22"/>
      <c r="C66" s="22"/>
      <c r="D66" s="22"/>
      <c r="G66" s="23"/>
      <c r="I66" s="23"/>
      <c r="J66" s="27"/>
      <c r="K66" s="23"/>
      <c r="L66" s="23"/>
      <c r="M66" s="23"/>
      <c r="N66" s="22"/>
      <c r="O66" s="22"/>
      <c r="P66" s="22"/>
      <c r="R66" s="22"/>
      <c r="S66" s="22"/>
      <c r="T66" s="22"/>
      <c r="X66" s="22"/>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12.8" hidden="false" customHeight="false" outlineLevel="0" collapsed="false">
      <c r="B67" s="22"/>
      <c r="C67" s="22"/>
      <c r="D67" s="22"/>
      <c r="G67" s="23"/>
      <c r="I67" s="23"/>
      <c r="J67" s="27"/>
      <c r="K67" s="23"/>
      <c r="L67" s="23"/>
      <c r="M67" s="23"/>
      <c r="N67" s="22"/>
      <c r="O67" s="22"/>
      <c r="P67" s="22"/>
      <c r="R67" s="22"/>
      <c r="S67" s="22"/>
      <c r="T67" s="22"/>
      <c r="U67" s="22"/>
      <c r="X67" s="22"/>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12.8" hidden="false" customHeight="false" outlineLevel="0" collapsed="false">
      <c r="B68" s="22"/>
      <c r="C68" s="22"/>
      <c r="D68" s="22"/>
      <c r="G68" s="23"/>
      <c r="I68" s="23"/>
      <c r="J68" s="27"/>
      <c r="K68" s="23"/>
      <c r="L68" s="23"/>
      <c r="M68" s="23"/>
      <c r="N68" s="22"/>
      <c r="O68" s="22"/>
      <c r="P68" s="22"/>
      <c r="R68" s="22"/>
      <c r="S68" s="22"/>
      <c r="T68" s="22"/>
      <c r="X68" s="22"/>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12.8" hidden="false" customHeight="false" outlineLevel="0" collapsed="false">
      <c r="B69" s="22"/>
      <c r="C69" s="22"/>
      <c r="D69" s="22"/>
      <c r="G69" s="23"/>
      <c r="I69" s="23"/>
      <c r="J69" s="27"/>
      <c r="K69" s="23"/>
      <c r="L69" s="23"/>
      <c r="M69" s="23"/>
      <c r="N69" s="22"/>
      <c r="O69" s="22"/>
      <c r="P69" s="22"/>
      <c r="R69" s="22"/>
      <c r="S69" s="22"/>
      <c r="T69" s="22"/>
      <c r="X69" s="22"/>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12.8" hidden="false" customHeight="false" outlineLevel="0" collapsed="false">
      <c r="B70" s="22"/>
      <c r="C70" s="22"/>
      <c r="D70" s="22"/>
      <c r="G70" s="23"/>
      <c r="I70" s="23"/>
      <c r="J70" s="27"/>
      <c r="K70" s="23"/>
      <c r="L70" s="23"/>
      <c r="M70" s="23"/>
      <c r="N70" s="22"/>
      <c r="O70" s="22"/>
      <c r="P70" s="22"/>
      <c r="R70" s="22"/>
      <c r="S70" s="22"/>
      <c r="T70" s="22"/>
      <c r="X70" s="22"/>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12.8" hidden="false" customHeight="false" outlineLevel="0" collapsed="false">
      <c r="B71" s="22"/>
      <c r="C71" s="22"/>
      <c r="D71" s="22"/>
      <c r="G71" s="23"/>
      <c r="I71" s="23"/>
      <c r="J71" s="27"/>
      <c r="K71" s="23"/>
      <c r="L71" s="23"/>
      <c r="M71" s="23"/>
      <c r="N71" s="22"/>
      <c r="O71" s="22"/>
      <c r="P71" s="22"/>
      <c r="R71" s="22"/>
      <c r="S71" s="22"/>
      <c r="T71" s="22"/>
      <c r="X71" s="22"/>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12.8" hidden="false" customHeight="false" outlineLevel="0" collapsed="false">
      <c r="B72" s="22"/>
      <c r="C72" s="22"/>
      <c r="D72" s="22"/>
      <c r="G72" s="23"/>
      <c r="I72" s="23"/>
      <c r="J72" s="27"/>
      <c r="K72" s="23"/>
      <c r="L72" s="23"/>
      <c r="M72" s="23"/>
      <c r="N72" s="22"/>
      <c r="O72" s="22"/>
      <c r="P72" s="22"/>
      <c r="R72" s="22"/>
      <c r="S72" s="22"/>
      <c r="T72" s="22"/>
      <c r="X72" s="22"/>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12.8" hidden="false" customHeight="false" outlineLevel="0" collapsed="false">
      <c r="B73" s="22"/>
      <c r="C73" s="22"/>
      <c r="D73" s="22"/>
      <c r="G73" s="23"/>
      <c r="I73" s="23"/>
      <c r="J73" s="27"/>
      <c r="K73" s="23"/>
      <c r="L73" s="23"/>
      <c r="M73" s="23"/>
      <c r="N73" s="22"/>
      <c r="O73" s="22"/>
      <c r="P73" s="22"/>
      <c r="R73" s="22"/>
      <c r="S73" s="22"/>
      <c r="T73" s="22"/>
      <c r="X73" s="22"/>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12.8" hidden="false" customHeight="false" outlineLevel="0" collapsed="false">
      <c r="B74" s="22"/>
      <c r="C74" s="22"/>
      <c r="D74" s="22"/>
      <c r="G74" s="23"/>
      <c r="I74" s="23"/>
      <c r="J74" s="27"/>
      <c r="K74" s="23"/>
      <c r="L74" s="23"/>
      <c r="M74" s="23"/>
      <c r="N74" s="22"/>
      <c r="O74" s="22"/>
      <c r="P74" s="22"/>
      <c r="R74" s="22"/>
      <c r="S74" s="22"/>
      <c r="T74" s="22"/>
      <c r="X74" s="22"/>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12.8" hidden="false" customHeight="false" outlineLevel="0" collapsed="false">
      <c r="B75" s="22"/>
      <c r="C75" s="22"/>
      <c r="D75" s="22"/>
      <c r="G75" s="23"/>
      <c r="I75" s="23"/>
      <c r="J75" s="27"/>
      <c r="K75" s="23"/>
      <c r="L75" s="23"/>
      <c r="M75" s="23"/>
      <c r="N75" s="22"/>
      <c r="O75" s="22"/>
      <c r="P75" s="22"/>
      <c r="R75" s="22"/>
      <c r="S75" s="22"/>
      <c r="T75" s="22"/>
      <c r="X75" s="22"/>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12.8" hidden="false" customHeight="false" outlineLevel="0" collapsed="false">
      <c r="B76" s="22"/>
      <c r="C76" s="22"/>
      <c r="D76" s="22"/>
      <c r="G76" s="23"/>
      <c r="I76" s="23"/>
      <c r="J76" s="27"/>
      <c r="K76" s="23"/>
      <c r="L76" s="23"/>
      <c r="M76" s="23"/>
      <c r="N76" s="22"/>
      <c r="O76" s="22"/>
      <c r="P76" s="22"/>
      <c r="R76" s="22"/>
      <c r="S76" s="22"/>
      <c r="T76" s="22"/>
      <c r="X76" s="22"/>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12.8" hidden="false" customHeight="false" outlineLevel="0" collapsed="false">
      <c r="B77" s="22"/>
      <c r="C77" s="22"/>
      <c r="D77" s="22"/>
      <c r="G77" s="23"/>
      <c r="I77" s="23"/>
      <c r="J77" s="27"/>
      <c r="K77" s="23"/>
      <c r="L77" s="23"/>
      <c r="M77" s="23"/>
      <c r="N77" s="22"/>
      <c r="O77" s="22"/>
      <c r="P77" s="22"/>
      <c r="R77" s="22"/>
      <c r="S77" s="22"/>
      <c r="T77" s="22"/>
      <c r="U77" s="22"/>
      <c r="X77" s="22"/>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12.8" hidden="false" customHeight="false" outlineLevel="0" collapsed="false">
      <c r="B78" s="22"/>
      <c r="C78" s="22"/>
      <c r="D78" s="22"/>
      <c r="G78" s="23"/>
      <c r="I78" s="23"/>
      <c r="J78" s="27"/>
      <c r="K78" s="23"/>
      <c r="L78" s="23"/>
      <c r="M78" s="23"/>
      <c r="N78" s="22"/>
      <c r="O78" s="22"/>
      <c r="P78" s="22"/>
      <c r="R78" s="22"/>
      <c r="S78" s="22"/>
      <c r="T78" s="22"/>
      <c r="U78" s="22"/>
      <c r="X78" s="22"/>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12.8" hidden="false" customHeight="false" outlineLevel="0" collapsed="false">
      <c r="B79" s="22"/>
      <c r="C79" s="22"/>
      <c r="D79" s="22"/>
      <c r="G79" s="23"/>
      <c r="I79" s="23"/>
      <c r="J79" s="27"/>
      <c r="K79" s="23"/>
      <c r="L79" s="23"/>
      <c r="M79" s="23"/>
      <c r="N79" s="22"/>
      <c r="O79" s="22"/>
      <c r="P79" s="22"/>
      <c r="R79" s="22"/>
      <c r="S79" s="22"/>
      <c r="T79" s="22"/>
      <c r="X79" s="22"/>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12.8" hidden="false" customHeight="false" outlineLevel="0" collapsed="false">
      <c r="B80" s="22"/>
      <c r="C80" s="22"/>
      <c r="D80" s="22"/>
      <c r="G80" s="23"/>
      <c r="I80" s="23"/>
      <c r="J80" s="27"/>
      <c r="K80" s="23"/>
      <c r="L80" s="23"/>
      <c r="M80" s="23"/>
      <c r="N80" s="22"/>
      <c r="O80" s="22"/>
      <c r="P80" s="22"/>
      <c r="R80" s="22"/>
      <c r="S80" s="22"/>
      <c r="T80" s="22"/>
      <c r="U80" s="22"/>
      <c r="X80" s="22"/>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12.8" hidden="false" customHeight="false" outlineLevel="0" collapsed="false">
      <c r="B81" s="22"/>
      <c r="C81" s="22"/>
      <c r="D81" s="22"/>
      <c r="G81" s="23"/>
      <c r="I81" s="23"/>
      <c r="J81" s="27"/>
      <c r="K81" s="23"/>
      <c r="L81" s="23"/>
      <c r="M81" s="23"/>
      <c r="N81" s="22"/>
      <c r="O81" s="22"/>
      <c r="P81" s="22"/>
      <c r="R81" s="22"/>
      <c r="S81" s="22"/>
      <c r="T81" s="22"/>
      <c r="U81" s="22"/>
      <c r="V81" s="22"/>
      <c r="X81" s="22"/>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12.8" hidden="false" customHeight="false" outlineLevel="0" collapsed="false">
      <c r="B82" s="22"/>
      <c r="C82" s="22"/>
      <c r="D82" s="22"/>
      <c r="G82" s="23"/>
      <c r="I82" s="23"/>
      <c r="J82" s="27"/>
      <c r="K82" s="23"/>
      <c r="L82" s="23"/>
      <c r="M82" s="23"/>
      <c r="N82" s="22"/>
      <c r="O82" s="22"/>
      <c r="P82" s="22"/>
      <c r="R82" s="22"/>
      <c r="S82" s="22"/>
      <c r="T82" s="22"/>
      <c r="U82" s="22"/>
      <c r="V82" s="22"/>
      <c r="X82" s="22"/>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12.8" hidden="false" customHeight="false" outlineLevel="0" collapsed="false">
      <c r="B83" s="22"/>
      <c r="C83" s="22"/>
      <c r="D83" s="22"/>
      <c r="G83" s="23"/>
      <c r="I83" s="23"/>
      <c r="J83" s="27"/>
      <c r="K83" s="23"/>
      <c r="L83" s="23"/>
      <c r="M83" s="23"/>
      <c r="N83" s="22"/>
      <c r="O83" s="22"/>
      <c r="P83" s="22"/>
      <c r="R83" s="22"/>
      <c r="S83" s="22"/>
      <c r="T83" s="22"/>
      <c r="X83" s="22"/>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12.8" hidden="false" customHeight="false" outlineLevel="0" collapsed="false">
      <c r="B84" s="22"/>
      <c r="C84" s="22"/>
      <c r="D84" s="22"/>
      <c r="G84" s="23"/>
      <c r="J84" s="27"/>
      <c r="L84" s="23"/>
      <c r="M84" s="23"/>
      <c r="N84" s="22"/>
      <c r="O84" s="22"/>
      <c r="P84" s="22"/>
      <c r="R84" s="22"/>
      <c r="S84" s="22"/>
      <c r="T84" s="22"/>
      <c r="X84" s="22"/>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12.8" hidden="false" customHeight="false" outlineLevel="0" collapsed="false">
      <c r="B85" s="22"/>
      <c r="C85" s="22"/>
      <c r="D85" s="22"/>
      <c r="G85" s="23"/>
      <c r="I85" s="23"/>
      <c r="J85" s="27"/>
      <c r="K85" s="23"/>
      <c r="L85" s="23"/>
      <c r="M85" s="23"/>
      <c r="N85" s="22"/>
      <c r="P85" s="22"/>
      <c r="R85" s="22"/>
      <c r="S85" s="22"/>
      <c r="T85" s="22"/>
      <c r="U85" s="22"/>
      <c r="V85" s="22"/>
      <c r="X85" s="22"/>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2.8" hidden="false" customHeight="false" outlineLevel="0" collapsed="false">
      <c r="B86" s="22"/>
      <c r="C86" s="22"/>
      <c r="D86" s="22"/>
      <c r="G86" s="23"/>
      <c r="I86" s="23"/>
      <c r="J86" s="27"/>
      <c r="K86" s="23"/>
      <c r="L86" s="23"/>
      <c r="M86" s="23"/>
      <c r="N86" s="22"/>
      <c r="O86" s="22"/>
      <c r="P86" s="22"/>
      <c r="R86" s="22"/>
      <c r="S86" s="22"/>
      <c r="T86" s="22"/>
      <c r="U86" s="22"/>
      <c r="V86" s="22"/>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12.8" hidden="false" customHeight="false" outlineLevel="0" collapsed="false">
      <c r="B87" s="22"/>
      <c r="C87" s="22"/>
      <c r="D87" s="22"/>
      <c r="G87" s="22"/>
      <c r="H87" s="2"/>
      <c r="I87" s="22"/>
      <c r="J87" s="29"/>
      <c r="K87" s="22"/>
      <c r="L87" s="22"/>
      <c r="M87" s="22"/>
      <c r="N87" s="22"/>
      <c r="O87" s="22"/>
      <c r="P87" s="22"/>
      <c r="R87" s="22"/>
      <c r="S87" s="22"/>
      <c r="T87" s="22"/>
      <c r="U87" s="22"/>
      <c r="V87" s="22"/>
      <c r="W87" s="22"/>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12.8" hidden="false" customHeight="false" outlineLevel="0" collapsed="false">
      <c r="B88" s="22"/>
      <c r="C88" s="22"/>
      <c r="D88" s="22"/>
      <c r="G88" s="23"/>
      <c r="I88" s="23"/>
      <c r="J88" s="27"/>
      <c r="K88" s="23"/>
      <c r="L88" s="23"/>
      <c r="M88" s="23"/>
      <c r="N88" s="22"/>
      <c r="O88" s="22"/>
      <c r="P88" s="22"/>
      <c r="R88" s="22"/>
      <c r="S88" s="22"/>
      <c r="T88" s="22"/>
      <c r="U88" s="22"/>
      <c r="V88" s="22"/>
      <c r="W88" s="22"/>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8" hidden="false" customHeight="false" outlineLevel="0" collapsed="false">
      <c r="B89" s="22"/>
      <c r="C89" s="22"/>
      <c r="D89" s="22"/>
      <c r="G89" s="23"/>
      <c r="I89" s="23"/>
      <c r="J89" s="27"/>
      <c r="K89" s="23"/>
      <c r="L89" s="23"/>
      <c r="M89" s="23"/>
      <c r="N89" s="22"/>
      <c r="O89" s="22"/>
      <c r="P89" s="22"/>
      <c r="R89" s="22"/>
      <c r="S89" s="22"/>
      <c r="T89" s="22"/>
      <c r="U89" s="22"/>
      <c r="V89" s="22"/>
      <c r="W89" s="22"/>
      <c r="X89" s="22"/>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12.8" hidden="false" customHeight="false" outlineLevel="0" collapsed="false">
      <c r="B90" s="22"/>
      <c r="C90" s="22"/>
      <c r="D90" s="22"/>
      <c r="G90" s="23"/>
      <c r="I90" s="23"/>
      <c r="J90" s="27"/>
      <c r="K90" s="23"/>
      <c r="L90" s="23"/>
      <c r="M90" s="23"/>
      <c r="N90" s="22"/>
      <c r="O90" s="22"/>
      <c r="P90" s="22"/>
      <c r="R90" s="22"/>
      <c r="S90" s="22"/>
      <c r="T90" s="22"/>
      <c r="U90" s="22"/>
      <c r="V90" s="22"/>
      <c r="W90" s="22"/>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2.8" hidden="false" customHeight="false" outlineLevel="0" collapsed="false">
      <c r="B91" s="22"/>
      <c r="C91" s="22"/>
      <c r="D91" s="22"/>
      <c r="G91" s="22"/>
      <c r="H91" s="2"/>
      <c r="I91" s="22"/>
      <c r="J91" s="29"/>
      <c r="K91" s="22"/>
      <c r="L91" s="22"/>
      <c r="M91" s="22"/>
      <c r="N91" s="22"/>
      <c r="O91" s="22"/>
      <c r="P91" s="22"/>
      <c r="R91" s="22"/>
      <c r="S91" s="22"/>
      <c r="T91" s="22"/>
      <c r="U91" s="22"/>
      <c r="V91" s="22"/>
      <c r="W91" s="22"/>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2.8" hidden="false" customHeight="false" outlineLevel="0" collapsed="false">
      <c r="B92" s="22"/>
      <c r="C92" s="22"/>
      <c r="D92" s="22"/>
      <c r="G92" s="23"/>
      <c r="I92" s="23"/>
      <c r="J92" s="27"/>
      <c r="K92" s="23"/>
      <c r="L92" s="23"/>
      <c r="M92" s="23"/>
      <c r="N92" s="22"/>
      <c r="O92" s="22"/>
      <c r="P92" s="22"/>
      <c r="R92" s="22"/>
      <c r="S92" s="22"/>
      <c r="T92" s="22"/>
      <c r="U92" s="24"/>
      <c r="V92" s="22"/>
      <c r="W92" s="22"/>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12.8" hidden="false" customHeight="false" outlineLevel="0" collapsed="false">
      <c r="B93" s="22"/>
      <c r="C93" s="22"/>
      <c r="D93" s="22"/>
      <c r="G93" s="23"/>
      <c r="I93" s="23"/>
      <c r="J93" s="27"/>
      <c r="K93" s="23"/>
      <c r="L93" s="23"/>
      <c r="M93" s="23"/>
      <c r="N93" s="22"/>
      <c r="O93" s="22"/>
      <c r="P93" s="22"/>
      <c r="R93" s="22"/>
      <c r="S93" s="22"/>
      <c r="T93" s="22"/>
      <c r="U93" s="22"/>
      <c r="V93" s="22"/>
      <c r="X93" s="22"/>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12.8" hidden="false" customHeight="false" outlineLevel="0" collapsed="false">
      <c r="B94" s="22"/>
      <c r="C94" s="22"/>
      <c r="D94" s="22"/>
      <c r="G94" s="23"/>
      <c r="I94" s="23"/>
      <c r="J94" s="27"/>
      <c r="K94" s="23"/>
      <c r="L94" s="23"/>
      <c r="M94" s="23"/>
      <c r="N94" s="22"/>
      <c r="O94" s="22"/>
      <c r="P94" s="22"/>
      <c r="R94" s="22"/>
      <c r="S94" s="22"/>
      <c r="T94" s="22"/>
      <c r="V94" s="22"/>
      <c r="X94" s="22"/>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12.8" hidden="false" customHeight="false" outlineLevel="0" collapsed="false">
      <c r="B95" s="22"/>
      <c r="C95" s="22"/>
      <c r="D95" s="22"/>
      <c r="G95" s="23"/>
      <c r="I95" s="23"/>
      <c r="J95" s="27"/>
      <c r="K95" s="23"/>
      <c r="L95" s="23"/>
      <c r="M95" s="23"/>
      <c r="N95" s="22"/>
      <c r="O95" s="22"/>
      <c r="P95" s="22"/>
      <c r="R95" s="22"/>
      <c r="S95" s="22"/>
      <c r="T95" s="22"/>
      <c r="U95" s="24"/>
      <c r="V95" s="22"/>
      <c r="W95" s="22"/>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12.8" hidden="false" customHeight="false" outlineLevel="0" collapsed="false">
      <c r="B96" s="22"/>
      <c r="C96" s="22"/>
      <c r="D96" s="22"/>
      <c r="G96" s="23"/>
      <c r="I96" s="23"/>
      <c r="J96" s="27"/>
      <c r="K96" s="23"/>
      <c r="L96" s="23"/>
      <c r="M96" s="23"/>
      <c r="N96" s="22"/>
      <c r="O96" s="22"/>
      <c r="P96" s="22"/>
      <c r="R96" s="22"/>
      <c r="S96" s="22"/>
      <c r="T96" s="22"/>
      <c r="U96" s="22"/>
      <c r="V96" s="22"/>
      <c r="W96" s="22"/>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12.8" hidden="false" customHeight="false" outlineLevel="0" collapsed="false">
      <c r="B97" s="22"/>
      <c r="C97" s="22"/>
      <c r="D97" s="22"/>
      <c r="G97" s="23"/>
      <c r="I97" s="23"/>
      <c r="J97" s="27"/>
      <c r="K97" s="23"/>
      <c r="L97" s="23"/>
      <c r="M97" s="23"/>
      <c r="N97" s="22"/>
      <c r="O97" s="22"/>
      <c r="P97" s="22"/>
      <c r="R97" s="22"/>
      <c r="S97" s="22"/>
      <c r="T97" s="22"/>
      <c r="X97" s="22"/>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12.8" hidden="false" customHeight="false" outlineLevel="0" collapsed="false">
      <c r="B98" s="22"/>
      <c r="C98" s="22"/>
      <c r="D98" s="22"/>
      <c r="G98" s="23"/>
      <c r="I98" s="23"/>
      <c r="J98" s="27"/>
      <c r="K98" s="23"/>
      <c r="L98" s="23"/>
      <c r="M98" s="23"/>
      <c r="N98" s="22"/>
      <c r="O98" s="22"/>
      <c r="P98" s="22"/>
      <c r="R98" s="22"/>
      <c r="S98" s="22"/>
      <c r="T98" s="22"/>
      <c r="X98" s="22"/>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12.8" hidden="false" customHeight="false" outlineLevel="0" collapsed="false">
      <c r="B99" s="22"/>
      <c r="C99" s="22"/>
      <c r="D99" s="22"/>
      <c r="G99" s="23"/>
      <c r="I99" s="23"/>
      <c r="J99" s="27"/>
      <c r="K99" s="23"/>
      <c r="L99" s="23"/>
      <c r="M99" s="23"/>
      <c r="N99" s="22"/>
      <c r="O99" s="22"/>
      <c r="P99" s="22"/>
      <c r="R99" s="22"/>
      <c r="S99" s="22"/>
      <c r="T99" s="22"/>
      <c r="U99" s="22"/>
      <c r="V99" s="22"/>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2.8" hidden="false" customHeight="false" outlineLevel="0" collapsed="false">
      <c r="B100" s="22"/>
      <c r="C100" s="22"/>
      <c r="D100" s="22"/>
      <c r="G100" s="23"/>
      <c r="I100" s="23"/>
      <c r="J100" s="27"/>
      <c r="K100" s="23"/>
      <c r="L100" s="23"/>
      <c r="M100" s="23"/>
      <c r="N100" s="22"/>
      <c r="O100" s="22"/>
      <c r="P100" s="22"/>
      <c r="R100" s="22"/>
      <c r="S100" s="22"/>
      <c r="T100" s="22"/>
      <c r="U100" s="22"/>
      <c r="X100" s="22"/>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12.8" hidden="false" customHeight="false" outlineLevel="0" collapsed="false">
      <c r="B101" s="22"/>
      <c r="C101" s="22"/>
      <c r="D101" s="22"/>
      <c r="G101" s="23"/>
      <c r="I101" s="23"/>
      <c r="J101" s="27"/>
      <c r="K101" s="23"/>
      <c r="L101" s="23"/>
      <c r="M101" s="23"/>
      <c r="N101" s="22"/>
      <c r="O101" s="22"/>
      <c r="P101" s="22"/>
      <c r="R101" s="22"/>
      <c r="S101" s="22"/>
      <c r="T101" s="22"/>
      <c r="U101" s="22"/>
      <c r="X101" s="22"/>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12.8" hidden="false" customHeight="false" outlineLevel="0" collapsed="false">
      <c r="B102" s="22"/>
      <c r="C102" s="22"/>
      <c r="D102" s="22"/>
      <c r="G102" s="23"/>
      <c r="I102" s="23"/>
      <c r="J102" s="27"/>
      <c r="K102" s="23"/>
      <c r="L102" s="23"/>
      <c r="M102" s="23"/>
      <c r="N102" s="22"/>
      <c r="O102" s="22"/>
      <c r="P102" s="22"/>
      <c r="R102" s="22"/>
      <c r="S102" s="22"/>
      <c r="T102" s="22"/>
      <c r="V102" s="22"/>
      <c r="X102" s="22"/>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12.8" hidden="false" customHeight="false" outlineLevel="0" collapsed="false">
      <c r="B103" s="22"/>
      <c r="C103" s="22"/>
      <c r="D103" s="22"/>
      <c r="G103" s="23"/>
      <c r="I103" s="23"/>
      <c r="J103" s="27"/>
      <c r="K103" s="23"/>
      <c r="L103" s="23"/>
      <c r="M103" s="23"/>
      <c r="N103" s="22"/>
      <c r="O103" s="22"/>
      <c r="P103" s="22"/>
      <c r="R103" s="22"/>
      <c r="S103" s="22"/>
      <c r="T103" s="22"/>
      <c r="V103" s="22"/>
      <c r="X103" s="22"/>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12.8" hidden="false" customHeight="false" outlineLevel="0" collapsed="false">
      <c r="B104" s="22"/>
      <c r="C104" s="22"/>
      <c r="D104" s="22"/>
      <c r="G104" s="23"/>
      <c r="I104" s="23"/>
      <c r="J104" s="27"/>
      <c r="K104" s="23"/>
      <c r="L104" s="23"/>
      <c r="M104" s="23"/>
      <c r="N104" s="22"/>
      <c r="O104" s="22"/>
      <c r="P104" s="22"/>
      <c r="R104" s="22"/>
      <c r="S104" s="22"/>
      <c r="T104" s="22"/>
      <c r="U104" s="22"/>
      <c r="V104" s="22"/>
      <c r="X104" s="22"/>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12.8" hidden="false" customHeight="false" outlineLevel="0" collapsed="false">
      <c r="B105" s="22"/>
      <c r="C105" s="22"/>
      <c r="D105" s="22"/>
      <c r="G105" s="23"/>
      <c r="I105" s="23"/>
      <c r="J105" s="27"/>
      <c r="K105" s="23"/>
      <c r="L105" s="23"/>
      <c r="M105" s="23"/>
      <c r="N105" s="22"/>
      <c r="O105" s="22"/>
      <c r="P105" s="22"/>
      <c r="R105" s="22"/>
      <c r="S105" s="22"/>
      <c r="T105" s="22"/>
      <c r="V105" s="22"/>
      <c r="X105" s="22"/>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12.8" hidden="false" customHeight="false" outlineLevel="0" collapsed="false">
      <c r="B106" s="22"/>
      <c r="C106" s="22"/>
      <c r="D106" s="22"/>
      <c r="G106" s="23"/>
      <c r="I106" s="23"/>
      <c r="J106" s="27"/>
      <c r="K106" s="23"/>
      <c r="L106" s="23"/>
      <c r="M106" s="23"/>
      <c r="N106" s="22"/>
      <c r="O106" s="22"/>
      <c r="P106" s="22"/>
      <c r="R106" s="22"/>
      <c r="S106" s="22"/>
      <c r="T106" s="22"/>
      <c r="V106" s="22"/>
      <c r="X106" s="22"/>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12.8" hidden="false" customHeight="false" outlineLevel="0" collapsed="false">
      <c r="B107" s="22"/>
      <c r="C107" s="22"/>
      <c r="D107" s="22"/>
      <c r="G107" s="23"/>
      <c r="J107" s="27"/>
      <c r="L107" s="23"/>
      <c r="M107" s="23"/>
      <c r="N107" s="22"/>
      <c r="O107" s="22"/>
      <c r="P107" s="22"/>
      <c r="R107" s="22"/>
      <c r="S107" s="22"/>
      <c r="T107" s="22"/>
      <c r="U107" s="22"/>
      <c r="X107" s="22"/>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12.8" hidden="false" customHeight="false" outlineLevel="0" collapsed="false">
      <c r="B108" s="22"/>
      <c r="C108" s="22"/>
      <c r="D108" s="22"/>
      <c r="G108" s="23"/>
      <c r="I108" s="23"/>
      <c r="J108" s="27"/>
      <c r="K108" s="23"/>
      <c r="L108" s="23"/>
      <c r="M108" s="23"/>
      <c r="N108" s="22"/>
      <c r="O108" s="22"/>
      <c r="P108" s="22"/>
      <c r="R108" s="22"/>
      <c r="S108" s="22"/>
      <c r="T108" s="22"/>
      <c r="X108" s="22"/>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12.8" hidden="false" customHeight="false" outlineLevel="0" collapsed="false">
      <c r="B109" s="22"/>
      <c r="C109" s="22"/>
      <c r="D109" s="22"/>
      <c r="G109" s="23"/>
      <c r="I109" s="23"/>
      <c r="J109" s="27"/>
      <c r="K109" s="23"/>
      <c r="L109" s="23"/>
      <c r="M109" s="23"/>
      <c r="N109" s="22"/>
      <c r="O109" s="22"/>
      <c r="P109" s="22"/>
      <c r="R109" s="22"/>
      <c r="S109" s="22"/>
      <c r="T109" s="22"/>
      <c r="X109" s="22"/>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12.8" hidden="false" customHeight="false" outlineLevel="0" collapsed="false">
      <c r="B110" s="22"/>
      <c r="C110" s="22"/>
      <c r="D110" s="22"/>
      <c r="G110" s="23"/>
      <c r="I110" s="23"/>
      <c r="J110" s="27"/>
      <c r="K110" s="23"/>
      <c r="L110" s="23"/>
      <c r="M110" s="23"/>
      <c r="N110" s="22"/>
      <c r="O110" s="22"/>
      <c r="P110" s="22"/>
      <c r="R110" s="22"/>
      <c r="S110" s="22"/>
      <c r="T110" s="22"/>
      <c r="V110" s="22"/>
      <c r="X110" s="22"/>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12.8" hidden="false" customHeight="false" outlineLevel="0" collapsed="false">
      <c r="B111" s="22"/>
      <c r="C111" s="22"/>
      <c r="D111" s="22"/>
      <c r="G111" s="23"/>
      <c r="I111" s="23"/>
      <c r="J111" s="27"/>
      <c r="K111" s="23"/>
      <c r="L111" s="23"/>
      <c r="M111" s="23"/>
      <c r="N111" s="22"/>
      <c r="O111" s="22"/>
      <c r="P111" s="22"/>
      <c r="R111" s="22"/>
      <c r="S111" s="22"/>
      <c r="T111" s="22"/>
      <c r="V111" s="22"/>
      <c r="X111" s="22"/>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2.8" hidden="false" customHeight="false" outlineLevel="0" collapsed="false">
      <c r="B112" s="22"/>
      <c r="C112" s="22"/>
      <c r="D112" s="22"/>
      <c r="G112" s="23"/>
      <c r="I112" s="23"/>
      <c r="J112" s="27"/>
      <c r="K112" s="23"/>
      <c r="L112" s="23"/>
      <c r="M112" s="23"/>
      <c r="N112" s="22"/>
      <c r="O112" s="22"/>
      <c r="P112" s="22"/>
      <c r="R112" s="22"/>
      <c r="S112" s="22"/>
      <c r="T112" s="22"/>
      <c r="V112" s="22"/>
      <c r="X112" s="22"/>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2.8" hidden="false" customHeight="false" outlineLevel="0" collapsed="false">
      <c r="B113" s="22"/>
      <c r="C113" s="22"/>
      <c r="D113" s="22"/>
      <c r="G113" s="23"/>
      <c r="I113" s="23"/>
      <c r="J113" s="27"/>
      <c r="K113" s="23"/>
      <c r="L113" s="23"/>
      <c r="M113" s="23"/>
      <c r="N113" s="22"/>
      <c r="O113" s="22"/>
      <c r="P113" s="22"/>
      <c r="R113" s="22"/>
      <c r="S113" s="22"/>
      <c r="T113" s="22"/>
      <c r="U113" s="22"/>
      <c r="V113" s="22"/>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2.8" hidden="false" customHeight="false" outlineLevel="0" collapsed="false">
      <c r="B114" s="22"/>
      <c r="C114" s="22"/>
      <c r="D114" s="22"/>
      <c r="G114" s="23"/>
      <c r="I114" s="23"/>
      <c r="J114" s="27"/>
      <c r="K114" s="23"/>
      <c r="L114" s="23"/>
      <c r="M114" s="23"/>
      <c r="N114" s="22"/>
      <c r="O114" s="22"/>
      <c r="P114" s="22"/>
      <c r="R114" s="22"/>
      <c r="S114" s="22"/>
      <c r="T114" s="22"/>
      <c r="U114" s="22"/>
      <c r="V114" s="22"/>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2.8" hidden="false" customHeight="false" outlineLevel="0" collapsed="false">
      <c r="B115" s="22"/>
      <c r="C115" s="22"/>
      <c r="D115" s="22"/>
      <c r="G115" s="23"/>
      <c r="I115" s="23"/>
      <c r="J115" s="27"/>
      <c r="K115" s="23"/>
      <c r="L115" s="23"/>
      <c r="M115" s="23"/>
      <c r="N115" s="22"/>
      <c r="O115" s="22"/>
      <c r="P115" s="22"/>
      <c r="R115" s="22"/>
      <c r="S115" s="22"/>
      <c r="T115" s="22"/>
      <c r="U115" s="22"/>
      <c r="V115" s="22"/>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2.8" hidden="false" customHeight="false" outlineLevel="0" collapsed="false">
      <c r="B116" s="22"/>
      <c r="C116" s="22"/>
      <c r="D116" s="22"/>
      <c r="G116" s="23"/>
      <c r="I116" s="23"/>
      <c r="J116" s="27"/>
      <c r="K116" s="23"/>
      <c r="L116" s="23"/>
      <c r="M116" s="23"/>
      <c r="N116" s="22"/>
      <c r="O116" s="22"/>
      <c r="P116" s="22"/>
      <c r="R116" s="22"/>
      <c r="S116" s="22"/>
      <c r="T116" s="22"/>
      <c r="U116" s="22"/>
      <c r="V116" s="22"/>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2.8" hidden="false" customHeight="false" outlineLevel="0" collapsed="false">
      <c r="B117" s="22"/>
      <c r="C117" s="22"/>
      <c r="D117" s="22"/>
      <c r="G117" s="23"/>
      <c r="I117" s="23"/>
      <c r="J117" s="27"/>
      <c r="K117" s="23"/>
      <c r="L117" s="23"/>
      <c r="M117" s="23"/>
      <c r="N117" s="22"/>
      <c r="O117" s="22"/>
      <c r="P117" s="22"/>
      <c r="R117" s="22"/>
      <c r="S117" s="22"/>
      <c r="T117" s="22"/>
      <c r="U117" s="22"/>
      <c r="V117" s="22"/>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2.8" hidden="false" customHeight="false" outlineLevel="0" collapsed="false">
      <c r="B118" s="22"/>
      <c r="C118" s="22"/>
      <c r="D118" s="22"/>
      <c r="G118" s="23"/>
      <c r="I118" s="23"/>
      <c r="J118" s="27"/>
      <c r="K118" s="23"/>
      <c r="L118" s="23"/>
      <c r="M118" s="23"/>
      <c r="N118" s="22"/>
      <c r="O118" s="22"/>
      <c r="P118" s="22"/>
      <c r="R118" s="22"/>
      <c r="S118" s="22"/>
      <c r="T118" s="22"/>
      <c r="U118" s="22"/>
      <c r="V118" s="22"/>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2.8" hidden="false" customHeight="false" outlineLevel="0" collapsed="false">
      <c r="B119" s="22"/>
      <c r="C119" s="22"/>
      <c r="D119" s="22"/>
      <c r="G119" s="23"/>
      <c r="I119" s="23"/>
      <c r="J119" s="27"/>
      <c r="K119" s="23"/>
      <c r="L119" s="23"/>
      <c r="M119" s="23"/>
      <c r="N119" s="22"/>
      <c r="O119" s="22"/>
      <c r="P119" s="22"/>
      <c r="R119" s="22"/>
      <c r="S119" s="22"/>
      <c r="T119" s="22"/>
      <c r="U119" s="22"/>
      <c r="V119" s="22"/>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2.8" hidden="false" customHeight="false" outlineLevel="0" collapsed="false">
      <c r="B120" s="22"/>
      <c r="C120" s="22"/>
      <c r="D120" s="22"/>
      <c r="G120" s="23"/>
      <c r="I120" s="23"/>
      <c r="J120" s="27"/>
      <c r="K120" s="23"/>
      <c r="L120" s="23"/>
      <c r="M120" s="23"/>
      <c r="N120" s="22"/>
      <c r="O120" s="22"/>
      <c r="P120" s="22"/>
      <c r="R120" s="22"/>
      <c r="S120" s="22"/>
      <c r="T120" s="22"/>
      <c r="U120" s="22"/>
      <c r="V120" s="22"/>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2.8" hidden="false" customHeight="false" outlineLevel="0" collapsed="false">
      <c r="B121" s="22"/>
      <c r="C121" s="22"/>
      <c r="D121" s="22"/>
      <c r="G121" s="23"/>
      <c r="I121" s="23"/>
      <c r="J121" s="27"/>
      <c r="K121" s="23"/>
      <c r="L121" s="23"/>
      <c r="M121" s="23"/>
      <c r="N121" s="22"/>
      <c r="O121" s="22"/>
      <c r="P121" s="22"/>
      <c r="R121" s="22"/>
      <c r="S121" s="22"/>
      <c r="T121" s="22"/>
      <c r="U121" s="22"/>
      <c r="V121" s="22"/>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2.8" hidden="false" customHeight="false" outlineLevel="0" collapsed="false">
      <c r="B122" s="22"/>
      <c r="C122" s="22"/>
      <c r="D122" s="22"/>
      <c r="G122" s="23"/>
      <c r="I122" s="23"/>
      <c r="J122" s="27"/>
      <c r="K122" s="23"/>
      <c r="L122" s="23"/>
      <c r="M122" s="23"/>
      <c r="N122" s="22"/>
      <c r="O122" s="22"/>
      <c r="P122" s="22"/>
      <c r="R122" s="22"/>
      <c r="S122" s="22"/>
      <c r="T122" s="22"/>
      <c r="U122" s="22"/>
      <c r="V122" s="22"/>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2.8" hidden="false" customHeight="false" outlineLevel="0" collapsed="false">
      <c r="B123" s="22"/>
      <c r="C123" s="22"/>
      <c r="D123" s="22"/>
      <c r="G123" s="23"/>
      <c r="I123" s="23"/>
      <c r="J123" s="27"/>
      <c r="K123" s="23"/>
      <c r="L123" s="23"/>
      <c r="M123" s="23"/>
      <c r="N123" s="22"/>
      <c r="O123" s="22"/>
      <c r="P123" s="22"/>
      <c r="R123" s="22"/>
      <c r="S123" s="22"/>
      <c r="T123" s="22"/>
      <c r="U123" s="22"/>
      <c r="V123" s="22"/>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2.8" hidden="false" customHeight="false" outlineLevel="0" collapsed="false">
      <c r="B124" s="22"/>
      <c r="C124" s="22"/>
      <c r="D124" s="22"/>
      <c r="G124" s="23"/>
      <c r="I124" s="23"/>
      <c r="J124" s="27"/>
      <c r="K124" s="23"/>
      <c r="L124" s="23"/>
      <c r="M124" s="23"/>
      <c r="N124" s="22"/>
      <c r="O124" s="22"/>
      <c r="P124" s="22"/>
      <c r="R124" s="22"/>
      <c r="S124" s="22"/>
      <c r="T124" s="22"/>
      <c r="U124" s="22"/>
      <c r="V124" s="22"/>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2.8" hidden="false" customHeight="false" outlineLevel="0" collapsed="false">
      <c r="B125" s="22"/>
      <c r="C125" s="22"/>
      <c r="D125" s="22"/>
      <c r="G125" s="23"/>
      <c r="I125" s="23"/>
      <c r="J125" s="27"/>
      <c r="K125" s="23"/>
      <c r="L125" s="23"/>
      <c r="M125" s="23"/>
      <c r="N125" s="22"/>
      <c r="O125" s="22"/>
      <c r="P125" s="22"/>
      <c r="R125" s="22"/>
      <c r="S125" s="22"/>
      <c r="T125" s="22"/>
      <c r="U125" s="22"/>
      <c r="V125" s="22"/>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2.8" hidden="false" customHeight="false" outlineLevel="0" collapsed="false">
      <c r="B126" s="22"/>
      <c r="C126" s="22"/>
      <c r="D126" s="22"/>
      <c r="G126" s="23"/>
      <c r="I126" s="23"/>
      <c r="J126" s="27"/>
      <c r="K126" s="23"/>
      <c r="L126" s="23"/>
      <c r="M126" s="23"/>
      <c r="N126" s="22"/>
      <c r="O126" s="22"/>
      <c r="P126" s="22"/>
      <c r="R126" s="22"/>
      <c r="S126" s="22"/>
      <c r="T126" s="22"/>
      <c r="U126" s="22"/>
      <c r="V126" s="22"/>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2.8" hidden="false" customHeight="false" outlineLevel="0" collapsed="false">
      <c r="B127" s="22"/>
      <c r="C127" s="22"/>
      <c r="D127" s="22"/>
      <c r="G127" s="23"/>
      <c r="I127" s="23"/>
      <c r="J127" s="27"/>
      <c r="K127" s="23"/>
      <c r="L127" s="23"/>
      <c r="M127" s="23"/>
      <c r="N127" s="22"/>
      <c r="O127" s="22"/>
      <c r="P127" s="22"/>
      <c r="R127" s="22"/>
      <c r="S127" s="22"/>
      <c r="T127" s="22"/>
      <c r="U127" s="22"/>
      <c r="V127" s="22"/>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2.8" hidden="false" customHeight="false" outlineLevel="0" collapsed="false">
      <c r="B128" s="22"/>
      <c r="C128" s="22"/>
      <c r="D128" s="22"/>
      <c r="G128" s="23"/>
      <c r="I128" s="23"/>
      <c r="J128" s="27"/>
      <c r="K128" s="23"/>
      <c r="L128" s="23"/>
      <c r="M128" s="23"/>
      <c r="N128" s="22"/>
      <c r="O128" s="22"/>
      <c r="P128" s="22"/>
      <c r="R128" s="22"/>
      <c r="S128" s="22"/>
      <c r="T128" s="22"/>
      <c r="U128" s="22"/>
      <c r="V128" s="22"/>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2.8" hidden="false" customHeight="false" outlineLevel="0" collapsed="false">
      <c r="B129" s="22"/>
      <c r="C129" s="22"/>
      <c r="D129" s="22"/>
      <c r="G129" s="23"/>
      <c r="I129" s="23"/>
      <c r="J129" s="27"/>
      <c r="K129" s="23"/>
      <c r="L129" s="23"/>
      <c r="M129" s="23"/>
      <c r="N129" s="22"/>
      <c r="O129" s="22"/>
      <c r="P129" s="22"/>
      <c r="R129" s="22"/>
      <c r="S129" s="22"/>
      <c r="T129" s="22"/>
      <c r="U129" s="22"/>
      <c r="V129" s="22"/>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2.8" hidden="false" customHeight="false" outlineLevel="0" collapsed="false">
      <c r="B130" s="22"/>
      <c r="C130" s="22"/>
      <c r="D130" s="22"/>
      <c r="G130" s="23"/>
      <c r="I130" s="23"/>
      <c r="J130" s="27"/>
      <c r="K130" s="23"/>
      <c r="L130" s="23"/>
      <c r="M130" s="23"/>
      <c r="N130" s="22"/>
      <c r="O130" s="22"/>
      <c r="P130" s="22"/>
      <c r="R130" s="22"/>
      <c r="S130" s="22"/>
      <c r="T130" s="22"/>
      <c r="U130" s="22"/>
      <c r="V130" s="22"/>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12.8" hidden="false" customHeight="false" outlineLevel="0" collapsed="false">
      <c r="B131" s="22"/>
      <c r="C131" s="22"/>
      <c r="D131" s="22"/>
      <c r="G131" s="23"/>
      <c r="I131" s="23"/>
      <c r="J131" s="27"/>
      <c r="K131" s="23"/>
      <c r="L131" s="23"/>
      <c r="M131" s="23"/>
      <c r="N131" s="22"/>
      <c r="O131" s="22"/>
      <c r="P131" s="22"/>
      <c r="R131" s="22"/>
      <c r="S131" s="22"/>
      <c r="T131" s="22"/>
      <c r="V131" s="22"/>
      <c r="X131" s="22"/>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2.8" hidden="false" customHeight="false" outlineLevel="0" collapsed="false">
      <c r="B132" s="22"/>
      <c r="C132" s="22"/>
      <c r="D132" s="22"/>
      <c r="G132" s="23"/>
      <c r="I132" s="23"/>
      <c r="J132" s="27"/>
      <c r="K132" s="23"/>
      <c r="L132" s="23"/>
      <c r="M132" s="23"/>
      <c r="N132" s="22"/>
      <c r="O132" s="22"/>
      <c r="P132" s="22"/>
      <c r="R132" s="22"/>
      <c r="S132" s="22"/>
      <c r="T132" s="22"/>
      <c r="U132" s="22"/>
      <c r="V132" s="22"/>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12.8" hidden="false" customHeight="false" outlineLevel="0" collapsed="false">
      <c r="B133" s="22"/>
      <c r="C133" s="22"/>
      <c r="D133" s="22"/>
      <c r="G133" s="23"/>
      <c r="J133" s="27"/>
      <c r="L133" s="23"/>
      <c r="M133" s="23"/>
      <c r="N133" s="22"/>
      <c r="O133" s="22"/>
      <c r="P133" s="22"/>
      <c r="R133" s="22"/>
      <c r="S133" s="22"/>
      <c r="T133" s="22"/>
      <c r="X133" s="22"/>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12.8" hidden="false" customHeight="false" outlineLevel="0" collapsed="false">
      <c r="B134" s="22"/>
      <c r="C134" s="22"/>
      <c r="D134" s="22"/>
      <c r="G134" s="23"/>
      <c r="J134" s="27"/>
      <c r="L134" s="23"/>
      <c r="M134" s="23"/>
      <c r="N134" s="22"/>
      <c r="O134" s="22"/>
      <c r="P134" s="22"/>
      <c r="R134" s="22"/>
      <c r="S134" s="22"/>
      <c r="T134" s="22"/>
      <c r="X134" s="22"/>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2.8" hidden="false" customHeight="false" outlineLevel="0" collapsed="false">
      <c r="B135" s="22"/>
      <c r="C135" s="22"/>
      <c r="D135" s="22"/>
      <c r="G135" s="23"/>
      <c r="I135" s="23"/>
      <c r="J135" s="27"/>
      <c r="K135" s="23"/>
      <c r="L135" s="23"/>
      <c r="M135" s="23"/>
      <c r="N135" s="22"/>
      <c r="O135" s="22"/>
      <c r="P135" s="22"/>
      <c r="Q135" s="22"/>
      <c r="R135" s="22"/>
      <c r="S135" s="22"/>
      <c r="T135" s="22"/>
      <c r="V135" s="22"/>
      <c r="X135" s="22"/>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12.8" hidden="false" customHeight="false" outlineLevel="0" collapsed="false">
      <c r="B136" s="22"/>
      <c r="C136" s="22"/>
      <c r="D136" s="22"/>
      <c r="G136" s="23"/>
      <c r="I136" s="23"/>
      <c r="J136" s="27"/>
      <c r="K136" s="23"/>
      <c r="L136" s="23"/>
      <c r="M136" s="23"/>
      <c r="N136" s="22"/>
      <c r="O136" s="22"/>
      <c r="P136" s="22"/>
      <c r="R136" s="22"/>
      <c r="S136" s="22"/>
      <c r="T136" s="22"/>
      <c r="X136" s="22"/>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12.8" hidden="false" customHeight="false" outlineLevel="0" collapsed="false">
      <c r="B137" s="22"/>
      <c r="C137" s="22"/>
      <c r="D137" s="22"/>
      <c r="G137" s="23"/>
      <c r="I137" s="23"/>
      <c r="J137" s="27"/>
      <c r="K137" s="23"/>
      <c r="L137" s="23"/>
      <c r="M137" s="23"/>
      <c r="N137" s="22"/>
      <c r="O137" s="22"/>
      <c r="P137" s="22"/>
      <c r="R137" s="22"/>
      <c r="S137" s="22"/>
      <c r="T137" s="22"/>
      <c r="V137" s="22"/>
      <c r="X137" s="22"/>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12.8" hidden="false" customHeight="false" outlineLevel="0" collapsed="false">
      <c r="B138" s="22"/>
      <c r="C138" s="22"/>
      <c r="D138" s="22"/>
      <c r="G138" s="23"/>
      <c r="J138" s="27"/>
      <c r="L138" s="23"/>
      <c r="M138" s="23"/>
      <c r="N138" s="22"/>
      <c r="O138" s="22"/>
      <c r="P138" s="22"/>
      <c r="R138" s="22"/>
      <c r="S138" s="22"/>
      <c r="T138" s="22"/>
      <c r="X138" s="22"/>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12.8" hidden="false" customHeight="false" outlineLevel="0" collapsed="false">
      <c r="B139" s="22"/>
      <c r="C139" s="22"/>
      <c r="D139" s="22"/>
      <c r="G139" s="23"/>
      <c r="J139" s="27"/>
      <c r="L139" s="23"/>
      <c r="M139" s="23"/>
      <c r="N139" s="22"/>
      <c r="O139" s="22"/>
      <c r="P139" s="22"/>
      <c r="R139" s="22"/>
      <c r="S139" s="22"/>
      <c r="T139" s="22"/>
      <c r="X139" s="22"/>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12.8" hidden="false" customHeight="false" outlineLevel="0" collapsed="false">
      <c r="B140" s="22"/>
      <c r="C140" s="22"/>
      <c r="D140" s="22"/>
      <c r="G140" s="23"/>
      <c r="J140" s="27"/>
      <c r="L140" s="23"/>
      <c r="M140" s="23"/>
      <c r="N140" s="22"/>
      <c r="O140" s="22"/>
      <c r="P140" s="22"/>
      <c r="R140" s="22"/>
      <c r="S140" s="22"/>
      <c r="T140" s="22"/>
      <c r="X140" s="22"/>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2.8" hidden="false" customHeight="false" outlineLevel="0" collapsed="false">
      <c r="B141" s="22"/>
      <c r="C141" s="22"/>
      <c r="D141" s="22"/>
      <c r="G141" s="23"/>
      <c r="I141" s="23"/>
      <c r="J141" s="27"/>
      <c r="K141" s="23"/>
      <c r="L141" s="23"/>
      <c r="P141" s="22"/>
      <c r="Q141" s="22"/>
      <c r="R141" s="22"/>
      <c r="S141" s="22"/>
      <c r="T141" s="22"/>
      <c r="U141" s="22"/>
      <c r="V141" s="22"/>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2.8" hidden="false" customHeight="false" outlineLevel="0" collapsed="false">
      <c r="B142" s="22"/>
      <c r="C142" s="22"/>
      <c r="D142" s="22"/>
      <c r="G142" s="23"/>
      <c r="I142" s="23"/>
      <c r="J142" s="27"/>
      <c r="K142" s="23"/>
      <c r="L142" s="23"/>
      <c r="P142" s="22"/>
      <c r="R142" s="22"/>
      <c r="S142" s="22"/>
      <c r="T142" s="22"/>
      <c r="U142" s="22"/>
      <c r="V142" s="22"/>
      <c r="W142" s="22"/>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94:U9999 U20:U92 U16:U17 U10:U14 U2:U8">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018"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3" ySplit="1" topLeftCell="D2" activePane="bottomRight" state="frozen"/>
      <selection pane="topLeft" activeCell="A1" activeCellId="0" sqref="A1"/>
      <selection pane="topRight" activeCell="D1" activeCellId="0" sqref="D1"/>
      <selection pane="bottomLeft" activeCell="A2" activeCellId="0" sqref="A2"/>
      <selection pane="bottomRight" activeCell="D13" activeCellId="0" sqref="D13"/>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fals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5" width="32.88"/>
    <col collapsed="false" customWidth="true" hidden="false" outlineLevel="0" max="17" min="17" style="2" width="3.97"/>
    <col collapsed="false" customWidth="true" hidden="false" outlineLevel="0" max="18" min="18" style="2" width="6.81"/>
    <col collapsed="false" customWidth="true" hidden="false" outlineLevel="0" max="19" min="19" style="25" width="34.83"/>
    <col collapsed="false" customWidth="true" hidden="false" outlineLevel="0" max="20" min="20" style="2" width="11.82"/>
    <col collapsed="false" customWidth="true" hidden="false" outlineLevel="0" max="21" min="21" style="25" width="34.19"/>
    <col collapsed="false" customWidth="true" hidden="false" outlineLevel="0" max="22" min="22" style="2" width="25.84"/>
    <col collapsed="false" customWidth="true" hidden="false" outlineLevel="0" max="23" min="23" style="25" width="29.9"/>
    <col collapsed="false" customWidth="false" hidden="false" outlineLevel="0" max="33" min="28" style="2" width="8.83"/>
  </cols>
  <sheetData>
    <row r="1" customFormat="false" ht="90.75" hidden="false" customHeight="false" outlineLevel="0" collapsed="false">
      <c r="A1" s="20" t="s">
        <v>22</v>
      </c>
      <c r="B1" s="20" t="s">
        <v>23</v>
      </c>
      <c r="C1" s="20" t="s">
        <v>24</v>
      </c>
      <c r="D1" s="20" t="s">
        <v>25</v>
      </c>
      <c r="E1" s="20" t="s">
        <v>26</v>
      </c>
      <c r="F1" s="20" t="s">
        <v>27</v>
      </c>
      <c r="G1" s="20" t="s">
        <v>28</v>
      </c>
      <c r="H1" s="20" t="s">
        <v>29</v>
      </c>
      <c r="I1" s="20" t="s">
        <v>30</v>
      </c>
      <c r="J1" s="26"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79.4" hidden="false" customHeight="false" outlineLevel="0" collapsed="false">
      <c r="A2" s="2" t="n">
        <v>333846</v>
      </c>
      <c r="B2" s="22" t="s">
        <v>928</v>
      </c>
      <c r="C2" s="22" t="s">
        <v>929</v>
      </c>
      <c r="D2" s="22" t="s">
        <v>930</v>
      </c>
      <c r="G2" s="23" t="s">
        <v>52</v>
      </c>
      <c r="H2" s="19" t="n">
        <v>2</v>
      </c>
      <c r="I2" s="23" t="s">
        <v>931</v>
      </c>
      <c r="J2" s="27" t="s">
        <v>369</v>
      </c>
      <c r="K2" s="23" t="s">
        <v>932</v>
      </c>
      <c r="L2" s="23" t="s">
        <v>88</v>
      </c>
      <c r="M2" s="23" t="s">
        <v>933</v>
      </c>
      <c r="N2" s="22" t="s">
        <v>934</v>
      </c>
      <c r="O2" s="22"/>
      <c r="P2" s="22" t="s">
        <v>935</v>
      </c>
      <c r="R2" s="22" t="s">
        <v>81</v>
      </c>
      <c r="S2" s="22" t="s">
        <v>936</v>
      </c>
      <c r="T2" s="22" t="s">
        <v>48</v>
      </c>
      <c r="U2" s="22" t="s">
        <v>937</v>
      </c>
      <c r="V2" s="22"/>
      <c r="W2" s="22"/>
      <c r="X2" s="22" t="s">
        <v>45</v>
      </c>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79.4" hidden="false" customHeight="false" outlineLevel="0" collapsed="false">
      <c r="A3" s="2" t="n">
        <v>333845</v>
      </c>
      <c r="B3" s="22" t="s">
        <v>938</v>
      </c>
      <c r="C3" s="22" t="s">
        <v>939</v>
      </c>
      <c r="D3" s="22" t="s">
        <v>930</v>
      </c>
      <c r="G3" s="23" t="s">
        <v>52</v>
      </c>
      <c r="H3" s="19" t="n">
        <v>1</v>
      </c>
      <c r="I3" s="23" t="s">
        <v>931</v>
      </c>
      <c r="J3" s="27" t="s">
        <v>369</v>
      </c>
      <c r="K3" s="23" t="s">
        <v>932</v>
      </c>
      <c r="L3" s="23" t="s">
        <v>88</v>
      </c>
      <c r="M3" s="23" t="s">
        <v>940</v>
      </c>
      <c r="N3" s="22" t="s">
        <v>591</v>
      </c>
      <c r="O3" s="22"/>
      <c r="P3" s="22" t="s">
        <v>941</v>
      </c>
      <c r="R3" s="22" t="s">
        <v>81</v>
      </c>
      <c r="S3" s="22" t="s">
        <v>942</v>
      </c>
      <c r="T3" s="22" t="s">
        <v>48</v>
      </c>
      <c r="U3" s="22" t="s">
        <v>943</v>
      </c>
      <c r="V3" s="22"/>
      <c r="W3" s="22"/>
      <c r="X3" s="2" t="s">
        <v>45</v>
      </c>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79.85" hidden="false" customHeight="false" outlineLevel="0" collapsed="false">
      <c r="A4" s="2" t="n">
        <v>333485</v>
      </c>
      <c r="B4" s="22" t="s">
        <v>944</v>
      </c>
      <c r="C4" s="22" t="s">
        <v>945</v>
      </c>
      <c r="D4" s="22" t="s">
        <v>104</v>
      </c>
      <c r="G4" s="23" t="s">
        <v>52</v>
      </c>
      <c r="H4" s="19" t="n">
        <v>1</v>
      </c>
      <c r="I4" s="23" t="s">
        <v>105</v>
      </c>
      <c r="J4" s="27" t="s">
        <v>369</v>
      </c>
      <c r="K4" s="23" t="s">
        <v>106</v>
      </c>
      <c r="L4" s="23" t="s">
        <v>56</v>
      </c>
      <c r="M4" s="23" t="s">
        <v>946</v>
      </c>
      <c r="N4" s="22" t="s">
        <v>520</v>
      </c>
      <c r="O4" s="2" t="s">
        <v>68</v>
      </c>
      <c r="P4" s="22" t="s">
        <v>947</v>
      </c>
      <c r="R4" s="22" t="s">
        <v>81</v>
      </c>
      <c r="S4" s="22" t="s">
        <v>948</v>
      </c>
      <c r="T4" s="22" t="s">
        <v>46</v>
      </c>
      <c r="V4" s="22"/>
      <c r="X4" s="22" t="s">
        <v>45</v>
      </c>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12.8" hidden="false" customHeight="false" outlineLevel="0" collapsed="false">
      <c r="B5" s="22"/>
      <c r="C5" s="22"/>
      <c r="D5" s="22"/>
      <c r="G5" s="23"/>
      <c r="I5" s="23"/>
      <c r="J5" s="27"/>
      <c r="K5" s="23"/>
      <c r="L5" s="23"/>
      <c r="M5" s="23"/>
      <c r="N5" s="22"/>
      <c r="O5" s="22"/>
      <c r="P5" s="22"/>
      <c r="R5" s="22"/>
      <c r="S5" s="22"/>
      <c r="T5" s="22"/>
      <c r="V5" s="22"/>
      <c r="X5" s="22"/>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12.8" hidden="false" customHeight="false" outlineLevel="0" collapsed="false">
      <c r="B6" s="22"/>
      <c r="C6" s="22"/>
      <c r="D6" s="22"/>
      <c r="G6" s="23"/>
      <c r="I6" s="23"/>
      <c r="J6" s="27"/>
      <c r="K6" s="23"/>
      <c r="L6" s="23"/>
      <c r="M6" s="23"/>
      <c r="N6" s="22"/>
      <c r="O6" s="22"/>
      <c r="P6" s="22"/>
      <c r="R6" s="22"/>
      <c r="S6" s="22"/>
      <c r="T6" s="22"/>
      <c r="V6" s="22"/>
      <c r="X6" s="22"/>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12.8" hidden="false" customHeight="false" outlineLevel="0" collapsed="false">
      <c r="B7" s="22"/>
      <c r="C7" s="22"/>
      <c r="D7" s="22"/>
      <c r="G7" s="23"/>
      <c r="I7" s="23"/>
      <c r="J7" s="27"/>
      <c r="K7" s="23"/>
      <c r="L7" s="23"/>
      <c r="M7" s="23"/>
      <c r="N7" s="22"/>
      <c r="P7" s="22"/>
      <c r="R7" s="22"/>
      <c r="S7" s="22"/>
      <c r="T7" s="22"/>
      <c r="U7" s="22"/>
      <c r="V7" s="22"/>
      <c r="X7" s="22"/>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12.8" hidden="false" customHeight="false" outlineLevel="0" collapsed="false">
      <c r="B8" s="22"/>
      <c r="C8" s="22"/>
      <c r="D8" s="22"/>
      <c r="G8" s="23"/>
      <c r="I8" s="23"/>
      <c r="J8" s="27"/>
      <c r="K8" s="23"/>
      <c r="L8" s="23"/>
      <c r="M8" s="23"/>
      <c r="N8" s="22"/>
      <c r="P8" s="22"/>
      <c r="R8" s="22"/>
      <c r="S8" s="22"/>
      <c r="T8" s="22"/>
      <c r="U8" s="22"/>
      <c r="V8" s="22"/>
      <c r="X8" s="22"/>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12.8" hidden="false" customHeight="false" outlineLevel="0" collapsed="false">
      <c r="B9" s="22"/>
      <c r="C9" s="22"/>
      <c r="D9" s="22"/>
      <c r="G9" s="23"/>
      <c r="I9" s="23"/>
      <c r="J9" s="27"/>
      <c r="K9" s="23"/>
      <c r="L9" s="23"/>
      <c r="M9" s="23"/>
      <c r="N9" s="22"/>
      <c r="P9" s="22"/>
      <c r="R9" s="22"/>
      <c r="S9" s="22"/>
      <c r="T9" s="22"/>
      <c r="V9" s="22"/>
      <c r="W9" s="2"/>
      <c r="X9" s="22"/>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2.8" hidden="false" customHeight="false" outlineLevel="0" collapsed="false">
      <c r="B10" s="22"/>
      <c r="C10" s="22"/>
      <c r="D10" s="22"/>
      <c r="G10" s="23"/>
      <c r="I10" s="23"/>
      <c r="J10" s="27"/>
      <c r="K10" s="23"/>
      <c r="L10" s="23"/>
      <c r="M10" s="23"/>
      <c r="N10" s="22"/>
      <c r="O10" s="22"/>
      <c r="P10" s="22"/>
      <c r="R10" s="22"/>
      <c r="S10" s="22"/>
      <c r="T10" s="22"/>
      <c r="U10" s="22"/>
      <c r="V10" s="22"/>
      <c r="W10" s="22"/>
      <c r="X10" s="22"/>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12.8" hidden="false" customHeight="false" outlineLevel="0" collapsed="false">
      <c r="B11" s="22"/>
      <c r="C11" s="22"/>
      <c r="D11" s="22"/>
      <c r="G11" s="23"/>
      <c r="I11" s="23"/>
      <c r="J11" s="27"/>
      <c r="K11" s="23"/>
      <c r="L11" s="23"/>
      <c r="M11" s="23"/>
      <c r="N11" s="22"/>
      <c r="O11" s="22"/>
      <c r="P11" s="22"/>
      <c r="R11" s="22"/>
      <c r="S11" s="22"/>
      <c r="T11" s="22"/>
      <c r="U11" s="22"/>
      <c r="V11" s="22"/>
      <c r="X11" s="22"/>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12.8" hidden="false" customHeight="false" outlineLevel="0" collapsed="false">
      <c r="B12" s="22"/>
      <c r="C12" s="22"/>
      <c r="D12" s="22"/>
      <c r="G12" s="23"/>
      <c r="I12" s="23"/>
      <c r="J12" s="27"/>
      <c r="K12" s="23"/>
      <c r="L12" s="23"/>
      <c r="M12" s="23"/>
      <c r="N12" s="22"/>
      <c r="O12" s="22"/>
      <c r="P12" s="22"/>
      <c r="R12" s="22"/>
      <c r="S12" s="22"/>
      <c r="T12" s="22"/>
      <c r="U12" s="22"/>
      <c r="V12" s="22"/>
      <c r="X12" s="22"/>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12.8" hidden="false" customHeight="false" outlineLevel="0" collapsed="false">
      <c r="B13" s="22"/>
      <c r="C13" s="22"/>
      <c r="D13" s="22"/>
      <c r="G13" s="23"/>
      <c r="I13" s="23"/>
      <c r="J13" s="27"/>
      <c r="K13" s="23"/>
      <c r="L13" s="23"/>
      <c r="M13" s="23"/>
      <c r="N13" s="22"/>
      <c r="O13" s="22"/>
      <c r="P13" s="22"/>
      <c r="R13" s="22"/>
      <c r="S13" s="22"/>
      <c r="T13" s="22"/>
      <c r="U13" s="22"/>
      <c r="V13" s="22"/>
      <c r="X13" s="22"/>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12.8" hidden="false" customHeight="false" outlineLevel="0" collapsed="false">
      <c r="B14" s="22"/>
      <c r="C14" s="22"/>
      <c r="D14" s="22"/>
      <c r="G14" s="23"/>
      <c r="I14" s="23"/>
      <c r="J14" s="27"/>
      <c r="K14" s="23"/>
      <c r="L14" s="23"/>
      <c r="M14" s="23"/>
      <c r="N14" s="22"/>
      <c r="O14" s="22"/>
      <c r="P14" s="22"/>
      <c r="R14" s="22"/>
      <c r="S14" s="22"/>
      <c r="T14" s="22"/>
      <c r="U14" s="22"/>
      <c r="V14" s="22"/>
      <c r="X14" s="22"/>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12.8" hidden="false" customHeight="false" outlineLevel="0" collapsed="false">
      <c r="B15" s="22"/>
      <c r="C15" s="22"/>
      <c r="D15" s="22"/>
      <c r="G15" s="23"/>
      <c r="I15" s="23"/>
      <c r="J15" s="27"/>
      <c r="K15" s="23"/>
      <c r="L15" s="23"/>
      <c r="M15" s="23"/>
      <c r="N15" s="22"/>
      <c r="P15" s="22"/>
      <c r="R15" s="22"/>
      <c r="S15" s="22"/>
      <c r="T15" s="22"/>
      <c r="U15" s="22"/>
      <c r="V15" s="22"/>
      <c r="W15" s="22"/>
      <c r="X15" s="22"/>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12.8" hidden="false" customHeight="false" outlineLevel="0" collapsed="false">
      <c r="B16" s="22"/>
      <c r="C16" s="22"/>
      <c r="D16" s="22"/>
      <c r="G16" s="23"/>
      <c r="I16" s="23"/>
      <c r="J16" s="27"/>
      <c r="K16" s="23"/>
      <c r="L16" s="23"/>
      <c r="M16" s="23"/>
      <c r="N16" s="22"/>
      <c r="O16" s="22"/>
      <c r="P16" s="22"/>
      <c r="R16" s="22"/>
      <c r="S16" s="22"/>
      <c r="T16" s="22"/>
      <c r="U16" s="22"/>
      <c r="V16" s="22"/>
      <c r="W16" s="22"/>
      <c r="X16" s="22"/>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12.8" hidden="false" customHeight="false" outlineLevel="0" collapsed="false">
      <c r="B17" s="22"/>
      <c r="C17" s="22"/>
      <c r="D17" s="22"/>
      <c r="G17" s="23"/>
      <c r="I17" s="23"/>
      <c r="J17" s="27"/>
      <c r="K17" s="23"/>
      <c r="L17" s="23"/>
      <c r="M17" s="23"/>
      <c r="N17" s="22"/>
      <c r="O17" s="22"/>
      <c r="P17" s="22"/>
      <c r="R17" s="22"/>
      <c r="S17" s="22"/>
      <c r="T17" s="22"/>
      <c r="U17" s="22"/>
      <c r="V17" s="22"/>
      <c r="W17" s="22"/>
      <c r="X17" s="22"/>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12.8" hidden="false" customHeight="false" outlineLevel="0" collapsed="false">
      <c r="B18" s="22"/>
      <c r="C18" s="22"/>
      <c r="D18" s="22"/>
      <c r="G18" s="23"/>
      <c r="I18" s="23"/>
      <c r="J18" s="27"/>
      <c r="K18" s="23"/>
      <c r="L18" s="23"/>
      <c r="M18" s="23"/>
      <c r="N18" s="22"/>
      <c r="O18" s="22"/>
      <c r="P18" s="22"/>
      <c r="R18" s="22"/>
      <c r="S18" s="22"/>
      <c r="T18" s="22"/>
      <c r="U18" s="22"/>
      <c r="V18" s="22"/>
      <c r="W18" s="22"/>
      <c r="X18" s="22"/>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12.8" hidden="false" customHeight="false" outlineLevel="0" collapsed="false">
      <c r="B19" s="22"/>
      <c r="C19" s="22"/>
      <c r="D19" s="22"/>
      <c r="G19" s="23"/>
      <c r="I19" s="23"/>
      <c r="J19" s="27"/>
      <c r="K19" s="23"/>
      <c r="L19" s="23"/>
      <c r="M19" s="23"/>
      <c r="N19" s="22"/>
      <c r="O19" s="22"/>
      <c r="P19" s="22"/>
      <c r="R19" s="22"/>
      <c r="S19" s="22"/>
      <c r="T19" s="22"/>
      <c r="U19" s="2"/>
      <c r="V19" s="22"/>
      <c r="X19" s="2"/>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12.8" hidden="false" customHeight="false" outlineLevel="0" collapsed="false">
      <c r="B20" s="22"/>
      <c r="C20" s="22"/>
      <c r="D20" s="22"/>
      <c r="G20" s="23"/>
      <c r="I20" s="23"/>
      <c r="J20" s="27"/>
      <c r="K20" s="23"/>
      <c r="L20" s="23"/>
      <c r="M20" s="23"/>
      <c r="N20" s="22"/>
      <c r="O20" s="22"/>
      <c r="P20" s="22"/>
      <c r="R20" s="22"/>
      <c r="S20" s="22"/>
      <c r="T20" s="22"/>
      <c r="V20" s="22"/>
      <c r="W20" s="22"/>
      <c r="X20" s="22"/>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12.8" hidden="false" customHeight="false" outlineLevel="0" collapsed="false">
      <c r="B21" s="22"/>
      <c r="C21" s="22"/>
      <c r="D21" s="22"/>
      <c r="G21" s="23"/>
      <c r="I21" s="23"/>
      <c r="J21" s="27"/>
      <c r="K21" s="23"/>
      <c r="L21" s="23"/>
      <c r="M21" s="23"/>
      <c r="N21" s="22"/>
      <c r="O21" s="22"/>
      <c r="P21" s="22"/>
      <c r="R21" s="22"/>
      <c r="S21" s="22"/>
      <c r="T21" s="22"/>
      <c r="U21" s="22"/>
      <c r="V21" s="22"/>
      <c r="W21" s="22"/>
      <c r="X21" s="22"/>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12.8" hidden="false" customHeight="false" outlineLevel="0" collapsed="false">
      <c r="B22" s="22"/>
      <c r="C22" s="22"/>
      <c r="D22" s="22"/>
      <c r="G22" s="23"/>
      <c r="J22" s="27"/>
      <c r="L22" s="23"/>
      <c r="M22" s="23"/>
      <c r="N22" s="22"/>
      <c r="O22" s="22"/>
      <c r="P22" s="22"/>
      <c r="R22" s="22"/>
      <c r="S22" s="22"/>
      <c r="T22" s="22"/>
      <c r="V22" s="22"/>
      <c r="X22" s="22"/>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12.8" hidden="false" customHeight="false" outlineLevel="0" collapsed="false">
      <c r="B23" s="22"/>
      <c r="C23" s="22"/>
      <c r="D23" s="22"/>
      <c r="G23" s="23"/>
      <c r="I23" s="23"/>
      <c r="J23" s="27"/>
      <c r="K23" s="23"/>
      <c r="L23" s="23"/>
      <c r="M23" s="23"/>
      <c r="N23" s="22"/>
      <c r="O23" s="22"/>
      <c r="P23" s="22"/>
      <c r="R23" s="22"/>
      <c r="S23" s="22"/>
      <c r="T23" s="22"/>
      <c r="V23" s="22"/>
      <c r="X23" s="22"/>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12.8" hidden="false" customHeight="false" outlineLevel="0" collapsed="false">
      <c r="B24" s="22"/>
      <c r="C24" s="22"/>
      <c r="D24" s="22"/>
      <c r="G24" s="23"/>
      <c r="I24" s="23"/>
      <c r="J24" s="27"/>
      <c r="K24" s="23"/>
      <c r="L24" s="23"/>
      <c r="M24" s="23"/>
      <c r="N24" s="22"/>
      <c r="O24" s="22"/>
      <c r="P24" s="22"/>
      <c r="R24" s="22"/>
      <c r="S24" s="22"/>
      <c r="T24" s="22"/>
      <c r="U24" s="22"/>
      <c r="V24" s="22"/>
      <c r="W24" s="22"/>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12.8" hidden="false" customHeight="false" outlineLevel="0" collapsed="false">
      <c r="B25" s="22"/>
      <c r="C25" s="22"/>
      <c r="D25" s="22"/>
      <c r="G25" s="23"/>
      <c r="J25" s="27"/>
      <c r="L25" s="23"/>
      <c r="M25" s="23"/>
      <c r="N25" s="22"/>
      <c r="O25" s="22"/>
      <c r="P25" s="22"/>
      <c r="R25" s="22"/>
      <c r="S25" s="22"/>
      <c r="T25" s="22"/>
      <c r="V25" s="22"/>
      <c r="X25" s="22"/>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12.8" hidden="false" customHeight="false" outlineLevel="0" collapsed="false">
      <c r="B26" s="22"/>
      <c r="C26" s="22"/>
      <c r="D26" s="22"/>
      <c r="G26" s="23"/>
      <c r="I26" s="23"/>
      <c r="J26" s="27"/>
      <c r="K26" s="23"/>
      <c r="L26" s="23"/>
      <c r="M26" s="23"/>
      <c r="N26" s="22"/>
      <c r="P26" s="22"/>
      <c r="R26" s="22"/>
      <c r="S26" s="22"/>
      <c r="T26" s="22"/>
      <c r="U26" s="22"/>
      <c r="V26" s="22"/>
      <c r="X26" s="22"/>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2.8" hidden="false" customHeight="false" outlineLevel="0" collapsed="false">
      <c r="B27" s="22"/>
      <c r="C27" s="22"/>
      <c r="D27" s="22"/>
      <c r="G27" s="23"/>
      <c r="I27" s="23"/>
      <c r="J27" s="27"/>
      <c r="K27" s="23"/>
      <c r="L27" s="23"/>
      <c r="M27" s="23"/>
      <c r="N27" s="22"/>
      <c r="O27" s="22"/>
      <c r="P27" s="22"/>
      <c r="R27" s="22"/>
      <c r="S27" s="22"/>
      <c r="T27" s="22"/>
      <c r="U27" s="22"/>
      <c r="V27" s="22"/>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2.8" hidden="false" customHeight="false" outlineLevel="0" collapsed="false">
      <c r="B28" s="22"/>
      <c r="C28" s="22"/>
      <c r="D28" s="22"/>
      <c r="G28" s="23"/>
      <c r="I28" s="23"/>
      <c r="J28" s="27"/>
      <c r="K28" s="23"/>
      <c r="L28" s="23"/>
      <c r="M28" s="23"/>
      <c r="N28" s="22"/>
      <c r="O28" s="22"/>
      <c r="P28" s="22"/>
      <c r="R28" s="22"/>
      <c r="S28" s="22"/>
      <c r="T28" s="22"/>
      <c r="U28" s="22"/>
      <c r="V28" s="22"/>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12.8" hidden="false" customHeight="false" outlineLevel="0" collapsed="false">
      <c r="B29" s="22"/>
      <c r="C29" s="22"/>
      <c r="D29" s="22"/>
      <c r="G29" s="23"/>
      <c r="I29" s="23"/>
      <c r="J29" s="27"/>
      <c r="K29" s="23"/>
      <c r="L29" s="23"/>
      <c r="M29" s="23"/>
      <c r="N29" s="22"/>
      <c r="O29" s="22"/>
      <c r="P29" s="22"/>
      <c r="R29" s="22"/>
      <c r="S29" s="22"/>
      <c r="T29" s="22"/>
      <c r="V29" s="22"/>
      <c r="X29" s="22"/>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12.8" hidden="false" customHeight="false" outlineLevel="0" collapsed="false">
      <c r="B30" s="22"/>
      <c r="C30" s="22"/>
      <c r="D30" s="22"/>
      <c r="G30" s="23"/>
      <c r="I30" s="23"/>
      <c r="J30" s="27"/>
      <c r="K30" s="23"/>
      <c r="L30" s="23"/>
      <c r="M30" s="23"/>
      <c r="N30" s="22"/>
      <c r="O30" s="22"/>
      <c r="P30" s="22"/>
      <c r="R30" s="22"/>
      <c r="S30" s="22"/>
      <c r="T30" s="22"/>
      <c r="V30" s="22"/>
      <c r="X30" s="22"/>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2.8" hidden="false" customHeight="false" outlineLevel="0" collapsed="false">
      <c r="B31" s="22"/>
      <c r="C31" s="22"/>
      <c r="D31" s="22"/>
      <c r="G31" s="23"/>
      <c r="I31" s="23"/>
      <c r="J31" s="27"/>
      <c r="K31" s="23"/>
      <c r="L31" s="23"/>
      <c r="M31" s="23"/>
      <c r="N31" s="22"/>
      <c r="P31" s="22"/>
      <c r="R31" s="22"/>
      <c r="S31" s="22"/>
      <c r="T31" s="22"/>
      <c r="U31" s="22"/>
      <c r="V31" s="22"/>
      <c r="X31" s="22"/>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12.8" hidden="false" customHeight="false" outlineLevel="0" collapsed="false">
      <c r="B32" s="22"/>
      <c r="C32" s="22"/>
      <c r="D32" s="22"/>
      <c r="G32" s="23"/>
      <c r="I32" s="23"/>
      <c r="J32" s="27"/>
      <c r="K32" s="23"/>
      <c r="L32" s="23"/>
      <c r="M32" s="23"/>
      <c r="N32" s="22"/>
      <c r="O32" s="22"/>
      <c r="P32" s="22"/>
      <c r="R32" s="22"/>
      <c r="S32" s="22"/>
      <c r="T32" s="22"/>
      <c r="U32" s="22"/>
      <c r="V32" s="22"/>
      <c r="X32" s="22"/>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2.8" hidden="false" customHeight="false" outlineLevel="0" collapsed="false">
      <c r="B33" s="22"/>
      <c r="C33" s="22"/>
      <c r="D33" s="22"/>
      <c r="G33" s="23"/>
      <c r="I33" s="23"/>
      <c r="J33" s="27"/>
      <c r="K33" s="23"/>
      <c r="L33" s="23"/>
      <c r="M33" s="23"/>
      <c r="N33" s="22"/>
      <c r="P33" s="22"/>
      <c r="R33" s="22"/>
      <c r="S33" s="22"/>
      <c r="T33" s="22"/>
      <c r="U33" s="22"/>
      <c r="V33" s="22"/>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2.8" hidden="false" customHeight="false" outlineLevel="0" collapsed="false">
      <c r="B34" s="22"/>
      <c r="C34" s="22"/>
      <c r="D34" s="22"/>
      <c r="G34" s="23"/>
      <c r="I34" s="23"/>
      <c r="J34" s="27"/>
      <c r="K34" s="23"/>
      <c r="L34" s="23"/>
      <c r="M34" s="23"/>
      <c r="N34" s="22"/>
      <c r="O34" s="22"/>
      <c r="P34" s="22"/>
      <c r="R34" s="22"/>
      <c r="S34" s="22"/>
      <c r="T34" s="22"/>
      <c r="V34" s="22"/>
      <c r="X34" s="22"/>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12.8" hidden="false" customHeight="false" outlineLevel="0" collapsed="false">
      <c r="B35" s="22"/>
      <c r="C35" s="22"/>
      <c r="D35" s="22"/>
      <c r="G35" s="23"/>
      <c r="I35" s="23"/>
      <c r="J35" s="27"/>
      <c r="K35" s="23"/>
      <c r="L35" s="23"/>
      <c r="M35" s="23"/>
      <c r="N35" s="22"/>
      <c r="O35" s="22"/>
      <c r="P35" s="22"/>
      <c r="R35" s="22"/>
      <c r="S35" s="22"/>
      <c r="T35" s="22"/>
      <c r="V35" s="22"/>
      <c r="X35" s="22"/>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2.8" hidden="false" customHeight="false" outlineLevel="0" collapsed="false">
      <c r="B36" s="22"/>
      <c r="C36" s="22"/>
      <c r="D36" s="22"/>
      <c r="G36" s="23"/>
      <c r="I36" s="23"/>
      <c r="J36" s="27"/>
      <c r="K36" s="23"/>
      <c r="L36" s="23"/>
      <c r="M36" s="23"/>
      <c r="N36" s="22"/>
      <c r="O36" s="22"/>
      <c r="P36" s="22"/>
      <c r="R36" s="22"/>
      <c r="S36" s="22"/>
      <c r="T36" s="22"/>
      <c r="U36" s="22"/>
      <c r="V36" s="22"/>
      <c r="X36" s="22"/>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12.8" hidden="false" customHeight="false" outlineLevel="0" collapsed="false">
      <c r="B37" s="22"/>
      <c r="C37" s="22"/>
      <c r="D37" s="22"/>
      <c r="G37" s="23"/>
      <c r="I37" s="23"/>
      <c r="J37" s="27"/>
      <c r="K37" s="23"/>
      <c r="L37" s="23"/>
      <c r="M37" s="23"/>
      <c r="N37" s="22"/>
      <c r="O37" s="22"/>
      <c r="P37" s="22"/>
      <c r="R37" s="22"/>
      <c r="S37" s="22"/>
      <c r="T37" s="22"/>
      <c r="V37" s="22"/>
      <c r="X37" s="22"/>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12.8" hidden="false" customHeight="false" outlineLevel="0" collapsed="false">
      <c r="B38" s="22"/>
      <c r="C38" s="22"/>
      <c r="D38" s="22"/>
      <c r="G38" s="23"/>
      <c r="I38" s="23"/>
      <c r="J38" s="27"/>
      <c r="K38" s="23"/>
      <c r="L38" s="23"/>
      <c r="M38" s="23"/>
      <c r="N38" s="22"/>
      <c r="O38" s="22"/>
      <c r="P38" s="22"/>
      <c r="R38" s="22"/>
      <c r="S38" s="22"/>
      <c r="T38" s="22"/>
      <c r="V38" s="22"/>
      <c r="X38" s="22"/>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2.8" hidden="false" customHeight="false" outlineLevel="0" collapsed="false">
      <c r="B39" s="22"/>
      <c r="C39" s="22"/>
      <c r="D39" s="22"/>
      <c r="G39" s="23"/>
      <c r="I39" s="23"/>
      <c r="J39" s="27"/>
      <c r="K39" s="23"/>
      <c r="L39" s="23"/>
      <c r="M39" s="23"/>
      <c r="N39" s="22"/>
      <c r="O39" s="22"/>
      <c r="P39" s="22"/>
      <c r="R39" s="22"/>
      <c r="S39" s="22"/>
      <c r="T39" s="22"/>
      <c r="U39" s="22"/>
      <c r="V39" s="22"/>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12.8" hidden="false" customHeight="false" outlineLevel="0" collapsed="false">
      <c r="B40" s="22"/>
      <c r="C40" s="22"/>
      <c r="D40" s="22"/>
      <c r="G40" s="23"/>
      <c r="I40" s="23"/>
      <c r="J40" s="27"/>
      <c r="K40" s="23"/>
      <c r="L40" s="23"/>
      <c r="M40" s="23"/>
      <c r="N40" s="22"/>
      <c r="O40" s="22"/>
      <c r="P40" s="22"/>
      <c r="R40" s="22"/>
      <c r="S40" s="22"/>
      <c r="T40" s="22"/>
      <c r="U40" s="22"/>
      <c r="V40" s="22"/>
      <c r="X40" s="22"/>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12.8" hidden="false" customHeight="false" outlineLevel="0" collapsed="false">
      <c r="B41" s="22"/>
      <c r="C41" s="22"/>
      <c r="D41" s="22"/>
      <c r="G41" s="23"/>
      <c r="I41" s="23"/>
      <c r="J41" s="27"/>
      <c r="K41" s="23"/>
      <c r="L41" s="23"/>
      <c r="M41" s="23"/>
      <c r="N41" s="22"/>
      <c r="O41" s="22"/>
      <c r="P41" s="22"/>
      <c r="R41" s="22"/>
      <c r="S41" s="22"/>
      <c r="T41" s="22"/>
      <c r="U41" s="22"/>
      <c r="V41" s="22"/>
      <c r="X41" s="22"/>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2.8" hidden="false" customHeight="false" outlineLevel="0" collapsed="false">
      <c r="B42" s="22"/>
      <c r="C42" s="22"/>
      <c r="D42" s="22"/>
      <c r="G42" s="23"/>
      <c r="I42" s="23"/>
      <c r="J42" s="27"/>
      <c r="K42" s="23"/>
      <c r="L42" s="23"/>
      <c r="M42" s="23"/>
      <c r="N42" s="22"/>
      <c r="O42" s="22"/>
      <c r="P42" s="22"/>
      <c r="R42" s="22"/>
      <c r="S42" s="22"/>
      <c r="T42" s="22"/>
      <c r="U42" s="22"/>
      <c r="V42" s="22"/>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2.8" hidden="false" customHeight="false" outlineLevel="0" collapsed="false">
      <c r="B43" s="22"/>
      <c r="C43" s="22"/>
      <c r="D43" s="22"/>
      <c r="G43" s="23"/>
      <c r="I43" s="23"/>
      <c r="J43" s="27"/>
      <c r="K43" s="23"/>
      <c r="L43" s="23"/>
      <c r="M43" s="23"/>
      <c r="N43" s="22"/>
      <c r="O43" s="22"/>
      <c r="P43" s="22"/>
      <c r="R43" s="22"/>
      <c r="S43" s="22"/>
      <c r="T43" s="22"/>
      <c r="U43" s="22"/>
      <c r="V43" s="22"/>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2.8" hidden="false" customHeight="false" outlineLevel="0" collapsed="false">
      <c r="B44" s="22"/>
      <c r="C44" s="22"/>
      <c r="D44" s="22"/>
      <c r="G44" s="23"/>
      <c r="I44" s="23"/>
      <c r="J44" s="27"/>
      <c r="K44" s="23"/>
      <c r="L44" s="23"/>
      <c r="M44" s="23"/>
      <c r="N44" s="22"/>
      <c r="O44" s="22"/>
      <c r="P44" s="22"/>
      <c r="R44" s="22"/>
      <c r="S44" s="22"/>
      <c r="T44" s="22"/>
      <c r="V44" s="22"/>
      <c r="X44" s="22"/>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2.8" hidden="false" customHeight="false" outlineLevel="0" collapsed="false">
      <c r="B45" s="22"/>
      <c r="C45" s="22"/>
      <c r="D45" s="22"/>
      <c r="G45" s="23"/>
      <c r="I45" s="23"/>
      <c r="J45" s="27"/>
      <c r="K45" s="23"/>
      <c r="L45" s="23"/>
      <c r="M45" s="23"/>
      <c r="N45" s="22"/>
      <c r="O45" s="22"/>
      <c r="P45" s="22"/>
      <c r="R45" s="22"/>
      <c r="S45" s="22"/>
      <c r="T45" s="22"/>
      <c r="U45" s="22"/>
      <c r="V45" s="22"/>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2.8" hidden="false" customHeight="false" outlineLevel="0" collapsed="false">
      <c r="B46" s="22"/>
      <c r="C46" s="22"/>
      <c r="D46" s="22"/>
      <c r="G46" s="23"/>
      <c r="I46" s="23"/>
      <c r="J46" s="27"/>
      <c r="K46" s="23"/>
      <c r="L46" s="23"/>
      <c r="M46" s="23"/>
      <c r="N46" s="22"/>
      <c r="O46" s="22"/>
      <c r="P46" s="22"/>
      <c r="R46" s="22"/>
      <c r="S46" s="22"/>
      <c r="T46" s="22"/>
      <c r="U46" s="22"/>
      <c r="V46" s="22"/>
      <c r="X46" s="22"/>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12.8" hidden="false" customHeight="false" outlineLevel="0" collapsed="false">
      <c r="B47" s="22"/>
      <c r="C47" s="22"/>
      <c r="D47" s="22"/>
      <c r="G47" s="23"/>
      <c r="I47" s="23"/>
      <c r="J47" s="27"/>
      <c r="K47" s="23"/>
      <c r="L47" s="23"/>
      <c r="M47" s="23"/>
      <c r="N47" s="22"/>
      <c r="O47" s="22"/>
      <c r="P47" s="22"/>
      <c r="R47" s="22"/>
      <c r="S47" s="22"/>
      <c r="T47" s="22"/>
      <c r="V47" s="22"/>
      <c r="X47" s="22"/>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12.8" hidden="false" customHeight="false" outlineLevel="0" collapsed="false">
      <c r="B48" s="22"/>
      <c r="C48" s="22"/>
      <c r="D48" s="22"/>
      <c r="G48" s="23"/>
      <c r="I48" s="23"/>
      <c r="J48" s="27"/>
      <c r="K48" s="23"/>
      <c r="L48" s="23"/>
      <c r="M48" s="23"/>
      <c r="N48" s="22"/>
      <c r="O48" s="22"/>
      <c r="P48" s="22"/>
      <c r="R48" s="22"/>
      <c r="S48" s="22"/>
      <c r="T48" s="22"/>
      <c r="V48" s="22"/>
      <c r="X48" s="22"/>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12.8" hidden="false" customHeight="false" outlineLevel="0" collapsed="false">
      <c r="B49" s="22"/>
      <c r="C49" s="22"/>
      <c r="D49" s="22"/>
      <c r="G49" s="23"/>
      <c r="I49" s="23"/>
      <c r="J49" s="27"/>
      <c r="K49" s="23"/>
      <c r="L49" s="23"/>
      <c r="M49" s="23"/>
      <c r="N49" s="22"/>
      <c r="O49" s="22"/>
      <c r="P49" s="22"/>
      <c r="R49" s="22"/>
      <c r="S49" s="22"/>
      <c r="T49" s="22"/>
      <c r="V49" s="22"/>
      <c r="X49" s="22"/>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12.8" hidden="false" customHeight="false" outlineLevel="0" collapsed="false">
      <c r="B50" s="22"/>
      <c r="C50" s="22"/>
      <c r="D50" s="22"/>
      <c r="G50" s="23"/>
      <c r="I50" s="23"/>
      <c r="J50" s="27"/>
      <c r="K50" s="23"/>
      <c r="L50" s="23"/>
      <c r="M50" s="23"/>
      <c r="N50" s="22"/>
      <c r="O50" s="22"/>
      <c r="P50" s="22"/>
      <c r="R50" s="22"/>
      <c r="S50" s="22"/>
      <c r="T50" s="22"/>
      <c r="V50" s="22"/>
      <c r="X50" s="22"/>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2.8" hidden="false" customHeight="false" outlineLevel="0" collapsed="false">
      <c r="B51" s="22"/>
      <c r="C51" s="22"/>
      <c r="D51" s="22"/>
      <c r="G51" s="23"/>
      <c r="I51" s="23"/>
      <c r="J51" s="27"/>
      <c r="K51" s="23"/>
      <c r="L51" s="23"/>
      <c r="M51" s="23"/>
      <c r="N51" s="22"/>
      <c r="O51" s="22"/>
      <c r="P51" s="22"/>
      <c r="R51" s="22"/>
      <c r="S51" s="22"/>
      <c r="T51" s="22"/>
      <c r="U51" s="22"/>
      <c r="V51" s="22"/>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12.8" hidden="false" customHeight="false" outlineLevel="0" collapsed="false">
      <c r="B52" s="22"/>
      <c r="C52" s="22"/>
      <c r="D52" s="22"/>
      <c r="G52" s="23"/>
      <c r="I52" s="23"/>
      <c r="J52" s="27"/>
      <c r="K52" s="23"/>
      <c r="L52" s="23"/>
      <c r="M52" s="23"/>
      <c r="N52" s="22"/>
      <c r="O52" s="22"/>
      <c r="P52" s="22"/>
      <c r="R52" s="22"/>
      <c r="S52" s="22"/>
      <c r="T52" s="22"/>
      <c r="V52" s="22"/>
      <c r="X52" s="22"/>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12.8" hidden="false" customHeight="false" outlineLevel="0" collapsed="false">
      <c r="B53" s="22"/>
      <c r="C53" s="22"/>
      <c r="D53" s="22"/>
      <c r="G53" s="23"/>
      <c r="I53" s="23"/>
      <c r="J53" s="27"/>
      <c r="K53" s="23"/>
      <c r="L53" s="23"/>
      <c r="M53" s="23"/>
      <c r="N53" s="22"/>
      <c r="P53" s="22"/>
      <c r="R53" s="22"/>
      <c r="S53" s="22"/>
      <c r="T53" s="22"/>
      <c r="U53" s="22"/>
      <c r="V53" s="22"/>
      <c r="X53" s="22"/>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2.8" hidden="false" customHeight="false" outlineLevel="0" collapsed="false">
      <c r="B54" s="22"/>
      <c r="C54" s="22"/>
      <c r="D54" s="22"/>
      <c r="G54" s="23"/>
      <c r="I54" s="23"/>
      <c r="J54" s="27"/>
      <c r="K54" s="23"/>
      <c r="L54" s="23"/>
      <c r="M54" s="23"/>
      <c r="N54" s="22"/>
      <c r="P54" s="22"/>
      <c r="R54" s="22"/>
      <c r="S54" s="22"/>
      <c r="T54" s="22"/>
      <c r="U54" s="22"/>
      <c r="V54" s="22"/>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12.8" hidden="false" customHeight="false" outlineLevel="0" collapsed="false">
      <c r="B55" s="22"/>
      <c r="C55" s="22"/>
      <c r="D55" s="22"/>
      <c r="G55" s="23"/>
      <c r="I55" s="23"/>
      <c r="J55" s="27"/>
      <c r="K55" s="23"/>
      <c r="L55" s="23"/>
      <c r="M55" s="23"/>
      <c r="N55" s="22"/>
      <c r="O55" s="22"/>
      <c r="P55" s="22"/>
      <c r="R55" s="22"/>
      <c r="S55" s="22"/>
      <c r="T55" s="22"/>
      <c r="U55" s="22"/>
      <c r="V55" s="22"/>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12.8" hidden="false" customHeight="false" outlineLevel="0" collapsed="false">
      <c r="B56" s="22"/>
      <c r="C56" s="22"/>
      <c r="D56" s="22"/>
      <c r="G56" s="23"/>
      <c r="I56" s="23"/>
      <c r="J56" s="27"/>
      <c r="K56" s="23"/>
      <c r="L56" s="23"/>
      <c r="M56" s="23"/>
      <c r="N56" s="22"/>
      <c r="O56" s="22"/>
      <c r="P56" s="22"/>
      <c r="R56" s="22"/>
      <c r="S56" s="22"/>
      <c r="T56" s="22"/>
      <c r="U56" s="22"/>
      <c r="V56" s="22"/>
      <c r="X56" s="22"/>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2.8" hidden="false" customHeight="false" outlineLevel="0" collapsed="false">
      <c r="B57" s="22"/>
      <c r="C57" s="22"/>
      <c r="D57" s="22"/>
      <c r="G57" s="23"/>
      <c r="I57" s="23"/>
      <c r="J57" s="27"/>
      <c r="K57" s="23"/>
      <c r="L57" s="23"/>
      <c r="M57" s="23"/>
      <c r="N57" s="22"/>
      <c r="O57" s="22"/>
      <c r="P57" s="22"/>
      <c r="R57" s="22"/>
      <c r="S57" s="22"/>
      <c r="T57" s="22"/>
      <c r="V57" s="22"/>
      <c r="X57" s="22"/>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12.8" hidden="false" customHeight="false" outlineLevel="0" collapsed="false">
      <c r="B58" s="22"/>
      <c r="C58" s="22"/>
      <c r="D58" s="22"/>
      <c r="G58" s="23"/>
      <c r="J58" s="27"/>
      <c r="L58" s="23"/>
      <c r="M58" s="23"/>
      <c r="N58" s="22"/>
      <c r="O58" s="22"/>
      <c r="P58" s="22"/>
      <c r="R58" s="22"/>
      <c r="S58" s="22"/>
      <c r="T58" s="22"/>
      <c r="X58" s="22"/>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2.8" hidden="false" customHeight="false" outlineLevel="0" collapsed="false">
      <c r="B59" s="22"/>
      <c r="C59" s="22"/>
      <c r="D59" s="22"/>
      <c r="G59" s="23"/>
      <c r="I59" s="23"/>
      <c r="J59" s="27"/>
      <c r="K59" s="23"/>
      <c r="L59" s="23"/>
      <c r="M59" s="23"/>
      <c r="N59" s="22"/>
      <c r="O59" s="22"/>
      <c r="P59" s="22"/>
      <c r="Q59" s="22"/>
      <c r="R59" s="22"/>
      <c r="S59" s="22"/>
      <c r="T59" s="22"/>
      <c r="U59" s="22"/>
      <c r="V59" s="22"/>
      <c r="X59" s="22"/>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12.8" hidden="false" customHeight="false" outlineLevel="0" collapsed="false">
      <c r="B60" s="22"/>
      <c r="C60" s="22"/>
      <c r="D60" s="22"/>
      <c r="G60" s="23"/>
      <c r="I60" s="23"/>
      <c r="J60" s="27"/>
      <c r="K60" s="23"/>
      <c r="L60" s="23"/>
      <c r="M60" s="23"/>
      <c r="N60" s="22"/>
      <c r="P60" s="22"/>
      <c r="R60" s="22"/>
      <c r="S60" s="22"/>
      <c r="T60" s="22"/>
      <c r="U60" s="22"/>
      <c r="V60" s="22"/>
      <c r="X60" s="22"/>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12.8" hidden="false" customHeight="false" outlineLevel="0" collapsed="false">
      <c r="B61" s="22"/>
      <c r="C61" s="22"/>
      <c r="D61" s="22"/>
      <c r="G61" s="23"/>
      <c r="I61" s="23"/>
      <c r="J61" s="27"/>
      <c r="K61" s="23"/>
      <c r="L61" s="23"/>
      <c r="M61" s="23"/>
      <c r="N61" s="22"/>
      <c r="O61" s="22"/>
      <c r="P61" s="22"/>
      <c r="R61" s="22"/>
      <c r="S61" s="22"/>
      <c r="T61" s="22"/>
      <c r="U61" s="22"/>
      <c r="V61" s="22"/>
      <c r="X61" s="22"/>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12.8" hidden="false" customHeight="false" outlineLevel="0" collapsed="false">
      <c r="B62" s="22"/>
      <c r="C62" s="22"/>
      <c r="D62" s="22"/>
      <c r="G62" s="23"/>
      <c r="I62" s="23"/>
      <c r="J62" s="27"/>
      <c r="K62" s="23"/>
      <c r="L62" s="23"/>
      <c r="M62" s="23"/>
      <c r="N62" s="22"/>
      <c r="O62" s="22"/>
      <c r="P62" s="22"/>
      <c r="R62" s="22"/>
      <c r="S62" s="22"/>
      <c r="T62" s="22"/>
      <c r="X62" s="22"/>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2.8" hidden="false" customHeight="false" outlineLevel="0" collapsed="false">
      <c r="B63" s="22"/>
      <c r="C63" s="22"/>
      <c r="D63" s="22"/>
      <c r="G63" s="23"/>
      <c r="J63" s="27"/>
      <c r="L63" s="23"/>
      <c r="M63" s="23"/>
      <c r="N63" s="22"/>
      <c r="O63" s="22"/>
      <c r="P63" s="22"/>
      <c r="R63" s="22"/>
      <c r="S63" s="22"/>
      <c r="T63" s="22"/>
      <c r="U63" s="22"/>
      <c r="X63" s="22"/>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12.8" hidden="false" customHeight="false" outlineLevel="0" collapsed="false">
      <c r="B64" s="22"/>
      <c r="C64" s="22"/>
      <c r="D64" s="22"/>
      <c r="G64" s="23"/>
      <c r="J64" s="27"/>
      <c r="L64" s="23"/>
      <c r="M64" s="23"/>
      <c r="N64" s="22"/>
      <c r="O64" s="22"/>
      <c r="P64" s="22"/>
      <c r="R64" s="22"/>
      <c r="S64" s="22"/>
      <c r="T64" s="22"/>
      <c r="X64" s="22"/>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12.8" hidden="false" customHeight="false" outlineLevel="0" collapsed="false">
      <c r="B65" s="22"/>
      <c r="C65" s="22"/>
      <c r="D65" s="22"/>
      <c r="G65" s="23"/>
      <c r="J65" s="27"/>
      <c r="L65" s="23"/>
      <c r="M65" s="23"/>
      <c r="N65" s="22"/>
      <c r="O65" s="22"/>
      <c r="P65" s="22"/>
      <c r="R65" s="22"/>
      <c r="S65" s="22"/>
      <c r="T65" s="22"/>
      <c r="X65" s="22"/>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2.8" hidden="false" customHeight="false" outlineLevel="0" collapsed="false">
      <c r="B66" s="22"/>
      <c r="C66" s="22"/>
      <c r="D66" s="22"/>
      <c r="G66" s="23"/>
      <c r="I66" s="23"/>
      <c r="J66" s="27"/>
      <c r="K66" s="23"/>
      <c r="L66" s="23"/>
      <c r="M66" s="23"/>
      <c r="N66" s="22"/>
      <c r="O66" s="22"/>
      <c r="P66" s="22"/>
      <c r="R66" s="22"/>
      <c r="S66" s="22"/>
      <c r="T66" s="22"/>
      <c r="X66" s="22"/>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12.8" hidden="false" customHeight="false" outlineLevel="0" collapsed="false">
      <c r="B67" s="22"/>
      <c r="C67" s="22"/>
      <c r="D67" s="22"/>
      <c r="G67" s="23"/>
      <c r="I67" s="23"/>
      <c r="J67" s="27"/>
      <c r="K67" s="23"/>
      <c r="L67" s="23"/>
      <c r="M67" s="23"/>
      <c r="N67" s="22"/>
      <c r="O67" s="22"/>
      <c r="P67" s="22"/>
      <c r="R67" s="22"/>
      <c r="S67" s="22"/>
      <c r="T67" s="22"/>
      <c r="U67" s="22"/>
      <c r="X67" s="22"/>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12.8" hidden="false" customHeight="false" outlineLevel="0" collapsed="false">
      <c r="B68" s="22"/>
      <c r="C68" s="22"/>
      <c r="D68" s="22"/>
      <c r="G68" s="23"/>
      <c r="I68" s="23"/>
      <c r="J68" s="27"/>
      <c r="K68" s="23"/>
      <c r="L68" s="23"/>
      <c r="M68" s="23"/>
      <c r="N68" s="22"/>
      <c r="O68" s="22"/>
      <c r="P68" s="22"/>
      <c r="R68" s="22"/>
      <c r="S68" s="22"/>
      <c r="T68" s="22"/>
      <c r="X68" s="22"/>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12.8" hidden="false" customHeight="false" outlineLevel="0" collapsed="false">
      <c r="B69" s="22"/>
      <c r="C69" s="22"/>
      <c r="D69" s="22"/>
      <c r="G69" s="23"/>
      <c r="I69" s="23"/>
      <c r="J69" s="27"/>
      <c r="K69" s="23"/>
      <c r="L69" s="23"/>
      <c r="M69" s="23"/>
      <c r="N69" s="22"/>
      <c r="O69" s="22"/>
      <c r="P69" s="22"/>
      <c r="R69" s="22"/>
      <c r="S69" s="22"/>
      <c r="T69" s="22"/>
      <c r="X69" s="22"/>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12.8" hidden="false" customHeight="false" outlineLevel="0" collapsed="false">
      <c r="B70" s="22"/>
      <c r="C70" s="22"/>
      <c r="D70" s="22"/>
      <c r="G70" s="23"/>
      <c r="I70" s="23"/>
      <c r="J70" s="27"/>
      <c r="K70" s="23"/>
      <c r="L70" s="23"/>
      <c r="M70" s="23"/>
      <c r="N70" s="22"/>
      <c r="O70" s="22"/>
      <c r="P70" s="22"/>
      <c r="R70" s="22"/>
      <c r="S70" s="22"/>
      <c r="T70" s="22"/>
      <c r="X70" s="22"/>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12.8" hidden="false" customHeight="false" outlineLevel="0" collapsed="false">
      <c r="B71" s="22"/>
      <c r="C71" s="22"/>
      <c r="D71" s="22"/>
      <c r="G71" s="23"/>
      <c r="I71" s="23"/>
      <c r="J71" s="27"/>
      <c r="K71" s="23"/>
      <c r="L71" s="23"/>
      <c r="M71" s="23"/>
      <c r="N71" s="22"/>
      <c r="O71" s="22"/>
      <c r="P71" s="22"/>
      <c r="R71" s="22"/>
      <c r="S71" s="22"/>
      <c r="T71" s="22"/>
      <c r="X71" s="22"/>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12.8" hidden="false" customHeight="false" outlineLevel="0" collapsed="false">
      <c r="B72" s="22"/>
      <c r="C72" s="22"/>
      <c r="D72" s="22"/>
      <c r="G72" s="23"/>
      <c r="I72" s="23"/>
      <c r="J72" s="27"/>
      <c r="K72" s="23"/>
      <c r="L72" s="23"/>
      <c r="M72" s="23"/>
      <c r="N72" s="22"/>
      <c r="O72" s="22"/>
      <c r="P72" s="22"/>
      <c r="R72" s="22"/>
      <c r="S72" s="22"/>
      <c r="T72" s="22"/>
      <c r="X72" s="22"/>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12.8" hidden="false" customHeight="false" outlineLevel="0" collapsed="false">
      <c r="B73" s="22"/>
      <c r="C73" s="22"/>
      <c r="D73" s="22"/>
      <c r="G73" s="23"/>
      <c r="I73" s="23"/>
      <c r="J73" s="27"/>
      <c r="K73" s="23"/>
      <c r="L73" s="23"/>
      <c r="M73" s="23"/>
      <c r="N73" s="22"/>
      <c r="O73" s="22"/>
      <c r="P73" s="22"/>
      <c r="R73" s="22"/>
      <c r="S73" s="22"/>
      <c r="T73" s="22"/>
      <c r="X73" s="22"/>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12.8" hidden="false" customHeight="false" outlineLevel="0" collapsed="false">
      <c r="B74" s="22"/>
      <c r="C74" s="22"/>
      <c r="D74" s="22"/>
      <c r="G74" s="23"/>
      <c r="I74" s="23"/>
      <c r="J74" s="27"/>
      <c r="K74" s="23"/>
      <c r="L74" s="23"/>
      <c r="M74" s="23"/>
      <c r="N74" s="22"/>
      <c r="O74" s="22"/>
      <c r="P74" s="22"/>
      <c r="R74" s="22"/>
      <c r="S74" s="22"/>
      <c r="T74" s="22"/>
      <c r="X74" s="22"/>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12.8" hidden="false" customHeight="false" outlineLevel="0" collapsed="false">
      <c r="B75" s="22"/>
      <c r="C75" s="22"/>
      <c r="D75" s="22"/>
      <c r="G75" s="23"/>
      <c r="I75" s="23"/>
      <c r="J75" s="27"/>
      <c r="K75" s="23"/>
      <c r="L75" s="23"/>
      <c r="M75" s="23"/>
      <c r="N75" s="22"/>
      <c r="O75" s="22"/>
      <c r="P75" s="22"/>
      <c r="R75" s="22"/>
      <c r="S75" s="22"/>
      <c r="T75" s="22"/>
      <c r="X75" s="22"/>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12.8" hidden="false" customHeight="false" outlineLevel="0" collapsed="false">
      <c r="B76" s="22"/>
      <c r="C76" s="22"/>
      <c r="D76" s="22"/>
      <c r="G76" s="23"/>
      <c r="I76" s="23"/>
      <c r="J76" s="27"/>
      <c r="K76" s="23"/>
      <c r="L76" s="23"/>
      <c r="M76" s="23"/>
      <c r="N76" s="22"/>
      <c r="O76" s="22"/>
      <c r="P76" s="22"/>
      <c r="R76" s="22"/>
      <c r="S76" s="22"/>
      <c r="T76" s="22"/>
      <c r="X76" s="22"/>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12.8" hidden="false" customHeight="false" outlineLevel="0" collapsed="false">
      <c r="B77" s="22"/>
      <c r="C77" s="22"/>
      <c r="D77" s="22"/>
      <c r="G77" s="23"/>
      <c r="I77" s="23"/>
      <c r="J77" s="27"/>
      <c r="K77" s="23"/>
      <c r="L77" s="23"/>
      <c r="M77" s="23"/>
      <c r="N77" s="22"/>
      <c r="O77" s="22"/>
      <c r="P77" s="22"/>
      <c r="R77" s="22"/>
      <c r="S77" s="22"/>
      <c r="T77" s="22"/>
      <c r="U77" s="22"/>
      <c r="X77" s="22"/>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12.8" hidden="false" customHeight="false" outlineLevel="0" collapsed="false">
      <c r="B78" s="22"/>
      <c r="C78" s="22"/>
      <c r="D78" s="22"/>
      <c r="G78" s="23"/>
      <c r="I78" s="23"/>
      <c r="J78" s="27"/>
      <c r="K78" s="23"/>
      <c r="L78" s="23"/>
      <c r="M78" s="23"/>
      <c r="N78" s="22"/>
      <c r="O78" s="22"/>
      <c r="P78" s="22"/>
      <c r="R78" s="22"/>
      <c r="S78" s="22"/>
      <c r="T78" s="22"/>
      <c r="U78" s="22"/>
      <c r="X78" s="22"/>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12.8" hidden="false" customHeight="false" outlineLevel="0" collapsed="false">
      <c r="B79" s="22"/>
      <c r="C79" s="22"/>
      <c r="D79" s="22"/>
      <c r="G79" s="23"/>
      <c r="I79" s="23"/>
      <c r="J79" s="27"/>
      <c r="K79" s="23"/>
      <c r="L79" s="23"/>
      <c r="M79" s="23"/>
      <c r="N79" s="22"/>
      <c r="O79" s="22"/>
      <c r="P79" s="22"/>
      <c r="R79" s="22"/>
      <c r="S79" s="22"/>
      <c r="T79" s="22"/>
      <c r="X79" s="22"/>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12.8" hidden="false" customHeight="false" outlineLevel="0" collapsed="false">
      <c r="B80" s="22"/>
      <c r="C80" s="22"/>
      <c r="D80" s="22"/>
      <c r="G80" s="23"/>
      <c r="I80" s="23"/>
      <c r="J80" s="27"/>
      <c r="K80" s="23"/>
      <c r="L80" s="23"/>
      <c r="M80" s="23"/>
      <c r="N80" s="22"/>
      <c r="O80" s="22"/>
      <c r="P80" s="22"/>
      <c r="R80" s="22"/>
      <c r="S80" s="22"/>
      <c r="T80" s="22"/>
      <c r="U80" s="22"/>
      <c r="X80" s="22"/>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12.8" hidden="false" customHeight="false" outlineLevel="0" collapsed="false">
      <c r="B81" s="22"/>
      <c r="C81" s="22"/>
      <c r="D81" s="22"/>
      <c r="G81" s="23"/>
      <c r="I81" s="23"/>
      <c r="J81" s="27"/>
      <c r="K81" s="23"/>
      <c r="L81" s="23"/>
      <c r="M81" s="23"/>
      <c r="N81" s="22"/>
      <c r="O81" s="22"/>
      <c r="P81" s="22"/>
      <c r="R81" s="22"/>
      <c r="S81" s="22"/>
      <c r="T81" s="22"/>
      <c r="U81" s="22"/>
      <c r="V81" s="22"/>
      <c r="X81" s="22"/>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12.8" hidden="false" customHeight="false" outlineLevel="0" collapsed="false">
      <c r="B82" s="22"/>
      <c r="C82" s="22"/>
      <c r="D82" s="22"/>
      <c r="G82" s="23"/>
      <c r="I82" s="23"/>
      <c r="J82" s="27"/>
      <c r="K82" s="23"/>
      <c r="L82" s="23"/>
      <c r="M82" s="23"/>
      <c r="N82" s="22"/>
      <c r="O82" s="22"/>
      <c r="P82" s="22"/>
      <c r="R82" s="22"/>
      <c r="S82" s="22"/>
      <c r="T82" s="22"/>
      <c r="U82" s="22"/>
      <c r="V82" s="22"/>
      <c r="X82" s="22"/>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12.8" hidden="false" customHeight="false" outlineLevel="0" collapsed="false">
      <c r="B83" s="22"/>
      <c r="C83" s="22"/>
      <c r="D83" s="22"/>
      <c r="G83" s="23"/>
      <c r="I83" s="23"/>
      <c r="J83" s="27"/>
      <c r="K83" s="23"/>
      <c r="L83" s="23"/>
      <c r="M83" s="23"/>
      <c r="N83" s="22"/>
      <c r="O83" s="22"/>
      <c r="P83" s="22"/>
      <c r="R83" s="22"/>
      <c r="S83" s="22"/>
      <c r="T83" s="22"/>
      <c r="X83" s="22"/>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12.8" hidden="false" customHeight="false" outlineLevel="0" collapsed="false">
      <c r="B84" s="22"/>
      <c r="C84" s="22"/>
      <c r="D84" s="22"/>
      <c r="G84" s="23"/>
      <c r="J84" s="27"/>
      <c r="L84" s="23"/>
      <c r="M84" s="23"/>
      <c r="N84" s="22"/>
      <c r="O84" s="22"/>
      <c r="P84" s="22"/>
      <c r="R84" s="22"/>
      <c r="S84" s="22"/>
      <c r="T84" s="22"/>
      <c r="X84" s="22"/>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12.8" hidden="false" customHeight="false" outlineLevel="0" collapsed="false">
      <c r="B85" s="22"/>
      <c r="C85" s="22"/>
      <c r="D85" s="22"/>
      <c r="G85" s="23"/>
      <c r="I85" s="23"/>
      <c r="J85" s="27"/>
      <c r="K85" s="23"/>
      <c r="L85" s="23"/>
      <c r="M85" s="23"/>
      <c r="N85" s="22"/>
      <c r="P85" s="22"/>
      <c r="R85" s="22"/>
      <c r="S85" s="22"/>
      <c r="T85" s="22"/>
      <c r="U85" s="22"/>
      <c r="V85" s="22"/>
      <c r="X85" s="22"/>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2.8" hidden="false" customHeight="false" outlineLevel="0" collapsed="false">
      <c r="B86" s="22"/>
      <c r="C86" s="22"/>
      <c r="D86" s="22"/>
      <c r="G86" s="23"/>
      <c r="I86" s="23"/>
      <c r="J86" s="27"/>
      <c r="K86" s="23"/>
      <c r="L86" s="23"/>
      <c r="M86" s="23"/>
      <c r="N86" s="22"/>
      <c r="O86" s="22"/>
      <c r="P86" s="22"/>
      <c r="R86" s="22"/>
      <c r="S86" s="22"/>
      <c r="T86" s="22"/>
      <c r="U86" s="22"/>
      <c r="V86" s="22"/>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12.8" hidden="false" customHeight="false" outlineLevel="0" collapsed="false">
      <c r="B87" s="22"/>
      <c r="C87" s="22"/>
      <c r="D87" s="22"/>
      <c r="G87" s="22"/>
      <c r="H87" s="2"/>
      <c r="I87" s="22"/>
      <c r="J87" s="29"/>
      <c r="K87" s="22"/>
      <c r="L87" s="22"/>
      <c r="M87" s="22"/>
      <c r="N87" s="22"/>
      <c r="O87" s="22"/>
      <c r="P87" s="22"/>
      <c r="R87" s="22"/>
      <c r="S87" s="22"/>
      <c r="T87" s="22"/>
      <c r="U87" s="22"/>
      <c r="V87" s="22"/>
      <c r="W87" s="22"/>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12.8" hidden="false" customHeight="false" outlineLevel="0" collapsed="false">
      <c r="B88" s="22"/>
      <c r="C88" s="22"/>
      <c r="D88" s="22"/>
      <c r="G88" s="23"/>
      <c r="I88" s="23"/>
      <c r="J88" s="27"/>
      <c r="K88" s="23"/>
      <c r="L88" s="23"/>
      <c r="M88" s="23"/>
      <c r="N88" s="22"/>
      <c r="O88" s="22"/>
      <c r="P88" s="22"/>
      <c r="R88" s="22"/>
      <c r="S88" s="22"/>
      <c r="T88" s="22"/>
      <c r="U88" s="22"/>
      <c r="V88" s="22"/>
      <c r="W88" s="22"/>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8" hidden="false" customHeight="false" outlineLevel="0" collapsed="false">
      <c r="B89" s="22"/>
      <c r="C89" s="22"/>
      <c r="D89" s="22"/>
      <c r="G89" s="23"/>
      <c r="I89" s="23"/>
      <c r="J89" s="27"/>
      <c r="K89" s="23"/>
      <c r="L89" s="23"/>
      <c r="M89" s="23"/>
      <c r="N89" s="22"/>
      <c r="O89" s="22"/>
      <c r="P89" s="22"/>
      <c r="R89" s="22"/>
      <c r="S89" s="22"/>
      <c r="T89" s="22"/>
      <c r="U89" s="22"/>
      <c r="V89" s="22"/>
      <c r="W89" s="22"/>
      <c r="X89" s="22"/>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12.8" hidden="false" customHeight="false" outlineLevel="0" collapsed="false">
      <c r="B90" s="22"/>
      <c r="C90" s="22"/>
      <c r="D90" s="22"/>
      <c r="G90" s="23"/>
      <c r="I90" s="23"/>
      <c r="J90" s="27"/>
      <c r="K90" s="23"/>
      <c r="L90" s="23"/>
      <c r="M90" s="23"/>
      <c r="N90" s="22"/>
      <c r="O90" s="22"/>
      <c r="P90" s="22"/>
      <c r="R90" s="22"/>
      <c r="S90" s="22"/>
      <c r="T90" s="22"/>
      <c r="U90" s="22"/>
      <c r="V90" s="22"/>
      <c r="W90" s="22"/>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2.8" hidden="false" customHeight="false" outlineLevel="0" collapsed="false">
      <c r="B91" s="22"/>
      <c r="C91" s="22"/>
      <c r="D91" s="22"/>
      <c r="G91" s="22"/>
      <c r="H91" s="2"/>
      <c r="I91" s="22"/>
      <c r="J91" s="29"/>
      <c r="K91" s="22"/>
      <c r="L91" s="22"/>
      <c r="M91" s="22"/>
      <c r="N91" s="22"/>
      <c r="O91" s="22"/>
      <c r="P91" s="22"/>
      <c r="R91" s="22"/>
      <c r="S91" s="22"/>
      <c r="T91" s="22"/>
      <c r="U91" s="22"/>
      <c r="V91" s="22"/>
      <c r="W91" s="22"/>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2.8" hidden="false" customHeight="false" outlineLevel="0" collapsed="false">
      <c r="B92" s="22"/>
      <c r="C92" s="22"/>
      <c r="D92" s="22"/>
      <c r="G92" s="23"/>
      <c r="I92" s="23"/>
      <c r="J92" s="27"/>
      <c r="K92" s="23"/>
      <c r="L92" s="23"/>
      <c r="M92" s="23"/>
      <c r="N92" s="22"/>
      <c r="O92" s="22"/>
      <c r="P92" s="22"/>
      <c r="R92" s="22"/>
      <c r="S92" s="22"/>
      <c r="T92" s="22"/>
      <c r="U92" s="24"/>
      <c r="V92" s="22"/>
      <c r="W92" s="22"/>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12.8" hidden="false" customHeight="false" outlineLevel="0" collapsed="false">
      <c r="B93" s="22"/>
      <c r="C93" s="22"/>
      <c r="D93" s="22"/>
      <c r="G93" s="23"/>
      <c r="I93" s="23"/>
      <c r="J93" s="27"/>
      <c r="K93" s="23"/>
      <c r="L93" s="23"/>
      <c r="M93" s="23"/>
      <c r="N93" s="22"/>
      <c r="O93" s="22"/>
      <c r="P93" s="22"/>
      <c r="R93" s="22"/>
      <c r="S93" s="22"/>
      <c r="T93" s="22"/>
      <c r="U93" s="22"/>
      <c r="V93" s="22"/>
      <c r="X93" s="22"/>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12.8" hidden="false" customHeight="false" outlineLevel="0" collapsed="false">
      <c r="B94" s="22"/>
      <c r="C94" s="22"/>
      <c r="D94" s="22"/>
      <c r="G94" s="23"/>
      <c r="I94" s="23"/>
      <c r="J94" s="27"/>
      <c r="K94" s="23"/>
      <c r="L94" s="23"/>
      <c r="M94" s="23"/>
      <c r="N94" s="22"/>
      <c r="O94" s="22"/>
      <c r="P94" s="22"/>
      <c r="R94" s="22"/>
      <c r="S94" s="22"/>
      <c r="T94" s="22"/>
      <c r="V94" s="22"/>
      <c r="X94" s="22"/>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12.8" hidden="false" customHeight="false" outlineLevel="0" collapsed="false">
      <c r="B95" s="22"/>
      <c r="C95" s="22"/>
      <c r="D95" s="22"/>
      <c r="G95" s="23"/>
      <c r="I95" s="23"/>
      <c r="J95" s="27"/>
      <c r="K95" s="23"/>
      <c r="L95" s="23"/>
      <c r="M95" s="23"/>
      <c r="N95" s="22"/>
      <c r="O95" s="22"/>
      <c r="P95" s="22"/>
      <c r="R95" s="22"/>
      <c r="S95" s="22"/>
      <c r="T95" s="22"/>
      <c r="U95" s="24"/>
      <c r="V95" s="22"/>
      <c r="W95" s="22"/>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12.8" hidden="false" customHeight="false" outlineLevel="0" collapsed="false">
      <c r="B96" s="22"/>
      <c r="C96" s="22"/>
      <c r="D96" s="22"/>
      <c r="G96" s="23"/>
      <c r="I96" s="23"/>
      <c r="J96" s="27"/>
      <c r="K96" s="23"/>
      <c r="L96" s="23"/>
      <c r="M96" s="23"/>
      <c r="N96" s="22"/>
      <c r="O96" s="22"/>
      <c r="P96" s="22"/>
      <c r="R96" s="22"/>
      <c r="S96" s="22"/>
      <c r="T96" s="22"/>
      <c r="U96" s="22"/>
      <c r="V96" s="22"/>
      <c r="W96" s="22"/>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12.8" hidden="false" customHeight="false" outlineLevel="0" collapsed="false">
      <c r="B97" s="22"/>
      <c r="C97" s="22"/>
      <c r="D97" s="22"/>
      <c r="G97" s="23"/>
      <c r="I97" s="23"/>
      <c r="J97" s="27"/>
      <c r="K97" s="23"/>
      <c r="L97" s="23"/>
      <c r="M97" s="23"/>
      <c r="N97" s="22"/>
      <c r="O97" s="22"/>
      <c r="P97" s="22"/>
      <c r="R97" s="22"/>
      <c r="S97" s="22"/>
      <c r="T97" s="22"/>
      <c r="X97" s="22"/>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12.8" hidden="false" customHeight="false" outlineLevel="0" collapsed="false">
      <c r="B98" s="22"/>
      <c r="C98" s="22"/>
      <c r="D98" s="22"/>
      <c r="G98" s="23"/>
      <c r="I98" s="23"/>
      <c r="J98" s="27"/>
      <c r="K98" s="23"/>
      <c r="L98" s="23"/>
      <c r="M98" s="23"/>
      <c r="N98" s="22"/>
      <c r="O98" s="22"/>
      <c r="P98" s="22"/>
      <c r="R98" s="22"/>
      <c r="S98" s="22"/>
      <c r="T98" s="22"/>
      <c r="X98" s="22"/>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12.8" hidden="false" customHeight="false" outlineLevel="0" collapsed="false">
      <c r="B99" s="22"/>
      <c r="C99" s="22"/>
      <c r="D99" s="22"/>
      <c r="G99" s="23"/>
      <c r="I99" s="23"/>
      <c r="J99" s="27"/>
      <c r="K99" s="23"/>
      <c r="L99" s="23"/>
      <c r="M99" s="23"/>
      <c r="N99" s="22"/>
      <c r="O99" s="22"/>
      <c r="P99" s="22"/>
      <c r="R99" s="22"/>
      <c r="S99" s="22"/>
      <c r="T99" s="22"/>
      <c r="U99" s="22"/>
      <c r="V99" s="22"/>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2.8" hidden="false" customHeight="false" outlineLevel="0" collapsed="false">
      <c r="B100" s="22"/>
      <c r="C100" s="22"/>
      <c r="D100" s="22"/>
      <c r="G100" s="23"/>
      <c r="I100" s="23"/>
      <c r="J100" s="27"/>
      <c r="K100" s="23"/>
      <c r="L100" s="23"/>
      <c r="M100" s="23"/>
      <c r="N100" s="22"/>
      <c r="O100" s="22"/>
      <c r="P100" s="22"/>
      <c r="R100" s="22"/>
      <c r="S100" s="22"/>
      <c r="T100" s="22"/>
      <c r="U100" s="22"/>
      <c r="X100" s="22"/>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12.8" hidden="false" customHeight="false" outlineLevel="0" collapsed="false">
      <c r="B101" s="22"/>
      <c r="C101" s="22"/>
      <c r="D101" s="22"/>
      <c r="G101" s="23"/>
      <c r="I101" s="23"/>
      <c r="J101" s="27"/>
      <c r="K101" s="23"/>
      <c r="L101" s="23"/>
      <c r="M101" s="23"/>
      <c r="N101" s="22"/>
      <c r="O101" s="22"/>
      <c r="P101" s="22"/>
      <c r="R101" s="22"/>
      <c r="S101" s="22"/>
      <c r="T101" s="22"/>
      <c r="U101" s="22"/>
      <c r="X101" s="22"/>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12.8" hidden="false" customHeight="false" outlineLevel="0" collapsed="false">
      <c r="B102" s="22"/>
      <c r="C102" s="22"/>
      <c r="D102" s="22"/>
      <c r="G102" s="23"/>
      <c r="I102" s="23"/>
      <c r="J102" s="27"/>
      <c r="K102" s="23"/>
      <c r="L102" s="23"/>
      <c r="M102" s="23"/>
      <c r="N102" s="22"/>
      <c r="O102" s="22"/>
      <c r="P102" s="22"/>
      <c r="R102" s="22"/>
      <c r="S102" s="22"/>
      <c r="T102" s="22"/>
      <c r="V102" s="22"/>
      <c r="X102" s="22"/>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12.8" hidden="false" customHeight="false" outlineLevel="0" collapsed="false">
      <c r="B103" s="22"/>
      <c r="C103" s="22"/>
      <c r="D103" s="22"/>
      <c r="G103" s="23"/>
      <c r="I103" s="23"/>
      <c r="J103" s="27"/>
      <c r="K103" s="23"/>
      <c r="L103" s="23"/>
      <c r="M103" s="23"/>
      <c r="N103" s="22"/>
      <c r="O103" s="22"/>
      <c r="P103" s="22"/>
      <c r="R103" s="22"/>
      <c r="S103" s="22"/>
      <c r="T103" s="22"/>
      <c r="V103" s="22"/>
      <c r="X103" s="22"/>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12.8" hidden="false" customHeight="false" outlineLevel="0" collapsed="false">
      <c r="B104" s="22"/>
      <c r="C104" s="22"/>
      <c r="D104" s="22"/>
      <c r="G104" s="23"/>
      <c r="I104" s="23"/>
      <c r="J104" s="27"/>
      <c r="K104" s="23"/>
      <c r="L104" s="23"/>
      <c r="M104" s="23"/>
      <c r="N104" s="22"/>
      <c r="O104" s="22"/>
      <c r="P104" s="22"/>
      <c r="R104" s="22"/>
      <c r="S104" s="22"/>
      <c r="T104" s="22"/>
      <c r="U104" s="22"/>
      <c r="V104" s="22"/>
      <c r="X104" s="22"/>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12.8" hidden="false" customHeight="false" outlineLevel="0" collapsed="false">
      <c r="B105" s="22"/>
      <c r="C105" s="22"/>
      <c r="D105" s="22"/>
      <c r="G105" s="23"/>
      <c r="I105" s="23"/>
      <c r="J105" s="27"/>
      <c r="K105" s="23"/>
      <c r="L105" s="23"/>
      <c r="M105" s="23"/>
      <c r="N105" s="22"/>
      <c r="O105" s="22"/>
      <c r="P105" s="22"/>
      <c r="R105" s="22"/>
      <c r="S105" s="22"/>
      <c r="T105" s="22"/>
      <c r="V105" s="22"/>
      <c r="X105" s="22"/>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12.8" hidden="false" customHeight="false" outlineLevel="0" collapsed="false">
      <c r="B106" s="22"/>
      <c r="C106" s="22"/>
      <c r="D106" s="22"/>
      <c r="G106" s="23"/>
      <c r="I106" s="23"/>
      <c r="J106" s="27"/>
      <c r="K106" s="23"/>
      <c r="L106" s="23"/>
      <c r="M106" s="23"/>
      <c r="N106" s="22"/>
      <c r="O106" s="22"/>
      <c r="P106" s="22"/>
      <c r="R106" s="22"/>
      <c r="S106" s="22"/>
      <c r="T106" s="22"/>
      <c r="V106" s="22"/>
      <c r="X106" s="22"/>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12.8" hidden="false" customHeight="false" outlineLevel="0" collapsed="false">
      <c r="B107" s="22"/>
      <c r="C107" s="22"/>
      <c r="D107" s="22"/>
      <c r="G107" s="23"/>
      <c r="J107" s="27"/>
      <c r="L107" s="23"/>
      <c r="M107" s="23"/>
      <c r="N107" s="22"/>
      <c r="O107" s="22"/>
      <c r="P107" s="22"/>
      <c r="R107" s="22"/>
      <c r="S107" s="22"/>
      <c r="T107" s="22"/>
      <c r="U107" s="22"/>
      <c r="X107" s="22"/>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12.8" hidden="false" customHeight="false" outlineLevel="0" collapsed="false">
      <c r="B108" s="22"/>
      <c r="C108" s="22"/>
      <c r="D108" s="22"/>
      <c r="G108" s="23"/>
      <c r="I108" s="23"/>
      <c r="J108" s="27"/>
      <c r="K108" s="23"/>
      <c r="L108" s="23"/>
      <c r="M108" s="23"/>
      <c r="N108" s="22"/>
      <c r="O108" s="22"/>
      <c r="P108" s="22"/>
      <c r="R108" s="22"/>
      <c r="S108" s="22"/>
      <c r="T108" s="22"/>
      <c r="X108" s="22"/>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12.8" hidden="false" customHeight="false" outlineLevel="0" collapsed="false">
      <c r="B109" s="22"/>
      <c r="C109" s="22"/>
      <c r="D109" s="22"/>
      <c r="G109" s="23"/>
      <c r="I109" s="23"/>
      <c r="J109" s="27"/>
      <c r="K109" s="23"/>
      <c r="L109" s="23"/>
      <c r="M109" s="23"/>
      <c r="N109" s="22"/>
      <c r="O109" s="22"/>
      <c r="P109" s="22"/>
      <c r="R109" s="22"/>
      <c r="S109" s="22"/>
      <c r="T109" s="22"/>
      <c r="X109" s="22"/>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12.8" hidden="false" customHeight="false" outlineLevel="0" collapsed="false">
      <c r="B110" s="22"/>
      <c r="C110" s="22"/>
      <c r="D110" s="22"/>
      <c r="G110" s="23"/>
      <c r="I110" s="23"/>
      <c r="J110" s="27"/>
      <c r="K110" s="23"/>
      <c r="L110" s="23"/>
      <c r="M110" s="23"/>
      <c r="N110" s="22"/>
      <c r="O110" s="22"/>
      <c r="P110" s="22"/>
      <c r="R110" s="22"/>
      <c r="S110" s="22"/>
      <c r="T110" s="22"/>
      <c r="V110" s="22"/>
      <c r="X110" s="22"/>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12.8" hidden="false" customHeight="false" outlineLevel="0" collapsed="false">
      <c r="B111" s="22"/>
      <c r="C111" s="22"/>
      <c r="D111" s="22"/>
      <c r="G111" s="23"/>
      <c r="I111" s="23"/>
      <c r="J111" s="27"/>
      <c r="K111" s="23"/>
      <c r="L111" s="23"/>
      <c r="M111" s="23"/>
      <c r="N111" s="22"/>
      <c r="O111" s="22"/>
      <c r="P111" s="22"/>
      <c r="R111" s="22"/>
      <c r="S111" s="22"/>
      <c r="T111" s="22"/>
      <c r="V111" s="22"/>
      <c r="X111" s="22"/>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2.8" hidden="false" customHeight="false" outlineLevel="0" collapsed="false">
      <c r="B112" s="22"/>
      <c r="C112" s="22"/>
      <c r="D112" s="22"/>
      <c r="G112" s="23"/>
      <c r="I112" s="23"/>
      <c r="J112" s="27"/>
      <c r="K112" s="23"/>
      <c r="L112" s="23"/>
      <c r="M112" s="23"/>
      <c r="N112" s="22"/>
      <c r="O112" s="22"/>
      <c r="P112" s="22"/>
      <c r="R112" s="22"/>
      <c r="S112" s="22"/>
      <c r="T112" s="22"/>
      <c r="V112" s="22"/>
      <c r="X112" s="22"/>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2.8" hidden="false" customHeight="false" outlineLevel="0" collapsed="false">
      <c r="B113" s="22"/>
      <c r="C113" s="22"/>
      <c r="D113" s="22"/>
      <c r="G113" s="23"/>
      <c r="I113" s="23"/>
      <c r="J113" s="27"/>
      <c r="K113" s="23"/>
      <c r="L113" s="23"/>
      <c r="M113" s="23"/>
      <c r="N113" s="22"/>
      <c r="O113" s="22"/>
      <c r="P113" s="22"/>
      <c r="R113" s="22"/>
      <c r="S113" s="22"/>
      <c r="T113" s="22"/>
      <c r="U113" s="22"/>
      <c r="V113" s="22"/>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2.8" hidden="false" customHeight="false" outlineLevel="0" collapsed="false">
      <c r="B114" s="22"/>
      <c r="C114" s="22"/>
      <c r="D114" s="22"/>
      <c r="G114" s="23"/>
      <c r="I114" s="23"/>
      <c r="J114" s="27"/>
      <c r="K114" s="23"/>
      <c r="L114" s="23"/>
      <c r="M114" s="23"/>
      <c r="N114" s="22"/>
      <c r="O114" s="22"/>
      <c r="P114" s="22"/>
      <c r="R114" s="22"/>
      <c r="S114" s="22"/>
      <c r="T114" s="22"/>
      <c r="U114" s="22"/>
      <c r="V114" s="22"/>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2.8" hidden="false" customHeight="false" outlineLevel="0" collapsed="false">
      <c r="B115" s="22"/>
      <c r="C115" s="22"/>
      <c r="D115" s="22"/>
      <c r="G115" s="23"/>
      <c r="I115" s="23"/>
      <c r="J115" s="27"/>
      <c r="K115" s="23"/>
      <c r="L115" s="23"/>
      <c r="M115" s="23"/>
      <c r="N115" s="22"/>
      <c r="O115" s="22"/>
      <c r="P115" s="22"/>
      <c r="R115" s="22"/>
      <c r="S115" s="22"/>
      <c r="T115" s="22"/>
      <c r="U115" s="22"/>
      <c r="V115" s="22"/>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2.8" hidden="false" customHeight="false" outlineLevel="0" collapsed="false">
      <c r="B116" s="22"/>
      <c r="C116" s="22"/>
      <c r="D116" s="22"/>
      <c r="G116" s="23"/>
      <c r="I116" s="23"/>
      <c r="J116" s="27"/>
      <c r="K116" s="23"/>
      <c r="L116" s="23"/>
      <c r="M116" s="23"/>
      <c r="N116" s="22"/>
      <c r="O116" s="22"/>
      <c r="P116" s="22"/>
      <c r="R116" s="22"/>
      <c r="S116" s="22"/>
      <c r="T116" s="22"/>
      <c r="U116" s="22"/>
      <c r="V116" s="22"/>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2.8" hidden="false" customHeight="false" outlineLevel="0" collapsed="false">
      <c r="B117" s="22"/>
      <c r="C117" s="22"/>
      <c r="D117" s="22"/>
      <c r="G117" s="23"/>
      <c r="I117" s="23"/>
      <c r="J117" s="27"/>
      <c r="K117" s="23"/>
      <c r="L117" s="23"/>
      <c r="M117" s="23"/>
      <c r="N117" s="22"/>
      <c r="O117" s="22"/>
      <c r="P117" s="22"/>
      <c r="R117" s="22"/>
      <c r="S117" s="22"/>
      <c r="T117" s="22"/>
      <c r="U117" s="22"/>
      <c r="V117" s="22"/>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2.8" hidden="false" customHeight="false" outlineLevel="0" collapsed="false">
      <c r="B118" s="22"/>
      <c r="C118" s="22"/>
      <c r="D118" s="22"/>
      <c r="G118" s="23"/>
      <c r="I118" s="23"/>
      <c r="J118" s="27"/>
      <c r="K118" s="23"/>
      <c r="L118" s="23"/>
      <c r="M118" s="23"/>
      <c r="N118" s="22"/>
      <c r="O118" s="22"/>
      <c r="P118" s="22"/>
      <c r="R118" s="22"/>
      <c r="S118" s="22"/>
      <c r="T118" s="22"/>
      <c r="U118" s="22"/>
      <c r="V118" s="22"/>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2.8" hidden="false" customHeight="false" outlineLevel="0" collapsed="false">
      <c r="B119" s="22"/>
      <c r="C119" s="22"/>
      <c r="D119" s="22"/>
      <c r="G119" s="23"/>
      <c r="I119" s="23"/>
      <c r="J119" s="27"/>
      <c r="K119" s="23"/>
      <c r="L119" s="23"/>
      <c r="M119" s="23"/>
      <c r="N119" s="22"/>
      <c r="O119" s="22"/>
      <c r="P119" s="22"/>
      <c r="R119" s="22"/>
      <c r="S119" s="22"/>
      <c r="T119" s="22"/>
      <c r="U119" s="22"/>
      <c r="V119" s="22"/>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2.8" hidden="false" customHeight="false" outlineLevel="0" collapsed="false">
      <c r="B120" s="22"/>
      <c r="C120" s="22"/>
      <c r="D120" s="22"/>
      <c r="G120" s="23"/>
      <c r="I120" s="23"/>
      <c r="J120" s="27"/>
      <c r="K120" s="23"/>
      <c r="L120" s="23"/>
      <c r="M120" s="23"/>
      <c r="N120" s="22"/>
      <c r="O120" s="22"/>
      <c r="P120" s="22"/>
      <c r="R120" s="22"/>
      <c r="S120" s="22"/>
      <c r="T120" s="22"/>
      <c r="U120" s="22"/>
      <c r="V120" s="22"/>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2.8" hidden="false" customHeight="false" outlineLevel="0" collapsed="false">
      <c r="B121" s="22"/>
      <c r="C121" s="22"/>
      <c r="D121" s="22"/>
      <c r="G121" s="23"/>
      <c r="I121" s="23"/>
      <c r="J121" s="27"/>
      <c r="K121" s="23"/>
      <c r="L121" s="23"/>
      <c r="M121" s="23"/>
      <c r="N121" s="22"/>
      <c r="O121" s="22"/>
      <c r="P121" s="22"/>
      <c r="R121" s="22"/>
      <c r="S121" s="22"/>
      <c r="T121" s="22"/>
      <c r="U121" s="22"/>
      <c r="V121" s="22"/>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2.8" hidden="false" customHeight="false" outlineLevel="0" collapsed="false">
      <c r="B122" s="22"/>
      <c r="C122" s="22"/>
      <c r="D122" s="22"/>
      <c r="G122" s="23"/>
      <c r="I122" s="23"/>
      <c r="J122" s="27"/>
      <c r="K122" s="23"/>
      <c r="L122" s="23"/>
      <c r="M122" s="23"/>
      <c r="N122" s="22"/>
      <c r="O122" s="22"/>
      <c r="P122" s="22"/>
      <c r="R122" s="22"/>
      <c r="S122" s="22"/>
      <c r="T122" s="22"/>
      <c r="U122" s="22"/>
      <c r="V122" s="22"/>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2.8" hidden="false" customHeight="false" outlineLevel="0" collapsed="false">
      <c r="B123" s="22"/>
      <c r="C123" s="22"/>
      <c r="D123" s="22"/>
      <c r="G123" s="23"/>
      <c r="I123" s="23"/>
      <c r="J123" s="27"/>
      <c r="K123" s="23"/>
      <c r="L123" s="23"/>
      <c r="M123" s="23"/>
      <c r="N123" s="22"/>
      <c r="O123" s="22"/>
      <c r="P123" s="22"/>
      <c r="R123" s="22"/>
      <c r="S123" s="22"/>
      <c r="T123" s="22"/>
      <c r="U123" s="22"/>
      <c r="V123" s="22"/>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2.8" hidden="false" customHeight="false" outlineLevel="0" collapsed="false">
      <c r="B124" s="22"/>
      <c r="C124" s="22"/>
      <c r="D124" s="22"/>
      <c r="G124" s="23"/>
      <c r="I124" s="23"/>
      <c r="J124" s="27"/>
      <c r="K124" s="23"/>
      <c r="L124" s="23"/>
      <c r="M124" s="23"/>
      <c r="N124" s="22"/>
      <c r="O124" s="22"/>
      <c r="P124" s="22"/>
      <c r="R124" s="22"/>
      <c r="S124" s="22"/>
      <c r="T124" s="22"/>
      <c r="U124" s="22"/>
      <c r="V124" s="22"/>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2.8" hidden="false" customHeight="false" outlineLevel="0" collapsed="false">
      <c r="B125" s="22"/>
      <c r="C125" s="22"/>
      <c r="D125" s="22"/>
      <c r="G125" s="23"/>
      <c r="I125" s="23"/>
      <c r="J125" s="27"/>
      <c r="K125" s="23"/>
      <c r="L125" s="23"/>
      <c r="M125" s="23"/>
      <c r="N125" s="22"/>
      <c r="O125" s="22"/>
      <c r="P125" s="22"/>
      <c r="R125" s="22"/>
      <c r="S125" s="22"/>
      <c r="T125" s="22"/>
      <c r="U125" s="22"/>
      <c r="V125" s="22"/>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2.8" hidden="false" customHeight="false" outlineLevel="0" collapsed="false">
      <c r="B126" s="22"/>
      <c r="C126" s="22"/>
      <c r="D126" s="22"/>
      <c r="G126" s="23"/>
      <c r="I126" s="23"/>
      <c r="J126" s="27"/>
      <c r="K126" s="23"/>
      <c r="L126" s="23"/>
      <c r="M126" s="23"/>
      <c r="N126" s="22"/>
      <c r="O126" s="22"/>
      <c r="P126" s="22"/>
      <c r="R126" s="22"/>
      <c r="S126" s="22"/>
      <c r="T126" s="22"/>
      <c r="U126" s="22"/>
      <c r="V126" s="22"/>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2.8" hidden="false" customHeight="false" outlineLevel="0" collapsed="false">
      <c r="B127" s="22"/>
      <c r="C127" s="22"/>
      <c r="D127" s="22"/>
      <c r="G127" s="23"/>
      <c r="I127" s="23"/>
      <c r="J127" s="27"/>
      <c r="K127" s="23"/>
      <c r="L127" s="23"/>
      <c r="M127" s="23"/>
      <c r="N127" s="22"/>
      <c r="O127" s="22"/>
      <c r="P127" s="22"/>
      <c r="R127" s="22"/>
      <c r="S127" s="22"/>
      <c r="T127" s="22"/>
      <c r="U127" s="22"/>
      <c r="V127" s="22"/>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2.8" hidden="false" customHeight="false" outlineLevel="0" collapsed="false">
      <c r="B128" s="22"/>
      <c r="C128" s="22"/>
      <c r="D128" s="22"/>
      <c r="G128" s="23"/>
      <c r="I128" s="23"/>
      <c r="J128" s="27"/>
      <c r="K128" s="23"/>
      <c r="L128" s="23"/>
      <c r="M128" s="23"/>
      <c r="N128" s="22"/>
      <c r="O128" s="22"/>
      <c r="P128" s="22"/>
      <c r="R128" s="22"/>
      <c r="S128" s="22"/>
      <c r="T128" s="22"/>
      <c r="U128" s="22"/>
      <c r="V128" s="22"/>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2.8" hidden="false" customHeight="false" outlineLevel="0" collapsed="false">
      <c r="B129" s="22"/>
      <c r="C129" s="22"/>
      <c r="D129" s="22"/>
      <c r="G129" s="23"/>
      <c r="I129" s="23"/>
      <c r="J129" s="27"/>
      <c r="K129" s="23"/>
      <c r="L129" s="23"/>
      <c r="M129" s="23"/>
      <c r="N129" s="22"/>
      <c r="O129" s="22"/>
      <c r="P129" s="22"/>
      <c r="R129" s="22"/>
      <c r="S129" s="22"/>
      <c r="T129" s="22"/>
      <c r="U129" s="22"/>
      <c r="V129" s="22"/>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2.8" hidden="false" customHeight="false" outlineLevel="0" collapsed="false">
      <c r="B130" s="22"/>
      <c r="C130" s="22"/>
      <c r="D130" s="22"/>
      <c r="G130" s="23"/>
      <c r="I130" s="23"/>
      <c r="J130" s="27"/>
      <c r="K130" s="23"/>
      <c r="L130" s="23"/>
      <c r="M130" s="23"/>
      <c r="N130" s="22"/>
      <c r="O130" s="22"/>
      <c r="P130" s="22"/>
      <c r="R130" s="22"/>
      <c r="S130" s="22"/>
      <c r="T130" s="22"/>
      <c r="U130" s="22"/>
      <c r="V130" s="22"/>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12.8" hidden="false" customHeight="false" outlineLevel="0" collapsed="false">
      <c r="B131" s="22"/>
      <c r="C131" s="22"/>
      <c r="D131" s="22"/>
      <c r="G131" s="23"/>
      <c r="I131" s="23"/>
      <c r="J131" s="27"/>
      <c r="K131" s="23"/>
      <c r="L131" s="23"/>
      <c r="M131" s="23"/>
      <c r="N131" s="22"/>
      <c r="O131" s="22"/>
      <c r="P131" s="22"/>
      <c r="R131" s="22"/>
      <c r="S131" s="22"/>
      <c r="T131" s="22"/>
      <c r="V131" s="22"/>
      <c r="X131" s="22"/>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2.8" hidden="false" customHeight="false" outlineLevel="0" collapsed="false">
      <c r="B132" s="22"/>
      <c r="C132" s="22"/>
      <c r="D132" s="22"/>
      <c r="G132" s="23"/>
      <c r="I132" s="23"/>
      <c r="J132" s="27"/>
      <c r="K132" s="23"/>
      <c r="L132" s="23"/>
      <c r="M132" s="23"/>
      <c r="N132" s="22"/>
      <c r="O132" s="22"/>
      <c r="P132" s="22"/>
      <c r="R132" s="22"/>
      <c r="S132" s="22"/>
      <c r="T132" s="22"/>
      <c r="U132" s="22"/>
      <c r="V132" s="22"/>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12.8" hidden="false" customHeight="false" outlineLevel="0" collapsed="false">
      <c r="B133" s="22"/>
      <c r="C133" s="22"/>
      <c r="D133" s="22"/>
      <c r="G133" s="23"/>
      <c r="J133" s="27"/>
      <c r="L133" s="23"/>
      <c r="M133" s="23"/>
      <c r="N133" s="22"/>
      <c r="O133" s="22"/>
      <c r="P133" s="22"/>
      <c r="R133" s="22"/>
      <c r="S133" s="22"/>
      <c r="T133" s="22"/>
      <c r="X133" s="22"/>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12.8" hidden="false" customHeight="false" outlineLevel="0" collapsed="false">
      <c r="B134" s="22"/>
      <c r="C134" s="22"/>
      <c r="D134" s="22"/>
      <c r="G134" s="23"/>
      <c r="J134" s="27"/>
      <c r="L134" s="23"/>
      <c r="M134" s="23"/>
      <c r="N134" s="22"/>
      <c r="O134" s="22"/>
      <c r="P134" s="22"/>
      <c r="R134" s="22"/>
      <c r="S134" s="22"/>
      <c r="T134" s="22"/>
      <c r="X134" s="22"/>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2.8" hidden="false" customHeight="false" outlineLevel="0" collapsed="false">
      <c r="B135" s="22"/>
      <c r="C135" s="22"/>
      <c r="D135" s="22"/>
      <c r="G135" s="23"/>
      <c r="I135" s="23"/>
      <c r="J135" s="27"/>
      <c r="K135" s="23"/>
      <c r="L135" s="23"/>
      <c r="M135" s="23"/>
      <c r="N135" s="22"/>
      <c r="O135" s="22"/>
      <c r="P135" s="22"/>
      <c r="Q135" s="22"/>
      <c r="R135" s="22"/>
      <c r="S135" s="22"/>
      <c r="T135" s="22"/>
      <c r="V135" s="22"/>
      <c r="X135" s="22"/>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12.8" hidden="false" customHeight="false" outlineLevel="0" collapsed="false">
      <c r="B136" s="22"/>
      <c r="C136" s="22"/>
      <c r="D136" s="22"/>
      <c r="G136" s="23"/>
      <c r="I136" s="23"/>
      <c r="J136" s="27"/>
      <c r="K136" s="23"/>
      <c r="L136" s="23"/>
      <c r="M136" s="23"/>
      <c r="N136" s="22"/>
      <c r="O136" s="22"/>
      <c r="P136" s="22"/>
      <c r="R136" s="22"/>
      <c r="S136" s="22"/>
      <c r="T136" s="22"/>
      <c r="X136" s="22"/>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12.8" hidden="false" customHeight="false" outlineLevel="0" collapsed="false">
      <c r="B137" s="22"/>
      <c r="C137" s="22"/>
      <c r="D137" s="22"/>
      <c r="G137" s="23"/>
      <c r="I137" s="23"/>
      <c r="J137" s="27"/>
      <c r="K137" s="23"/>
      <c r="L137" s="23"/>
      <c r="M137" s="23"/>
      <c r="N137" s="22"/>
      <c r="O137" s="22"/>
      <c r="P137" s="22"/>
      <c r="R137" s="22"/>
      <c r="S137" s="22"/>
      <c r="T137" s="22"/>
      <c r="V137" s="22"/>
      <c r="X137" s="22"/>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12.8" hidden="false" customHeight="false" outlineLevel="0" collapsed="false">
      <c r="B138" s="22"/>
      <c r="C138" s="22"/>
      <c r="D138" s="22"/>
      <c r="G138" s="23"/>
      <c r="J138" s="27"/>
      <c r="L138" s="23"/>
      <c r="M138" s="23"/>
      <c r="N138" s="22"/>
      <c r="O138" s="22"/>
      <c r="P138" s="22"/>
      <c r="R138" s="22"/>
      <c r="S138" s="22"/>
      <c r="T138" s="22"/>
      <c r="X138" s="22"/>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12.8" hidden="false" customHeight="false" outlineLevel="0" collapsed="false">
      <c r="B139" s="22"/>
      <c r="C139" s="22"/>
      <c r="D139" s="22"/>
      <c r="G139" s="23"/>
      <c r="J139" s="27"/>
      <c r="L139" s="23"/>
      <c r="M139" s="23"/>
      <c r="N139" s="22"/>
      <c r="O139" s="22"/>
      <c r="P139" s="22"/>
      <c r="R139" s="22"/>
      <c r="S139" s="22"/>
      <c r="T139" s="22"/>
      <c r="X139" s="22"/>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12.8" hidden="false" customHeight="false" outlineLevel="0" collapsed="false">
      <c r="B140" s="22"/>
      <c r="C140" s="22"/>
      <c r="D140" s="22"/>
      <c r="G140" s="23"/>
      <c r="J140" s="27"/>
      <c r="L140" s="23"/>
      <c r="M140" s="23"/>
      <c r="N140" s="22"/>
      <c r="O140" s="22"/>
      <c r="P140" s="22"/>
      <c r="R140" s="22"/>
      <c r="S140" s="22"/>
      <c r="T140" s="22"/>
      <c r="X140" s="22"/>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2.8" hidden="false" customHeight="false" outlineLevel="0" collapsed="false">
      <c r="B141" s="22"/>
      <c r="C141" s="22"/>
      <c r="D141" s="22"/>
      <c r="G141" s="23"/>
      <c r="I141" s="23"/>
      <c r="J141" s="27"/>
      <c r="K141" s="23"/>
      <c r="L141" s="23"/>
      <c r="P141" s="22"/>
      <c r="Q141" s="22"/>
      <c r="R141" s="22"/>
      <c r="S141" s="22"/>
      <c r="T141" s="22"/>
      <c r="U141" s="22"/>
      <c r="V141" s="22"/>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2.8" hidden="false" customHeight="false" outlineLevel="0" collapsed="false">
      <c r="B142" s="22"/>
      <c r="C142" s="22"/>
      <c r="D142" s="22"/>
      <c r="G142" s="23"/>
      <c r="I142" s="23"/>
      <c r="J142" s="27"/>
      <c r="K142" s="23"/>
      <c r="L142" s="23"/>
      <c r="P142" s="22"/>
      <c r="R142" s="22"/>
      <c r="S142" s="22"/>
      <c r="T142" s="22"/>
      <c r="U142" s="22"/>
      <c r="V142" s="22"/>
      <c r="W142" s="22"/>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94:U9999 U20:U92 U16:U17 U10:U14 U3:U8">
    <cfRule type="expression" priority="5" aboveAverage="0" equalAverage="0" bottom="0" percent="0" rank="0" text="" dxfId="13">
      <formula>AND(OR($T3="Revised", $T3="Rejected"),$U3="")</formula>
    </cfRule>
    <cfRule type="expression" priority="6" aboveAverage="0" equalAverage="0" bottom="0" percent="0" rank="0" text="" dxfId="13">
      <formula>AND($T3="Accepted", $U3&lt;&gt;"")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004"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3" ySplit="1" topLeftCell="T2" activePane="bottomRight" state="frozen"/>
      <selection pane="topLeft" activeCell="A1" activeCellId="0" sqref="A1"/>
      <selection pane="topRight" activeCell="T1" activeCellId="0" sqref="T1"/>
      <selection pane="bottomLeft" activeCell="A2" activeCellId="0" sqref="A2"/>
      <selection pane="bottomRight" activeCell="X1" activeCellId="0" sqref="X1"/>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fals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5" width="72.18"/>
    <col collapsed="false" customWidth="true" hidden="false" outlineLevel="0" max="17" min="17" style="2" width="3.97"/>
    <col collapsed="false" customWidth="true" hidden="false" outlineLevel="0" max="18" min="18" style="2" width="6.81"/>
    <col collapsed="false" customWidth="true" hidden="false" outlineLevel="0" max="19" min="19" style="25" width="34.83"/>
    <col collapsed="false" customWidth="true" hidden="false" outlineLevel="0" max="20" min="20" style="2" width="11.82"/>
    <col collapsed="false" customWidth="true" hidden="false" outlineLevel="0" max="21" min="21" style="25" width="34.19"/>
    <col collapsed="false" customWidth="true" hidden="false" outlineLevel="0" max="22" min="22" style="2" width="25.84"/>
    <col collapsed="false" customWidth="true" hidden="false" outlineLevel="0" max="23" min="23" style="25" width="29.9"/>
    <col collapsed="false" customWidth="false" hidden="false" outlineLevel="0" max="33" min="28" style="2" width="8.83"/>
  </cols>
  <sheetData>
    <row r="1" customFormat="false" ht="90.75" hidden="false" customHeight="false" outlineLevel="0" collapsed="false">
      <c r="A1" s="20" t="s">
        <v>22</v>
      </c>
      <c r="B1" s="20" t="s">
        <v>23</v>
      </c>
      <c r="C1" s="20" t="s">
        <v>24</v>
      </c>
      <c r="D1" s="20" t="s">
        <v>25</v>
      </c>
      <c r="E1" s="20" t="s">
        <v>26</v>
      </c>
      <c r="F1" s="20" t="s">
        <v>27</v>
      </c>
      <c r="G1" s="20" t="s">
        <v>28</v>
      </c>
      <c r="H1" s="20" t="s">
        <v>29</v>
      </c>
      <c r="I1" s="20" t="s">
        <v>30</v>
      </c>
      <c r="J1" s="26"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382.05" hidden="false" customHeight="false" outlineLevel="0" collapsed="false">
      <c r="A2" s="2" t="n">
        <v>334451</v>
      </c>
      <c r="B2" s="22" t="s">
        <v>949</v>
      </c>
      <c r="C2" s="22" t="s">
        <v>950</v>
      </c>
      <c r="D2" s="22" t="s">
        <v>507</v>
      </c>
      <c r="G2" s="23" t="s">
        <v>52</v>
      </c>
      <c r="H2" s="19" t="n">
        <v>1</v>
      </c>
      <c r="I2" s="23" t="s">
        <v>105</v>
      </c>
      <c r="J2" s="27" t="s">
        <v>54</v>
      </c>
      <c r="K2" s="23" t="s">
        <v>508</v>
      </c>
      <c r="L2" s="23" t="s">
        <v>88</v>
      </c>
      <c r="M2" s="23" t="s">
        <v>171</v>
      </c>
      <c r="N2" s="22" t="s">
        <v>509</v>
      </c>
      <c r="O2" s="22"/>
      <c r="P2" s="22" t="s">
        <v>951</v>
      </c>
      <c r="R2" s="22" t="s">
        <v>61</v>
      </c>
      <c r="S2" s="22" t="s">
        <v>511</v>
      </c>
      <c r="T2" s="22" t="s">
        <v>47</v>
      </c>
      <c r="U2" s="22" t="s">
        <v>952</v>
      </c>
      <c r="V2" s="22"/>
      <c r="W2" s="22"/>
      <c r="X2" s="22"/>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12.8" hidden="false" customHeight="false" outlineLevel="0" collapsed="false">
      <c r="B3" s="22"/>
      <c r="C3" s="22"/>
      <c r="D3" s="22"/>
      <c r="G3" s="23"/>
      <c r="I3" s="23"/>
      <c r="J3" s="27"/>
      <c r="K3" s="23"/>
      <c r="L3" s="23"/>
      <c r="M3" s="23"/>
      <c r="N3" s="22"/>
      <c r="O3" s="22"/>
      <c r="P3" s="22"/>
      <c r="R3" s="22"/>
      <c r="S3" s="22"/>
      <c r="T3" s="22"/>
      <c r="V3" s="22"/>
      <c r="X3" s="22"/>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12.8" hidden="false" customHeight="false" outlineLevel="0" collapsed="false">
      <c r="B4" s="22"/>
      <c r="C4" s="22"/>
      <c r="D4" s="22"/>
      <c r="G4" s="23"/>
      <c r="I4" s="23"/>
      <c r="J4" s="27"/>
      <c r="K4" s="23"/>
      <c r="L4" s="23"/>
      <c r="M4" s="23"/>
      <c r="N4" s="22"/>
      <c r="O4" s="22"/>
      <c r="P4" s="22"/>
      <c r="R4" s="22"/>
      <c r="S4" s="22"/>
      <c r="T4" s="22"/>
      <c r="V4" s="22"/>
      <c r="X4" s="22"/>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12.8" hidden="false" customHeight="false" outlineLevel="0" collapsed="false">
      <c r="B5" s="22"/>
      <c r="C5" s="22"/>
      <c r="D5" s="22"/>
      <c r="G5" s="23"/>
      <c r="I5" s="23"/>
      <c r="J5" s="27"/>
      <c r="K5" s="23"/>
      <c r="L5" s="23"/>
      <c r="M5" s="23"/>
      <c r="N5" s="22"/>
      <c r="P5" s="22"/>
      <c r="R5" s="22"/>
      <c r="S5" s="22"/>
      <c r="T5" s="22"/>
      <c r="U5" s="22"/>
      <c r="V5" s="22"/>
      <c r="X5" s="22"/>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12.8" hidden="false" customHeight="false" outlineLevel="0" collapsed="false">
      <c r="B6" s="22"/>
      <c r="C6" s="22"/>
      <c r="D6" s="22"/>
      <c r="G6" s="23"/>
      <c r="I6" s="23"/>
      <c r="J6" s="27"/>
      <c r="K6" s="23"/>
      <c r="L6" s="23"/>
      <c r="M6" s="23"/>
      <c r="N6" s="22"/>
      <c r="P6" s="22"/>
      <c r="R6" s="22"/>
      <c r="S6" s="22"/>
      <c r="T6" s="22"/>
      <c r="U6" s="22"/>
      <c r="V6" s="22"/>
      <c r="X6" s="22"/>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12.8" hidden="false" customHeight="false" outlineLevel="0" collapsed="false">
      <c r="B7" s="22"/>
      <c r="C7" s="22"/>
      <c r="D7" s="22"/>
      <c r="G7" s="23"/>
      <c r="I7" s="23"/>
      <c r="J7" s="27"/>
      <c r="K7" s="23"/>
      <c r="L7" s="23"/>
      <c r="M7" s="23"/>
      <c r="N7" s="22"/>
      <c r="P7" s="22"/>
      <c r="R7" s="22"/>
      <c r="S7" s="22"/>
      <c r="T7" s="22"/>
      <c r="V7" s="22"/>
      <c r="W7" s="2"/>
      <c r="X7" s="22"/>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12.8" hidden="false" customHeight="false" outlineLevel="0" collapsed="false">
      <c r="B8" s="22"/>
      <c r="C8" s="22"/>
      <c r="D8" s="22"/>
      <c r="G8" s="23"/>
      <c r="I8" s="23"/>
      <c r="J8" s="27"/>
      <c r="K8" s="23"/>
      <c r="L8" s="23"/>
      <c r="M8" s="23"/>
      <c r="N8" s="22"/>
      <c r="O8" s="22"/>
      <c r="P8" s="22"/>
      <c r="R8" s="22"/>
      <c r="S8" s="22"/>
      <c r="T8" s="22"/>
      <c r="U8" s="22"/>
      <c r="V8" s="22"/>
      <c r="W8" s="22"/>
      <c r="X8" s="22"/>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12.8" hidden="false" customHeight="false" outlineLevel="0" collapsed="false">
      <c r="B9" s="22"/>
      <c r="C9" s="22"/>
      <c r="D9" s="22"/>
      <c r="G9" s="23"/>
      <c r="I9" s="23"/>
      <c r="J9" s="27"/>
      <c r="K9" s="23"/>
      <c r="L9" s="23"/>
      <c r="M9" s="23"/>
      <c r="N9" s="22"/>
      <c r="O9" s="22"/>
      <c r="P9" s="22"/>
      <c r="R9" s="22"/>
      <c r="S9" s="22"/>
      <c r="T9" s="22"/>
      <c r="U9" s="22"/>
      <c r="V9" s="22"/>
      <c r="X9" s="22"/>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2.8" hidden="false" customHeight="false" outlineLevel="0" collapsed="false">
      <c r="B10" s="22"/>
      <c r="C10" s="22"/>
      <c r="D10" s="22"/>
      <c r="G10" s="23"/>
      <c r="I10" s="23"/>
      <c r="J10" s="27"/>
      <c r="K10" s="23"/>
      <c r="L10" s="23"/>
      <c r="M10" s="23"/>
      <c r="N10" s="22"/>
      <c r="O10" s="22"/>
      <c r="P10" s="22"/>
      <c r="R10" s="22"/>
      <c r="S10" s="22"/>
      <c r="T10" s="22"/>
      <c r="U10" s="22"/>
      <c r="V10" s="22"/>
      <c r="X10" s="22"/>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12.8" hidden="false" customHeight="false" outlineLevel="0" collapsed="false">
      <c r="B11" s="22"/>
      <c r="C11" s="22"/>
      <c r="D11" s="22"/>
      <c r="G11" s="23"/>
      <c r="I11" s="23"/>
      <c r="J11" s="27"/>
      <c r="K11" s="23"/>
      <c r="L11" s="23"/>
      <c r="M11" s="23"/>
      <c r="N11" s="22"/>
      <c r="O11" s="22"/>
      <c r="P11" s="22"/>
      <c r="R11" s="22"/>
      <c r="S11" s="22"/>
      <c r="T11" s="22"/>
      <c r="U11" s="22"/>
      <c r="V11" s="22"/>
      <c r="X11" s="22"/>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12.8" hidden="false" customHeight="false" outlineLevel="0" collapsed="false">
      <c r="B12" s="22"/>
      <c r="C12" s="22"/>
      <c r="D12" s="22"/>
      <c r="G12" s="23"/>
      <c r="I12" s="23"/>
      <c r="J12" s="27"/>
      <c r="K12" s="23"/>
      <c r="L12" s="23"/>
      <c r="M12" s="23"/>
      <c r="N12" s="22"/>
      <c r="O12" s="22"/>
      <c r="P12" s="22"/>
      <c r="R12" s="22"/>
      <c r="S12" s="22"/>
      <c r="T12" s="22"/>
      <c r="U12" s="22"/>
      <c r="V12" s="22"/>
      <c r="X12" s="22"/>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12.8" hidden="false" customHeight="false" outlineLevel="0" collapsed="false">
      <c r="B13" s="22"/>
      <c r="C13" s="22"/>
      <c r="D13" s="22"/>
      <c r="G13" s="23"/>
      <c r="I13" s="23"/>
      <c r="J13" s="27"/>
      <c r="K13" s="23"/>
      <c r="L13" s="23"/>
      <c r="M13" s="23"/>
      <c r="N13" s="22"/>
      <c r="P13" s="22"/>
      <c r="R13" s="22"/>
      <c r="S13" s="22"/>
      <c r="T13" s="22"/>
      <c r="U13" s="22"/>
      <c r="V13" s="22"/>
      <c r="W13" s="22"/>
      <c r="X13" s="22"/>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12.8" hidden="false" customHeight="false" outlineLevel="0" collapsed="false">
      <c r="B14" s="22"/>
      <c r="C14" s="22"/>
      <c r="D14" s="22"/>
      <c r="G14" s="23"/>
      <c r="I14" s="23"/>
      <c r="J14" s="27"/>
      <c r="K14" s="23"/>
      <c r="L14" s="23"/>
      <c r="M14" s="23"/>
      <c r="N14" s="22"/>
      <c r="O14" s="22"/>
      <c r="P14" s="22"/>
      <c r="R14" s="22"/>
      <c r="S14" s="22"/>
      <c r="T14" s="22"/>
      <c r="U14" s="22"/>
      <c r="V14" s="22"/>
      <c r="W14" s="22"/>
      <c r="X14" s="22"/>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12.8" hidden="false" customHeight="false" outlineLevel="0" collapsed="false">
      <c r="B15" s="22"/>
      <c r="C15" s="22"/>
      <c r="D15" s="22"/>
      <c r="G15" s="23"/>
      <c r="I15" s="23"/>
      <c r="J15" s="27"/>
      <c r="K15" s="23"/>
      <c r="L15" s="23"/>
      <c r="M15" s="23"/>
      <c r="N15" s="22"/>
      <c r="O15" s="22"/>
      <c r="P15" s="22"/>
      <c r="R15" s="22"/>
      <c r="S15" s="22"/>
      <c r="T15" s="22"/>
      <c r="U15" s="22"/>
      <c r="V15" s="22"/>
      <c r="W15" s="22"/>
      <c r="X15" s="22"/>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12.8" hidden="false" customHeight="false" outlineLevel="0" collapsed="false">
      <c r="B16" s="22"/>
      <c r="C16" s="22"/>
      <c r="D16" s="22"/>
      <c r="G16" s="23"/>
      <c r="I16" s="23"/>
      <c r="J16" s="27"/>
      <c r="K16" s="23"/>
      <c r="L16" s="23"/>
      <c r="M16" s="23"/>
      <c r="N16" s="22"/>
      <c r="O16" s="22"/>
      <c r="P16" s="22"/>
      <c r="R16" s="22"/>
      <c r="S16" s="22"/>
      <c r="T16" s="22"/>
      <c r="U16" s="22"/>
      <c r="V16" s="22"/>
      <c r="W16" s="22"/>
      <c r="X16" s="22"/>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12.8" hidden="false" customHeight="false" outlineLevel="0" collapsed="false">
      <c r="B17" s="22"/>
      <c r="C17" s="22"/>
      <c r="D17" s="22"/>
      <c r="G17" s="23"/>
      <c r="I17" s="23"/>
      <c r="J17" s="27"/>
      <c r="K17" s="23"/>
      <c r="L17" s="23"/>
      <c r="M17" s="23"/>
      <c r="N17" s="22"/>
      <c r="O17" s="22"/>
      <c r="P17" s="22"/>
      <c r="R17" s="22"/>
      <c r="S17" s="22"/>
      <c r="T17" s="22"/>
      <c r="U17" s="2"/>
      <c r="V17" s="22"/>
      <c r="X17" s="2"/>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12.8" hidden="false" customHeight="false" outlineLevel="0" collapsed="false">
      <c r="B18" s="22"/>
      <c r="C18" s="22"/>
      <c r="D18" s="22"/>
      <c r="G18" s="23"/>
      <c r="I18" s="23"/>
      <c r="J18" s="27"/>
      <c r="K18" s="23"/>
      <c r="L18" s="23"/>
      <c r="M18" s="23"/>
      <c r="N18" s="22"/>
      <c r="O18" s="22"/>
      <c r="P18" s="22"/>
      <c r="R18" s="22"/>
      <c r="S18" s="22"/>
      <c r="T18" s="22"/>
      <c r="V18" s="22"/>
      <c r="W18" s="22"/>
      <c r="X18" s="22"/>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12.8" hidden="false" customHeight="false" outlineLevel="0" collapsed="false">
      <c r="B19" s="22"/>
      <c r="C19" s="22"/>
      <c r="D19" s="22"/>
      <c r="G19" s="23"/>
      <c r="I19" s="23"/>
      <c r="J19" s="27"/>
      <c r="K19" s="23"/>
      <c r="L19" s="23"/>
      <c r="M19" s="23"/>
      <c r="N19" s="22"/>
      <c r="O19" s="22"/>
      <c r="P19" s="22"/>
      <c r="R19" s="22"/>
      <c r="S19" s="22"/>
      <c r="T19" s="22"/>
      <c r="U19" s="22"/>
      <c r="V19" s="22"/>
      <c r="W19" s="22"/>
      <c r="X19" s="22"/>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12.8" hidden="false" customHeight="false" outlineLevel="0" collapsed="false">
      <c r="B20" s="22"/>
      <c r="C20" s="22"/>
      <c r="D20" s="22"/>
      <c r="G20" s="23"/>
      <c r="J20" s="27"/>
      <c r="L20" s="23"/>
      <c r="M20" s="23"/>
      <c r="N20" s="22"/>
      <c r="O20" s="22"/>
      <c r="P20" s="22"/>
      <c r="R20" s="22"/>
      <c r="S20" s="22"/>
      <c r="T20" s="22"/>
      <c r="V20" s="22"/>
      <c r="X20" s="22"/>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12.8" hidden="false" customHeight="false" outlineLevel="0" collapsed="false">
      <c r="B21" s="22"/>
      <c r="C21" s="22"/>
      <c r="D21" s="22"/>
      <c r="G21" s="23"/>
      <c r="I21" s="23"/>
      <c r="J21" s="27"/>
      <c r="K21" s="23"/>
      <c r="L21" s="23"/>
      <c r="M21" s="23"/>
      <c r="N21" s="22"/>
      <c r="O21" s="22"/>
      <c r="P21" s="22"/>
      <c r="R21" s="22"/>
      <c r="S21" s="22"/>
      <c r="T21" s="22"/>
      <c r="V21" s="22"/>
      <c r="X21" s="22"/>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12.8" hidden="false" customHeight="false" outlineLevel="0" collapsed="false">
      <c r="B22" s="22"/>
      <c r="C22" s="22"/>
      <c r="D22" s="22"/>
      <c r="G22" s="23"/>
      <c r="I22" s="23"/>
      <c r="J22" s="27"/>
      <c r="K22" s="23"/>
      <c r="L22" s="23"/>
      <c r="M22" s="23"/>
      <c r="N22" s="22"/>
      <c r="O22" s="22"/>
      <c r="P22" s="22"/>
      <c r="R22" s="22"/>
      <c r="S22" s="22"/>
      <c r="T22" s="22"/>
      <c r="U22" s="22"/>
      <c r="V22" s="22"/>
      <c r="W22" s="22"/>
      <c r="X22" s="2"/>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12.8" hidden="false" customHeight="false" outlineLevel="0" collapsed="false">
      <c r="B23" s="22"/>
      <c r="C23" s="22"/>
      <c r="D23" s="22"/>
      <c r="G23" s="23"/>
      <c r="J23" s="27"/>
      <c r="L23" s="23"/>
      <c r="M23" s="23"/>
      <c r="N23" s="22"/>
      <c r="O23" s="22"/>
      <c r="P23" s="22"/>
      <c r="R23" s="22"/>
      <c r="S23" s="22"/>
      <c r="T23" s="22"/>
      <c r="V23" s="22"/>
      <c r="X23" s="22"/>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12.8" hidden="false" customHeight="false" outlineLevel="0" collapsed="false">
      <c r="B24" s="22"/>
      <c r="C24" s="22"/>
      <c r="D24" s="22"/>
      <c r="G24" s="23"/>
      <c r="I24" s="23"/>
      <c r="J24" s="27"/>
      <c r="K24" s="23"/>
      <c r="L24" s="23"/>
      <c r="M24" s="23"/>
      <c r="N24" s="22"/>
      <c r="P24" s="22"/>
      <c r="R24" s="22"/>
      <c r="S24" s="22"/>
      <c r="T24" s="22"/>
      <c r="U24" s="22"/>
      <c r="V24" s="22"/>
      <c r="X24" s="2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12.8" hidden="false" customHeight="false" outlineLevel="0" collapsed="false">
      <c r="B25" s="22"/>
      <c r="C25" s="22"/>
      <c r="D25" s="22"/>
      <c r="G25" s="23"/>
      <c r="I25" s="23"/>
      <c r="J25" s="27"/>
      <c r="K25" s="23"/>
      <c r="L25" s="23"/>
      <c r="M25" s="23"/>
      <c r="N25" s="22"/>
      <c r="O25" s="22"/>
      <c r="P25" s="22"/>
      <c r="R25" s="22"/>
      <c r="S25" s="22"/>
      <c r="T25" s="22"/>
      <c r="U25" s="22"/>
      <c r="V25" s="22"/>
      <c r="X25" s="2"/>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12.8" hidden="false" customHeight="false" outlineLevel="0" collapsed="false">
      <c r="B26" s="22"/>
      <c r="C26" s="22"/>
      <c r="D26" s="22"/>
      <c r="G26" s="23"/>
      <c r="I26" s="23"/>
      <c r="J26" s="27"/>
      <c r="K26" s="23"/>
      <c r="L26" s="23"/>
      <c r="M26" s="23"/>
      <c r="N26" s="22"/>
      <c r="O26" s="22"/>
      <c r="P26" s="22"/>
      <c r="R26" s="22"/>
      <c r="S26" s="22"/>
      <c r="T26" s="22"/>
      <c r="U26" s="22"/>
      <c r="V26" s="22"/>
      <c r="X26" s="2"/>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2.8" hidden="false" customHeight="false" outlineLevel="0" collapsed="false">
      <c r="B27" s="22"/>
      <c r="C27" s="22"/>
      <c r="D27" s="22"/>
      <c r="G27" s="23"/>
      <c r="I27" s="23"/>
      <c r="J27" s="27"/>
      <c r="K27" s="23"/>
      <c r="L27" s="23"/>
      <c r="M27" s="23"/>
      <c r="N27" s="22"/>
      <c r="O27" s="22"/>
      <c r="P27" s="22"/>
      <c r="R27" s="22"/>
      <c r="S27" s="22"/>
      <c r="T27" s="22"/>
      <c r="V27" s="22"/>
      <c r="X27" s="2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2.8" hidden="false" customHeight="false" outlineLevel="0" collapsed="false">
      <c r="B28" s="22"/>
      <c r="C28" s="22"/>
      <c r="D28" s="22"/>
      <c r="G28" s="23"/>
      <c r="I28" s="23"/>
      <c r="J28" s="27"/>
      <c r="K28" s="23"/>
      <c r="L28" s="23"/>
      <c r="M28" s="23"/>
      <c r="N28" s="22"/>
      <c r="O28" s="22"/>
      <c r="P28" s="22"/>
      <c r="R28" s="22"/>
      <c r="S28" s="22"/>
      <c r="T28" s="22"/>
      <c r="V28" s="22"/>
      <c r="X28" s="2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12.8" hidden="false" customHeight="false" outlineLevel="0" collapsed="false">
      <c r="B29" s="22"/>
      <c r="C29" s="22"/>
      <c r="D29" s="22"/>
      <c r="G29" s="23"/>
      <c r="I29" s="23"/>
      <c r="J29" s="27"/>
      <c r="K29" s="23"/>
      <c r="L29" s="23"/>
      <c r="M29" s="23"/>
      <c r="N29" s="22"/>
      <c r="P29" s="22"/>
      <c r="R29" s="22"/>
      <c r="S29" s="22"/>
      <c r="T29" s="22"/>
      <c r="U29" s="22"/>
      <c r="V29" s="22"/>
      <c r="X29" s="22"/>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12.8" hidden="false" customHeight="false" outlineLevel="0" collapsed="false">
      <c r="B30" s="22"/>
      <c r="C30" s="22"/>
      <c r="D30" s="22"/>
      <c r="G30" s="23"/>
      <c r="I30" s="23"/>
      <c r="J30" s="27"/>
      <c r="K30" s="23"/>
      <c r="L30" s="23"/>
      <c r="M30" s="23"/>
      <c r="N30" s="22"/>
      <c r="O30" s="22"/>
      <c r="P30" s="22"/>
      <c r="R30" s="22"/>
      <c r="S30" s="22"/>
      <c r="T30" s="22"/>
      <c r="U30" s="22"/>
      <c r="V30" s="22"/>
      <c r="X30" s="22"/>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2.8" hidden="false" customHeight="false" outlineLevel="0" collapsed="false">
      <c r="B31" s="22"/>
      <c r="C31" s="22"/>
      <c r="D31" s="22"/>
      <c r="G31" s="23"/>
      <c r="I31" s="23"/>
      <c r="J31" s="27"/>
      <c r="K31" s="23"/>
      <c r="L31" s="23"/>
      <c r="M31" s="23"/>
      <c r="N31" s="22"/>
      <c r="P31" s="22"/>
      <c r="R31" s="22"/>
      <c r="S31" s="22"/>
      <c r="T31" s="22"/>
      <c r="U31" s="22"/>
      <c r="V31" s="22"/>
      <c r="X31" s="2"/>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12.8" hidden="false" customHeight="false" outlineLevel="0" collapsed="false">
      <c r="B32" s="22"/>
      <c r="C32" s="22"/>
      <c r="D32" s="22"/>
      <c r="G32" s="23"/>
      <c r="I32" s="23"/>
      <c r="J32" s="27"/>
      <c r="K32" s="23"/>
      <c r="L32" s="23"/>
      <c r="M32" s="23"/>
      <c r="N32" s="22"/>
      <c r="O32" s="22"/>
      <c r="P32" s="22"/>
      <c r="R32" s="22"/>
      <c r="S32" s="22"/>
      <c r="T32" s="22"/>
      <c r="V32" s="22"/>
      <c r="X32" s="22"/>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2.8" hidden="false" customHeight="false" outlineLevel="0" collapsed="false">
      <c r="B33" s="22"/>
      <c r="C33" s="22"/>
      <c r="D33" s="22"/>
      <c r="G33" s="23"/>
      <c r="I33" s="23"/>
      <c r="J33" s="27"/>
      <c r="K33" s="23"/>
      <c r="L33" s="23"/>
      <c r="M33" s="23"/>
      <c r="N33" s="22"/>
      <c r="O33" s="22"/>
      <c r="P33" s="22"/>
      <c r="R33" s="22"/>
      <c r="S33" s="22"/>
      <c r="T33" s="22"/>
      <c r="V33" s="22"/>
      <c r="X33" s="2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2.8" hidden="false" customHeight="false" outlineLevel="0" collapsed="false">
      <c r="B34" s="22"/>
      <c r="C34" s="22"/>
      <c r="D34" s="22"/>
      <c r="G34" s="23"/>
      <c r="I34" s="23"/>
      <c r="J34" s="27"/>
      <c r="K34" s="23"/>
      <c r="L34" s="23"/>
      <c r="M34" s="23"/>
      <c r="N34" s="22"/>
      <c r="O34" s="22"/>
      <c r="P34" s="22"/>
      <c r="R34" s="22"/>
      <c r="S34" s="22"/>
      <c r="T34" s="22"/>
      <c r="U34" s="22"/>
      <c r="V34" s="22"/>
      <c r="X34" s="22"/>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12.8" hidden="false" customHeight="false" outlineLevel="0" collapsed="false">
      <c r="B35" s="22"/>
      <c r="C35" s="22"/>
      <c r="D35" s="22"/>
      <c r="G35" s="23"/>
      <c r="I35" s="23"/>
      <c r="J35" s="27"/>
      <c r="K35" s="23"/>
      <c r="L35" s="23"/>
      <c r="M35" s="23"/>
      <c r="N35" s="22"/>
      <c r="O35" s="22"/>
      <c r="P35" s="22"/>
      <c r="R35" s="22"/>
      <c r="S35" s="22"/>
      <c r="T35" s="22"/>
      <c r="V35" s="22"/>
      <c r="X35" s="22"/>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2.8" hidden="false" customHeight="false" outlineLevel="0" collapsed="false">
      <c r="B36" s="22"/>
      <c r="C36" s="22"/>
      <c r="D36" s="22"/>
      <c r="G36" s="23"/>
      <c r="I36" s="23"/>
      <c r="J36" s="27"/>
      <c r="K36" s="23"/>
      <c r="L36" s="23"/>
      <c r="M36" s="23"/>
      <c r="N36" s="22"/>
      <c r="O36" s="22"/>
      <c r="P36" s="22"/>
      <c r="R36" s="22"/>
      <c r="S36" s="22"/>
      <c r="T36" s="22"/>
      <c r="V36" s="22"/>
      <c r="X36" s="22"/>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12.8" hidden="false" customHeight="false" outlineLevel="0" collapsed="false">
      <c r="B37" s="22"/>
      <c r="C37" s="22"/>
      <c r="D37" s="22"/>
      <c r="G37" s="23"/>
      <c r="I37" s="23"/>
      <c r="J37" s="27"/>
      <c r="K37" s="23"/>
      <c r="L37" s="23"/>
      <c r="M37" s="23"/>
      <c r="N37" s="22"/>
      <c r="O37" s="22"/>
      <c r="P37" s="22"/>
      <c r="R37" s="22"/>
      <c r="S37" s="22"/>
      <c r="T37" s="22"/>
      <c r="U37" s="22"/>
      <c r="V37" s="22"/>
      <c r="X37" s="2"/>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12.8" hidden="false" customHeight="false" outlineLevel="0" collapsed="false">
      <c r="B38" s="22"/>
      <c r="C38" s="22"/>
      <c r="D38" s="22"/>
      <c r="G38" s="23"/>
      <c r="I38" s="23"/>
      <c r="J38" s="27"/>
      <c r="K38" s="23"/>
      <c r="L38" s="23"/>
      <c r="M38" s="23"/>
      <c r="N38" s="22"/>
      <c r="O38" s="22"/>
      <c r="P38" s="22"/>
      <c r="R38" s="22"/>
      <c r="S38" s="22"/>
      <c r="T38" s="22"/>
      <c r="U38" s="22"/>
      <c r="V38" s="22"/>
      <c r="X38" s="22"/>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2.8" hidden="false" customHeight="false" outlineLevel="0" collapsed="false">
      <c r="B39" s="22"/>
      <c r="C39" s="22"/>
      <c r="D39" s="22"/>
      <c r="G39" s="23"/>
      <c r="I39" s="23"/>
      <c r="J39" s="27"/>
      <c r="K39" s="23"/>
      <c r="L39" s="23"/>
      <c r="M39" s="23"/>
      <c r="N39" s="22"/>
      <c r="O39" s="22"/>
      <c r="P39" s="22"/>
      <c r="R39" s="22"/>
      <c r="S39" s="22"/>
      <c r="T39" s="22"/>
      <c r="U39" s="22"/>
      <c r="V39" s="22"/>
      <c r="X39" s="2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12.8" hidden="false" customHeight="false" outlineLevel="0" collapsed="false">
      <c r="B40" s="22"/>
      <c r="C40" s="22"/>
      <c r="D40" s="22"/>
      <c r="G40" s="23"/>
      <c r="I40" s="23"/>
      <c r="J40" s="27"/>
      <c r="K40" s="23"/>
      <c r="L40" s="23"/>
      <c r="M40" s="23"/>
      <c r="N40" s="22"/>
      <c r="O40" s="22"/>
      <c r="P40" s="22"/>
      <c r="R40" s="22"/>
      <c r="S40" s="22"/>
      <c r="T40" s="22"/>
      <c r="U40" s="22"/>
      <c r="V40" s="22"/>
      <c r="X40" s="2"/>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12.8" hidden="false" customHeight="false" outlineLevel="0" collapsed="false">
      <c r="B41" s="22"/>
      <c r="C41" s="22"/>
      <c r="D41" s="22"/>
      <c r="G41" s="23"/>
      <c r="I41" s="23"/>
      <c r="J41" s="27"/>
      <c r="K41" s="23"/>
      <c r="L41" s="23"/>
      <c r="M41" s="23"/>
      <c r="N41" s="22"/>
      <c r="O41" s="22"/>
      <c r="P41" s="22"/>
      <c r="R41" s="22"/>
      <c r="S41" s="22"/>
      <c r="T41" s="22"/>
      <c r="U41" s="22"/>
      <c r="V41" s="22"/>
      <c r="X41" s="2"/>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2.8" hidden="false" customHeight="false" outlineLevel="0" collapsed="false">
      <c r="B42" s="22"/>
      <c r="C42" s="22"/>
      <c r="D42" s="22"/>
      <c r="G42" s="23"/>
      <c r="I42" s="23"/>
      <c r="J42" s="27"/>
      <c r="K42" s="23"/>
      <c r="L42" s="23"/>
      <c r="M42" s="23"/>
      <c r="N42" s="22"/>
      <c r="O42" s="22"/>
      <c r="P42" s="22"/>
      <c r="R42" s="22"/>
      <c r="S42" s="22"/>
      <c r="T42" s="22"/>
      <c r="V42" s="22"/>
      <c r="X42" s="2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2.8" hidden="false" customHeight="false" outlineLevel="0" collapsed="false">
      <c r="B43" s="22"/>
      <c r="C43" s="22"/>
      <c r="D43" s="22"/>
      <c r="G43" s="23"/>
      <c r="I43" s="23"/>
      <c r="J43" s="27"/>
      <c r="K43" s="23"/>
      <c r="L43" s="23"/>
      <c r="M43" s="23"/>
      <c r="N43" s="22"/>
      <c r="O43" s="22"/>
      <c r="P43" s="22"/>
      <c r="R43" s="22"/>
      <c r="S43" s="22"/>
      <c r="T43" s="22"/>
      <c r="U43" s="22"/>
      <c r="V43" s="22"/>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2.8" hidden="false" customHeight="false" outlineLevel="0" collapsed="false">
      <c r="B44" s="22"/>
      <c r="C44" s="22"/>
      <c r="D44" s="22"/>
      <c r="G44" s="23"/>
      <c r="I44" s="23"/>
      <c r="J44" s="27"/>
      <c r="K44" s="23"/>
      <c r="L44" s="23"/>
      <c r="M44" s="23"/>
      <c r="N44" s="22"/>
      <c r="O44" s="22"/>
      <c r="P44" s="22"/>
      <c r="R44" s="22"/>
      <c r="S44" s="22"/>
      <c r="T44" s="22"/>
      <c r="U44" s="22"/>
      <c r="V44" s="22"/>
      <c r="X44" s="22"/>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2.8" hidden="false" customHeight="false" outlineLevel="0" collapsed="false">
      <c r="B45" s="22"/>
      <c r="C45" s="22"/>
      <c r="D45" s="22"/>
      <c r="G45" s="23"/>
      <c r="I45" s="23"/>
      <c r="J45" s="27"/>
      <c r="K45" s="23"/>
      <c r="L45" s="23"/>
      <c r="M45" s="23"/>
      <c r="N45" s="22"/>
      <c r="O45" s="22"/>
      <c r="P45" s="22"/>
      <c r="R45" s="22"/>
      <c r="S45" s="22"/>
      <c r="T45" s="22"/>
      <c r="V45" s="22"/>
      <c r="X45" s="2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2.8" hidden="false" customHeight="false" outlineLevel="0" collapsed="false">
      <c r="B46" s="22"/>
      <c r="C46" s="22"/>
      <c r="D46" s="22"/>
      <c r="G46" s="23"/>
      <c r="I46" s="23"/>
      <c r="J46" s="27"/>
      <c r="K46" s="23"/>
      <c r="L46" s="23"/>
      <c r="M46" s="23"/>
      <c r="N46" s="22"/>
      <c r="O46" s="22"/>
      <c r="P46" s="22"/>
      <c r="R46" s="22"/>
      <c r="S46" s="22"/>
      <c r="T46" s="22"/>
      <c r="V46" s="22"/>
      <c r="X46" s="22"/>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12.8" hidden="false" customHeight="false" outlineLevel="0" collapsed="false">
      <c r="B47" s="22"/>
      <c r="C47" s="22"/>
      <c r="D47" s="22"/>
      <c r="G47" s="23"/>
      <c r="I47" s="23"/>
      <c r="J47" s="27"/>
      <c r="K47" s="23"/>
      <c r="L47" s="23"/>
      <c r="M47" s="23"/>
      <c r="N47" s="22"/>
      <c r="O47" s="22"/>
      <c r="P47" s="22"/>
      <c r="R47" s="22"/>
      <c r="S47" s="22"/>
      <c r="T47" s="22"/>
      <c r="V47" s="22"/>
      <c r="X47" s="22"/>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12.8" hidden="false" customHeight="false" outlineLevel="0" collapsed="false">
      <c r="B48" s="22"/>
      <c r="C48" s="22"/>
      <c r="D48" s="22"/>
      <c r="G48" s="23"/>
      <c r="I48" s="23"/>
      <c r="J48" s="27"/>
      <c r="K48" s="23"/>
      <c r="L48" s="23"/>
      <c r="M48" s="23"/>
      <c r="N48" s="22"/>
      <c r="O48" s="22"/>
      <c r="P48" s="22"/>
      <c r="R48" s="22"/>
      <c r="S48" s="22"/>
      <c r="T48" s="22"/>
      <c r="V48" s="22"/>
      <c r="X48" s="22"/>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12.8" hidden="false" customHeight="false" outlineLevel="0" collapsed="false">
      <c r="B49" s="22"/>
      <c r="C49" s="22"/>
      <c r="D49" s="22"/>
      <c r="G49" s="23"/>
      <c r="I49" s="23"/>
      <c r="J49" s="27"/>
      <c r="K49" s="23"/>
      <c r="L49" s="23"/>
      <c r="M49" s="23"/>
      <c r="N49" s="22"/>
      <c r="O49" s="22"/>
      <c r="P49" s="22"/>
      <c r="R49" s="22"/>
      <c r="S49" s="22"/>
      <c r="T49" s="22"/>
      <c r="U49" s="22"/>
      <c r="V49" s="22"/>
      <c r="X49" s="2"/>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12.8" hidden="false" customHeight="false" outlineLevel="0" collapsed="false">
      <c r="B50" s="22"/>
      <c r="C50" s="22"/>
      <c r="D50" s="22"/>
      <c r="G50" s="23"/>
      <c r="I50" s="23"/>
      <c r="J50" s="27"/>
      <c r="K50" s="23"/>
      <c r="L50" s="23"/>
      <c r="M50" s="23"/>
      <c r="N50" s="22"/>
      <c r="O50" s="22"/>
      <c r="P50" s="22"/>
      <c r="R50" s="22"/>
      <c r="S50" s="22"/>
      <c r="T50" s="22"/>
      <c r="V50" s="22"/>
      <c r="X50" s="22"/>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2.8" hidden="false" customHeight="false" outlineLevel="0" collapsed="false">
      <c r="B51" s="22"/>
      <c r="C51" s="22"/>
      <c r="D51" s="22"/>
      <c r="G51" s="23"/>
      <c r="I51" s="23"/>
      <c r="J51" s="27"/>
      <c r="K51" s="23"/>
      <c r="L51" s="23"/>
      <c r="M51" s="23"/>
      <c r="N51" s="22"/>
      <c r="P51" s="22"/>
      <c r="R51" s="22"/>
      <c r="S51" s="22"/>
      <c r="T51" s="22"/>
      <c r="U51" s="22"/>
      <c r="V51" s="22"/>
      <c r="X51" s="2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12.8" hidden="false" customHeight="false" outlineLevel="0" collapsed="false">
      <c r="B52" s="22"/>
      <c r="C52" s="22"/>
      <c r="D52" s="22"/>
      <c r="G52" s="23"/>
      <c r="I52" s="23"/>
      <c r="J52" s="27"/>
      <c r="K52" s="23"/>
      <c r="L52" s="23"/>
      <c r="M52" s="23"/>
      <c r="N52" s="22"/>
      <c r="P52" s="22"/>
      <c r="R52" s="22"/>
      <c r="S52" s="22"/>
      <c r="T52" s="22"/>
      <c r="U52" s="22"/>
      <c r="V52" s="22"/>
      <c r="X52" s="2"/>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12.8" hidden="false" customHeight="false" outlineLevel="0" collapsed="false">
      <c r="B53" s="22"/>
      <c r="C53" s="22"/>
      <c r="D53" s="22"/>
      <c r="G53" s="23"/>
      <c r="I53" s="23"/>
      <c r="J53" s="27"/>
      <c r="K53" s="23"/>
      <c r="L53" s="23"/>
      <c r="M53" s="23"/>
      <c r="N53" s="22"/>
      <c r="O53" s="22"/>
      <c r="P53" s="22"/>
      <c r="R53" s="22"/>
      <c r="S53" s="22"/>
      <c r="T53" s="22"/>
      <c r="U53" s="22"/>
      <c r="V53" s="22"/>
      <c r="X53" s="2"/>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2.8" hidden="false" customHeight="false" outlineLevel="0" collapsed="false">
      <c r="B54" s="22"/>
      <c r="C54" s="22"/>
      <c r="D54" s="22"/>
      <c r="G54" s="23"/>
      <c r="I54" s="23"/>
      <c r="J54" s="27"/>
      <c r="K54" s="23"/>
      <c r="L54" s="23"/>
      <c r="M54" s="23"/>
      <c r="N54" s="22"/>
      <c r="O54" s="22"/>
      <c r="P54" s="22"/>
      <c r="R54" s="22"/>
      <c r="S54" s="22"/>
      <c r="T54" s="22"/>
      <c r="U54" s="22"/>
      <c r="V54" s="22"/>
      <c r="X54" s="2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12.8" hidden="false" customHeight="false" outlineLevel="0" collapsed="false">
      <c r="B55" s="22"/>
      <c r="C55" s="22"/>
      <c r="D55" s="22"/>
      <c r="G55" s="23"/>
      <c r="I55" s="23"/>
      <c r="J55" s="27"/>
      <c r="K55" s="23"/>
      <c r="L55" s="23"/>
      <c r="M55" s="23"/>
      <c r="N55" s="22"/>
      <c r="O55" s="22"/>
      <c r="P55" s="22"/>
      <c r="R55" s="22"/>
      <c r="S55" s="22"/>
      <c r="T55" s="22"/>
      <c r="V55" s="22"/>
      <c r="X55" s="2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12.8" hidden="false" customHeight="false" outlineLevel="0" collapsed="false">
      <c r="B56" s="22"/>
      <c r="C56" s="22"/>
      <c r="D56" s="22"/>
      <c r="G56" s="23"/>
      <c r="J56" s="27"/>
      <c r="L56" s="23"/>
      <c r="M56" s="23"/>
      <c r="N56" s="22"/>
      <c r="O56" s="22"/>
      <c r="P56" s="22"/>
      <c r="R56" s="22"/>
      <c r="S56" s="22"/>
      <c r="T56" s="22"/>
      <c r="X56" s="22"/>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2.8" hidden="false" customHeight="false" outlineLevel="0" collapsed="false">
      <c r="B57" s="22"/>
      <c r="C57" s="22"/>
      <c r="D57" s="22"/>
      <c r="G57" s="23"/>
      <c r="I57" s="23"/>
      <c r="J57" s="27"/>
      <c r="K57" s="23"/>
      <c r="L57" s="23"/>
      <c r="M57" s="23"/>
      <c r="N57" s="22"/>
      <c r="O57" s="22"/>
      <c r="P57" s="22"/>
      <c r="Q57" s="22"/>
      <c r="R57" s="22"/>
      <c r="S57" s="22"/>
      <c r="T57" s="22"/>
      <c r="U57" s="22"/>
      <c r="V57" s="22"/>
      <c r="X57" s="22"/>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12.8" hidden="false" customHeight="false" outlineLevel="0" collapsed="false">
      <c r="B58" s="22"/>
      <c r="C58" s="22"/>
      <c r="D58" s="22"/>
      <c r="G58" s="23"/>
      <c r="I58" s="23"/>
      <c r="J58" s="27"/>
      <c r="K58" s="23"/>
      <c r="L58" s="23"/>
      <c r="M58" s="23"/>
      <c r="N58" s="22"/>
      <c r="P58" s="22"/>
      <c r="R58" s="22"/>
      <c r="S58" s="22"/>
      <c r="T58" s="22"/>
      <c r="U58" s="22"/>
      <c r="V58" s="22"/>
      <c r="X58" s="22"/>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2.8" hidden="false" customHeight="false" outlineLevel="0" collapsed="false">
      <c r="B59" s="22"/>
      <c r="C59" s="22"/>
      <c r="D59" s="22"/>
      <c r="G59" s="23"/>
      <c r="I59" s="23"/>
      <c r="J59" s="27"/>
      <c r="K59" s="23"/>
      <c r="L59" s="23"/>
      <c r="M59" s="23"/>
      <c r="N59" s="22"/>
      <c r="O59" s="22"/>
      <c r="P59" s="22"/>
      <c r="R59" s="22"/>
      <c r="S59" s="22"/>
      <c r="T59" s="22"/>
      <c r="U59" s="22"/>
      <c r="V59" s="22"/>
      <c r="X59" s="22"/>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12.8" hidden="false" customHeight="false" outlineLevel="0" collapsed="false">
      <c r="B60" s="22"/>
      <c r="C60" s="22"/>
      <c r="D60" s="22"/>
      <c r="G60" s="23"/>
      <c r="I60" s="23"/>
      <c r="J60" s="27"/>
      <c r="K60" s="23"/>
      <c r="L60" s="23"/>
      <c r="M60" s="23"/>
      <c r="N60" s="22"/>
      <c r="O60" s="22"/>
      <c r="P60" s="22"/>
      <c r="R60" s="22"/>
      <c r="S60" s="22"/>
      <c r="T60" s="22"/>
      <c r="X60" s="22"/>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12.8" hidden="false" customHeight="false" outlineLevel="0" collapsed="false">
      <c r="B61" s="22"/>
      <c r="C61" s="22"/>
      <c r="D61" s="22"/>
      <c r="G61" s="23"/>
      <c r="J61" s="27"/>
      <c r="L61" s="23"/>
      <c r="M61" s="23"/>
      <c r="N61" s="22"/>
      <c r="O61" s="22"/>
      <c r="P61" s="22"/>
      <c r="R61" s="22"/>
      <c r="S61" s="22"/>
      <c r="T61" s="22"/>
      <c r="U61" s="22"/>
      <c r="X61" s="22"/>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12.8" hidden="false" customHeight="false" outlineLevel="0" collapsed="false">
      <c r="B62" s="22"/>
      <c r="C62" s="22"/>
      <c r="D62" s="22"/>
      <c r="G62" s="23"/>
      <c r="J62" s="27"/>
      <c r="L62" s="23"/>
      <c r="M62" s="23"/>
      <c r="N62" s="22"/>
      <c r="O62" s="22"/>
      <c r="P62" s="22"/>
      <c r="R62" s="22"/>
      <c r="S62" s="22"/>
      <c r="T62" s="22"/>
      <c r="X62" s="22"/>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2.8" hidden="false" customHeight="false" outlineLevel="0" collapsed="false">
      <c r="B63" s="22"/>
      <c r="C63" s="22"/>
      <c r="D63" s="22"/>
      <c r="G63" s="23"/>
      <c r="J63" s="27"/>
      <c r="L63" s="23"/>
      <c r="M63" s="23"/>
      <c r="N63" s="22"/>
      <c r="O63" s="22"/>
      <c r="P63" s="22"/>
      <c r="R63" s="22"/>
      <c r="S63" s="22"/>
      <c r="T63" s="22"/>
      <c r="X63" s="22"/>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12.8" hidden="false" customHeight="false" outlineLevel="0" collapsed="false">
      <c r="B64" s="22"/>
      <c r="C64" s="22"/>
      <c r="D64" s="22"/>
      <c r="G64" s="23"/>
      <c r="I64" s="23"/>
      <c r="J64" s="27"/>
      <c r="K64" s="23"/>
      <c r="L64" s="23"/>
      <c r="M64" s="23"/>
      <c r="N64" s="22"/>
      <c r="O64" s="22"/>
      <c r="P64" s="22"/>
      <c r="R64" s="22"/>
      <c r="S64" s="22"/>
      <c r="T64" s="22"/>
      <c r="X64" s="22"/>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12.8" hidden="false" customHeight="false" outlineLevel="0" collapsed="false">
      <c r="B65" s="22"/>
      <c r="C65" s="22"/>
      <c r="D65" s="22"/>
      <c r="G65" s="23"/>
      <c r="I65" s="23"/>
      <c r="J65" s="27"/>
      <c r="K65" s="23"/>
      <c r="L65" s="23"/>
      <c r="M65" s="23"/>
      <c r="N65" s="22"/>
      <c r="O65" s="22"/>
      <c r="P65" s="22"/>
      <c r="R65" s="22"/>
      <c r="S65" s="22"/>
      <c r="T65" s="22"/>
      <c r="U65" s="22"/>
      <c r="X65" s="22"/>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2.8" hidden="false" customHeight="false" outlineLevel="0" collapsed="false">
      <c r="B66" s="22"/>
      <c r="C66" s="22"/>
      <c r="D66" s="22"/>
      <c r="G66" s="23"/>
      <c r="I66" s="23"/>
      <c r="J66" s="27"/>
      <c r="K66" s="23"/>
      <c r="L66" s="23"/>
      <c r="M66" s="23"/>
      <c r="N66" s="22"/>
      <c r="O66" s="22"/>
      <c r="P66" s="22"/>
      <c r="R66" s="22"/>
      <c r="S66" s="22"/>
      <c r="T66" s="22"/>
      <c r="X66" s="22"/>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12.8" hidden="false" customHeight="false" outlineLevel="0" collapsed="false">
      <c r="B67" s="22"/>
      <c r="C67" s="22"/>
      <c r="D67" s="22"/>
      <c r="G67" s="23"/>
      <c r="I67" s="23"/>
      <c r="J67" s="27"/>
      <c r="K67" s="23"/>
      <c r="L67" s="23"/>
      <c r="M67" s="23"/>
      <c r="N67" s="22"/>
      <c r="O67" s="22"/>
      <c r="P67" s="22"/>
      <c r="R67" s="22"/>
      <c r="S67" s="22"/>
      <c r="T67" s="22"/>
      <c r="X67" s="22"/>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12.8" hidden="false" customHeight="false" outlineLevel="0" collapsed="false">
      <c r="B68" s="22"/>
      <c r="C68" s="22"/>
      <c r="D68" s="22"/>
      <c r="G68" s="23"/>
      <c r="I68" s="23"/>
      <c r="J68" s="27"/>
      <c r="K68" s="23"/>
      <c r="L68" s="23"/>
      <c r="M68" s="23"/>
      <c r="N68" s="22"/>
      <c r="O68" s="22"/>
      <c r="P68" s="22"/>
      <c r="R68" s="22"/>
      <c r="S68" s="22"/>
      <c r="T68" s="22"/>
      <c r="X68" s="22"/>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12.8" hidden="false" customHeight="false" outlineLevel="0" collapsed="false">
      <c r="B69" s="22"/>
      <c r="C69" s="22"/>
      <c r="D69" s="22"/>
      <c r="G69" s="23"/>
      <c r="I69" s="23"/>
      <c r="J69" s="27"/>
      <c r="K69" s="23"/>
      <c r="L69" s="23"/>
      <c r="M69" s="23"/>
      <c r="N69" s="22"/>
      <c r="O69" s="22"/>
      <c r="P69" s="22"/>
      <c r="R69" s="22"/>
      <c r="S69" s="22"/>
      <c r="T69" s="22"/>
      <c r="X69" s="22"/>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12.8" hidden="false" customHeight="false" outlineLevel="0" collapsed="false">
      <c r="B70" s="22"/>
      <c r="C70" s="22"/>
      <c r="D70" s="22"/>
      <c r="G70" s="23"/>
      <c r="I70" s="23"/>
      <c r="J70" s="27"/>
      <c r="K70" s="23"/>
      <c r="L70" s="23"/>
      <c r="M70" s="23"/>
      <c r="N70" s="22"/>
      <c r="O70" s="22"/>
      <c r="P70" s="22"/>
      <c r="R70" s="22"/>
      <c r="S70" s="22"/>
      <c r="T70" s="22"/>
      <c r="X70" s="22"/>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12.8" hidden="false" customHeight="false" outlineLevel="0" collapsed="false">
      <c r="B71" s="22"/>
      <c r="C71" s="22"/>
      <c r="D71" s="22"/>
      <c r="G71" s="23"/>
      <c r="I71" s="23"/>
      <c r="J71" s="27"/>
      <c r="K71" s="23"/>
      <c r="L71" s="23"/>
      <c r="M71" s="23"/>
      <c r="N71" s="22"/>
      <c r="O71" s="22"/>
      <c r="P71" s="22"/>
      <c r="R71" s="22"/>
      <c r="S71" s="22"/>
      <c r="T71" s="22"/>
      <c r="X71" s="22"/>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12.8" hidden="false" customHeight="false" outlineLevel="0" collapsed="false">
      <c r="B72" s="22"/>
      <c r="C72" s="22"/>
      <c r="D72" s="22"/>
      <c r="G72" s="23"/>
      <c r="I72" s="23"/>
      <c r="J72" s="27"/>
      <c r="K72" s="23"/>
      <c r="L72" s="23"/>
      <c r="M72" s="23"/>
      <c r="N72" s="22"/>
      <c r="O72" s="22"/>
      <c r="P72" s="22"/>
      <c r="R72" s="22"/>
      <c r="S72" s="22"/>
      <c r="T72" s="22"/>
      <c r="X72" s="22"/>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12.8" hidden="false" customHeight="false" outlineLevel="0" collapsed="false">
      <c r="B73" s="22"/>
      <c r="C73" s="22"/>
      <c r="D73" s="22"/>
      <c r="G73" s="23"/>
      <c r="I73" s="23"/>
      <c r="J73" s="27"/>
      <c r="K73" s="23"/>
      <c r="L73" s="23"/>
      <c r="M73" s="23"/>
      <c r="N73" s="22"/>
      <c r="O73" s="22"/>
      <c r="P73" s="22"/>
      <c r="R73" s="22"/>
      <c r="S73" s="22"/>
      <c r="T73" s="22"/>
      <c r="X73" s="22"/>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12.8" hidden="false" customHeight="false" outlineLevel="0" collapsed="false">
      <c r="B74" s="22"/>
      <c r="C74" s="22"/>
      <c r="D74" s="22"/>
      <c r="G74" s="23"/>
      <c r="I74" s="23"/>
      <c r="J74" s="27"/>
      <c r="K74" s="23"/>
      <c r="L74" s="23"/>
      <c r="M74" s="23"/>
      <c r="N74" s="22"/>
      <c r="O74" s="22"/>
      <c r="P74" s="22"/>
      <c r="R74" s="22"/>
      <c r="S74" s="22"/>
      <c r="T74" s="22"/>
      <c r="X74" s="22"/>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12.8" hidden="false" customHeight="false" outlineLevel="0" collapsed="false">
      <c r="B75" s="22"/>
      <c r="C75" s="22"/>
      <c r="D75" s="22"/>
      <c r="G75" s="23"/>
      <c r="I75" s="23"/>
      <c r="J75" s="27"/>
      <c r="K75" s="23"/>
      <c r="L75" s="23"/>
      <c r="M75" s="23"/>
      <c r="N75" s="22"/>
      <c r="O75" s="22"/>
      <c r="P75" s="22"/>
      <c r="R75" s="22"/>
      <c r="S75" s="22"/>
      <c r="T75" s="22"/>
      <c r="U75" s="22"/>
      <c r="X75" s="22"/>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12.8" hidden="false" customHeight="false" outlineLevel="0" collapsed="false">
      <c r="B76" s="22"/>
      <c r="C76" s="22"/>
      <c r="D76" s="22"/>
      <c r="G76" s="23"/>
      <c r="I76" s="23"/>
      <c r="J76" s="27"/>
      <c r="K76" s="23"/>
      <c r="L76" s="23"/>
      <c r="M76" s="23"/>
      <c r="N76" s="22"/>
      <c r="O76" s="22"/>
      <c r="P76" s="22"/>
      <c r="R76" s="22"/>
      <c r="S76" s="22"/>
      <c r="T76" s="22"/>
      <c r="U76" s="22"/>
      <c r="X76" s="22"/>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12.8" hidden="false" customHeight="false" outlineLevel="0" collapsed="false">
      <c r="B77" s="22"/>
      <c r="C77" s="22"/>
      <c r="D77" s="22"/>
      <c r="G77" s="23"/>
      <c r="I77" s="23"/>
      <c r="J77" s="27"/>
      <c r="K77" s="23"/>
      <c r="L77" s="23"/>
      <c r="M77" s="23"/>
      <c r="N77" s="22"/>
      <c r="O77" s="22"/>
      <c r="P77" s="22"/>
      <c r="R77" s="22"/>
      <c r="S77" s="22"/>
      <c r="T77" s="22"/>
      <c r="X77" s="22"/>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12.8" hidden="false" customHeight="false" outlineLevel="0" collapsed="false">
      <c r="B78" s="22"/>
      <c r="C78" s="22"/>
      <c r="D78" s="22"/>
      <c r="G78" s="23"/>
      <c r="I78" s="23"/>
      <c r="J78" s="27"/>
      <c r="K78" s="23"/>
      <c r="L78" s="23"/>
      <c r="M78" s="23"/>
      <c r="N78" s="22"/>
      <c r="O78" s="22"/>
      <c r="P78" s="22"/>
      <c r="R78" s="22"/>
      <c r="S78" s="22"/>
      <c r="T78" s="22"/>
      <c r="U78" s="22"/>
      <c r="X78" s="22"/>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12.8" hidden="false" customHeight="false" outlineLevel="0" collapsed="false">
      <c r="B79" s="22"/>
      <c r="C79" s="22"/>
      <c r="D79" s="22"/>
      <c r="G79" s="23"/>
      <c r="I79" s="23"/>
      <c r="J79" s="27"/>
      <c r="K79" s="23"/>
      <c r="L79" s="23"/>
      <c r="M79" s="23"/>
      <c r="N79" s="22"/>
      <c r="O79" s="22"/>
      <c r="P79" s="22"/>
      <c r="R79" s="22"/>
      <c r="S79" s="22"/>
      <c r="T79" s="22"/>
      <c r="U79" s="22"/>
      <c r="V79" s="22"/>
      <c r="X79" s="22"/>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12.8" hidden="false" customHeight="false" outlineLevel="0" collapsed="false">
      <c r="B80" s="22"/>
      <c r="C80" s="22"/>
      <c r="D80" s="22"/>
      <c r="G80" s="23"/>
      <c r="I80" s="23"/>
      <c r="J80" s="27"/>
      <c r="K80" s="23"/>
      <c r="L80" s="23"/>
      <c r="M80" s="23"/>
      <c r="N80" s="22"/>
      <c r="O80" s="22"/>
      <c r="P80" s="22"/>
      <c r="R80" s="22"/>
      <c r="S80" s="22"/>
      <c r="T80" s="22"/>
      <c r="U80" s="22"/>
      <c r="V80" s="22"/>
      <c r="X80" s="22"/>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12.8" hidden="false" customHeight="false" outlineLevel="0" collapsed="false">
      <c r="B81" s="22"/>
      <c r="C81" s="22"/>
      <c r="D81" s="22"/>
      <c r="G81" s="23"/>
      <c r="I81" s="23"/>
      <c r="J81" s="27"/>
      <c r="K81" s="23"/>
      <c r="L81" s="23"/>
      <c r="M81" s="23"/>
      <c r="N81" s="22"/>
      <c r="O81" s="22"/>
      <c r="P81" s="22"/>
      <c r="R81" s="22"/>
      <c r="S81" s="22"/>
      <c r="T81" s="22"/>
      <c r="X81" s="22"/>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12.8" hidden="false" customHeight="false" outlineLevel="0" collapsed="false">
      <c r="B82" s="22"/>
      <c r="C82" s="22"/>
      <c r="D82" s="22"/>
      <c r="G82" s="23"/>
      <c r="J82" s="27"/>
      <c r="L82" s="23"/>
      <c r="M82" s="23"/>
      <c r="N82" s="22"/>
      <c r="O82" s="22"/>
      <c r="P82" s="22"/>
      <c r="R82" s="22"/>
      <c r="S82" s="22"/>
      <c r="T82" s="22"/>
      <c r="X82" s="22"/>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12.8" hidden="false" customHeight="false" outlineLevel="0" collapsed="false">
      <c r="B83" s="22"/>
      <c r="C83" s="22"/>
      <c r="D83" s="22"/>
      <c r="G83" s="23"/>
      <c r="I83" s="23"/>
      <c r="J83" s="27"/>
      <c r="K83" s="23"/>
      <c r="L83" s="23"/>
      <c r="M83" s="23"/>
      <c r="N83" s="22"/>
      <c r="P83" s="22"/>
      <c r="R83" s="22"/>
      <c r="S83" s="22"/>
      <c r="T83" s="22"/>
      <c r="U83" s="22"/>
      <c r="V83" s="22"/>
      <c r="X83" s="22"/>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12.8" hidden="false" customHeight="false" outlineLevel="0" collapsed="false">
      <c r="B84" s="22"/>
      <c r="C84" s="22"/>
      <c r="D84" s="22"/>
      <c r="G84" s="23"/>
      <c r="I84" s="23"/>
      <c r="J84" s="27"/>
      <c r="K84" s="23"/>
      <c r="L84" s="23"/>
      <c r="M84" s="23"/>
      <c r="N84" s="22"/>
      <c r="O84" s="22"/>
      <c r="P84" s="22"/>
      <c r="R84" s="22"/>
      <c r="S84" s="22"/>
      <c r="T84" s="22"/>
      <c r="U84" s="22"/>
      <c r="V84" s="22"/>
      <c r="X84" s="2"/>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12.8" hidden="false" customHeight="false" outlineLevel="0" collapsed="false">
      <c r="B85" s="22"/>
      <c r="C85" s="22"/>
      <c r="D85" s="22"/>
      <c r="G85" s="22"/>
      <c r="H85" s="2"/>
      <c r="I85" s="22"/>
      <c r="J85" s="29"/>
      <c r="K85" s="22"/>
      <c r="L85" s="22"/>
      <c r="M85" s="22"/>
      <c r="N85" s="22"/>
      <c r="O85" s="22"/>
      <c r="P85" s="22"/>
      <c r="R85" s="22"/>
      <c r="S85" s="22"/>
      <c r="T85" s="22"/>
      <c r="U85" s="22"/>
      <c r="V85" s="22"/>
      <c r="W85" s="22"/>
      <c r="X85" s="2"/>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2.8" hidden="false" customHeight="false" outlineLevel="0" collapsed="false">
      <c r="B86" s="22"/>
      <c r="C86" s="22"/>
      <c r="D86" s="22"/>
      <c r="G86" s="23"/>
      <c r="I86" s="23"/>
      <c r="J86" s="27"/>
      <c r="K86" s="23"/>
      <c r="L86" s="23"/>
      <c r="M86" s="23"/>
      <c r="N86" s="22"/>
      <c r="O86" s="22"/>
      <c r="P86" s="22"/>
      <c r="R86" s="22"/>
      <c r="S86" s="22"/>
      <c r="T86" s="22"/>
      <c r="U86" s="22"/>
      <c r="V86" s="22"/>
      <c r="W86" s="22"/>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12.8" hidden="false" customHeight="false" outlineLevel="0" collapsed="false">
      <c r="B87" s="22"/>
      <c r="C87" s="22"/>
      <c r="D87" s="22"/>
      <c r="G87" s="23"/>
      <c r="I87" s="23"/>
      <c r="J87" s="27"/>
      <c r="K87" s="23"/>
      <c r="L87" s="23"/>
      <c r="M87" s="23"/>
      <c r="N87" s="22"/>
      <c r="O87" s="22"/>
      <c r="P87" s="22"/>
      <c r="R87" s="22"/>
      <c r="S87" s="22"/>
      <c r="T87" s="22"/>
      <c r="U87" s="22"/>
      <c r="V87" s="22"/>
      <c r="W87" s="22"/>
      <c r="X87" s="2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12.8" hidden="false" customHeight="false" outlineLevel="0" collapsed="false">
      <c r="B88" s="22"/>
      <c r="C88" s="22"/>
      <c r="D88" s="22"/>
      <c r="G88" s="23"/>
      <c r="I88" s="23"/>
      <c r="J88" s="27"/>
      <c r="K88" s="23"/>
      <c r="L88" s="23"/>
      <c r="M88" s="23"/>
      <c r="N88" s="22"/>
      <c r="O88" s="22"/>
      <c r="P88" s="22"/>
      <c r="R88" s="22"/>
      <c r="S88" s="22"/>
      <c r="T88" s="22"/>
      <c r="U88" s="22"/>
      <c r="V88" s="22"/>
      <c r="W88" s="22"/>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8" hidden="false" customHeight="false" outlineLevel="0" collapsed="false">
      <c r="B89" s="22"/>
      <c r="C89" s="22"/>
      <c r="D89" s="22"/>
      <c r="G89" s="22"/>
      <c r="H89" s="2"/>
      <c r="I89" s="22"/>
      <c r="J89" s="29"/>
      <c r="K89" s="22"/>
      <c r="L89" s="22"/>
      <c r="M89" s="22"/>
      <c r="N89" s="22"/>
      <c r="O89" s="22"/>
      <c r="P89" s="22"/>
      <c r="R89" s="22"/>
      <c r="S89" s="22"/>
      <c r="T89" s="22"/>
      <c r="U89" s="22"/>
      <c r="V89" s="22"/>
      <c r="W89" s="22"/>
      <c r="X89" s="2"/>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12.8" hidden="false" customHeight="false" outlineLevel="0" collapsed="false">
      <c r="B90" s="22"/>
      <c r="C90" s="22"/>
      <c r="D90" s="22"/>
      <c r="G90" s="23"/>
      <c r="I90" s="23"/>
      <c r="J90" s="27"/>
      <c r="K90" s="23"/>
      <c r="L90" s="23"/>
      <c r="M90" s="23"/>
      <c r="N90" s="22"/>
      <c r="O90" s="22"/>
      <c r="P90" s="22"/>
      <c r="R90" s="22"/>
      <c r="S90" s="22"/>
      <c r="T90" s="22"/>
      <c r="U90" s="24"/>
      <c r="V90" s="22"/>
      <c r="W90" s="22"/>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2.8" hidden="false" customHeight="false" outlineLevel="0" collapsed="false">
      <c r="B91" s="22"/>
      <c r="C91" s="22"/>
      <c r="D91" s="22"/>
      <c r="G91" s="23"/>
      <c r="I91" s="23"/>
      <c r="J91" s="27"/>
      <c r="K91" s="23"/>
      <c r="L91" s="23"/>
      <c r="M91" s="23"/>
      <c r="N91" s="22"/>
      <c r="O91" s="22"/>
      <c r="P91" s="22"/>
      <c r="R91" s="22"/>
      <c r="S91" s="22"/>
      <c r="T91" s="22"/>
      <c r="U91" s="22"/>
      <c r="V91" s="22"/>
      <c r="X91" s="2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2.8" hidden="false" customHeight="false" outlineLevel="0" collapsed="false">
      <c r="B92" s="22"/>
      <c r="C92" s="22"/>
      <c r="D92" s="22"/>
      <c r="G92" s="23"/>
      <c r="I92" s="23"/>
      <c r="J92" s="27"/>
      <c r="K92" s="23"/>
      <c r="L92" s="23"/>
      <c r="M92" s="23"/>
      <c r="N92" s="22"/>
      <c r="O92" s="22"/>
      <c r="P92" s="22"/>
      <c r="R92" s="22"/>
      <c r="S92" s="22"/>
      <c r="T92" s="22"/>
      <c r="V92" s="22"/>
      <c r="X92" s="2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12.8" hidden="false" customHeight="false" outlineLevel="0" collapsed="false">
      <c r="B93" s="22"/>
      <c r="C93" s="22"/>
      <c r="D93" s="22"/>
      <c r="G93" s="23"/>
      <c r="I93" s="23"/>
      <c r="J93" s="27"/>
      <c r="K93" s="23"/>
      <c r="L93" s="23"/>
      <c r="M93" s="23"/>
      <c r="N93" s="22"/>
      <c r="O93" s="22"/>
      <c r="P93" s="22"/>
      <c r="R93" s="22"/>
      <c r="S93" s="22"/>
      <c r="T93" s="22"/>
      <c r="U93" s="24"/>
      <c r="V93" s="22"/>
      <c r="W93" s="22"/>
      <c r="X93" s="2"/>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12.8" hidden="false" customHeight="false" outlineLevel="0" collapsed="false">
      <c r="B94" s="22"/>
      <c r="C94" s="22"/>
      <c r="D94" s="22"/>
      <c r="G94" s="23"/>
      <c r="I94" s="23"/>
      <c r="J94" s="27"/>
      <c r="K94" s="23"/>
      <c r="L94" s="23"/>
      <c r="M94" s="23"/>
      <c r="N94" s="22"/>
      <c r="O94" s="22"/>
      <c r="P94" s="22"/>
      <c r="R94" s="22"/>
      <c r="S94" s="22"/>
      <c r="T94" s="22"/>
      <c r="U94" s="22"/>
      <c r="V94" s="22"/>
      <c r="W94" s="22"/>
      <c r="X94" s="2"/>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12.8" hidden="false" customHeight="false" outlineLevel="0" collapsed="false">
      <c r="B95" s="22"/>
      <c r="C95" s="22"/>
      <c r="D95" s="22"/>
      <c r="G95" s="23"/>
      <c r="I95" s="23"/>
      <c r="J95" s="27"/>
      <c r="K95" s="23"/>
      <c r="L95" s="23"/>
      <c r="M95" s="23"/>
      <c r="N95" s="22"/>
      <c r="O95" s="22"/>
      <c r="P95" s="22"/>
      <c r="R95" s="22"/>
      <c r="S95" s="22"/>
      <c r="T95" s="22"/>
      <c r="X95" s="2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12.8" hidden="false" customHeight="false" outlineLevel="0" collapsed="false">
      <c r="B96" s="22"/>
      <c r="C96" s="22"/>
      <c r="D96" s="22"/>
      <c r="G96" s="23"/>
      <c r="I96" s="23"/>
      <c r="J96" s="27"/>
      <c r="K96" s="23"/>
      <c r="L96" s="23"/>
      <c r="M96" s="23"/>
      <c r="N96" s="22"/>
      <c r="O96" s="22"/>
      <c r="P96" s="22"/>
      <c r="R96" s="22"/>
      <c r="S96" s="22"/>
      <c r="T96" s="22"/>
      <c r="X96" s="2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12.8" hidden="false" customHeight="false" outlineLevel="0" collapsed="false">
      <c r="B97" s="22"/>
      <c r="C97" s="22"/>
      <c r="D97" s="22"/>
      <c r="G97" s="23"/>
      <c r="I97" s="23"/>
      <c r="J97" s="27"/>
      <c r="K97" s="23"/>
      <c r="L97" s="23"/>
      <c r="M97" s="23"/>
      <c r="N97" s="22"/>
      <c r="O97" s="22"/>
      <c r="P97" s="22"/>
      <c r="R97" s="22"/>
      <c r="S97" s="22"/>
      <c r="T97" s="22"/>
      <c r="U97" s="22"/>
      <c r="V97" s="22"/>
      <c r="X97" s="2"/>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12.8" hidden="false" customHeight="false" outlineLevel="0" collapsed="false">
      <c r="B98" s="22"/>
      <c r="C98" s="22"/>
      <c r="D98" s="22"/>
      <c r="G98" s="23"/>
      <c r="I98" s="23"/>
      <c r="J98" s="27"/>
      <c r="K98" s="23"/>
      <c r="L98" s="23"/>
      <c r="M98" s="23"/>
      <c r="N98" s="22"/>
      <c r="O98" s="22"/>
      <c r="P98" s="22"/>
      <c r="R98" s="22"/>
      <c r="S98" s="22"/>
      <c r="T98" s="22"/>
      <c r="U98" s="22"/>
      <c r="X98" s="22"/>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12.8" hidden="false" customHeight="false" outlineLevel="0" collapsed="false">
      <c r="B99" s="22"/>
      <c r="C99" s="22"/>
      <c r="D99" s="22"/>
      <c r="G99" s="23"/>
      <c r="I99" s="23"/>
      <c r="J99" s="27"/>
      <c r="K99" s="23"/>
      <c r="L99" s="23"/>
      <c r="M99" s="23"/>
      <c r="N99" s="22"/>
      <c r="O99" s="22"/>
      <c r="P99" s="22"/>
      <c r="R99" s="22"/>
      <c r="S99" s="22"/>
      <c r="T99" s="22"/>
      <c r="U99" s="22"/>
      <c r="X99" s="2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2.8" hidden="false" customHeight="false" outlineLevel="0" collapsed="false">
      <c r="B100" s="22"/>
      <c r="C100" s="22"/>
      <c r="D100" s="22"/>
      <c r="G100" s="23"/>
      <c r="I100" s="23"/>
      <c r="J100" s="27"/>
      <c r="K100" s="23"/>
      <c r="L100" s="23"/>
      <c r="M100" s="23"/>
      <c r="N100" s="22"/>
      <c r="O100" s="22"/>
      <c r="P100" s="22"/>
      <c r="R100" s="22"/>
      <c r="S100" s="22"/>
      <c r="T100" s="22"/>
      <c r="V100" s="22"/>
      <c r="X100" s="22"/>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12.8" hidden="false" customHeight="false" outlineLevel="0" collapsed="false">
      <c r="B101" s="22"/>
      <c r="C101" s="22"/>
      <c r="D101" s="22"/>
      <c r="G101" s="23"/>
      <c r="I101" s="23"/>
      <c r="J101" s="27"/>
      <c r="K101" s="23"/>
      <c r="L101" s="23"/>
      <c r="M101" s="23"/>
      <c r="N101" s="22"/>
      <c r="O101" s="22"/>
      <c r="P101" s="22"/>
      <c r="R101" s="22"/>
      <c r="S101" s="22"/>
      <c r="T101" s="22"/>
      <c r="V101" s="22"/>
      <c r="X101" s="22"/>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12.8" hidden="false" customHeight="false" outlineLevel="0" collapsed="false">
      <c r="B102" s="22"/>
      <c r="C102" s="22"/>
      <c r="D102" s="22"/>
      <c r="G102" s="23"/>
      <c r="I102" s="23"/>
      <c r="J102" s="27"/>
      <c r="K102" s="23"/>
      <c r="L102" s="23"/>
      <c r="M102" s="23"/>
      <c r="N102" s="22"/>
      <c r="O102" s="22"/>
      <c r="P102" s="22"/>
      <c r="R102" s="22"/>
      <c r="S102" s="22"/>
      <c r="T102" s="22"/>
      <c r="U102" s="22"/>
      <c r="V102" s="22"/>
      <c r="X102" s="22"/>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12.8" hidden="false" customHeight="false" outlineLevel="0" collapsed="false">
      <c r="B103" s="22"/>
      <c r="C103" s="22"/>
      <c r="D103" s="22"/>
      <c r="G103" s="23"/>
      <c r="I103" s="23"/>
      <c r="J103" s="27"/>
      <c r="K103" s="23"/>
      <c r="L103" s="23"/>
      <c r="M103" s="23"/>
      <c r="N103" s="22"/>
      <c r="O103" s="22"/>
      <c r="P103" s="22"/>
      <c r="R103" s="22"/>
      <c r="S103" s="22"/>
      <c r="T103" s="22"/>
      <c r="V103" s="22"/>
      <c r="X103" s="22"/>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12.8" hidden="false" customHeight="false" outlineLevel="0" collapsed="false">
      <c r="B104" s="22"/>
      <c r="C104" s="22"/>
      <c r="D104" s="22"/>
      <c r="G104" s="23"/>
      <c r="I104" s="23"/>
      <c r="J104" s="27"/>
      <c r="K104" s="23"/>
      <c r="L104" s="23"/>
      <c r="M104" s="23"/>
      <c r="N104" s="22"/>
      <c r="O104" s="22"/>
      <c r="P104" s="22"/>
      <c r="R104" s="22"/>
      <c r="S104" s="22"/>
      <c r="T104" s="22"/>
      <c r="V104" s="22"/>
      <c r="X104" s="22"/>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12.8" hidden="false" customHeight="false" outlineLevel="0" collapsed="false">
      <c r="B105" s="22"/>
      <c r="C105" s="22"/>
      <c r="D105" s="22"/>
      <c r="G105" s="23"/>
      <c r="J105" s="27"/>
      <c r="L105" s="23"/>
      <c r="M105" s="23"/>
      <c r="N105" s="22"/>
      <c r="O105" s="22"/>
      <c r="P105" s="22"/>
      <c r="R105" s="22"/>
      <c r="S105" s="22"/>
      <c r="T105" s="22"/>
      <c r="U105" s="22"/>
      <c r="X105" s="22"/>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12.8" hidden="false" customHeight="false" outlineLevel="0" collapsed="false">
      <c r="B106" s="22"/>
      <c r="C106" s="22"/>
      <c r="D106" s="22"/>
      <c r="G106" s="23"/>
      <c r="I106" s="23"/>
      <c r="J106" s="27"/>
      <c r="K106" s="23"/>
      <c r="L106" s="23"/>
      <c r="M106" s="23"/>
      <c r="N106" s="22"/>
      <c r="O106" s="22"/>
      <c r="P106" s="22"/>
      <c r="R106" s="22"/>
      <c r="S106" s="22"/>
      <c r="T106" s="22"/>
      <c r="X106" s="22"/>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12.8" hidden="false" customHeight="false" outlineLevel="0" collapsed="false">
      <c r="B107" s="22"/>
      <c r="C107" s="22"/>
      <c r="D107" s="22"/>
      <c r="G107" s="23"/>
      <c r="I107" s="23"/>
      <c r="J107" s="27"/>
      <c r="K107" s="23"/>
      <c r="L107" s="23"/>
      <c r="M107" s="23"/>
      <c r="N107" s="22"/>
      <c r="O107" s="22"/>
      <c r="P107" s="22"/>
      <c r="R107" s="22"/>
      <c r="S107" s="22"/>
      <c r="T107" s="22"/>
      <c r="X107" s="22"/>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12.8" hidden="false" customHeight="false" outlineLevel="0" collapsed="false">
      <c r="B108" s="22"/>
      <c r="C108" s="22"/>
      <c r="D108" s="22"/>
      <c r="G108" s="23"/>
      <c r="I108" s="23"/>
      <c r="J108" s="27"/>
      <c r="K108" s="23"/>
      <c r="L108" s="23"/>
      <c r="M108" s="23"/>
      <c r="N108" s="22"/>
      <c r="O108" s="22"/>
      <c r="P108" s="22"/>
      <c r="R108" s="22"/>
      <c r="S108" s="22"/>
      <c r="T108" s="22"/>
      <c r="V108" s="22"/>
      <c r="X108" s="22"/>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12.8" hidden="false" customHeight="false" outlineLevel="0" collapsed="false">
      <c r="B109" s="22"/>
      <c r="C109" s="22"/>
      <c r="D109" s="22"/>
      <c r="G109" s="23"/>
      <c r="I109" s="23"/>
      <c r="J109" s="27"/>
      <c r="K109" s="23"/>
      <c r="L109" s="23"/>
      <c r="M109" s="23"/>
      <c r="N109" s="22"/>
      <c r="O109" s="22"/>
      <c r="P109" s="22"/>
      <c r="R109" s="22"/>
      <c r="S109" s="22"/>
      <c r="T109" s="22"/>
      <c r="V109" s="22"/>
      <c r="X109" s="22"/>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12.8" hidden="false" customHeight="false" outlineLevel="0" collapsed="false">
      <c r="B110" s="22"/>
      <c r="C110" s="22"/>
      <c r="D110" s="22"/>
      <c r="G110" s="23"/>
      <c r="I110" s="23"/>
      <c r="J110" s="27"/>
      <c r="K110" s="23"/>
      <c r="L110" s="23"/>
      <c r="M110" s="23"/>
      <c r="N110" s="22"/>
      <c r="O110" s="22"/>
      <c r="P110" s="22"/>
      <c r="R110" s="22"/>
      <c r="S110" s="22"/>
      <c r="T110" s="22"/>
      <c r="V110" s="22"/>
      <c r="X110" s="22"/>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12.8" hidden="false" customHeight="false" outlineLevel="0" collapsed="false">
      <c r="B111" s="22"/>
      <c r="C111" s="22"/>
      <c r="D111" s="22"/>
      <c r="G111" s="23"/>
      <c r="I111" s="23"/>
      <c r="J111" s="27"/>
      <c r="K111" s="23"/>
      <c r="L111" s="23"/>
      <c r="M111" s="23"/>
      <c r="N111" s="22"/>
      <c r="O111" s="22"/>
      <c r="P111" s="22"/>
      <c r="R111" s="22"/>
      <c r="S111" s="22"/>
      <c r="T111" s="22"/>
      <c r="U111" s="22"/>
      <c r="V111" s="22"/>
      <c r="X111" s="2"/>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2.8" hidden="false" customHeight="false" outlineLevel="0" collapsed="false">
      <c r="B112" s="22"/>
      <c r="C112" s="22"/>
      <c r="D112" s="22"/>
      <c r="G112" s="23"/>
      <c r="I112" s="23"/>
      <c r="J112" s="27"/>
      <c r="K112" s="23"/>
      <c r="L112" s="23"/>
      <c r="M112" s="23"/>
      <c r="N112" s="22"/>
      <c r="O112" s="22"/>
      <c r="P112" s="22"/>
      <c r="R112" s="22"/>
      <c r="S112" s="22"/>
      <c r="T112" s="22"/>
      <c r="U112" s="22"/>
      <c r="V112" s="22"/>
      <c r="X112" s="2"/>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2.8" hidden="false" customHeight="false" outlineLevel="0" collapsed="false">
      <c r="B113" s="22"/>
      <c r="C113" s="22"/>
      <c r="D113" s="22"/>
      <c r="G113" s="23"/>
      <c r="I113" s="23"/>
      <c r="J113" s="27"/>
      <c r="K113" s="23"/>
      <c r="L113" s="23"/>
      <c r="M113" s="23"/>
      <c r="N113" s="22"/>
      <c r="O113" s="22"/>
      <c r="P113" s="22"/>
      <c r="R113" s="22"/>
      <c r="S113" s="22"/>
      <c r="T113" s="22"/>
      <c r="U113" s="22"/>
      <c r="V113" s="22"/>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2.8" hidden="false" customHeight="false" outlineLevel="0" collapsed="false">
      <c r="B114" s="22"/>
      <c r="C114" s="22"/>
      <c r="D114" s="22"/>
      <c r="G114" s="23"/>
      <c r="I114" s="23"/>
      <c r="J114" s="27"/>
      <c r="K114" s="23"/>
      <c r="L114" s="23"/>
      <c r="M114" s="23"/>
      <c r="N114" s="22"/>
      <c r="O114" s="22"/>
      <c r="P114" s="22"/>
      <c r="R114" s="22"/>
      <c r="S114" s="22"/>
      <c r="T114" s="22"/>
      <c r="U114" s="22"/>
      <c r="V114" s="22"/>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2.8" hidden="false" customHeight="false" outlineLevel="0" collapsed="false">
      <c r="B115" s="22"/>
      <c r="C115" s="22"/>
      <c r="D115" s="22"/>
      <c r="G115" s="23"/>
      <c r="I115" s="23"/>
      <c r="J115" s="27"/>
      <c r="K115" s="23"/>
      <c r="L115" s="23"/>
      <c r="M115" s="23"/>
      <c r="N115" s="22"/>
      <c r="O115" s="22"/>
      <c r="P115" s="22"/>
      <c r="R115" s="22"/>
      <c r="S115" s="22"/>
      <c r="T115" s="22"/>
      <c r="U115" s="22"/>
      <c r="V115" s="22"/>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2.8" hidden="false" customHeight="false" outlineLevel="0" collapsed="false">
      <c r="B116" s="22"/>
      <c r="C116" s="22"/>
      <c r="D116" s="22"/>
      <c r="G116" s="23"/>
      <c r="I116" s="23"/>
      <c r="J116" s="27"/>
      <c r="K116" s="23"/>
      <c r="L116" s="23"/>
      <c r="M116" s="23"/>
      <c r="N116" s="22"/>
      <c r="O116" s="22"/>
      <c r="P116" s="22"/>
      <c r="R116" s="22"/>
      <c r="S116" s="22"/>
      <c r="T116" s="22"/>
      <c r="U116" s="22"/>
      <c r="V116" s="22"/>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2.8" hidden="false" customHeight="false" outlineLevel="0" collapsed="false">
      <c r="B117" s="22"/>
      <c r="C117" s="22"/>
      <c r="D117" s="22"/>
      <c r="G117" s="23"/>
      <c r="I117" s="23"/>
      <c r="J117" s="27"/>
      <c r="K117" s="23"/>
      <c r="L117" s="23"/>
      <c r="M117" s="23"/>
      <c r="N117" s="22"/>
      <c r="O117" s="22"/>
      <c r="P117" s="22"/>
      <c r="R117" s="22"/>
      <c r="S117" s="22"/>
      <c r="T117" s="22"/>
      <c r="U117" s="22"/>
      <c r="V117" s="22"/>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2.8" hidden="false" customHeight="false" outlineLevel="0" collapsed="false">
      <c r="B118" s="22"/>
      <c r="C118" s="22"/>
      <c r="D118" s="22"/>
      <c r="G118" s="23"/>
      <c r="I118" s="23"/>
      <c r="J118" s="27"/>
      <c r="K118" s="23"/>
      <c r="L118" s="23"/>
      <c r="M118" s="23"/>
      <c r="N118" s="22"/>
      <c r="O118" s="22"/>
      <c r="P118" s="22"/>
      <c r="R118" s="22"/>
      <c r="S118" s="22"/>
      <c r="T118" s="22"/>
      <c r="U118" s="22"/>
      <c r="V118" s="22"/>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2.8" hidden="false" customHeight="false" outlineLevel="0" collapsed="false">
      <c r="B119" s="22"/>
      <c r="C119" s="22"/>
      <c r="D119" s="22"/>
      <c r="G119" s="23"/>
      <c r="I119" s="23"/>
      <c r="J119" s="27"/>
      <c r="K119" s="23"/>
      <c r="L119" s="23"/>
      <c r="M119" s="23"/>
      <c r="N119" s="22"/>
      <c r="O119" s="22"/>
      <c r="P119" s="22"/>
      <c r="R119" s="22"/>
      <c r="S119" s="22"/>
      <c r="T119" s="22"/>
      <c r="U119" s="22"/>
      <c r="V119" s="22"/>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2.8" hidden="false" customHeight="false" outlineLevel="0" collapsed="false">
      <c r="B120" s="22"/>
      <c r="C120" s="22"/>
      <c r="D120" s="22"/>
      <c r="G120" s="23"/>
      <c r="I120" s="23"/>
      <c r="J120" s="27"/>
      <c r="K120" s="23"/>
      <c r="L120" s="23"/>
      <c r="M120" s="23"/>
      <c r="N120" s="22"/>
      <c r="O120" s="22"/>
      <c r="P120" s="22"/>
      <c r="R120" s="22"/>
      <c r="S120" s="22"/>
      <c r="T120" s="22"/>
      <c r="U120" s="22"/>
      <c r="V120" s="22"/>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2.8" hidden="false" customHeight="false" outlineLevel="0" collapsed="false">
      <c r="B121" s="22"/>
      <c r="C121" s="22"/>
      <c r="D121" s="22"/>
      <c r="G121" s="23"/>
      <c r="I121" s="23"/>
      <c r="J121" s="27"/>
      <c r="K121" s="23"/>
      <c r="L121" s="23"/>
      <c r="M121" s="23"/>
      <c r="N121" s="22"/>
      <c r="O121" s="22"/>
      <c r="P121" s="22"/>
      <c r="R121" s="22"/>
      <c r="S121" s="22"/>
      <c r="T121" s="22"/>
      <c r="U121" s="22"/>
      <c r="V121" s="22"/>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2.8" hidden="false" customHeight="false" outlineLevel="0" collapsed="false">
      <c r="B122" s="22"/>
      <c r="C122" s="22"/>
      <c r="D122" s="22"/>
      <c r="G122" s="23"/>
      <c r="I122" s="23"/>
      <c r="J122" s="27"/>
      <c r="K122" s="23"/>
      <c r="L122" s="23"/>
      <c r="M122" s="23"/>
      <c r="N122" s="22"/>
      <c r="O122" s="22"/>
      <c r="P122" s="22"/>
      <c r="R122" s="22"/>
      <c r="S122" s="22"/>
      <c r="T122" s="22"/>
      <c r="U122" s="22"/>
      <c r="V122" s="22"/>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2.8" hidden="false" customHeight="false" outlineLevel="0" collapsed="false">
      <c r="B123" s="22"/>
      <c r="C123" s="22"/>
      <c r="D123" s="22"/>
      <c r="G123" s="23"/>
      <c r="I123" s="23"/>
      <c r="J123" s="27"/>
      <c r="K123" s="23"/>
      <c r="L123" s="23"/>
      <c r="M123" s="23"/>
      <c r="N123" s="22"/>
      <c r="O123" s="22"/>
      <c r="P123" s="22"/>
      <c r="R123" s="22"/>
      <c r="S123" s="22"/>
      <c r="T123" s="22"/>
      <c r="U123" s="22"/>
      <c r="V123" s="22"/>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2.8" hidden="false" customHeight="false" outlineLevel="0" collapsed="false">
      <c r="B124" s="22"/>
      <c r="C124" s="22"/>
      <c r="D124" s="22"/>
      <c r="G124" s="23"/>
      <c r="I124" s="23"/>
      <c r="J124" s="27"/>
      <c r="K124" s="23"/>
      <c r="L124" s="23"/>
      <c r="M124" s="23"/>
      <c r="N124" s="22"/>
      <c r="O124" s="22"/>
      <c r="P124" s="22"/>
      <c r="R124" s="22"/>
      <c r="S124" s="22"/>
      <c r="T124" s="22"/>
      <c r="U124" s="22"/>
      <c r="V124" s="22"/>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2.8" hidden="false" customHeight="false" outlineLevel="0" collapsed="false">
      <c r="B125" s="22"/>
      <c r="C125" s="22"/>
      <c r="D125" s="22"/>
      <c r="G125" s="23"/>
      <c r="I125" s="23"/>
      <c r="J125" s="27"/>
      <c r="K125" s="23"/>
      <c r="L125" s="23"/>
      <c r="M125" s="23"/>
      <c r="N125" s="22"/>
      <c r="O125" s="22"/>
      <c r="P125" s="22"/>
      <c r="R125" s="22"/>
      <c r="S125" s="22"/>
      <c r="T125" s="22"/>
      <c r="U125" s="22"/>
      <c r="V125" s="22"/>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2.8" hidden="false" customHeight="false" outlineLevel="0" collapsed="false">
      <c r="B126" s="22"/>
      <c r="C126" s="22"/>
      <c r="D126" s="22"/>
      <c r="G126" s="23"/>
      <c r="I126" s="23"/>
      <c r="J126" s="27"/>
      <c r="K126" s="23"/>
      <c r="L126" s="23"/>
      <c r="M126" s="23"/>
      <c r="N126" s="22"/>
      <c r="O126" s="22"/>
      <c r="P126" s="22"/>
      <c r="R126" s="22"/>
      <c r="S126" s="22"/>
      <c r="T126" s="22"/>
      <c r="U126" s="22"/>
      <c r="V126" s="22"/>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2.8" hidden="false" customHeight="false" outlineLevel="0" collapsed="false">
      <c r="B127" s="22"/>
      <c r="C127" s="22"/>
      <c r="D127" s="22"/>
      <c r="G127" s="23"/>
      <c r="I127" s="23"/>
      <c r="J127" s="27"/>
      <c r="K127" s="23"/>
      <c r="L127" s="23"/>
      <c r="M127" s="23"/>
      <c r="N127" s="22"/>
      <c r="O127" s="22"/>
      <c r="P127" s="22"/>
      <c r="R127" s="22"/>
      <c r="S127" s="22"/>
      <c r="T127" s="22"/>
      <c r="U127" s="22"/>
      <c r="V127" s="22"/>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2.8" hidden="false" customHeight="false" outlineLevel="0" collapsed="false">
      <c r="B128" s="22"/>
      <c r="C128" s="22"/>
      <c r="D128" s="22"/>
      <c r="G128" s="23"/>
      <c r="I128" s="23"/>
      <c r="J128" s="27"/>
      <c r="K128" s="23"/>
      <c r="L128" s="23"/>
      <c r="M128" s="23"/>
      <c r="N128" s="22"/>
      <c r="O128" s="22"/>
      <c r="P128" s="22"/>
      <c r="R128" s="22"/>
      <c r="S128" s="22"/>
      <c r="T128" s="22"/>
      <c r="U128" s="22"/>
      <c r="V128" s="22"/>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2.8" hidden="false" customHeight="false" outlineLevel="0" collapsed="false">
      <c r="B129" s="22"/>
      <c r="C129" s="22"/>
      <c r="D129" s="22"/>
      <c r="G129" s="23"/>
      <c r="I129" s="23"/>
      <c r="J129" s="27"/>
      <c r="K129" s="23"/>
      <c r="L129" s="23"/>
      <c r="M129" s="23"/>
      <c r="N129" s="22"/>
      <c r="O129" s="22"/>
      <c r="P129" s="22"/>
      <c r="R129" s="22"/>
      <c r="S129" s="22"/>
      <c r="T129" s="22"/>
      <c r="V129" s="22"/>
      <c r="X129" s="2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2.8" hidden="false" customHeight="false" outlineLevel="0" collapsed="false">
      <c r="B130" s="22"/>
      <c r="C130" s="22"/>
      <c r="D130" s="22"/>
      <c r="G130" s="23"/>
      <c r="I130" s="23"/>
      <c r="J130" s="27"/>
      <c r="K130" s="23"/>
      <c r="L130" s="23"/>
      <c r="M130" s="23"/>
      <c r="N130" s="22"/>
      <c r="O130" s="22"/>
      <c r="P130" s="22"/>
      <c r="R130" s="22"/>
      <c r="S130" s="22"/>
      <c r="T130" s="22"/>
      <c r="U130" s="22"/>
      <c r="V130" s="22"/>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12.8" hidden="false" customHeight="false" outlineLevel="0" collapsed="false">
      <c r="B131" s="22"/>
      <c r="C131" s="22"/>
      <c r="D131" s="22"/>
      <c r="G131" s="23"/>
      <c r="J131" s="27"/>
      <c r="L131" s="23"/>
      <c r="M131" s="23"/>
      <c r="N131" s="22"/>
      <c r="O131" s="22"/>
      <c r="P131" s="22"/>
      <c r="R131" s="22"/>
      <c r="S131" s="22"/>
      <c r="T131" s="22"/>
      <c r="X131" s="22"/>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2.8" hidden="false" customHeight="false" outlineLevel="0" collapsed="false">
      <c r="B132" s="22"/>
      <c r="C132" s="22"/>
      <c r="D132" s="22"/>
      <c r="G132" s="23"/>
      <c r="J132" s="27"/>
      <c r="L132" s="23"/>
      <c r="M132" s="23"/>
      <c r="N132" s="22"/>
      <c r="O132" s="22"/>
      <c r="P132" s="22"/>
      <c r="R132" s="22"/>
      <c r="S132" s="22"/>
      <c r="T132" s="22"/>
      <c r="X132" s="2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12.8" hidden="false" customHeight="false" outlineLevel="0" collapsed="false">
      <c r="B133" s="22"/>
      <c r="C133" s="22"/>
      <c r="D133" s="22"/>
      <c r="G133" s="23"/>
      <c r="I133" s="23"/>
      <c r="J133" s="27"/>
      <c r="K133" s="23"/>
      <c r="L133" s="23"/>
      <c r="M133" s="23"/>
      <c r="N133" s="22"/>
      <c r="O133" s="22"/>
      <c r="P133" s="22"/>
      <c r="Q133" s="22"/>
      <c r="R133" s="22"/>
      <c r="S133" s="22"/>
      <c r="T133" s="22"/>
      <c r="V133" s="22"/>
      <c r="X133" s="22"/>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12.8" hidden="false" customHeight="false" outlineLevel="0" collapsed="false">
      <c r="B134" s="22"/>
      <c r="C134" s="22"/>
      <c r="D134" s="22"/>
      <c r="G134" s="23"/>
      <c r="I134" s="23"/>
      <c r="J134" s="27"/>
      <c r="K134" s="23"/>
      <c r="L134" s="23"/>
      <c r="M134" s="23"/>
      <c r="N134" s="22"/>
      <c r="O134" s="22"/>
      <c r="P134" s="22"/>
      <c r="R134" s="22"/>
      <c r="S134" s="22"/>
      <c r="T134" s="22"/>
      <c r="X134" s="22"/>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2.8" hidden="false" customHeight="false" outlineLevel="0" collapsed="false">
      <c r="B135" s="22"/>
      <c r="C135" s="22"/>
      <c r="D135" s="22"/>
      <c r="G135" s="23"/>
      <c r="I135" s="23"/>
      <c r="J135" s="27"/>
      <c r="K135" s="23"/>
      <c r="L135" s="23"/>
      <c r="M135" s="23"/>
      <c r="N135" s="22"/>
      <c r="O135" s="22"/>
      <c r="P135" s="22"/>
      <c r="R135" s="22"/>
      <c r="S135" s="22"/>
      <c r="T135" s="22"/>
      <c r="V135" s="22"/>
      <c r="X135" s="22"/>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12.8" hidden="false" customHeight="false" outlineLevel="0" collapsed="false">
      <c r="B136" s="22"/>
      <c r="C136" s="22"/>
      <c r="D136" s="22"/>
      <c r="G136" s="23"/>
      <c r="J136" s="27"/>
      <c r="L136" s="23"/>
      <c r="M136" s="23"/>
      <c r="N136" s="22"/>
      <c r="O136" s="22"/>
      <c r="P136" s="22"/>
      <c r="R136" s="22"/>
      <c r="S136" s="22"/>
      <c r="T136" s="22"/>
      <c r="X136" s="22"/>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12.8" hidden="false" customHeight="false" outlineLevel="0" collapsed="false">
      <c r="B137" s="22"/>
      <c r="C137" s="22"/>
      <c r="D137" s="22"/>
      <c r="G137" s="23"/>
      <c r="J137" s="27"/>
      <c r="L137" s="23"/>
      <c r="M137" s="23"/>
      <c r="N137" s="22"/>
      <c r="O137" s="22"/>
      <c r="P137" s="22"/>
      <c r="R137" s="22"/>
      <c r="S137" s="22"/>
      <c r="T137" s="22"/>
      <c r="X137" s="22"/>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12.8" hidden="false" customHeight="false" outlineLevel="0" collapsed="false">
      <c r="B138" s="22"/>
      <c r="C138" s="22"/>
      <c r="D138" s="22"/>
      <c r="G138" s="23"/>
      <c r="J138" s="27"/>
      <c r="L138" s="23"/>
      <c r="M138" s="23"/>
      <c r="N138" s="22"/>
      <c r="O138" s="22"/>
      <c r="P138" s="22"/>
      <c r="R138" s="22"/>
      <c r="S138" s="22"/>
      <c r="T138" s="22"/>
      <c r="X138" s="22"/>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12.8" hidden="false" customHeight="false" outlineLevel="0" collapsed="false">
      <c r="B139" s="22"/>
      <c r="C139" s="22"/>
      <c r="D139" s="22"/>
      <c r="G139" s="23"/>
      <c r="I139" s="23"/>
      <c r="J139" s="27"/>
      <c r="K139" s="23"/>
      <c r="L139" s="23"/>
      <c r="P139" s="22"/>
      <c r="Q139" s="22"/>
      <c r="R139" s="22"/>
      <c r="S139" s="22"/>
      <c r="T139" s="22"/>
      <c r="U139" s="22"/>
      <c r="V139" s="22"/>
      <c r="X139" s="2"/>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12.8" hidden="false" customHeight="false" outlineLevel="0" collapsed="false">
      <c r="B140" s="22"/>
      <c r="C140" s="22"/>
      <c r="D140" s="22"/>
      <c r="G140" s="23"/>
      <c r="I140" s="23"/>
      <c r="J140" s="27"/>
      <c r="K140" s="23"/>
      <c r="L140" s="23"/>
      <c r="P140" s="22"/>
      <c r="R140" s="22"/>
      <c r="S140" s="22"/>
      <c r="T140" s="22"/>
      <c r="U140" s="22"/>
      <c r="V140" s="22"/>
      <c r="W140" s="22"/>
      <c r="X140" s="2"/>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sheetData>
  <autoFilter ref="A1:X9997"/>
  <conditionalFormatting sqref="T2:T9997">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92:U9997 U18:U90 U14:U15 U8:U12 U3:U6">
    <cfRule type="expression" priority="5" aboveAverage="0" equalAverage="0" bottom="0" percent="0" rank="0" text="" dxfId="13">
      <formula>AND(OR(#REF!="Revised", #REF!="Rejected"),#REF!="")</formula>
    </cfRule>
    <cfRule type="expression" priority="6" aboveAverage="0" equalAverage="0" bottom="0" percent="0" rank="0" text="" dxfId="13">
      <formula>AND(#REF!="Accepted", #REF!&lt;&gt;"")</formula>
    </cfRule>
  </conditionalFormatting>
  <conditionalFormatting sqref="C2:C9997">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002"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Q1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8" activeCellId="0" sqref="A8"/>
    </sheetView>
  </sheetViews>
  <sheetFormatPr defaultColWidth="11.53515625" defaultRowHeight="12.8" zeroHeight="false" outlineLevelRow="0" outlineLevelCol="0"/>
  <cols>
    <col collapsed="false" customWidth="true" hidden="false" outlineLevel="0" max="1" min="1" style="2" width="5.28"/>
    <col collapsed="false" customWidth="true" hidden="false" outlineLevel="0" max="2" min="2" style="2" width="13.21"/>
    <col collapsed="false" customWidth="true" hidden="false" outlineLevel="0" max="16" min="3" style="2" width="13.01"/>
  </cols>
  <sheetData>
    <row r="2" customFormat="false" ht="24.45" hidden="false" customHeight="false" outlineLevel="0" collapsed="false">
      <c r="B2" s="30"/>
      <c r="C2" s="30"/>
      <c r="D2" s="31" t="s">
        <v>33</v>
      </c>
      <c r="E2" s="31"/>
      <c r="F2" s="31"/>
      <c r="G2" s="31"/>
      <c r="H2" s="31" t="s">
        <v>953</v>
      </c>
      <c r="I2" s="31"/>
      <c r="J2" s="31"/>
      <c r="K2" s="31"/>
      <c r="L2" s="31" t="s">
        <v>954</v>
      </c>
      <c r="M2" s="31"/>
      <c r="N2" s="31"/>
      <c r="O2" s="31" t="s">
        <v>955</v>
      </c>
      <c r="P2" s="31"/>
      <c r="Q2" s="32"/>
    </row>
    <row r="3" customFormat="false" ht="15" hidden="false" customHeight="false" outlineLevel="0" collapsed="false">
      <c r="B3" s="33" t="s">
        <v>956</v>
      </c>
      <c r="C3" s="34" t="s">
        <v>957</v>
      </c>
      <c r="D3" s="34" t="s">
        <v>56</v>
      </c>
      <c r="E3" s="34" t="s">
        <v>88</v>
      </c>
      <c r="F3" s="34" t="s">
        <v>65</v>
      </c>
      <c r="G3" s="34" t="s">
        <v>958</v>
      </c>
      <c r="H3" s="34" t="s">
        <v>959</v>
      </c>
      <c r="I3" s="34" t="s">
        <v>960</v>
      </c>
      <c r="J3" s="34" t="s">
        <v>961</v>
      </c>
      <c r="K3" s="34" t="s">
        <v>954</v>
      </c>
      <c r="L3" s="34" t="s">
        <v>56</v>
      </c>
      <c r="M3" s="34" t="s">
        <v>88</v>
      </c>
      <c r="N3" s="34" t="s">
        <v>962</v>
      </c>
      <c r="O3" s="34" t="s">
        <v>45</v>
      </c>
      <c r="P3" s="34" t="s">
        <v>963</v>
      </c>
    </row>
    <row r="4" customFormat="false" ht="15" hidden="false" customHeight="false" outlineLevel="0" collapsed="false">
      <c r="B4" s="35" t="s">
        <v>964</v>
      </c>
      <c r="C4" s="36" t="n">
        <f aca="true">IF($B4="","",COUNTIF(INDIRECT(CONCATENATE($B4,"!",IF(INDIRECT(CONCATENATE($B4, "!I", IF(INDIRECT(CONCATENATE($B4, "!A1"))="Comment ID", 1,2)))="Category", "P","P"),IF(INDIRECT(CONCATENATE($B4, "!A1"))="Comment ID", 2,3),":",IF(INDIRECT(CONCATENATE($B4, "!I", IF(INDIRECT(CONCATENATE($B4, "!A1"))="Comment ID", 1,2)))="Category", "P","P"),"99999")), "&lt;&gt;"))</f>
        <v>141</v>
      </c>
      <c r="D4" s="36" t="n">
        <f aca="true">IF($B4="","",COUNTIF(INDIRECT(CONCATENATE($B4,"!",IF(INDIRECT(CONCATENATE($B4, "!I", IF(INDIRECT(CONCATENATE($B4, "!A1"))="Comment ID", 1,2)))="Category", "L","L"),IF(INDIRECT(CONCATENATE($B4, "!A1"))="Comment ID", 2,3),":",IF(INDIRECT(CONCATENATE($B4, "!I", IF(INDIRECT(CONCATENATE($B4, "!A1"))="Comment ID", 1,2)))="Category", "L","L"),"99999")), "Editorial"))</f>
        <v>75</v>
      </c>
      <c r="E4" s="36" t="n">
        <f aca="true">IF($B4="","",COUNTIF(INDIRECT(CONCATENATE($B4,"!",IF(INDIRECT(CONCATENATE($B4, "!I", IF(INDIRECT(CONCATENATE($B4, "!A1"))="Comment ID", 1,2)))="Category", "L","L"),IF(INDIRECT(CONCATENATE($B4, "!A1"))="Comment ID", 2,3),":",IF(INDIRECT(CONCATENATE($B4, "!I", IF(INDIRECT(CONCATENATE($B4, "!A1"))="Comment ID", 1,2)))="Category", "L","L"),"99999")), "Technical"))</f>
        <v>57</v>
      </c>
      <c r="F4" s="36" t="n">
        <f aca="true">IF($B4="","",COUNTIF(INDIRECT(CONCATENATE($B4,"!",IF(INDIRECT(CONCATENATE($B4, "!I", IF(INDIRECT(CONCATENATE($B4, "!A1"))="Comment ID", 1,2)))="Category", "L","L"),IF(INDIRECT(CONCATENATE($B4, "!A1"))="Comment ID", 2,3),":",IF(INDIRECT(CONCATENATE($B4, "!I", IF(INDIRECT(CONCATENATE($B4, "!A1"))="Comment ID", 1,2)))="Category", "L","L"),"99999")), "General"))</f>
        <v>9</v>
      </c>
      <c r="G4" s="36" t="n">
        <f aca="false">IF($B4="","",C4-SUM(D4:F4))</f>
        <v>0</v>
      </c>
      <c r="H4" s="36" t="n">
        <f aca="true">IF($B4="","",COUNTIF(INDIRECT(CONCATENATE($B4,"!",IF(INDIRECT(CONCATENATE($B4, "!I", IF(INDIRECT(CONCATENATE($B4, "!A1"))="Comment ID", 1,2)))="Category", "T","T"),IF(INDIRECT(CONCATENATE($B4, "!A1"))="Comment ID", 2,3),":",IF(INDIRECT(CONCATENATE($B4, "!I", IF(INDIRECT(CONCATENATE($B4, "!A1"))="Comment ID", 1,2)))="Category", "T","T"),"99999")), "Accepted"))</f>
        <v>62</v>
      </c>
      <c r="I4" s="36" t="n">
        <f aca="true">IF($B4="","",COUNTIF(INDIRECT(CONCATENATE($B4,"!",IF(INDIRECT(CONCATENATE($B4, "!I", IF(INDIRECT(CONCATENATE($B4, "!A1"))="Comment ID", 1,2)))="Category", "T","T"),IF(INDIRECT(CONCATENATE($B4, "!A1"))="Comment ID", 2,3),":",IF(INDIRECT(CONCATENATE($B4, "!I", IF(INDIRECT(CONCATENATE($B4, "!A1"))="Comment ID", 1,2)))="Category", "T","T"),"99999")), "Revised"))</f>
        <v>37</v>
      </c>
      <c r="J4" s="36" t="n">
        <f aca="true">IF($B4="","",COUNTIF(INDIRECT(CONCATENATE($B4,"!",IF(INDIRECT(CONCATENATE($B4, "!I", IF(INDIRECT(CONCATENATE($B4, "!A1"))="Comment ID", 1,2)))="Category", "T","T"),IF(INDIRECT(CONCATENATE($B4, "!A1"))="Comment ID", 2,3),":",IF(INDIRECT(CONCATENATE($B4, "!I", IF(INDIRECT(CONCATENATE($B4, "!A1"))="Comment ID", 1,2)))="Category", "T","T"),"99999")), "Rejected"))</f>
        <v>42</v>
      </c>
      <c r="K4" s="36" t="n">
        <f aca="false">IF($B4="","",C4-SUM(H4:J4))</f>
        <v>0</v>
      </c>
      <c r="L4" s="36" t="n">
        <f aca="true">IF($B4="","",COUNTIFS(INDIRECT(CONCATENATE($B4,"!",IF(INDIRECT(CONCATENATE($B4, "!I", IF(INDIRECT(CONCATENATE($B4, "!A1"))="Comment ID", 1,2)))="Category", "L","L"),IF(INDIRECT(CONCATENATE($B4, "!A1"))="Comment ID", 2,3),":",IF(INDIRECT(CONCATENATE($B4, "!I", IF(INDIRECT(CONCATENATE($B4, "!A1"))="Comment ID", 1,2)))="Category", "L","L"),"99999")), "Editorial",INDIRECT(CONCATENATE($B4,"!",IF(INDIRECT(CONCATENATE($B4, "!I", IF(INDIRECT(CONCATENATE($B4, "!A1"))="Comment ID", 1,2)))="Category", "T","T"),IF(INDIRECT(CONCATENATE($B4, "!A1"))="Comment ID", 2,3),":",IF(INDIRECT(CONCATENATE($B4, "!I", IF(INDIRECT(CONCATENATE($B4, "!A1"))="Comment ID", 1,2)))="Category", "T","T"),"99999")), "="))</f>
        <v>0</v>
      </c>
      <c r="M4" s="36" t="n">
        <f aca="true">IF($B4="","",COUNTIFS(INDIRECT(CONCATENATE($B4,"!",IF(INDIRECT(CONCATENATE($B4, "!I", IF(INDIRECT(CONCATENATE($B4, "!A1"))="Comment ID", 1,2)))="Category", "L","L"),IF(INDIRECT(CONCATENATE($B4, "!A1"))="Comment ID", 2,3),":",IF(INDIRECT(CONCATENATE($B4, "!I", IF(INDIRECT(CONCATENATE($B4, "!A1"))="Comment ID", 1,2)))="Category", "L","L"),"99999")), "Technical",INDIRECT(CONCATENATE($B4,"!",IF(INDIRECT(CONCATENATE($B4, "!I", IF(INDIRECT(CONCATENATE($B4, "!A1"))="Comment ID", 1,2)))="Category", "T","T"),IF(INDIRECT(CONCATENATE($B4, "!A1"))="Comment ID", 2,3),":",IF(INDIRECT(CONCATENATE($B4, "!I", IF(INDIRECT(CONCATENATE($B4, "!A1"))="Comment ID", 1,2)))="Category", "T","T"),"99999")), "="))</f>
        <v>0</v>
      </c>
      <c r="N4" s="36" t="n">
        <f aca="true">IF($B4="","",COUNTIFS(INDIRECT(CONCATENATE($B4,"!",IF(INDIRECT(CONCATENATE($B4, "!I", IF(INDIRECT(CONCATENATE($B4, "!A1"))="Comment ID", 1,2)))="Category", "L","L"),IF(INDIRECT(CONCATENATE($B4, "!A1"))="Comment ID", 2,3),":",IF(INDIRECT(CONCATENATE($B4, "!I", IF(INDIRECT(CONCATENATE($B4, "!A1"))="Comment ID", 1,2)))="Category", "L","L"),"99999")), "General",INDIRECT(CONCATENATE($B4,"!",IF(INDIRECT(CONCATENATE($B4, "!I", IF(INDIRECT(CONCATENATE($B4, "!A1"))="Comment ID", 1,2)))="Category", "T","T"),IF(INDIRECT(CONCATENATE($B4, "!A1"))="Comment ID", 2,3),":",IF(INDIRECT(CONCATENATE($B4, "!I", IF(INDIRECT(CONCATENATE($B4, "!A1"))="Comment ID", 1,2)))="Category", "T","T"),"99999")), "="))</f>
        <v>0</v>
      </c>
      <c r="O4" s="36" t="n">
        <f aca="true">IF($B4="","",COUNTIF(INDIRECT(CONCATENATE($B4,"!",IF(INDIRECT(CONCATENATE($B4, "!I", IF(INDIRECT(CONCATENATE($B4, "!A1"))="Comment ID", 1,2)))="Category", "L","L"),IF(INDIRECT(CONCATENATE($B4, "!A1"))="Comment ID", 2,3),":",IF(INDIRECT(CONCATENATE($B4, "!I", IF(INDIRECT(CONCATENATE($B4, "!A1"))="Comment ID", 1,2)))="Category", "X","X"),"99999")), "Done"))</f>
        <v>98</v>
      </c>
      <c r="P4" s="36" t="n">
        <f aca="true">IF($B4="","",COUNTIFS(INDIRECT(CONCATENATE($B4,"!",IF(INDIRECT(CONCATENATE($B4, "!I", IF(INDIRECT(CONCATENATE($B4, "!A1"))="Comment ID", 1,2)))="Category", "T","T"),IF(INDIRECT(CONCATENATE($B4, "!A1"))="Comment ID", 2,3),":",IF(INDIRECT(CONCATENATE($B4, "!I", IF(INDIRECT(CONCATENATE($B4, "!A1"))="Comment ID", 1,2)))="Category", "T","T"),"99999")), "&lt;&gt;Rejected",INDIRECT(CONCATENATE($B4,"!",IF(INDIRECT(CONCATENATE($B4, "!I", IF(INDIRECT(CONCATENATE($B4, "!A1"))="Comment ID", 1,2)))="Category", "T","T"),IF(INDIRECT(CONCATENATE($B4, "!A1"))="Comment ID", 2,3),":",IF(INDIRECT(CONCATENATE($B4, "!I", IF(INDIRECT(CONCATENATE($B4, "!A1"))="Comment ID", 1,2)))="Category", "T","T"),"99999")), "&lt;&gt;",INDIRECT(CONCATENATE($B4,"!",IF(INDIRECT(CONCATENATE($B4, "!I", IF(INDIRECT(CONCATENATE($B4, "!A1"))="Comment ID", 1,2)))="Category", "X","X"),IF(INDIRECT(CONCATENATE($B4, "!A1"))="Comment ID", 2,3),":",IF(INDIRECT(CONCATENATE($B4, "!I", IF(INDIRECT(CONCATENATE($B4, "!A1"))="Comment ID", 1,2)))="Category", "X","X"),"99999")), "="))</f>
        <v>1</v>
      </c>
    </row>
    <row r="5" customFormat="false" ht="15" hidden="false" customHeight="false" outlineLevel="0" collapsed="false">
      <c r="B5" s="37" t="s">
        <v>965</v>
      </c>
      <c r="C5" s="38" t="n">
        <f aca="true">IF($B5="","",COUNTIF(INDIRECT(CONCATENATE($B5,"!",IF(INDIRECT(CONCATENATE($B5, "!I", IF(INDIRECT(CONCATENATE($B5, "!A1"))="Comment ID", 1,2)))="Category", "G","H"),IF(INDIRECT(CONCATENATE($B5, "!A1"))="Comment ID", 2,3),":",IF(INDIRECT(CONCATENATE($B5, "!I", IF(INDIRECT(CONCATENATE($B5, "!A1"))="Comment ID", 1,2)))="Category", "G","H"),"99999")), "&lt;&gt;"))</f>
        <v>26</v>
      </c>
      <c r="D5" s="38" t="n">
        <f aca="true">IF($B5="","",COUNTIF(INDIRECT(CONCATENATE($B5,"!",IF(INDIRECT(CONCATENATE($B5, "!I", IF(INDIRECT(CONCATENATE($B5, "!A1"))="Comment ID", 1,2)))="Category", "L","L"),IF(INDIRECT(CONCATENATE($B5, "!A1"))="Comment ID", 2,3),":",IF(INDIRECT(CONCATENATE($B5, "!I", IF(INDIRECT(CONCATENATE($B5, "!A1"))="Comment ID", 1,2)))="Category", "L","L"),"99999")), "Editorial"))</f>
        <v>11</v>
      </c>
      <c r="E5" s="38" t="n">
        <f aca="true">IF($B5="","",COUNTIF(INDIRECT(CONCATENATE($B5,"!",IF(INDIRECT(CONCATENATE($B5, "!I", IF(INDIRECT(CONCATENATE($B5, "!A1"))="Comment ID", 1,2)))="Category", "L","L"),IF(INDIRECT(CONCATENATE($B5, "!A1"))="Comment ID", 2,3),":",IF(INDIRECT(CONCATENATE($B5, "!I", IF(INDIRECT(CONCATENATE($B5, "!A1"))="Comment ID", 1,2)))="Category", "L","L"),"99999")), "Technical"))</f>
        <v>15</v>
      </c>
      <c r="F5" s="38" t="n">
        <f aca="true">IF($B5="","",COUNTIF(INDIRECT(CONCATENATE($B5,"!",IF(INDIRECT(CONCATENATE($B5, "!I", IF(INDIRECT(CONCATENATE($B5, "!A1"))="Comment ID", 1,2)))="Category", "L","L"),IF(INDIRECT(CONCATENATE($B5, "!A1"))="Comment ID", 2,3),":",IF(INDIRECT(CONCATENATE($B5, "!I", IF(INDIRECT(CONCATENATE($B5, "!A1"))="Comment ID", 1,2)))="Category", "L","L"),"99999")), "General"))</f>
        <v>0</v>
      </c>
      <c r="G5" s="38" t="n">
        <f aca="false">IF($B5="","",C5-SUM(D5:F5))</f>
        <v>0</v>
      </c>
      <c r="H5" s="38" t="n">
        <f aca="true">IF($B5="","",COUNTIF(INDIRECT(CONCATENATE($B5,"!",IF(INDIRECT(CONCATENATE($B5, "!I", IF(INDIRECT(CONCATENATE($B5, "!A1"))="Comment ID", 1,2)))="Category", "T","T"),IF(INDIRECT(CONCATENATE($B5, "!A1"))="Comment ID", 2,3),":",IF(INDIRECT(CONCATENATE($B5, "!I", IF(INDIRECT(CONCATENATE($B5, "!A1"))="Comment ID", 1,2)))="Category", "T","T"),"99999")), "Accepted"))</f>
        <v>10</v>
      </c>
      <c r="I5" s="38" t="n">
        <f aca="true">IF($B5="","",COUNTIF(INDIRECT(CONCATENATE($B5,"!",IF(INDIRECT(CONCATENATE($B5, "!I", IF(INDIRECT(CONCATENATE($B5, "!A1"))="Comment ID", 1,2)))="Category", "T","T"),IF(INDIRECT(CONCATENATE($B5, "!A1"))="Comment ID", 2,3),":",IF(INDIRECT(CONCATENATE($B5, "!I", IF(INDIRECT(CONCATENATE($B5, "!A1"))="Comment ID", 1,2)))="Category", "T","T"),"99999")), "Revised"))</f>
        <v>7</v>
      </c>
      <c r="J5" s="38" t="n">
        <f aca="true">IF($B5="","",COUNTIF(INDIRECT(CONCATENATE($B5,"!",IF(INDIRECT(CONCATENATE($B5, "!I", IF(INDIRECT(CONCATENATE($B5, "!A1"))="Comment ID", 1,2)))="Category", "T","T"),IF(INDIRECT(CONCATENATE($B5, "!A1"))="Comment ID", 2,3),":",IF(INDIRECT(CONCATENATE($B5, "!I", IF(INDIRECT(CONCATENATE($B5, "!A1"))="Comment ID", 1,2)))="Category", "T","T"),"99999")), "Rejected"))</f>
        <v>9</v>
      </c>
      <c r="K5" s="38" t="n">
        <f aca="false">IF($B5="","",C5-SUM(H5:J5))</f>
        <v>0</v>
      </c>
      <c r="L5" s="38" t="n">
        <f aca="true">IF($B5="","",COUNTIFS(INDIRECT(CONCATENATE($B5,"!",IF(INDIRECT(CONCATENATE($B5, "!I", IF(INDIRECT(CONCATENATE($B5, "!A1"))="Comment ID", 1,2)))="Category", "L","L"),IF(INDIRECT(CONCATENATE($B5, "!A1"))="Comment ID", 2,3),":",IF(INDIRECT(CONCATENATE($B5, "!I", IF(INDIRECT(CONCATENATE($B5, "!A1"))="Comment ID", 1,2)))="Category", "L","L"),"99999")), "Editorial",INDIRECT(CONCATENATE($B5,"!",IF(INDIRECT(CONCATENATE($B5, "!I", IF(INDIRECT(CONCATENATE($B5, "!A1"))="Comment ID", 1,2)))="Category", "T","T"),IF(INDIRECT(CONCATENATE($B5, "!A1"))="Comment ID", 2,3),":",IF(INDIRECT(CONCATENATE($B5, "!I", IF(INDIRECT(CONCATENATE($B5, "!A1"))="Comment ID", 1,2)))="Category", "T","T"),"99999")), "="))</f>
        <v>0</v>
      </c>
      <c r="M5" s="38" t="n">
        <f aca="true">IF($B5="","",COUNTIFS(INDIRECT(CONCATENATE($B5,"!",IF(INDIRECT(CONCATENATE($B5, "!I", IF(INDIRECT(CONCATENATE($B5, "!A1"))="Comment ID", 1,2)))="Category", "L","L"),IF(INDIRECT(CONCATENATE($B5, "!A1"))="Comment ID", 2,3),":",IF(INDIRECT(CONCATENATE($B5, "!I", IF(INDIRECT(CONCATENATE($B5, "!A1"))="Comment ID", 1,2)))="Category", "L","L"),"99999")), "Technical",INDIRECT(CONCATENATE($B5,"!",IF(INDIRECT(CONCATENATE($B5, "!I", IF(INDIRECT(CONCATENATE($B5, "!A1"))="Comment ID", 1,2)))="Category", "T","T"),IF(INDIRECT(CONCATENATE($B5, "!A1"))="Comment ID", 2,3),":",IF(INDIRECT(CONCATENATE($B5, "!I", IF(INDIRECT(CONCATENATE($B5, "!A1"))="Comment ID", 1,2)))="Category", "T","T"),"99999")), "="))</f>
        <v>0</v>
      </c>
      <c r="N5" s="38" t="n">
        <f aca="true">IF($B5="","",COUNTIFS(INDIRECT(CONCATENATE($B5,"!",IF(INDIRECT(CONCATENATE($B5, "!I", IF(INDIRECT(CONCATENATE($B5, "!A1"))="Comment ID", 1,2)))="Category", "L","L"),IF(INDIRECT(CONCATENATE($B5, "!A1"))="Comment ID", 2,3),":",IF(INDIRECT(CONCATENATE($B5, "!I", IF(INDIRECT(CONCATENATE($B5, "!A1"))="Comment ID", 1,2)))="Category", "L","L"),"99999")), "General",INDIRECT(CONCATENATE($B5,"!",IF(INDIRECT(CONCATENATE($B5, "!I", IF(INDIRECT(CONCATENATE($B5, "!A1"))="Comment ID", 1,2)))="Category", "T","T"),IF(INDIRECT(CONCATENATE($B5, "!A1"))="Comment ID", 2,3),":",IF(INDIRECT(CONCATENATE($B5, "!I", IF(INDIRECT(CONCATENATE($B5, "!A1"))="Comment ID", 1,2)))="Category", "T","T"),"99999")), "="))</f>
        <v>0</v>
      </c>
      <c r="O5" s="38" t="n">
        <f aca="true">IF($B5="","",COUNTIF(INDIRECT(CONCATENATE($B5,"!",IF(INDIRECT(CONCATENATE($B5, "!I", IF(INDIRECT(CONCATENATE($B5, "!A1"))="Comment ID", 1,2)))="Category", "L","L"),IF(INDIRECT(CONCATENATE($B5, "!A1"))="Comment ID", 2,3),":",IF(INDIRECT(CONCATENATE($B5, "!I", IF(INDIRECT(CONCATENATE($B5, "!A1"))="Comment ID", 1,2)))="Category", "X","X"),"99999")), "Done"))</f>
        <v>17</v>
      </c>
      <c r="P5" s="38" t="n">
        <f aca="true">IF($B5="","",COUNTIFS(INDIRECT(CONCATENATE($B5,"!",IF(INDIRECT(CONCATENATE($B5, "!I", IF(INDIRECT(CONCATENATE($B5, "!A1"))="Comment ID", 1,2)))="Category", "T","T"),IF(INDIRECT(CONCATENATE($B5, "!A1"))="Comment ID", 2,3),":",IF(INDIRECT(CONCATENATE($B5, "!I", IF(INDIRECT(CONCATENATE($B5, "!A1"))="Comment ID", 1,2)))="Category", "T","T"),"99999")), "&lt;&gt;Rejected",INDIRECT(CONCATENATE($B5,"!",IF(INDIRECT(CONCATENATE($B5, "!I", IF(INDIRECT(CONCATENATE($B5, "!A1"))="Comment ID", 1,2)))="Category", "T","T"),IF(INDIRECT(CONCATENATE($B5, "!A1"))="Comment ID", 2,3),":",IF(INDIRECT(CONCATENATE($B5, "!I", IF(INDIRECT(CONCATENATE($B5, "!A1"))="Comment ID", 1,2)))="Category", "T","T"),"99999")), "&lt;&gt;",INDIRECT(CONCATENATE($B5,"!",IF(INDIRECT(CONCATENATE($B5, "!I", IF(INDIRECT(CONCATENATE($B5, "!A1"))="Comment ID", 1,2)))="Category", "X","X"),IF(INDIRECT(CONCATENATE($B5, "!A1"))="Comment ID", 2,3),":",IF(INDIRECT(CONCATENATE($B5, "!I", IF(INDIRECT(CONCATENATE($B5, "!A1"))="Comment ID", 1,2)))="Category", "X","X"),"99999")), "="))</f>
        <v>0</v>
      </c>
    </row>
    <row r="6" customFormat="false" ht="15" hidden="false" customHeight="false" outlineLevel="0" collapsed="false">
      <c r="B6" s="35" t="s">
        <v>966</v>
      </c>
      <c r="C6" s="36" t="n">
        <f aca="true">IF($B6="","",COUNTIF(INDIRECT(CONCATENATE($B6,"!",IF(INDIRECT(CONCATENATE($B6, "!I", IF(INDIRECT(CONCATENATE($B6, "!A1"))="Comment ID", 1,2)))="Category", "G","H"),IF(INDIRECT(CONCATENATE($B6, "!A1"))="Comment ID", 2,3),":",IF(INDIRECT(CONCATENATE($B6, "!I", IF(INDIRECT(CONCATENATE($B6, "!A1"))="Comment ID", 1,2)))="Category", "G","H"),"99999")), "&lt;&gt;"))</f>
        <v>17</v>
      </c>
      <c r="D6" s="36" t="n">
        <f aca="true">IF($B6="","",COUNTIF(INDIRECT(CONCATENATE($B6,"!",IF(INDIRECT(CONCATENATE($B6, "!I", IF(INDIRECT(CONCATENATE($B6, "!A1"))="Comment ID", 1,2)))="Category", "L","L"),IF(INDIRECT(CONCATENATE($B6, "!A1"))="Comment ID", 2,3),":",IF(INDIRECT(CONCATENATE($B6, "!I", IF(INDIRECT(CONCATENATE($B6, "!A1"))="Comment ID", 1,2)))="Category", "L","L"),"99999")), "Editorial"))</f>
        <v>3</v>
      </c>
      <c r="E6" s="36" t="n">
        <f aca="true">IF($B6="","",COUNTIF(INDIRECT(CONCATENATE($B6,"!",IF(INDIRECT(CONCATENATE($B6, "!I", IF(INDIRECT(CONCATENATE($B6, "!A1"))="Comment ID", 1,2)))="Category", "L","L"),IF(INDIRECT(CONCATENATE($B6, "!A1"))="Comment ID", 2,3),":",IF(INDIRECT(CONCATENATE($B6, "!I", IF(INDIRECT(CONCATENATE($B6, "!A1"))="Comment ID", 1,2)))="Category", "L","L"),"99999")), "Technical"))</f>
        <v>14</v>
      </c>
      <c r="F6" s="36" t="n">
        <f aca="true">IF($B6="","",COUNTIF(INDIRECT(CONCATENATE($B6,"!",IF(INDIRECT(CONCATENATE($B6, "!I", IF(INDIRECT(CONCATENATE($B6, "!A1"))="Comment ID", 1,2)))="Category", "L","L"),IF(INDIRECT(CONCATENATE($B6, "!A1"))="Comment ID", 2,3),":",IF(INDIRECT(CONCATENATE($B6, "!I", IF(INDIRECT(CONCATENATE($B6, "!A1"))="Comment ID", 1,2)))="Category", "L","L"),"99999")), "General"))</f>
        <v>0</v>
      </c>
      <c r="G6" s="36" t="n">
        <f aca="false">IF($B6="","",C6-SUM(D6:F6))</f>
        <v>0</v>
      </c>
      <c r="H6" s="36" t="n">
        <f aca="true">IF($B6="","",COUNTIF(INDIRECT(CONCATENATE($B6,"!",IF(INDIRECT(CONCATENATE($B6, "!I", IF(INDIRECT(CONCATENATE($B6, "!A1"))="Comment ID", 1,2)))="Category", "T","T"),IF(INDIRECT(CONCATENATE($B6, "!A1"))="Comment ID", 2,3),":",IF(INDIRECT(CONCATENATE($B6, "!I", IF(INDIRECT(CONCATENATE($B6, "!A1"))="Comment ID", 1,2)))="Category", "T","T"),"99999")), "Accepted"))</f>
        <v>5</v>
      </c>
      <c r="I6" s="36" t="n">
        <f aca="true">IF($B6="","",COUNTIF(INDIRECT(CONCATENATE($B6,"!",IF(INDIRECT(CONCATENATE($B6, "!I", IF(INDIRECT(CONCATENATE($B6, "!A1"))="Comment ID", 1,2)))="Category", "T","T"),IF(INDIRECT(CONCATENATE($B6, "!A1"))="Comment ID", 2,3),":",IF(INDIRECT(CONCATENATE($B6, "!I", IF(INDIRECT(CONCATENATE($B6, "!A1"))="Comment ID", 1,2)))="Category", "T","T"),"99999")), "Revised"))</f>
        <v>4</v>
      </c>
      <c r="J6" s="36" t="n">
        <f aca="true">IF($B6="","",COUNTIF(INDIRECT(CONCATENATE($B6,"!",IF(INDIRECT(CONCATENATE($B6, "!I", IF(INDIRECT(CONCATENATE($B6, "!A1"))="Comment ID", 1,2)))="Category", "T","T"),IF(INDIRECT(CONCATENATE($B6, "!A1"))="Comment ID", 2,3),":",IF(INDIRECT(CONCATENATE($B6, "!I", IF(INDIRECT(CONCATENATE($B6, "!A1"))="Comment ID", 1,2)))="Category", "T","T"),"99999")), "Rejected"))</f>
        <v>8</v>
      </c>
      <c r="K6" s="36" t="n">
        <f aca="false">IF($B6="","",C6-SUM(H6:J6))</f>
        <v>0</v>
      </c>
      <c r="L6" s="36" t="n">
        <f aca="true">IF($B6="","",COUNTIFS(INDIRECT(CONCATENATE($B6,"!",IF(INDIRECT(CONCATENATE($B6, "!I", IF(INDIRECT(CONCATENATE($B6, "!A1"))="Comment ID", 1,2)))="Category", "L","L"),IF(INDIRECT(CONCATENATE($B6, "!A1"))="Comment ID", 2,3),":",IF(INDIRECT(CONCATENATE($B6, "!I", IF(INDIRECT(CONCATENATE($B6, "!A1"))="Comment ID", 1,2)))="Category", "L","L"),"99999")), "Editorial",INDIRECT(CONCATENATE($B6,"!",IF(INDIRECT(CONCATENATE($B6, "!I", IF(INDIRECT(CONCATENATE($B6, "!A1"))="Comment ID", 1,2)))="Category", "T","T"),IF(INDIRECT(CONCATENATE($B6, "!A1"))="Comment ID", 2,3),":",IF(INDIRECT(CONCATENATE($B6, "!I", IF(INDIRECT(CONCATENATE($B6, "!A1"))="Comment ID", 1,2)))="Category", "T","T"),"99999")), "="))</f>
        <v>0</v>
      </c>
      <c r="M6" s="36" t="n">
        <f aca="true">IF($B6="","",COUNTIFS(INDIRECT(CONCATENATE($B6,"!",IF(INDIRECT(CONCATENATE($B6, "!I", IF(INDIRECT(CONCATENATE($B6, "!A1"))="Comment ID", 1,2)))="Category", "L","L"),IF(INDIRECT(CONCATENATE($B6, "!A1"))="Comment ID", 2,3),":",IF(INDIRECT(CONCATENATE($B6, "!I", IF(INDIRECT(CONCATENATE($B6, "!A1"))="Comment ID", 1,2)))="Category", "L","L"),"99999")), "Technical",INDIRECT(CONCATENATE($B6,"!",IF(INDIRECT(CONCATENATE($B6, "!I", IF(INDIRECT(CONCATENATE($B6, "!A1"))="Comment ID", 1,2)))="Category", "T","T"),IF(INDIRECT(CONCATENATE($B6, "!A1"))="Comment ID", 2,3),":",IF(INDIRECT(CONCATENATE($B6, "!I", IF(INDIRECT(CONCATENATE($B6, "!A1"))="Comment ID", 1,2)))="Category", "T","T"),"99999")), "="))</f>
        <v>0</v>
      </c>
      <c r="N6" s="36" t="n">
        <f aca="true">IF($B6="","",COUNTIFS(INDIRECT(CONCATENATE($B6,"!",IF(INDIRECT(CONCATENATE($B6, "!I", IF(INDIRECT(CONCATENATE($B6, "!A1"))="Comment ID", 1,2)))="Category", "L","L"),IF(INDIRECT(CONCATENATE($B6, "!A1"))="Comment ID", 2,3),":",IF(INDIRECT(CONCATENATE($B6, "!I", IF(INDIRECT(CONCATENATE($B6, "!A1"))="Comment ID", 1,2)))="Category", "L","L"),"99999")), "General",INDIRECT(CONCATENATE($B6,"!",IF(INDIRECT(CONCATENATE($B6, "!I", IF(INDIRECT(CONCATENATE($B6, "!A1"))="Comment ID", 1,2)))="Category", "T","T"),IF(INDIRECT(CONCATENATE($B6, "!A1"))="Comment ID", 2,3),":",IF(INDIRECT(CONCATENATE($B6, "!I", IF(INDIRECT(CONCATENATE($B6, "!A1"))="Comment ID", 1,2)))="Category", "T","T"),"99999")), "="))</f>
        <v>0</v>
      </c>
      <c r="O6" s="36" t="n">
        <f aca="true">IF($B6="","",COUNTIF(INDIRECT(CONCATENATE($B6,"!",IF(INDIRECT(CONCATENATE($B6, "!I", IF(INDIRECT(CONCATENATE($B6, "!A1"))="Comment ID", 1,2)))="Category", "L","L"),IF(INDIRECT(CONCATENATE($B6, "!A1"))="Comment ID", 2,3),":",IF(INDIRECT(CONCATENATE($B6, "!I", IF(INDIRECT(CONCATENATE($B6, "!A1"))="Comment ID", 1,2)))="Category", "X","X"),"99999")), "Done"))</f>
        <v>9</v>
      </c>
      <c r="P6" s="36" t="n">
        <f aca="true">IF($B6="","",COUNTIFS(INDIRECT(CONCATENATE($B6,"!",IF(INDIRECT(CONCATENATE($B6, "!I", IF(INDIRECT(CONCATENATE($B6, "!A1"))="Comment ID", 1,2)))="Category", "T","T"),IF(INDIRECT(CONCATENATE($B6, "!A1"))="Comment ID", 2,3),":",IF(INDIRECT(CONCATENATE($B6, "!I", IF(INDIRECT(CONCATENATE($B6, "!A1"))="Comment ID", 1,2)))="Category", "T","T"),"99999")), "&lt;&gt;Rejected",INDIRECT(CONCATENATE($B6,"!",IF(INDIRECT(CONCATENATE($B6, "!I", IF(INDIRECT(CONCATENATE($B6, "!A1"))="Comment ID", 1,2)))="Category", "T","T"),IF(INDIRECT(CONCATENATE($B6, "!A1"))="Comment ID", 2,3),":",IF(INDIRECT(CONCATENATE($B6, "!I", IF(INDIRECT(CONCATENATE($B6, "!A1"))="Comment ID", 1,2)))="Category", "T","T"),"99999")), "&lt;&gt;",INDIRECT(CONCATENATE($B6,"!",IF(INDIRECT(CONCATENATE($B6, "!I", IF(INDIRECT(CONCATENATE($B6, "!A1"))="Comment ID", 1,2)))="Category", "X","X"),IF(INDIRECT(CONCATENATE($B6, "!A1"))="Comment ID", 2,3),":",IF(INDIRECT(CONCATENATE($B6, "!I", IF(INDIRECT(CONCATENATE($B6, "!A1"))="Comment ID", 1,2)))="Category", "X","X"),"99999")), "="))</f>
        <v>0</v>
      </c>
    </row>
    <row r="7" customFormat="false" ht="15" hidden="false" customHeight="false" outlineLevel="0" collapsed="false">
      <c r="B7" s="37" t="s">
        <v>967</v>
      </c>
      <c r="C7" s="38" t="n">
        <f aca="true">IF($B7="","",COUNTIF(INDIRECT(CONCATENATE($B7,"!",IF(INDIRECT(CONCATENATE($B7, "!I", IF(INDIRECT(CONCATENATE($B7, "!A1"))="Comment ID", 1,2)))="Category", "G","H"),IF(INDIRECT(CONCATENATE($B7, "!A1"))="Comment ID", 2,3),":",IF(INDIRECT(CONCATENATE($B7, "!I", IF(INDIRECT(CONCATENATE($B7, "!A1"))="Comment ID", 1,2)))="Category", "G","H"),"99999")), "&lt;&gt;"))</f>
        <v>3</v>
      </c>
      <c r="D7" s="38" t="n">
        <f aca="true">IF($B7="","",COUNTIF(INDIRECT(CONCATENATE($B7,"!",IF(INDIRECT(CONCATENATE($B7, "!I", IF(INDIRECT(CONCATENATE($B7, "!A1"))="Comment ID", 1,2)))="Category", "L","L"),IF(INDIRECT(CONCATENATE($B7, "!A1"))="Comment ID", 2,3),":",IF(INDIRECT(CONCATENATE($B7, "!I", IF(INDIRECT(CONCATENATE($B7, "!A1"))="Comment ID", 1,2)))="Category", "L","L"),"99999")), "Editorial"))</f>
        <v>1</v>
      </c>
      <c r="E7" s="38" t="n">
        <f aca="true">IF($B7="","",COUNTIF(INDIRECT(CONCATENATE($B7,"!",IF(INDIRECT(CONCATENATE($B7, "!I", IF(INDIRECT(CONCATENATE($B7, "!A1"))="Comment ID", 1,2)))="Category", "L","L"),IF(INDIRECT(CONCATENATE($B7, "!A1"))="Comment ID", 2,3),":",IF(INDIRECT(CONCATENATE($B7, "!I", IF(INDIRECT(CONCATENATE($B7, "!A1"))="Comment ID", 1,2)))="Category", "L","L"),"99999")), "Technical"))</f>
        <v>2</v>
      </c>
      <c r="F7" s="38" t="n">
        <f aca="true">IF($B7="","",COUNTIF(INDIRECT(CONCATENATE($B7,"!",IF(INDIRECT(CONCATENATE($B7, "!I", IF(INDIRECT(CONCATENATE($B7, "!A1"))="Comment ID", 1,2)))="Category", "L","L"),IF(INDIRECT(CONCATENATE($B7, "!A1"))="Comment ID", 2,3),":",IF(INDIRECT(CONCATENATE($B7, "!I", IF(INDIRECT(CONCATENATE($B7, "!A1"))="Comment ID", 1,2)))="Category", "L","L"),"99999")), "General"))</f>
        <v>0</v>
      </c>
      <c r="G7" s="38" t="n">
        <f aca="false">IF($B7="","",C7-SUM(D7:F7))</f>
        <v>0</v>
      </c>
      <c r="H7" s="38" t="n">
        <f aca="true">IF($B7="","",COUNTIF(INDIRECT(CONCATENATE($B7,"!",IF(INDIRECT(CONCATENATE($B7, "!I", IF(INDIRECT(CONCATENATE($B7, "!A1"))="Comment ID", 1,2)))="Category", "T","T"),IF(INDIRECT(CONCATENATE($B7, "!A1"))="Comment ID", 2,3),":",IF(INDIRECT(CONCATENATE($B7, "!I", IF(INDIRECT(CONCATENATE($B7, "!A1"))="Comment ID", 1,2)))="Category", "T","T"),"99999")), "Accepted"))</f>
        <v>1</v>
      </c>
      <c r="I7" s="38" t="n">
        <f aca="true">IF($B7="","",COUNTIF(INDIRECT(CONCATENATE($B7,"!",IF(INDIRECT(CONCATENATE($B7, "!I", IF(INDIRECT(CONCATENATE($B7, "!A1"))="Comment ID", 1,2)))="Category", "T","T"),IF(INDIRECT(CONCATENATE($B7, "!A1"))="Comment ID", 2,3),":",IF(INDIRECT(CONCATENATE($B7, "!I", IF(INDIRECT(CONCATENATE($B7, "!A1"))="Comment ID", 1,2)))="Category", "T","T"),"99999")), "Revised"))</f>
        <v>2</v>
      </c>
      <c r="J7" s="38" t="n">
        <f aca="true">IF($B7="","",COUNTIF(INDIRECT(CONCATENATE($B7,"!",IF(INDIRECT(CONCATENATE($B7, "!I", IF(INDIRECT(CONCATENATE($B7, "!A1"))="Comment ID", 1,2)))="Category", "T","T"),IF(INDIRECT(CONCATENATE($B7, "!A1"))="Comment ID", 2,3),":",IF(INDIRECT(CONCATENATE($B7, "!I", IF(INDIRECT(CONCATENATE($B7, "!A1"))="Comment ID", 1,2)))="Category", "T","T"),"99999")), "Rejected"))</f>
        <v>0</v>
      </c>
      <c r="K7" s="38" t="n">
        <f aca="false">IF($B7="","",C7-SUM(H7:J7))</f>
        <v>0</v>
      </c>
      <c r="L7" s="38" t="n">
        <f aca="true">IF($B7="","",COUNTIFS(INDIRECT(CONCATENATE($B7,"!",IF(INDIRECT(CONCATENATE($B7, "!I", IF(INDIRECT(CONCATENATE($B7, "!A1"))="Comment ID", 1,2)))="Category", "L","L"),IF(INDIRECT(CONCATENATE($B7, "!A1"))="Comment ID", 2,3),":",IF(INDIRECT(CONCATENATE($B7, "!I", IF(INDIRECT(CONCATENATE($B7, "!A1"))="Comment ID", 1,2)))="Category", "L","L"),"99999")), "Editorial",INDIRECT(CONCATENATE($B7,"!",IF(INDIRECT(CONCATENATE($B7, "!I", IF(INDIRECT(CONCATENATE($B7, "!A1"))="Comment ID", 1,2)))="Category", "T","T"),IF(INDIRECT(CONCATENATE($B7, "!A1"))="Comment ID", 2,3),":",IF(INDIRECT(CONCATENATE($B7, "!I", IF(INDIRECT(CONCATENATE($B7, "!A1"))="Comment ID", 1,2)))="Category", "T","T"),"99999")), "="))</f>
        <v>0</v>
      </c>
      <c r="M7" s="38" t="n">
        <f aca="true">IF($B7="","",COUNTIFS(INDIRECT(CONCATENATE($B7,"!",IF(INDIRECT(CONCATENATE($B7, "!I", IF(INDIRECT(CONCATENATE($B7, "!A1"))="Comment ID", 1,2)))="Category", "L","L"),IF(INDIRECT(CONCATENATE($B7, "!A1"))="Comment ID", 2,3),":",IF(INDIRECT(CONCATENATE($B7, "!I", IF(INDIRECT(CONCATENATE($B7, "!A1"))="Comment ID", 1,2)))="Category", "L","L"),"99999")), "Technical",INDIRECT(CONCATENATE($B7,"!",IF(INDIRECT(CONCATENATE($B7, "!I", IF(INDIRECT(CONCATENATE($B7, "!A1"))="Comment ID", 1,2)))="Category", "T","T"),IF(INDIRECT(CONCATENATE($B7, "!A1"))="Comment ID", 2,3),":",IF(INDIRECT(CONCATENATE($B7, "!I", IF(INDIRECT(CONCATENATE($B7, "!A1"))="Comment ID", 1,2)))="Category", "T","T"),"99999")), "="))</f>
        <v>0</v>
      </c>
      <c r="N7" s="38" t="n">
        <f aca="true">IF($B7="","",COUNTIFS(INDIRECT(CONCATENATE($B7,"!",IF(INDIRECT(CONCATENATE($B7, "!I", IF(INDIRECT(CONCATENATE($B7, "!A1"))="Comment ID", 1,2)))="Category", "L","L"),IF(INDIRECT(CONCATENATE($B7, "!A1"))="Comment ID", 2,3),":",IF(INDIRECT(CONCATENATE($B7, "!I", IF(INDIRECT(CONCATENATE($B7, "!A1"))="Comment ID", 1,2)))="Category", "L","L"),"99999")), "General",INDIRECT(CONCATENATE($B7,"!",IF(INDIRECT(CONCATENATE($B7, "!I", IF(INDIRECT(CONCATENATE($B7, "!A1"))="Comment ID", 1,2)))="Category", "T","T"),IF(INDIRECT(CONCATENATE($B7, "!A1"))="Comment ID", 2,3),":",IF(INDIRECT(CONCATENATE($B7, "!I", IF(INDIRECT(CONCATENATE($B7, "!A1"))="Comment ID", 1,2)))="Category", "T","T"),"99999")), "="))</f>
        <v>0</v>
      </c>
      <c r="O7" s="38" t="n">
        <f aca="true">IF($B7="","",COUNTIF(INDIRECT(CONCATENATE($B7,"!",IF(INDIRECT(CONCATENATE($B7, "!I", IF(INDIRECT(CONCATENATE($B7, "!A1"))="Comment ID", 1,2)))="Category", "L","L"),IF(INDIRECT(CONCATENATE($B7, "!A1"))="Comment ID", 2,3),":",IF(INDIRECT(CONCATENATE($B7, "!I", IF(INDIRECT(CONCATENATE($B7, "!A1"))="Comment ID", 1,2)))="Category", "X","X"),"99999")), "Done"))</f>
        <v>3</v>
      </c>
      <c r="P7" s="38" t="n">
        <f aca="true">IF($B7="","",COUNTIFS(INDIRECT(CONCATENATE($B7,"!",IF(INDIRECT(CONCATENATE($B7, "!I", IF(INDIRECT(CONCATENATE($B7, "!A1"))="Comment ID", 1,2)))="Category", "T","T"),IF(INDIRECT(CONCATENATE($B7, "!A1"))="Comment ID", 2,3),":",IF(INDIRECT(CONCATENATE($B7, "!I", IF(INDIRECT(CONCATENATE($B7, "!A1"))="Comment ID", 1,2)))="Category", "T","T"),"99999")), "&lt;&gt;Rejected",INDIRECT(CONCATENATE($B7,"!",IF(INDIRECT(CONCATENATE($B7, "!I", IF(INDIRECT(CONCATENATE($B7, "!A1"))="Comment ID", 1,2)))="Category", "T","T"),IF(INDIRECT(CONCATENATE($B7, "!A1"))="Comment ID", 2,3),":",IF(INDIRECT(CONCATENATE($B7, "!I", IF(INDIRECT(CONCATENATE($B7, "!A1"))="Comment ID", 1,2)))="Category", "T","T"),"99999")), "&lt;&gt;",INDIRECT(CONCATENATE($B7,"!",IF(INDIRECT(CONCATENATE($B7, "!I", IF(INDIRECT(CONCATENATE($B7, "!A1"))="Comment ID", 1,2)))="Category", "X","X"),IF(INDIRECT(CONCATENATE($B7, "!A1"))="Comment ID", 2,3),":",IF(INDIRECT(CONCATENATE($B7, "!I", IF(INDIRECT(CONCATENATE($B7, "!A1"))="Comment ID", 1,2)))="Category", "X","X"),"99999")), "="))</f>
        <v>0</v>
      </c>
    </row>
    <row r="8" customFormat="false" ht="15" hidden="false" customHeight="false" outlineLevel="0" collapsed="false">
      <c r="B8" s="35" t="s">
        <v>968</v>
      </c>
      <c r="C8" s="36" t="n">
        <f aca="true">IF($B8="","",COUNTIF(INDIRECT(CONCATENATE($B8,"!",IF(INDIRECT(CONCATENATE($B8, "!I", IF(INDIRECT(CONCATENATE($B8, "!A1"))="Comment ID", 1,2)))="Category", "G","H"),IF(INDIRECT(CONCATENATE($B8, "!A1"))="Comment ID", 2,3),":",IF(INDIRECT(CONCATENATE($B8, "!I", IF(INDIRECT(CONCATENATE($B8, "!A1"))="Comment ID", 1,2)))="Category", "G","H"),"99999")), "&lt;&gt;"))</f>
        <v>1</v>
      </c>
      <c r="D8" s="36" t="n">
        <f aca="true">IF($B8="","",COUNTIF(INDIRECT(CONCATENATE($B8,"!",IF(INDIRECT(CONCATENATE($B8, "!I", IF(INDIRECT(CONCATENATE($B8, "!A1"))="Comment ID", 1,2)))="Category", "L","L"),IF(INDIRECT(CONCATENATE($B8, "!A1"))="Comment ID", 2,3),":",IF(INDIRECT(CONCATENATE($B8, "!I", IF(INDIRECT(CONCATENATE($B8, "!A1"))="Comment ID", 1,2)))="Category", "L","L"),"99999")), "Editorial"))</f>
        <v>0</v>
      </c>
      <c r="E8" s="36" t="n">
        <f aca="true">IF($B8="","",COUNTIF(INDIRECT(CONCATENATE($B8,"!",IF(INDIRECT(CONCATENATE($B8, "!I", IF(INDIRECT(CONCATENATE($B8, "!A1"))="Comment ID", 1,2)))="Category", "L","L"),IF(INDIRECT(CONCATENATE($B8, "!A1"))="Comment ID", 2,3),":",IF(INDIRECT(CONCATENATE($B8, "!I", IF(INDIRECT(CONCATENATE($B8, "!A1"))="Comment ID", 1,2)))="Category", "L","L"),"99999")), "Technical"))</f>
        <v>1</v>
      </c>
      <c r="F8" s="36" t="n">
        <f aca="true">IF($B8="","",COUNTIF(INDIRECT(CONCATENATE($B8,"!",IF(INDIRECT(CONCATENATE($B8, "!I", IF(INDIRECT(CONCATENATE($B8, "!A1"))="Comment ID", 1,2)))="Category", "L","L"),IF(INDIRECT(CONCATENATE($B8, "!A1"))="Comment ID", 2,3),":",IF(INDIRECT(CONCATENATE($B8, "!I", IF(INDIRECT(CONCATENATE($B8, "!A1"))="Comment ID", 1,2)))="Category", "L","L"),"99999")), "General"))</f>
        <v>0</v>
      </c>
      <c r="G8" s="36" t="n">
        <f aca="false">IF($B8="","",C8-SUM(D8:F8))</f>
        <v>0</v>
      </c>
      <c r="H8" s="36" t="n">
        <f aca="true">IF($B8="","",COUNTIF(INDIRECT(CONCATENATE($B8,"!",IF(INDIRECT(CONCATENATE($B8, "!I", IF(INDIRECT(CONCATENATE($B8, "!A1"))="Comment ID", 1,2)))="Category", "T","T"),IF(INDIRECT(CONCATENATE($B8, "!A1"))="Comment ID", 2,3),":",IF(INDIRECT(CONCATENATE($B8, "!I", IF(INDIRECT(CONCATENATE($B8, "!A1"))="Comment ID", 1,2)))="Category", "T","T"),"99999")), "Accepted"))</f>
        <v>0</v>
      </c>
      <c r="I8" s="36" t="n">
        <f aca="true">IF($B8="","",COUNTIF(INDIRECT(CONCATENATE($B8,"!",IF(INDIRECT(CONCATENATE($B8, "!I", IF(INDIRECT(CONCATENATE($B8, "!A1"))="Comment ID", 1,2)))="Category", "T","T"),IF(INDIRECT(CONCATENATE($B8, "!A1"))="Comment ID", 2,3),":",IF(INDIRECT(CONCATENATE($B8, "!I", IF(INDIRECT(CONCATENATE($B8, "!A1"))="Comment ID", 1,2)))="Category", "T","T"),"99999")), "Revised"))</f>
        <v>0</v>
      </c>
      <c r="J8" s="36" t="n">
        <f aca="true">IF($B8="","",COUNTIF(INDIRECT(CONCATENATE($B8,"!",IF(INDIRECT(CONCATENATE($B8, "!I", IF(INDIRECT(CONCATENATE($B8, "!A1"))="Comment ID", 1,2)))="Category", "T","T"),IF(INDIRECT(CONCATENATE($B8, "!A1"))="Comment ID", 2,3),":",IF(INDIRECT(CONCATENATE($B8, "!I", IF(INDIRECT(CONCATENATE($B8, "!A1"))="Comment ID", 1,2)))="Category", "T","T"),"99999")), "Rejected"))</f>
        <v>1</v>
      </c>
      <c r="K8" s="36" t="n">
        <f aca="false">IF($B8="","",C8-SUM(H8:J8))</f>
        <v>0</v>
      </c>
      <c r="L8" s="36"/>
      <c r="M8" s="36"/>
      <c r="N8" s="36"/>
      <c r="O8" s="36" t="n">
        <f aca="true">IF($B8="","",COUNTIF(INDIRECT(CONCATENATE($B8,"!",IF(INDIRECT(CONCATENATE($B8, "!I", IF(INDIRECT(CONCATENATE($B8, "!A1"))="Comment ID", 1,2)))="Category", "L","L"),IF(INDIRECT(CONCATENATE($B8, "!A1"))="Comment ID", 2,3),":",IF(INDIRECT(CONCATENATE($B8, "!I", IF(INDIRECT(CONCATENATE($B8, "!A1"))="Comment ID", 1,2)))="Category", "X","X"),"99999")), "Done"))</f>
        <v>0</v>
      </c>
      <c r="P8" s="36" t="n">
        <f aca="true">IF($B8="","",COUNTIFS(INDIRECT(CONCATENATE($B8,"!",IF(INDIRECT(CONCATENATE($B8, "!I", IF(INDIRECT(CONCATENATE($B8, "!A1"))="Comment ID", 1,2)))="Category", "T","T"),IF(INDIRECT(CONCATENATE($B8, "!A1"))="Comment ID", 2,3),":",IF(INDIRECT(CONCATENATE($B8, "!I", IF(INDIRECT(CONCATENATE($B8, "!A1"))="Comment ID", 1,2)))="Category", "T","T"),"99999")), "&lt;&gt;Rejected",INDIRECT(CONCATENATE($B8,"!",IF(INDIRECT(CONCATENATE($B8, "!I", IF(INDIRECT(CONCATENATE($B8, "!A1"))="Comment ID", 1,2)))="Category", "T","T"),IF(INDIRECT(CONCATENATE($B8, "!A1"))="Comment ID", 2,3),":",IF(INDIRECT(CONCATENATE($B8, "!I", IF(INDIRECT(CONCATENATE($B8, "!A1"))="Comment ID", 1,2)))="Category", "T","T"),"99999")), "&lt;&gt;",INDIRECT(CONCATENATE($B8,"!",IF(INDIRECT(CONCATENATE($B8, "!I", IF(INDIRECT(CONCATENATE($B8, "!A1"))="Comment ID", 1,2)))="Category", "X","X"),IF(INDIRECT(CONCATENATE($B8, "!A1"))="Comment ID", 2,3),":",IF(INDIRECT(CONCATENATE($B8, "!I", IF(INDIRECT(CONCATENATE($B8, "!A1"))="Comment ID", 1,2)))="Category", "X","X"),"99999")), "="))</f>
        <v>0</v>
      </c>
    </row>
    <row r="9" customFormat="false" ht="15" hidden="false" customHeight="false" outlineLevel="0" collapsed="false">
      <c r="B9" s="37"/>
      <c r="C9" s="38" t="str">
        <f aca="true">IF($B9="","",COUNTIF(INDIRECT(CONCATENATE($B9,"!",IF(INDIRECT(CONCATENATE($B9, "!I", IF(INDIRECT(CONCATENATE($B9, "!A1"))="Comment ID", 1,2)))="Category", "G","H"),IF(INDIRECT(CONCATENATE($B9, "!A1"))="Comment ID", 2,3),":",IF(INDIRECT(CONCATENATE($B9, "!I", IF(INDIRECT(CONCATENATE($B9, "!A1"))="Comment ID", 1,2)))="Category", "G","H"),"99999")), "&lt;&gt;"))</f>
        <v/>
      </c>
      <c r="D9" s="38" t="str">
        <f aca="true">IF($B9="","",COUNTIF(INDIRECT(CONCATENATE($B9,"!",IF(INDIRECT(CONCATENATE($B9, "!I", IF(INDIRECT(CONCATENATE($B9, "!A1"))="Comment ID", 1,2)))="Category", "L","L"),IF(INDIRECT(CONCATENATE($B9, "!A1"))="Comment ID", 2,3),":",IF(INDIRECT(CONCATENATE($B9, "!I", IF(INDIRECT(CONCATENATE($B9, "!A1"))="Comment ID", 1,2)))="Category", "L","L"),"99999")), "Editorial"))</f>
        <v/>
      </c>
      <c r="E9" s="38" t="str">
        <f aca="true">IF($B9="","",COUNTIF(INDIRECT(CONCATENATE($B9,"!",IF(INDIRECT(CONCATENATE($B9, "!I", IF(INDIRECT(CONCATENATE($B9, "!A1"))="Comment ID", 1,2)))="Category", "L","L"),IF(INDIRECT(CONCATENATE($B9, "!A1"))="Comment ID", 2,3),":",IF(INDIRECT(CONCATENATE($B9, "!I", IF(INDIRECT(CONCATENATE($B9, "!A1"))="Comment ID", 1,2)))="Category", "L","L"),"99999")), "Technical"))</f>
        <v/>
      </c>
      <c r="F9" s="38" t="str">
        <f aca="true">IF($B9="","",COUNTIF(INDIRECT(CONCATENATE($B9,"!",IF(INDIRECT(CONCATENATE($B9, "!I", IF(INDIRECT(CONCATENATE($B9, "!A1"))="Comment ID", 1,2)))="Category", "L","L"),IF(INDIRECT(CONCATENATE($B9, "!A1"))="Comment ID", 2,3),":",IF(INDIRECT(CONCATENATE($B9, "!I", IF(INDIRECT(CONCATENATE($B9, "!A1"))="Comment ID", 1,2)))="Category", "L","L"),"99999")), "General"))</f>
        <v/>
      </c>
      <c r="G9" s="38" t="str">
        <f aca="false">IF($B9="","",C9-SUM(D9:F9))</f>
        <v/>
      </c>
      <c r="H9" s="38" t="str">
        <f aca="true">IF($B9="","",COUNTIF(INDIRECT(CONCATENATE($B9,"!",IF(INDIRECT(CONCATENATE($B9, "!I", IF(INDIRECT(CONCATENATE($B9, "!A1"))="Comment ID", 1,2)))="Category", "T","T"),IF(INDIRECT(CONCATENATE($B9, "!A1"))="Comment ID", 2,3),":",IF(INDIRECT(CONCATENATE($B9, "!I", IF(INDIRECT(CONCATENATE($B9, "!A1"))="Comment ID", 1,2)))="Category", "T","T"),"99999")), "Accepted"))</f>
        <v/>
      </c>
      <c r="I9" s="38" t="str">
        <f aca="true">IF($B9="","",COUNTIF(INDIRECT(CONCATENATE($B9,"!",IF(INDIRECT(CONCATENATE($B9, "!I", IF(INDIRECT(CONCATENATE($B9, "!A1"))="Comment ID", 1,2)))="Category", "T","T"),IF(INDIRECT(CONCATENATE($B9, "!A1"))="Comment ID", 2,3),":",IF(INDIRECT(CONCATENATE($B9, "!I", IF(INDIRECT(CONCATENATE($B9, "!A1"))="Comment ID", 1,2)))="Category", "T","T"),"99999")), "Revised"))</f>
        <v/>
      </c>
      <c r="J9" s="38" t="str">
        <f aca="true">IF($B9="","",COUNTIF(INDIRECT(CONCATENATE($B9,"!",IF(INDIRECT(CONCATENATE($B9, "!I", IF(INDIRECT(CONCATENATE($B9, "!A1"))="Comment ID", 1,2)))="Category", "T","T"),IF(INDIRECT(CONCATENATE($B9, "!A1"))="Comment ID", 2,3),":",IF(INDIRECT(CONCATENATE($B9, "!I", IF(INDIRECT(CONCATENATE($B9, "!A1"))="Comment ID", 1,2)))="Category", "T","T"),"99999")), "Rejected"))</f>
        <v/>
      </c>
      <c r="K9" s="38" t="str">
        <f aca="false">IF($B9="","",C9-SUM(H9:J9))</f>
        <v/>
      </c>
      <c r="L9" s="38"/>
      <c r="M9" s="38"/>
      <c r="N9" s="38"/>
      <c r="O9" s="38" t="str">
        <f aca="true">IF($B9="","",COUNTIF(INDIRECT(CONCATENATE($B9,"!",IF(INDIRECT(CONCATENATE($B9, "!I", IF(INDIRECT(CONCATENATE($B9, "!A1"))="Comment ID", 1,2)))="Category", "L","L"),IF(INDIRECT(CONCATENATE($B9, "!A1"))="Comment ID", 2,3),":",IF(INDIRECT(CONCATENATE($B9, "!I", IF(INDIRECT(CONCATENATE($B9, "!A1"))="Comment ID", 1,2)))="Category", "X","X"),"99999")), "Done"))</f>
        <v/>
      </c>
      <c r="P9" s="38" t="str">
        <f aca="true">IF($B9="","",COUNTIFS(INDIRECT(CONCATENATE($B9,"!",IF(INDIRECT(CONCATENATE($B9, "!I", IF(INDIRECT(CONCATENATE($B9, "!A1"))="Comment ID", 1,2)))="Category", "T","T"),IF(INDIRECT(CONCATENATE($B9, "!A1"))="Comment ID", 2,3),":",IF(INDIRECT(CONCATENATE($B9, "!I", IF(INDIRECT(CONCATENATE($B9, "!A1"))="Comment ID", 1,2)))="Category", "T","T"),"99999")), "&lt;&gt;Rejected",INDIRECT(CONCATENATE($B9,"!",IF(INDIRECT(CONCATENATE($B9, "!I", IF(INDIRECT(CONCATENATE($B9, "!A1"))="Comment ID", 1,2)))="Category", "T","T"),IF(INDIRECT(CONCATENATE($B9, "!A1"))="Comment ID", 2,3),":",IF(INDIRECT(CONCATENATE($B9, "!I", IF(INDIRECT(CONCATENATE($B9, "!A1"))="Comment ID", 1,2)))="Category", "T","T"),"99999")), "&lt;&gt;",INDIRECT(CONCATENATE($B9,"!",IF(INDIRECT(CONCATENATE($B9, "!I", IF(INDIRECT(CONCATENATE($B9, "!A1"))="Comment ID", 1,2)))="Category", "X","X"),IF(INDIRECT(CONCATENATE($B9, "!A1"))="Comment ID", 2,3),":",IF(INDIRECT(CONCATENATE($B9, "!I", IF(INDIRECT(CONCATENATE($B9, "!A1"))="Comment ID", 1,2)))="Category", "X","X"),"99999")), "="))</f>
        <v/>
      </c>
    </row>
    <row r="10" customFormat="false" ht="15" hidden="false" customHeight="false" outlineLevel="0" collapsed="false">
      <c r="B10" s="35"/>
      <c r="C10" s="36" t="str">
        <f aca="true">IF($B10="","",COUNTIF(INDIRECT(CONCATENATE($B10,"!",IF(INDIRECT(CONCATENATE($B10, "!I", IF(INDIRECT(CONCATENATE($B10, "!A1"))="Comment ID", 1,2)))="Category", "G","H"),IF(INDIRECT(CONCATENATE($B10, "!A1"))="Comment ID", 2,3),":",IF(INDIRECT(CONCATENATE($B10, "!I", IF(INDIRECT(CONCATENATE($B10, "!A1"))="Comment ID", 1,2)))="Category", "G","H"),"99999")), "&lt;&gt;"))</f>
        <v/>
      </c>
      <c r="D10" s="36" t="str">
        <f aca="true">IF($B10="","",COUNTIF(INDIRECT(CONCATENATE($B10,"!",IF(INDIRECT(CONCATENATE($B10, "!I", IF(INDIRECT(CONCATENATE($B10, "!A1"))="Comment ID", 1,2)))="Category", "L","L"),IF(INDIRECT(CONCATENATE($B10, "!A1"))="Comment ID", 2,3),":",IF(INDIRECT(CONCATENATE($B10, "!I", IF(INDIRECT(CONCATENATE($B10, "!A1"))="Comment ID", 1,2)))="Category", "L","L"),"99999")), "Editorial"))</f>
        <v/>
      </c>
      <c r="E10" s="36" t="str">
        <f aca="true">IF($B10="","",COUNTIF(INDIRECT(CONCATENATE($B10,"!",IF(INDIRECT(CONCATENATE($B10, "!I", IF(INDIRECT(CONCATENATE($B10, "!A1"))="Comment ID", 1,2)))="Category", "L","L"),IF(INDIRECT(CONCATENATE($B10, "!A1"))="Comment ID", 2,3),":",IF(INDIRECT(CONCATENATE($B10, "!I", IF(INDIRECT(CONCATENATE($B10, "!A1"))="Comment ID", 1,2)))="Category", "L","L"),"99999")), "Technical"))</f>
        <v/>
      </c>
      <c r="F10" s="36" t="str">
        <f aca="true">IF($B10="","",COUNTIF(INDIRECT(CONCATENATE($B10,"!",IF(INDIRECT(CONCATENATE($B10, "!I", IF(INDIRECT(CONCATENATE($B10, "!A1"))="Comment ID", 1,2)))="Category", "L","L"),IF(INDIRECT(CONCATENATE($B10, "!A1"))="Comment ID", 2,3),":",IF(INDIRECT(CONCATENATE($B10, "!I", IF(INDIRECT(CONCATENATE($B10, "!A1"))="Comment ID", 1,2)))="Category", "L","L"),"99999")), "General"))</f>
        <v/>
      </c>
      <c r="G10" s="36" t="str">
        <f aca="false">IF($B10="","",C10-SUM(D10:F10))</f>
        <v/>
      </c>
      <c r="H10" s="36" t="str">
        <f aca="true">IF($B10="","",COUNTIF(INDIRECT(CONCATENATE($B10,"!",IF(INDIRECT(CONCATENATE($B10, "!I", IF(INDIRECT(CONCATENATE($B10, "!A1"))="Comment ID", 1,2)))="Category", "T","T"),IF(INDIRECT(CONCATENATE($B10, "!A1"))="Comment ID", 2,3),":",IF(INDIRECT(CONCATENATE($B10, "!I", IF(INDIRECT(CONCATENATE($B10, "!A1"))="Comment ID", 1,2)))="Category", "T","T"),"99999")), "Accepted"))</f>
        <v/>
      </c>
      <c r="I10" s="36" t="str">
        <f aca="true">IF($B10="","",COUNTIF(INDIRECT(CONCATENATE($B10,"!",IF(INDIRECT(CONCATENATE($B10, "!I", IF(INDIRECT(CONCATENATE($B10, "!A1"))="Comment ID", 1,2)))="Category", "T","T"),IF(INDIRECT(CONCATENATE($B10, "!A1"))="Comment ID", 2,3),":",IF(INDIRECT(CONCATENATE($B10, "!I", IF(INDIRECT(CONCATENATE($B10, "!A1"))="Comment ID", 1,2)))="Category", "T","T"),"99999")), "Revised"))</f>
        <v/>
      </c>
      <c r="J10" s="36" t="str">
        <f aca="true">IF($B10="","",COUNTIF(INDIRECT(CONCATENATE($B10,"!",IF(INDIRECT(CONCATENATE($B10, "!I", IF(INDIRECT(CONCATENATE($B10, "!A1"))="Comment ID", 1,2)))="Category", "T","T"),IF(INDIRECT(CONCATENATE($B10, "!A1"))="Comment ID", 2,3),":",IF(INDIRECT(CONCATENATE($B10, "!I", IF(INDIRECT(CONCATENATE($B10, "!A1"))="Comment ID", 1,2)))="Category", "T","T"),"99999")), "Rejected"))</f>
        <v/>
      </c>
      <c r="K10" s="36" t="str">
        <f aca="false">IF($B10="","",C10-SUM(H10:J10))</f>
        <v/>
      </c>
      <c r="L10" s="36"/>
      <c r="M10" s="36"/>
      <c r="N10" s="36"/>
      <c r="O10" s="36" t="str">
        <f aca="true">IF($B10="","",COUNTIF(INDIRECT(CONCATENATE($B10,"!",IF(INDIRECT(CONCATENATE($B10, "!I", IF(INDIRECT(CONCATENATE($B10, "!A1"))="Comment ID", 1,2)))="Category", "L","L"),IF(INDIRECT(CONCATENATE($B10, "!A1"))="Comment ID", 2,3),":",IF(INDIRECT(CONCATENATE($B10, "!I", IF(INDIRECT(CONCATENATE($B10, "!A1"))="Comment ID", 1,2)))="Category", "X","X"),"99999")), "Done"))</f>
        <v/>
      </c>
      <c r="P10" s="36" t="str">
        <f aca="true">IF($B10="","",COUNTIFS(INDIRECT(CONCATENATE($B10,"!",IF(INDIRECT(CONCATENATE($B10, "!I", IF(INDIRECT(CONCATENATE($B10, "!A1"))="Comment ID", 1,2)))="Category", "T","T"),IF(INDIRECT(CONCATENATE($B10, "!A1"))="Comment ID", 2,3),":",IF(INDIRECT(CONCATENATE($B10, "!I", IF(INDIRECT(CONCATENATE($B10, "!A1"))="Comment ID", 1,2)))="Category", "T","T"),"99999")), "&lt;&gt;Rejected",INDIRECT(CONCATENATE($B10,"!",IF(INDIRECT(CONCATENATE($B10, "!I", IF(INDIRECT(CONCATENATE($B10, "!A1"))="Comment ID", 1,2)))="Category", "T","T"),IF(INDIRECT(CONCATENATE($B10, "!A1"))="Comment ID", 2,3),":",IF(INDIRECT(CONCATENATE($B10, "!I", IF(INDIRECT(CONCATENATE($B10, "!A1"))="Comment ID", 1,2)))="Category", "T","T"),"99999")), "&lt;&gt;",INDIRECT(CONCATENATE($B10,"!",IF(INDIRECT(CONCATENATE($B10, "!I", IF(INDIRECT(CONCATENATE($B10, "!A1"))="Comment ID", 1,2)))="Category", "X","X"),IF(INDIRECT(CONCATENATE($B10, "!A1"))="Comment ID", 2,3),":",IF(INDIRECT(CONCATENATE($B10, "!I", IF(INDIRECT(CONCATENATE($B10, "!A1"))="Comment ID", 1,2)))="Category", "X","X"),"99999")), "="))</f>
        <v/>
      </c>
    </row>
    <row r="11" customFormat="false" ht="15" hidden="false" customHeight="false" outlineLevel="0" collapsed="false">
      <c r="B11" s="37"/>
      <c r="C11" s="38" t="str">
        <f aca="true">IF($B11="","",COUNTIF(INDIRECT(CONCATENATE($B11,"!",IF(INDIRECT(CONCATENATE($B11, "!I", IF(INDIRECT(CONCATENATE($B11, "!A1"))="Comment ID", 1,2)))="Category", "G","H"),IF(INDIRECT(CONCATENATE($B11, "!A1"))="Comment ID", 2,3),":",IF(INDIRECT(CONCATENATE($B11, "!I", IF(INDIRECT(CONCATENATE($B11, "!A1"))="Comment ID", 1,2)))="Category", "G","H"),"99999")), "&lt;&gt;"))</f>
        <v/>
      </c>
      <c r="D11" s="38" t="str">
        <f aca="true">IF($B11="","",COUNTIF(INDIRECT(CONCATENATE($B11,"!",IF(INDIRECT(CONCATENATE($B11, "!I", IF(INDIRECT(CONCATENATE($B11, "!A1"))="Comment ID", 1,2)))="Category", "L","L"),IF(INDIRECT(CONCATENATE($B11, "!A1"))="Comment ID", 2,3),":",IF(INDIRECT(CONCATENATE($B11, "!I", IF(INDIRECT(CONCATENATE($B11, "!A1"))="Comment ID", 1,2)))="Category", "L","L"),"99999")), "Editorial"))</f>
        <v/>
      </c>
      <c r="E11" s="38" t="str">
        <f aca="true">IF($B11="","",COUNTIF(INDIRECT(CONCATENATE($B11,"!",IF(INDIRECT(CONCATENATE($B11, "!I", IF(INDIRECT(CONCATENATE($B11, "!A1"))="Comment ID", 1,2)))="Category", "L","L"),IF(INDIRECT(CONCATENATE($B11, "!A1"))="Comment ID", 2,3),":",IF(INDIRECT(CONCATENATE($B11, "!I", IF(INDIRECT(CONCATENATE($B11, "!A1"))="Comment ID", 1,2)))="Category", "L","L"),"99999")), "Technical"))</f>
        <v/>
      </c>
      <c r="F11" s="38" t="str">
        <f aca="true">IF($B11="","",COUNTIF(INDIRECT(CONCATENATE($B11,"!",IF(INDIRECT(CONCATENATE($B11, "!I", IF(INDIRECT(CONCATENATE($B11, "!A1"))="Comment ID", 1,2)))="Category", "L","L"),IF(INDIRECT(CONCATENATE($B11, "!A1"))="Comment ID", 2,3),":",IF(INDIRECT(CONCATENATE($B11, "!I", IF(INDIRECT(CONCATENATE($B11, "!A1"))="Comment ID", 1,2)))="Category", "L","L"),"99999")), "General"))</f>
        <v/>
      </c>
      <c r="G11" s="38" t="str">
        <f aca="false">IF($B11="","",C11-SUM(D11:F11))</f>
        <v/>
      </c>
      <c r="H11" s="38" t="str">
        <f aca="true">IF($B11="","",COUNTIF(INDIRECT(CONCATENATE($B11,"!",IF(INDIRECT(CONCATENATE($B11, "!I", IF(INDIRECT(CONCATENATE($B11, "!A1"))="Comment ID", 1,2)))="Category", "T","T"),IF(INDIRECT(CONCATENATE($B11, "!A1"))="Comment ID", 2,3),":",IF(INDIRECT(CONCATENATE($B11, "!I", IF(INDIRECT(CONCATENATE($B11, "!A1"))="Comment ID", 1,2)))="Category", "T","T"),"99999")), "Accepted"))</f>
        <v/>
      </c>
      <c r="I11" s="38" t="str">
        <f aca="true">IF($B11="","",COUNTIF(INDIRECT(CONCATENATE($B11,"!",IF(INDIRECT(CONCATENATE($B11, "!I", IF(INDIRECT(CONCATENATE($B11, "!A1"))="Comment ID", 1,2)))="Category", "T","T"),IF(INDIRECT(CONCATENATE($B11, "!A1"))="Comment ID", 2,3),":",IF(INDIRECT(CONCATENATE($B11, "!I", IF(INDIRECT(CONCATENATE($B11, "!A1"))="Comment ID", 1,2)))="Category", "T","T"),"99999")), "Revised"))</f>
        <v/>
      </c>
      <c r="J11" s="38" t="str">
        <f aca="true">IF($B11="","",COUNTIF(INDIRECT(CONCATENATE($B11,"!",IF(INDIRECT(CONCATENATE($B11, "!I", IF(INDIRECT(CONCATENATE($B11, "!A1"))="Comment ID", 1,2)))="Category", "T","T"),IF(INDIRECT(CONCATENATE($B11, "!A1"))="Comment ID", 2,3),":",IF(INDIRECT(CONCATENATE($B11, "!I", IF(INDIRECT(CONCATENATE($B11, "!A1"))="Comment ID", 1,2)))="Category", "T","T"),"99999")), "Rejected"))</f>
        <v/>
      </c>
      <c r="K11" s="38" t="str">
        <f aca="false">IF($B11="","",C11-SUM(H11:J11))</f>
        <v/>
      </c>
      <c r="L11" s="38"/>
      <c r="M11" s="38"/>
      <c r="N11" s="38"/>
      <c r="O11" s="38" t="str">
        <f aca="true">IF($B11="","",COUNTIF(INDIRECT(CONCATENATE($B11,"!",IF(INDIRECT(CONCATENATE($B11, "!I", IF(INDIRECT(CONCATENATE($B11, "!A1"))="Comment ID", 1,2)))="Category", "L","L"),IF(INDIRECT(CONCATENATE($B11, "!A1"))="Comment ID", 2,3),":",IF(INDIRECT(CONCATENATE($B11, "!I", IF(INDIRECT(CONCATENATE($B11, "!A1"))="Comment ID", 1,2)))="Category", "X","X"),"99999")), "Done"))</f>
        <v/>
      </c>
      <c r="P11" s="38" t="str">
        <f aca="true">IF($B11="","",COUNTIFS(INDIRECT(CONCATENATE($B11,"!",IF(INDIRECT(CONCATENATE($B11, "!I", IF(INDIRECT(CONCATENATE($B11, "!A1"))="Comment ID", 1,2)))="Category", "T","T"),IF(INDIRECT(CONCATENATE($B11, "!A1"))="Comment ID", 2,3),":",IF(INDIRECT(CONCATENATE($B11, "!I", IF(INDIRECT(CONCATENATE($B11, "!A1"))="Comment ID", 1,2)))="Category", "T","T"),"99999")), "&lt;&gt;Rejected",INDIRECT(CONCATENATE($B11,"!",IF(INDIRECT(CONCATENATE($B11, "!I", IF(INDIRECT(CONCATENATE($B11, "!A1"))="Comment ID", 1,2)))="Category", "T","T"),IF(INDIRECT(CONCATENATE($B11, "!A1"))="Comment ID", 2,3),":",IF(INDIRECT(CONCATENATE($B11, "!I", IF(INDIRECT(CONCATENATE($B11, "!A1"))="Comment ID", 1,2)))="Category", "T","T"),"99999")), "&lt;&gt;",INDIRECT(CONCATENATE($B11,"!",IF(INDIRECT(CONCATENATE($B11, "!I", IF(INDIRECT(CONCATENATE($B11, "!A1"))="Comment ID", 1,2)))="Category", "X","X"),IF(INDIRECT(CONCATENATE($B11, "!A1"))="Comment ID", 2,3),":",IF(INDIRECT(CONCATENATE($B11, "!I", IF(INDIRECT(CONCATENATE($B11, "!A1"))="Comment ID", 1,2)))="Category", "X","X"),"99999")), "="))</f>
        <v/>
      </c>
    </row>
    <row r="12" customFormat="false" ht="15" hidden="false" customHeight="false" outlineLevel="0" collapsed="false">
      <c r="B12" s="35"/>
      <c r="C12" s="36" t="str">
        <f aca="true">IF($B12="","",COUNTIF(INDIRECT(CONCATENATE($B12,"!",IF(INDIRECT(CONCATENATE($B12, "!I", IF(INDIRECT(CONCATENATE($B12, "!A1"))="Comment ID", 1,2)))="Category", "G","H"),IF(INDIRECT(CONCATENATE($B12, "!A1"))="Comment ID", 2,3),":",IF(INDIRECT(CONCATENATE($B12, "!I", IF(INDIRECT(CONCATENATE($B12, "!A1"))="Comment ID", 1,2)))="Category", "G","H"),"99999")), "&lt;&gt;"))</f>
        <v/>
      </c>
      <c r="D12" s="36" t="str">
        <f aca="true">IF($B12="","",COUNTIF(INDIRECT(CONCATENATE($B12,"!",IF(INDIRECT(CONCATENATE($B12, "!I", IF(INDIRECT(CONCATENATE($B12, "!A1"))="Comment ID", 1,2)))="Category", "L","L"),IF(INDIRECT(CONCATENATE($B12, "!A1"))="Comment ID", 2,3),":",IF(INDIRECT(CONCATENATE($B12, "!I", IF(INDIRECT(CONCATENATE($B12, "!A1"))="Comment ID", 1,2)))="Category", "L","L"),"99999")), "Editorial"))</f>
        <v/>
      </c>
      <c r="E12" s="36" t="str">
        <f aca="true">IF($B12="","",COUNTIF(INDIRECT(CONCATENATE($B12,"!",IF(INDIRECT(CONCATENATE($B12, "!I", IF(INDIRECT(CONCATENATE($B12, "!A1"))="Comment ID", 1,2)))="Category", "L","L"),IF(INDIRECT(CONCATENATE($B12, "!A1"))="Comment ID", 2,3),":",IF(INDIRECT(CONCATENATE($B12, "!I", IF(INDIRECT(CONCATENATE($B12, "!A1"))="Comment ID", 1,2)))="Category", "L","L"),"99999")), "Technical"))</f>
        <v/>
      </c>
      <c r="F12" s="36" t="str">
        <f aca="true">IF($B12="","",COUNTIF(INDIRECT(CONCATENATE($B12,"!",IF(INDIRECT(CONCATENATE($B12, "!I", IF(INDIRECT(CONCATENATE($B12, "!A1"))="Comment ID", 1,2)))="Category", "L","L"),IF(INDIRECT(CONCATENATE($B12, "!A1"))="Comment ID", 2,3),":",IF(INDIRECT(CONCATENATE($B12, "!I", IF(INDIRECT(CONCATENATE($B12, "!A1"))="Comment ID", 1,2)))="Category", "L","L"),"99999")), "General"))</f>
        <v/>
      </c>
      <c r="G12" s="36" t="str">
        <f aca="false">IF($B12="","",C12-SUM(D12:F12))</f>
        <v/>
      </c>
      <c r="H12" s="36" t="str">
        <f aca="true">IF($B12="","",COUNTIF(INDIRECT(CONCATENATE($B12,"!",IF(INDIRECT(CONCATENATE($B12, "!I", IF(INDIRECT(CONCATENATE($B12, "!A1"))="Comment ID", 1,2)))="Category", "T","T"),IF(INDIRECT(CONCATENATE($B12, "!A1"))="Comment ID", 2,3),":",IF(INDIRECT(CONCATENATE($B12, "!I", IF(INDIRECT(CONCATENATE($B12, "!A1"))="Comment ID", 1,2)))="Category", "T","T"),"99999")), "Accepted"))</f>
        <v/>
      </c>
      <c r="I12" s="36" t="str">
        <f aca="true">IF($B12="","",COUNTIF(INDIRECT(CONCATENATE($B12,"!",IF(INDIRECT(CONCATENATE($B12, "!I", IF(INDIRECT(CONCATENATE($B12, "!A1"))="Comment ID", 1,2)))="Category", "T","T"),IF(INDIRECT(CONCATENATE($B12, "!A1"))="Comment ID", 2,3),":",IF(INDIRECT(CONCATENATE($B12, "!I", IF(INDIRECT(CONCATENATE($B12, "!A1"))="Comment ID", 1,2)))="Category", "T","T"),"99999")), "Revised"))</f>
        <v/>
      </c>
      <c r="J12" s="36" t="str">
        <f aca="true">IF($B12="","",COUNTIF(INDIRECT(CONCATENATE($B12,"!",IF(INDIRECT(CONCATENATE($B12, "!I", IF(INDIRECT(CONCATENATE($B12, "!A1"))="Comment ID", 1,2)))="Category", "T","T"),IF(INDIRECT(CONCATENATE($B12, "!A1"))="Comment ID", 2,3),":",IF(INDIRECT(CONCATENATE($B12, "!I", IF(INDIRECT(CONCATENATE($B12, "!A1"))="Comment ID", 1,2)))="Category", "T","T"),"99999")), "Rejected"))</f>
        <v/>
      </c>
      <c r="K12" s="36" t="str">
        <f aca="false">IF($B12="","",C12-SUM(H12:J12))</f>
        <v/>
      </c>
      <c r="L12" s="36"/>
      <c r="M12" s="36"/>
      <c r="N12" s="36"/>
      <c r="O12" s="36" t="str">
        <f aca="true">IF($B12="","",COUNTIF(INDIRECT(CONCATENATE($B12,"!",IF(INDIRECT(CONCATENATE($B12, "!I", IF(INDIRECT(CONCATENATE($B12, "!A1"))="Comment ID", 1,2)))="Category", "L","L"),IF(INDIRECT(CONCATENATE($B12, "!A1"))="Comment ID", 2,3),":",IF(INDIRECT(CONCATENATE($B12, "!I", IF(INDIRECT(CONCATENATE($B12, "!A1"))="Comment ID", 1,2)))="Category", "X","X"),"99999")), "Done"))</f>
        <v/>
      </c>
      <c r="P12" s="36" t="str">
        <f aca="true">IF($B12="","",COUNTIFS(INDIRECT(CONCATENATE($B12,"!",IF(INDIRECT(CONCATENATE($B12, "!I", IF(INDIRECT(CONCATENATE($B12, "!A1"))="Comment ID", 1,2)))="Category", "T","T"),IF(INDIRECT(CONCATENATE($B12, "!A1"))="Comment ID", 2,3),":",IF(INDIRECT(CONCATENATE($B12, "!I", IF(INDIRECT(CONCATENATE($B12, "!A1"))="Comment ID", 1,2)))="Category", "T","T"),"99999")), "&lt;&gt;Rejected",INDIRECT(CONCATENATE($B12,"!",IF(INDIRECT(CONCATENATE($B12, "!I", IF(INDIRECT(CONCATENATE($B12, "!A1"))="Comment ID", 1,2)))="Category", "T","T"),IF(INDIRECT(CONCATENATE($B12, "!A1"))="Comment ID", 2,3),":",IF(INDIRECT(CONCATENATE($B12, "!I", IF(INDIRECT(CONCATENATE($B12, "!A1"))="Comment ID", 1,2)))="Category", "T","T"),"99999")), "&lt;&gt;",INDIRECT(CONCATENATE($B12,"!",IF(INDIRECT(CONCATENATE($B12, "!I", IF(INDIRECT(CONCATENATE($B12, "!A1"))="Comment ID", 1,2)))="Category", "X","X"),IF(INDIRECT(CONCATENATE($B12, "!A1"))="Comment ID", 2,3),":",IF(INDIRECT(CONCATENATE($B12, "!I", IF(INDIRECT(CONCATENATE($B12, "!A1"))="Comment ID", 1,2)))="Category", "X","X"),"99999")), "="))</f>
        <v/>
      </c>
    </row>
    <row r="13" customFormat="false" ht="15" hidden="false" customHeight="false" outlineLevel="0" collapsed="false">
      <c r="B13" s="37"/>
      <c r="C13" s="38" t="str">
        <f aca="true">IF($B13="","",COUNTIF(INDIRECT(CONCATENATE($B13,"!",IF(INDIRECT(CONCATENATE($B13, "!I", IF(INDIRECT(CONCATENATE($B13, "!A1"))="Comment ID", 1,2)))="Category", "G","H"),IF(INDIRECT(CONCATENATE($B13, "!A1"))="Comment ID", 2,3),":",IF(INDIRECT(CONCATENATE($B13, "!I", IF(INDIRECT(CONCATENATE($B13, "!A1"))="Comment ID", 1,2)))="Category", "G","H"),"99999")), "&lt;&gt;"))</f>
        <v/>
      </c>
      <c r="D13" s="38" t="str">
        <f aca="true">IF($B13="","",COUNTIF(INDIRECT(CONCATENATE($B13,"!",IF(INDIRECT(CONCATENATE($B13, "!I", IF(INDIRECT(CONCATENATE($B13, "!A1"))="Comment ID", 1,2)))="Category", "L","L"),IF(INDIRECT(CONCATENATE($B13, "!A1"))="Comment ID", 2,3),":",IF(INDIRECT(CONCATENATE($B13, "!I", IF(INDIRECT(CONCATENATE($B13, "!A1"))="Comment ID", 1,2)))="Category", "L","L"),"99999")), "Editorial"))</f>
        <v/>
      </c>
      <c r="E13" s="38" t="str">
        <f aca="true">IF($B13="","",COUNTIF(INDIRECT(CONCATENATE($B13,"!",IF(INDIRECT(CONCATENATE($B13, "!I", IF(INDIRECT(CONCATENATE($B13, "!A1"))="Comment ID", 1,2)))="Category", "L","L"),IF(INDIRECT(CONCATENATE($B13, "!A1"))="Comment ID", 2,3),":",IF(INDIRECT(CONCATENATE($B13, "!I", IF(INDIRECT(CONCATENATE($B13, "!A1"))="Comment ID", 1,2)))="Category", "L","L"),"99999")), "Technical"))</f>
        <v/>
      </c>
      <c r="F13" s="38" t="str">
        <f aca="true">IF($B13="","",COUNTIF(INDIRECT(CONCATENATE($B13,"!",IF(INDIRECT(CONCATENATE($B13, "!I", IF(INDIRECT(CONCATENATE($B13, "!A1"))="Comment ID", 1,2)))="Category", "L","L"),IF(INDIRECT(CONCATENATE($B13, "!A1"))="Comment ID", 2,3),":",IF(INDIRECT(CONCATENATE($B13, "!I", IF(INDIRECT(CONCATENATE($B13, "!A1"))="Comment ID", 1,2)))="Category", "L","L"),"99999")), "General"))</f>
        <v/>
      </c>
      <c r="G13" s="38" t="str">
        <f aca="false">IF($B13="","",C13-SUM(D13:F13))</f>
        <v/>
      </c>
      <c r="H13" s="38" t="str">
        <f aca="true">IF($B13="","",COUNTIF(INDIRECT(CONCATENATE($B13,"!",IF(INDIRECT(CONCATENATE($B13, "!I", IF(INDIRECT(CONCATENATE($B13, "!A1"))="Comment ID", 1,2)))="Category", "T","T"),IF(INDIRECT(CONCATENATE($B13, "!A1"))="Comment ID", 2,3),":",IF(INDIRECT(CONCATENATE($B13, "!I", IF(INDIRECT(CONCATENATE($B13, "!A1"))="Comment ID", 1,2)))="Category", "T","T"),"99999")), "Accepted"))</f>
        <v/>
      </c>
      <c r="I13" s="38" t="str">
        <f aca="true">IF($B13="","",COUNTIF(INDIRECT(CONCATENATE($B13,"!",IF(INDIRECT(CONCATENATE($B13, "!I", IF(INDIRECT(CONCATENATE($B13, "!A1"))="Comment ID", 1,2)))="Category", "T","T"),IF(INDIRECT(CONCATENATE($B13, "!A1"))="Comment ID", 2,3),":",IF(INDIRECT(CONCATENATE($B13, "!I", IF(INDIRECT(CONCATENATE($B13, "!A1"))="Comment ID", 1,2)))="Category", "T","T"),"99999")), "Revised"))</f>
        <v/>
      </c>
      <c r="J13" s="38" t="str">
        <f aca="true">IF($B13="","",COUNTIF(INDIRECT(CONCATENATE($B13,"!",IF(INDIRECT(CONCATENATE($B13, "!I", IF(INDIRECT(CONCATENATE($B13, "!A1"))="Comment ID", 1,2)))="Category", "T","T"),IF(INDIRECT(CONCATENATE($B13, "!A1"))="Comment ID", 2,3),":",IF(INDIRECT(CONCATENATE($B13, "!I", IF(INDIRECT(CONCATENATE($B13, "!A1"))="Comment ID", 1,2)))="Category", "T","T"),"99999")), "Rejected"))</f>
        <v/>
      </c>
      <c r="K13" s="38" t="str">
        <f aca="false">IF($B13="","",C13-SUM(H13:J13))</f>
        <v/>
      </c>
      <c r="L13" s="38"/>
      <c r="M13" s="38"/>
      <c r="N13" s="38"/>
      <c r="O13" s="38" t="str">
        <f aca="true">IF($B13="","",COUNTIF(INDIRECT(CONCATENATE($B13,"!",IF(INDIRECT(CONCATENATE($B13, "!I", IF(INDIRECT(CONCATENATE($B13, "!A1"))="Comment ID", 1,2)))="Category", "L","L"),IF(INDIRECT(CONCATENATE($B13, "!A1"))="Comment ID", 2,3),":",IF(INDIRECT(CONCATENATE($B13, "!I", IF(INDIRECT(CONCATENATE($B13, "!A1"))="Comment ID", 1,2)))="Category", "X","X"),"99999")), "Done"))</f>
        <v/>
      </c>
      <c r="P13" s="38" t="str">
        <f aca="true">IF($B13="","",COUNTIFS(INDIRECT(CONCATENATE($B13,"!",IF(INDIRECT(CONCATENATE($B13, "!I", IF(INDIRECT(CONCATENATE($B13, "!A1"))="Comment ID", 1,2)))="Category", "T","T"),IF(INDIRECT(CONCATENATE($B13, "!A1"))="Comment ID", 2,3),":",IF(INDIRECT(CONCATENATE($B13, "!I", IF(INDIRECT(CONCATENATE($B13, "!A1"))="Comment ID", 1,2)))="Category", "T","T"),"99999")), "&lt;&gt;Rejected",INDIRECT(CONCATENATE($B13,"!",IF(INDIRECT(CONCATENATE($B13, "!I", IF(INDIRECT(CONCATENATE($B13, "!A1"))="Comment ID", 1,2)))="Category", "T","T"),IF(INDIRECT(CONCATENATE($B13, "!A1"))="Comment ID", 2,3),":",IF(INDIRECT(CONCATENATE($B13, "!I", IF(INDIRECT(CONCATENATE($B13, "!A1"))="Comment ID", 1,2)))="Category", "T","T"),"99999")), "&lt;&gt;",INDIRECT(CONCATENATE($B13,"!",IF(INDIRECT(CONCATENATE($B13, "!I", IF(INDIRECT(CONCATENATE($B13, "!A1"))="Comment ID", 1,2)))="Category", "X","X"),IF(INDIRECT(CONCATENATE($B13, "!A1"))="Comment ID", 2,3),":",IF(INDIRECT(CONCATENATE($B13, "!I", IF(INDIRECT(CONCATENATE($B13, "!A1"))="Comment ID", 1,2)))="Category", "X","X"),"99999")), "="))</f>
        <v/>
      </c>
    </row>
    <row r="14" customFormat="false" ht="15" hidden="false" customHeight="false" outlineLevel="0" collapsed="false">
      <c r="B14" s="35"/>
      <c r="C14" s="36" t="str">
        <f aca="true">IF($B14="","",COUNTIF(INDIRECT(CONCATENATE($B14,"!",IF(INDIRECT(CONCATENATE($B14, "!I", IF(INDIRECT(CONCATENATE($B14, "!A1"))="Comment ID", 1,2)))="Category", "G","H"),IF(INDIRECT(CONCATENATE($B14, "!A1"))="Comment ID", 2,3),":",IF(INDIRECT(CONCATENATE($B14, "!I", IF(INDIRECT(CONCATENATE($B14, "!A1"))="Comment ID", 1,2)))="Category", "G","H"),"99999")), "&lt;&gt;"))</f>
        <v/>
      </c>
      <c r="D14" s="36" t="str">
        <f aca="true">IF($B14="","",COUNTIF(INDIRECT(CONCATENATE($B14,"!",IF(INDIRECT(CONCATENATE($B14, "!I", IF(INDIRECT(CONCATENATE($B14, "!A1"))="Comment ID", 1,2)))="Category", "L","L"),IF(INDIRECT(CONCATENATE($B14, "!A1"))="Comment ID", 2,3),":",IF(INDIRECT(CONCATENATE($B14, "!I", IF(INDIRECT(CONCATENATE($B14, "!A1"))="Comment ID", 1,2)))="Category", "L","L"),"99999")), "Editorial"))</f>
        <v/>
      </c>
      <c r="E14" s="36" t="str">
        <f aca="true">IF($B14="","",COUNTIF(INDIRECT(CONCATENATE($B14,"!",IF(INDIRECT(CONCATENATE($B14, "!I", IF(INDIRECT(CONCATENATE($B14, "!A1"))="Comment ID", 1,2)))="Category", "L","L"),IF(INDIRECT(CONCATENATE($B14, "!A1"))="Comment ID", 2,3),":",IF(INDIRECT(CONCATENATE($B14, "!I", IF(INDIRECT(CONCATENATE($B14, "!A1"))="Comment ID", 1,2)))="Category", "L","L"),"99999")), "Technical"))</f>
        <v/>
      </c>
      <c r="F14" s="36" t="str">
        <f aca="true">IF($B14="","",COUNTIF(INDIRECT(CONCATENATE($B14,"!",IF(INDIRECT(CONCATENATE($B14, "!I", IF(INDIRECT(CONCATENATE($B14, "!A1"))="Comment ID", 1,2)))="Category", "L","L"),IF(INDIRECT(CONCATENATE($B14, "!A1"))="Comment ID", 2,3),":",IF(INDIRECT(CONCATENATE($B14, "!I", IF(INDIRECT(CONCATENATE($B14, "!A1"))="Comment ID", 1,2)))="Category", "L","L"),"99999")), "General"))</f>
        <v/>
      </c>
      <c r="G14" s="36" t="str">
        <f aca="false">IF($B14="","",C14-SUM(D14:F14))</f>
        <v/>
      </c>
      <c r="H14" s="36" t="str">
        <f aca="true">IF($B14="","",COUNTIF(INDIRECT(CONCATENATE($B14,"!",IF(INDIRECT(CONCATENATE($B14, "!I", IF(INDIRECT(CONCATENATE($B14, "!A1"))="Comment ID", 1,2)))="Category", "T","T"),IF(INDIRECT(CONCATENATE($B14, "!A1"))="Comment ID", 2,3),":",IF(INDIRECT(CONCATENATE($B14, "!I", IF(INDIRECT(CONCATENATE($B14, "!A1"))="Comment ID", 1,2)))="Category", "T","T"),"99999")), "Accepted"))</f>
        <v/>
      </c>
      <c r="I14" s="36" t="str">
        <f aca="true">IF($B14="","",COUNTIF(INDIRECT(CONCATENATE($B14,"!",IF(INDIRECT(CONCATENATE($B14, "!I", IF(INDIRECT(CONCATENATE($B14, "!A1"))="Comment ID", 1,2)))="Category", "T","T"),IF(INDIRECT(CONCATENATE($B14, "!A1"))="Comment ID", 2,3),":",IF(INDIRECT(CONCATENATE($B14, "!I", IF(INDIRECT(CONCATENATE($B14, "!A1"))="Comment ID", 1,2)))="Category", "T","T"),"99999")), "Revised"))</f>
        <v/>
      </c>
      <c r="J14" s="36" t="str">
        <f aca="true">IF($B14="","",COUNTIF(INDIRECT(CONCATENATE($B14,"!",IF(INDIRECT(CONCATENATE($B14, "!I", IF(INDIRECT(CONCATENATE($B14, "!A1"))="Comment ID", 1,2)))="Category", "T","T"),IF(INDIRECT(CONCATENATE($B14, "!A1"))="Comment ID", 2,3),":",IF(INDIRECT(CONCATENATE($B14, "!I", IF(INDIRECT(CONCATENATE($B14, "!A1"))="Comment ID", 1,2)))="Category", "T","T"),"99999")), "Rejected"))</f>
        <v/>
      </c>
      <c r="K14" s="36" t="str">
        <f aca="false">IF($B14="","",C14-SUM(H14:J14))</f>
        <v/>
      </c>
      <c r="L14" s="36"/>
      <c r="M14" s="36"/>
      <c r="N14" s="36"/>
      <c r="O14" s="36" t="str">
        <f aca="true">IF($B14="","",COUNTIF(INDIRECT(CONCATENATE($B14,"!",IF(INDIRECT(CONCATENATE($B14, "!I", IF(INDIRECT(CONCATENATE($B14, "!A1"))="Comment ID", 1,2)))="Category", "L","L"),IF(INDIRECT(CONCATENATE($B14, "!A1"))="Comment ID", 2,3),":",IF(INDIRECT(CONCATENATE($B14, "!I", IF(INDIRECT(CONCATENATE($B14, "!A1"))="Comment ID", 1,2)))="Category", "X","X"),"99999")), "Done"))</f>
        <v/>
      </c>
      <c r="P14" s="36" t="str">
        <f aca="true">IF($B14="","",COUNTIFS(INDIRECT(CONCATENATE($B14,"!",IF(INDIRECT(CONCATENATE($B14, "!I", IF(INDIRECT(CONCATENATE($B14, "!A1"))="Comment ID", 1,2)))="Category", "T","T"),IF(INDIRECT(CONCATENATE($B14, "!A1"))="Comment ID", 2,3),":",IF(INDIRECT(CONCATENATE($B14, "!I", IF(INDIRECT(CONCATENATE($B14, "!A1"))="Comment ID", 1,2)))="Category", "T","T"),"99999")), "&lt;&gt;Rejected",INDIRECT(CONCATENATE($B14,"!",IF(INDIRECT(CONCATENATE($B14, "!I", IF(INDIRECT(CONCATENATE($B14, "!A1"))="Comment ID", 1,2)))="Category", "T","T"),IF(INDIRECT(CONCATENATE($B14, "!A1"))="Comment ID", 2,3),":",IF(INDIRECT(CONCATENATE($B14, "!I", IF(INDIRECT(CONCATENATE($B14, "!A1"))="Comment ID", 1,2)))="Category", "T","T"),"99999")), "&lt;&gt;",INDIRECT(CONCATENATE($B14,"!",IF(INDIRECT(CONCATENATE($B14, "!I", IF(INDIRECT(CONCATENATE($B14, "!A1"))="Comment ID", 1,2)))="Category", "X","X"),IF(INDIRECT(CONCATENATE($B14, "!A1"))="Comment ID", 2,3),":",IF(INDIRECT(CONCATENATE($B14, "!I", IF(INDIRECT(CONCATENATE($B14, "!A1"))="Comment ID", 1,2)))="Category", "X","X"),"99999")), "="))</f>
        <v/>
      </c>
    </row>
  </sheetData>
  <mergeCells count="4">
    <mergeCell ref="D2:G2"/>
    <mergeCell ref="H2:K2"/>
    <mergeCell ref="L2:N2"/>
    <mergeCell ref="O2:P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2344</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Tero Kivinen</cp:lastModifiedBy>
  <dcterms:modified xsi:type="dcterms:W3CDTF">2024-08-16T18:23:08Z</dcterms:modified>
  <cp:revision>65</cp:revision>
  <dc:subject/>
  <dc:title/>
</cp:coreProperties>
</file>

<file path=docProps/custom.xml><?xml version="1.0" encoding="utf-8"?>
<Properties xmlns="http://schemas.openxmlformats.org/officeDocument/2006/custom-properties" xmlns:vt="http://schemas.openxmlformats.org/officeDocument/2006/docPropsVTypes"/>
</file>