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3"/>
  </bookViews>
  <sheets>
    <sheet name="Cover" sheetId="1" state="visible" r:id="rId2"/>
    <sheet name="SA1" sheetId="2" state="visible" r:id="rId3"/>
    <sheet name="SAr1" sheetId="3" state="visible" r:id="rId4"/>
    <sheet name="Statistics" sheetId="4" state="visible" r:id="rId5"/>
  </sheets>
  <definedNames>
    <definedName function="false" hidden="true" localSheetId="1" name="_xlnm._FilterDatabase" vbProcedure="false">SA1!$A$1:$X$9999</definedName>
    <definedName function="false" hidden="true" localSheetId="2" name="_xlnm._FilterDatabase" vbProcedure="false">SAr1!$A$1:$X$9999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<sst xmlns="http://schemas.openxmlformats.org/spreadsheetml/2006/main" count="2832" uniqueCount="889">
  <si>
    <t xml:space="preserve">June, 2024</t>
  </si>
  <si>
    <t xml:space="preserve">15-24-0341-00-15-04me</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</si>
  <si>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</si>
  <si>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</si>
  <si>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</si>
  <si>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</si>
  <si>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</si>
  <si>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Sponsor Ballot Comment for IEEE P802.15.4me</t>
  </si>
  <si>
    <t xml:space="preserve">Date Submitted</t>
  </si>
  <si>
    <t xml:space="preserve">Source</t>
  </si>
  <si>
    <t xml:space="preserve">Tero Kivinen</t>
  </si>
  <si>
    <t xml:space="preserve">Voice: n/a</t>
  </si>
  <si>
    <t xml:space="preserve">E-Mail: kivinen@iki.fi</t>
  </si>
  <si>
    <t xml:space="preserve">Re:</t>
  </si>
  <si>
    <t xml:space="preserve">Abstract</t>
  </si>
  <si>
    <t xml:space="preserve">Consolidated Sponsor ballot comments for IEEE P802.15.4me</t>
  </si>
  <si>
    <t xml:space="preserve">Purpose</t>
  </si>
  <si>
    <t xml:space="preserve">[This document is used to consolidate comments for an 802.15 Sponsor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</si>
  <si>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</si>
  <si>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</si>
  <si>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</si>
  <si>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</si>
  <si>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ID</t>
  </si>
  <si>
    <t xml:space="preserve">Date</t>
  </si>
  <si>
    <t xml:space="preserve">Comment #</t>
  </si>
  <si>
    <t xml:space="preserve">Name</t>
  </si>
  <si>
    <t xml:space="preserve">Email</t>
  </si>
  <si>
    <t xml:space="preserve">Phone</t>
  </si>
  <si>
    <t xml:space="preserve">Style</t>
  </si>
  <si>
    <t xml:space="preserve">Index #</t>
  </si>
  <si>
    <t xml:space="preserve">Classification</t>
  </si>
  <si>
    <t xml:space="preserve">Vote</t>
  </si>
  <si>
    <t xml:space="preserve">Affiliation</t>
  </si>
  <si>
    <t xml:space="preserve">Category</t>
  </si>
  <si>
    <t xml:space="preserve">Page</t>
  </si>
  <si>
    <t xml:space="preserve">Subclause</t>
  </si>
  <si>
    <t xml:space="preserve">Line</t>
  </si>
  <si>
    <t xml:space="preserve">Comment</t>
  </si>
  <si>
    <t xml:space="preserve">File</t>
  </si>
  <si>
    <t xml:space="preserve">Must be Satisfied</t>
  </si>
  <si>
    <t xml:space="preserve">Proposed Change</t>
  </si>
  <si>
    <t xml:space="preserve">Disposition Status</t>
  </si>
  <si>
    <t xml:space="preserve">Disposition Detail</t>
  </si>
  <si>
    <t xml:space="preserve">Other1</t>
  </si>
  <si>
    <t xml:space="preserve">Other2</t>
  </si>
  <si>
    <t xml:space="preserve">Done</t>
  </si>
  <si>
    <t xml:space="preserve">ACCEPTED</t>
  </si>
  <si>
    <t xml:space="preserve">REJECTED</t>
  </si>
  <si>
    <t xml:space="preserve">REVISED</t>
  </si>
  <si>
    <t xml:space="preserve">24-Apr-2024 07:10:57 UTC-12</t>
  </si>
  <si>
    <t xml:space="preserve">I-52</t>
  </si>
  <si>
    <t xml:space="preserve">Salazar Cardozo, Ruben E</t>
  </si>
  <si>
    <t xml:space="preserve">Ballot</t>
  </si>
  <si>
    <t xml:space="preserve">Consulting</t>
  </si>
  <si>
    <t xml:space="preserve">Disapprove</t>
  </si>
  <si>
    <t xml:space="preserve">SKG Waves</t>
  </si>
  <si>
    <t xml:space="preserve">Editorial</t>
  </si>
  <si>
    <t xml:space="preserve">104</t>
  </si>
  <si>
    <t xml:space="preserve">7.5.1</t>
  </si>
  <si>
    <t xml:space="preserve">6</t>
  </si>
  <si>
    <t xml:space="preserve">Document says:
"...transmitting and receiving all MAC command with Command ID field..."</t>
  </si>
  <si>
    <t xml:space="preserve">Yes</t>
  </si>
  <si>
    <t xml:space="preserve">Document should say:
"...transmitting and receiving all MAC commands with Command ID field..."</t>
  </si>
  <si>
    <t xml:space="preserve"> </t>
  </si>
  <si>
    <t xml:space="preserve">I-53</t>
  </si>
  <si>
    <t xml:space="preserve">General</t>
  </si>
  <si>
    <t xml:space="preserve">108</t>
  </si>
  <si>
    <t xml:space="preserve">8.2.1</t>
  </si>
  <si>
    <t xml:space="preserve">18</t>
  </si>
  <si>
    <t xml:space="preserve">Document describes the meaning of the "Primitives marked with an asterix (*)", but it doesn't describe the meaning of Primitives in the Table 8-1 followed by (/). The are multiple cells with that mark.</t>
  </si>
  <si>
    <t xml:space="preserve">Document should explain why (/) is added to some of the Primitives and not to others.</t>
  </si>
  <si>
    <t xml:space="preserve">There are no primitives marked with / in the Table 8-1.</t>
  </si>
  <si>
    <t xml:space="preserve">I-54</t>
  </si>
  <si>
    <t xml:space="preserve">109</t>
  </si>
  <si>
    <t xml:space="preserve">Table 8-1 line MLME-SRM-INFORMATION, column Confirm sends to the section 10.28.8.2.3.
This is not the correct section.</t>
  </si>
  <si>
    <t xml:space="preserve">Table 8-1 line MLME-SRM-INFORMATION, column Confirm should send to the section 10.28.8.3.3.</t>
  </si>
  <si>
    <t xml:space="preserve">I-56</t>
  </si>
  <si>
    <t xml:space="preserve">110</t>
  </si>
  <si>
    <t xml:space="preserve">8.2.2</t>
  </si>
  <si>
    <t xml:space="preserve">41</t>
  </si>
  <si>
    <t xml:space="preserve">Documen says:
"List of generic errors..."
Adding article makes easier the reading.</t>
  </si>
  <si>
    <t xml:space="preserve">No</t>
  </si>
  <si>
    <t xml:space="preserve">Document should say:
"The list of generic errors..."</t>
  </si>
  <si>
    <t xml:space="preserve">I-55</t>
  </si>
  <si>
    <t xml:space="preserve">4</t>
  </si>
  <si>
    <t xml:space="preserve">Document says:
"List of generic security error is given below...".
An article and a plural is required.</t>
  </si>
  <si>
    <t xml:space="preserve">Document should say:
"The list of generic security errors is given below..."</t>
  </si>
  <si>
    <t xml:space="preserve">I-59</t>
  </si>
  <si>
    <t xml:space="preserve">Technical</t>
  </si>
  <si>
    <t xml:space="preserve">111</t>
  </si>
  <si>
    <t xml:space="preserve">8.2.3</t>
  </si>
  <si>
    <t xml:space="preserve">Table 8-2 line 4 column 4 says:
"This parameter is invalid if the KeyIdMode parameter is invalid or set to 0x00"
Isn't it more appropriate to direct the implementation to &lt;discard&gt; the parameter instead of treating it as &lt;invalid&gt;?</t>
  </si>
  <si>
    <t xml:space="preserve">Table 8-2 line 4 column 4 should say:
"This parameter is discarded if the KeyIdMode parameter is discarded or set to 0x00"</t>
  </si>
  <si>
    <t xml:space="preserve">Change to “This parameter is ignored if the KeyIdMode parameter is ignored or set to 0x00.”</t>
  </si>
  <si>
    <t xml:space="preserve">I-58</t>
  </si>
  <si>
    <t xml:space="preserve">Table 8-2 line 3 column 4 says:
"This parameter is invalid if the KeyIdMode parameter is invalid or set to 0x00 or 0x01"
Isn't it more appropriate to direct the implementation to &lt;discard&gt; the parameter instead of treating it as &lt;invalid&gt;?</t>
  </si>
  <si>
    <t xml:space="preserve">Table 8-2 line 3 column 4 says:
"This parameter is discarded if the KeyIdMode parameter is discarded or set to 0x00 or 0x01"</t>
  </si>
  <si>
    <t xml:space="preserve">Change to “This parameter is ignored if the KeyIdMode parameter is itnored or set to 0x00 or 0x01.”</t>
  </si>
  <si>
    <t xml:space="preserve">I-57</t>
  </si>
  <si>
    <t xml:space="preserve">Table 8-2 line 2 column 4 says:
"...This parameter is invalid if the SecurityLevel parameter is set to 0x00."
Isn't it more appropriate to direct the implementation to &lt;discard&gt; the parameter instead of treating it as &lt;invalid&gt;?</t>
  </si>
  <si>
    <t xml:space="preserve">Table 8-2 line 2 column 4 should say:
"...This parameter is discarded if the SecurityLevel parameter is set to 0x00."</t>
  </si>
  <si>
    <t xml:space="preserve">Change to “This parameter is ignored if the SecurityLevel parameter is set to 0x00.”</t>
  </si>
  <si>
    <t xml:space="preserve">23-Apr-2024 03:28:41 UTC-12</t>
  </si>
  <si>
    <t xml:space="preserve">I-24</t>
  </si>
  <si>
    <t xml:space="preserve">Verso, Billy</t>
  </si>
  <si>
    <t xml:space="preserve">Producer - Component</t>
  </si>
  <si>
    <t xml:space="preserve">Qorvo</t>
  </si>
  <si>
    <t xml:space="preserve">115</t>
  </si>
  <si>
    <t xml:space="preserve">8.2.4.4</t>
  </si>
  <si>
    <t xml:space="preserve">"If there is insufficient time to complete before the time of the next GTS or the end of the CFP, the device transmitting in the GTS defers its transaction."  For clarity, after the word "complete" it should say "the transaction". Also if this is a hard requirement on the MAC then this should be clearly normative behaviour, by saying "shall defer".</t>
  </si>
  <si>
    <t xml:space="preserve">Change to: "If there is insufficient time to complete the transaction before the time of the next GTS or the end of the CFP, the device transmitting in the GTS shall defer its transaction."</t>
  </si>
  <si>
    <t xml:space="preserve">Correct location is 10.2.1 P179L24. Change to: "If there is insufficient time to complete the transaction before the time of the next GTS or the end of the CFP, the device transmitting in the GTS shall defer its transaction."</t>
  </si>
  <si>
    <t xml:space="preserve">I-23</t>
  </si>
  <si>
    <t xml:space="preserve">"passed to MLME-COMM-STATUS.indication" -- "passed to" seems wrong since this is an indication to the next higher layer. I reckon it should be "delivered by", and if this is normative behaviour, then is this defined somewhere else other than this "Note"?</t>
  </si>
  <si>
    <t xml:space="preserve">Change to "delivered by", and check that this behaviour is actiually specified somewhere else in the standard.</t>
  </si>
  <si>
    <t xml:space="preserve">Change to: “If Status is IMPROPER_IE_SECURITY then the IEs that passed security processing are delivered to the upper layer, and/or are processed by the MAC. All IEs are delivered by MLME-COMM-STATUS.indication to the upper layer, including those that failed security processing.”</t>
  </si>
  <si>
    <t xml:space="preserve">I-22</t>
  </si>
  <si>
    <t xml:space="preserve">5</t>
  </si>
  <si>
    <t xml:space="preserve">Missing some "the" in a few places</t>
  </si>
  <si>
    <t xml:space="preserve">Change "IEs" to "the IEs"; change "upper layer" to "the upper layer"; and, change "MAC" to "the MAC".</t>
  </si>
  <si>
    <t xml:space="preserve">I-62</t>
  </si>
  <si>
    <t xml:space="preserve">118</t>
  </si>
  <si>
    <t xml:space="preserve">8.2.5.3</t>
  </si>
  <si>
    <t xml:space="preserve">1</t>
  </si>
  <si>
    <t xml:space="preserve">Document says:
"...When an error code of UNSUPPORTED_ATTRIBUTE is returned, the PibAttribute value parameter will be set to length zero"
There is no &lt;length&gt; value to set in the descriptions of the PibAttributeValue...Is it possible that what is meant is that this parameter is not used when the Status parameter is UNSUPPORTED_ATTRIBUTE? This needs clarification.</t>
  </si>
  <si>
    <t xml:space="preserve">If my undestanding is correct this sentence should say:
"The PibAttributeValue parameter is not used in the primitive when the Status parameter is UNSUPPORTED_ATTRIBUTE" 
Otherwise, please clarify.</t>
  </si>
  <si>
    <t xml:space="preserve">Change “When an error code of UNSUPPORTED_ATTRIBUTE is returned, the PibAttribute value parameter will be set to length zero.” to “When an error code of UNSUPPORTED_ATTRIBUTE is returned, the PibAttributeValue parameter is invalid.”. </t>
  </si>
  <si>
    <t xml:space="preserve">I-61</t>
  </si>
  <si>
    <t xml:space="preserve">Document says:
"...the PibAttribute value parameter ..."
Is there a typo?</t>
  </si>
  <si>
    <t xml:space="preserve">Document should say:
"...the PibAttributeValue parameter ..."</t>
  </si>
  <si>
    <t xml:space="preserve">I-60</t>
  </si>
  <si>
    <t xml:space="preserve">Table 8-9 line 2 column 4 says:
"This parameter has zero length when the Status parameter is set to UNSUPPORTED_ATTRIBUTE."
There is no &lt;length&gt; value for any of the PibAttributeValue parameters, so how can it be set to zero? May be that correct formulation is that if the PibAttribute is not supported the MLME-GET.confirm has only two components, the PibAttribute requested and the Status UNSUPORTED_ATTRIBUTE? 
This statement requires clarification.</t>
  </si>
  <si>
    <t xml:space="preserve">If may understanding of the statement is correct Table 8-9 line 2 column 4 should say:
"If the PibAttribute is not supported the MLME-GET.confirm has only two components, the PibAttribute requested and the Status UNSUPORTED_ATTRIBUTE"
Otherwise, please calrify the statement.</t>
  </si>
  <si>
    <t xml:space="preserve">Remove “This parameter has zero length when the Status parameter is set
to UNSUPPORTED_ATTRIBUTE.”</t>
  </si>
  <si>
    <t xml:space="preserve">I-26</t>
  </si>
  <si>
    <t xml:space="preserve">139</t>
  </si>
  <si>
    <t xml:space="preserve">8.3.3</t>
  </si>
  <si>
    <t xml:space="preserve">12</t>
  </si>
  <si>
    <t xml:space="preserve">The sentence here "For the datarate the following values are used:" should really be clearer, by using the correct same camel-case as the parameter being referred to, and perhaps even mention the TxOptions structure."</t>
  </si>
  <si>
    <t xml:space="preserve">Change to "For the DataRate element of the TxOptions structure, the following values are used:", (Also would be good to keep this line with the next, so that they are rtogether on the same page).</t>
  </si>
  <si>
    <t xml:space="preserve">I-25</t>
  </si>
  <si>
    <t xml:space="preserve">11</t>
  </si>
  <si>
    <t xml:space="preserve">There needs to be a way to send legacy frames, i.e., the standard allows for their reception and ImmACK but there does not seem to be a way in the MCPS-DATA.request to ask for a frame version 1 data frame to be transmitted.  Suggest to add this (here) in the TxOptions.
Similarily should probably have a parameter in the MCPS-DATA.indication to inform that a legacy frame was received, so that upper layer knows to use the legacy encoding for any frames it is sending back in response.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</si>
  <si>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"LegacyDataFrame" boolean parameter to the MCPS-DATA.indication with description (in Table 8-32) of: "TRUE if the recieved frame was Data frame with Frame Version 0b01, FALSE otherwise".</t>
  </si>
  <si>
    <t xml:space="preserve">Add into the TxOptions stucture (Table 8-29), a "LegacyTx" boolean parameter with description "TRUE if the Msdu is to be transmitted using the legacy Data frame format with Frame Version field set to 0b01, FALSE otherwise."; and, insert the following sentence into the text before line 9 p142: "If LegacyTx is TRUE, the Data frame sent shall use the Frame Version 0b01 format."; and; add a "DataFrameVersion" integer parameter to the MCPS-DATA.indication with description (in Table 8-32) of: "Indicates the Frame Version field of the received frame.".</t>
  </si>
  <si>
    <t xml:space="preserve">Changed text to “If LegacyTx of TxOptions is TRUE, the Data frame sent shall use the Frame Version field set to 0b01 and use the IEEE Std 802.15.4-2006 format.”.</t>
  </si>
  <si>
    <t xml:space="preserve">I-64</t>
  </si>
  <si>
    <t xml:space="preserve">140</t>
  </si>
  <si>
    <t xml:space="preserve">2</t>
  </si>
  <si>
    <t xml:space="preserve">Document says:
"For HRP UWB PHYs, values 1–4 are valid and are defined in 16.2.7."
But in section 16.2.7 datarate valid values are 00,01,10,11. 
Is there a disconnect?</t>
  </si>
  <si>
    <t xml:space="preserve">Document should say:
"For HRP UWB PHYs, values 0–3 are valid and are defined in 16.2.7."</t>
  </si>
  <si>
    <t xml:space="preserve">Add a new column into Table 16-12 with heading "DataRate
parameter value" and values "1", "2", "3" and "4" respectively in each of the rows below.  (Note this is in line with what is being done in amendment 4ab for dynamic data rate selection).</t>
  </si>
  <si>
    <t xml:space="preserve">I-63</t>
  </si>
  <si>
    <t xml:space="preserve">Document says:
"For HRP UWB PHYs, values ... are valid and are defined in 16.2.7."
Shouldn't this also clarify that the other values are not valid? Or that ONLY these values are valid?</t>
  </si>
  <si>
    <t xml:space="preserve">Document should say:
"For HRP UWB PHYs, values ... are valid and are defined in 16.2.7. The other values are no valid" 
Altrnatively it could say:
"For HRP UWB PHYs, ONLY the values ... are valid and are defined in 16.2.7."</t>
  </si>
  <si>
    <t xml:space="preserve">The text before already says that these values are used, and all other values are implictly not allowed.</t>
  </si>
  <si>
    <t xml:space="preserve">I-27</t>
  </si>
  <si>
    <t xml:space="preserve">This says "values 1–4 are valid and are defined in 16.2.7.", but 16.2.7 makes no reference to the DataRate parametrer, so the mapping is not clear.</t>
  </si>
  <si>
    <t xml:space="preserve">I-28</t>
  </si>
  <si>
    <t xml:space="preserve">8.3.4</t>
  </si>
  <si>
    <t xml:space="preserve">20</t>
  </si>
  <si>
    <t xml:space="preserve">There is a case in FiRa protocols where "STS packet configuration one" format PSDU are used for ranging where the PHY payload is generally empty unless the upper layer has some specific data to convey, i.e., it is like an SP3 packet with a PHR added unless there is data to convey. At the PHY layer this can be catered for using a Frame Length field value of zero in the PHR, however the MCPS-DATA.request primitive as defined currently does not have a way to initiate sending a frame with such zero payload. (An empty msdu is not sufficient, since in the current definition the MAC would add MHR and MFR). Similarly the MCPS-DATA.indication does not have a way to indicate the empty PHY payload reception. It is straightford to cater for this use case as per the proposed change.</t>
  </si>
  <si>
    <t xml:space="preserve">Add into the TxOptions stucture (Table 8-29), an "EmptyPayload" boolean parameter with description "TRUE if the MAC is not to provide any payload to the PHY, (i.e, the Frame Length field of the PHR is to be zero), FALSE otherwise."; and, insert the following sentence into the text before line 9 p142: "If EmptyPayload is TRUE, the payload delivered to the PHY shall be empty, i.e., have zero length."; and; add a parameter "EmptyPayload" of type boolean to the MCPS-DATA.indication with description (in Table 8-32) of: "TRUE if  the received PHR indicated zero length payload, (in which case the MAC frame related parameters are invalid), FALSE otherwise.".</t>
  </si>
  <si>
    <t xml:space="preserve">Changed to say “If EmptyPayload of TxOptions is TRUE, the payload delivered to the PHY shall be empty, i.e., have zero length.”</t>
  </si>
  <si>
    <t xml:space="preserve">01-May-2024 07:34:20 UTC-12</t>
  </si>
  <si>
    <t xml:space="preserve">I-132</t>
  </si>
  <si>
    <t xml:space="preserve">Thomas, Angela</t>
  </si>
  <si>
    <t xml:space="preserve">RAC Coordination</t>
  </si>
  <si>
    <t xml:space="preserve">N/a</t>
  </si>
  <si>
    <t xml:space="preserve">150</t>
  </si>
  <si>
    <t xml:space="preserve">8.4.3.1</t>
  </si>
  <si>
    <t xml:space="preserve">60</t>
  </si>
  <si>
    <t xml:space="preserve">An EUI-64 cannot be a group address.</t>
  </si>
  <si>
    <t xml:space="preserve">In last row of table, change "EUI-64 group addresses” =&gt; “64-bit group addresses"</t>
  </si>
  <si>
    <t xml:space="preserve">I-65</t>
  </si>
  <si>
    <t xml:space="preserve">156</t>
  </si>
  <si>
    <t xml:space="preserve">9.2.1</t>
  </si>
  <si>
    <t xml:space="preserve">14</t>
  </si>
  <si>
    <t xml:space="preserve">Document says:
"A device may optionally implement security. A device that does not implement security shall not provide a mechanism for the MAC sublayer to perform any cryptographic transformation.... A device that implements security shall provide a mechanism for the MAC sublayer to provide cryptographic transformations on incoming and outgoing frames using information in the PIB attributes associated with security only if the macSecurityEnabled attribute is set to TRUE."
I beleive that the paragraph reads better if we change the order of the sentences and some language.</t>
  </si>
  <si>
    <t xml:space="preserve">Document should day:
"A device may optionally implement security. A device that implements security shall provide a mechanism for the MAC sublayer to perform cryptographic transformations on incoming and outgoing frames using information in the PIB attributes associated with security only if the macSecurityEnabled attribute is set to TRUE. A device that does not implement security is not required to provide a mechanism for the MAC sublayer to perform any cryptographic transformation..."</t>
  </si>
  <si>
    <t xml:space="preserve">20-Apr-2024 03:33:55 UTC-12</t>
  </si>
  <si>
    <t xml:space="preserve">I-17</t>
  </si>
  <si>
    <t xml:space="preserve">Mccall, Edward</t>
  </si>
  <si>
    <t xml:space="preserve">General Interest</t>
  </si>
  <si>
    <t xml:space="preserve">Retired Systems Engineer</t>
  </si>
  <si>
    <t xml:space="preserve">163</t>
  </si>
  <si>
    <t xml:space="preserve">9.2.10</t>
  </si>
  <si>
    <t xml:space="preserve">Step c appears to override steps a and b.</t>
  </si>
  <si>
    <t xml:space="preserve">If secAllowedSecurityLevels in SecurityLevelDescriptor is empty and the secDeviceOverrideSecurityLevels element of the
SecurityLevelDescriptor is set to FALSE, the procedure shall return with Status set to FAILED.</t>
  </si>
  <si>
    <t xml:space="preserve">Both steps a and b already return from the procudure with either status set to PASSED (a) or CONDITINALLY_PASSED (b), and the step c is just the fall through case returing FAILED in all other cases.</t>
  </si>
  <si>
    <t xml:space="preserve">01-May-2024 07:34:19 UTC-12</t>
  </si>
  <si>
    <t xml:space="preserve">I-127</t>
  </si>
  <si>
    <t xml:space="preserve">165</t>
  </si>
  <si>
    <t xml:space="preserve">9.3.2.2</t>
  </si>
  <si>
    <t xml:space="preserve">15</t>
  </si>
  <si>
    <t xml:space="preserve">In Fig. 9-3: “0xBA55EC” should be replaced with the field name, to match the text below.</t>
  </si>
  <si>
    <t xml:space="preserve">Change “0xBA55EC” =&gt; "IEEE 802.15 CID”</t>
  </si>
  <si>
    <t xml:space="preserve">20-Apr-2024 03:31:18 UTC-12</t>
  </si>
  <si>
    <t xml:space="preserve">I-14</t>
  </si>
  <si>
    <t xml:space="preserve">177</t>
  </si>
  <si>
    <t xml:space="preserve">9.5.9</t>
  </si>
  <si>
    <t xml:space="preserve">Table 9-16
secDeviceOverrideSecurityLevels references the secIeAllowedSecurityLevels -- is this correct?</t>
  </si>
  <si>
    <t xml:space="preserve">Indication of whether originating
devices for which the secExempt is set
may override the security level indicated
by the secIeAllowedSecurityLevels.</t>
  </si>
  <si>
    <t xml:space="preserve">Change “secIeAllowedSecurityLevels” with “secAllowedSecurityLevels”.</t>
  </si>
  <si>
    <t xml:space="preserve">I-66</t>
  </si>
  <si>
    <t xml:space="preserve">179</t>
  </si>
  <si>
    <t xml:space="preserve">10.2.2.1</t>
  </si>
  <si>
    <t xml:space="preserve">37</t>
  </si>
  <si>
    <t xml:space="preserve">Document says:
"0 η macBeaconOrder η 14"
What is the meaning of the greek symbol? Is this a font error?</t>
  </si>
  <si>
    <t xml:space="preserve">Explain or correct as necessary the greek symbol in the formula.</t>
  </si>
  <si>
    <t xml:space="preserve">The current framemaker generate equations in a way that trigger issue in commonly used vendors own implemetation of the PDF viewer, but will render properly when viewed using the Acrobat Reader. The IEEE Editors uses a version of framemaker that generates equations that work on that PDF viewer too.</t>
  </si>
  <si>
    <t xml:space="preserve">I-67</t>
  </si>
  <si>
    <t xml:space="preserve">180</t>
  </si>
  <si>
    <t xml:space="preserve">9</t>
  </si>
  <si>
    <t xml:space="preserve">Document says:
"0 η macSuperframeOrder η macBeaconOrder η 69"
What is the meaning of the greek symbol? Is this a font error?</t>
  </si>
  <si>
    <t xml:space="preserve">I-68</t>
  </si>
  <si>
    <t xml:space="preserve">182</t>
  </si>
  <si>
    <t xml:space="preserve">10.2.3.1</t>
  </si>
  <si>
    <t xml:space="preserve">17</t>
  </si>
  <si>
    <t xml:space="preserve">Document says:
"On receipt of this primitive, the MAC..."
Which primitive? This being is a new section there should be made clear to which primitive the paragraph refers.</t>
  </si>
  <si>
    <t xml:space="preserve">Document should say (I believe):
On receipt of the MLME-START-SUPERFRAME.request primitive, the MAC..."</t>
  </si>
  <si>
    <t xml:space="preserve">I-69</t>
  </si>
  <si>
    <t xml:space="preserve">10.2.3.2</t>
  </si>
  <si>
    <t xml:space="preserve">21</t>
  </si>
  <si>
    <t xml:space="preserve">Document says:
"...starting a PAN when using superframe structur is illustrated.."
There is a typo</t>
  </si>
  <si>
    <t xml:space="preserve">Document should say:
"...starting a PAN when using superframe structure is illustrated..."</t>
  </si>
  <si>
    <t xml:space="preserve">I-70</t>
  </si>
  <si>
    <t xml:space="preserve">194</t>
  </si>
  <si>
    <t xml:space="preserve">10.2.11</t>
  </si>
  <si>
    <t xml:space="preserve">Table 10-5 lines 1 and 4, column 2 has two symbols (*†) but it is not explained in this section their meaning. Although there was previous use and explanation the description appears to be specific, so it should also be explained in this section, like it is explained in further sections in the text. Otherwise it could be declared to be general definition.</t>
  </si>
  <si>
    <t xml:space="preserve">Explain the meaning of symbols (*†).</t>
  </si>
  <si>
    <t xml:space="preserve">Add text “For explination of dagger (†) and asterisk (*) symbols see section 8.4.3.1.”</t>
  </si>
  <si>
    <t xml:space="preserve">03-May-2024 09:01:10 UTC-12</t>
  </si>
  <si>
    <t xml:space="preserve">I-135</t>
  </si>
  <si>
    <t xml:space="preserve">Stanley, Dorothy</t>
  </si>
  <si>
    <t xml:space="preserve">Producer - System / Manufacturer</t>
  </si>
  <si>
    <t xml:space="preserve">Hewlett Packard Enterprise</t>
  </si>
  <si>
    <t xml:space="preserve">195</t>
  </si>
  <si>
    <t xml:space="preserve">10.3.2.1</t>
  </si>
  <si>
    <t xml:space="preserve">16</t>
  </si>
  <si>
    <t xml:space="preserve">The text indicates that CCA "may" be used to promote coexistence.</t>
  </si>
  <si>
    <t xml:space="preserve">Change from "may" to "shall"</t>
  </si>
  <si>
    <t xml:space="preserve">Change “may” to “can”.</t>
  </si>
  <si>
    <t xml:space="preserve">I-71</t>
  </si>
  <si>
    <t xml:space="preserve">198</t>
  </si>
  <si>
    <t xml:space="preserve">10.3.2.3.3</t>
  </si>
  <si>
    <t xml:space="preserve">Figure 10-10 includes a strange symbol between Nodes A, B and C: 
 "A τ  B" and "B τ  C".
Is this a typo or what is the meaning of this symbol?</t>
  </si>
  <si>
    <t xml:space="preserve">Explain or corrct the maning of symbol " τ "</t>
  </si>
  <si>
    <t xml:space="preserve">I-72</t>
  </si>
  <si>
    <t xml:space="preserve">10.3.2.3.4</t>
  </si>
  <si>
    <t xml:space="preserve">32</t>
  </si>
  <si>
    <t xml:space="preserve">Document says:
"...even though the beginning and end of a particular repetition of that slotframe may not be as illustrated in..."
I believe there is a comma missing immediately after 'may not be'. Otherwise the meaning of the sentence is completely changed and doesn't make sense.</t>
  </si>
  <si>
    <t xml:space="preserve">Document should say:
"...even though the beginning and end of a particular repetition of that slotframe may not be, as illustrated in..."</t>
  </si>
  <si>
    <t xml:space="preserve">I-73</t>
  </si>
  <si>
    <t xml:space="preserve">199</t>
  </si>
  <si>
    <t xml:space="preserve">10.3.3.2</t>
  </si>
  <si>
    <t xml:space="preserve">24</t>
  </si>
  <si>
    <t xml:space="preserve">Document says:
"NOTE—If Enhance Beacon frames..." 
There is an error.</t>
  </si>
  <si>
    <t xml:space="preserve">Document should say:
"NOTE—If Enhanced Beacon frames..."</t>
  </si>
  <si>
    <t xml:space="preserve">I-74</t>
  </si>
  <si>
    <t xml:space="preserve">200</t>
  </si>
  <si>
    <t xml:space="preserve">10.3.4.1</t>
  </si>
  <si>
    <t xml:space="preserve">19</t>
  </si>
  <si>
    <t xml:space="preserve">Document says:
"Association is optional for devices operating in TSCH mode", however in the next paragraph in page 201 line 2 it says: "... devices using the optional TSCH mode, additional disassociation behavior is required."
Is it possible to have disassociation behavior without having performed association?</t>
  </si>
  <si>
    <t xml:space="preserve">Document should say:
"Association is required for devices operating in the optional TSCH mode", or similar. Otherwise clarify the situation described.</t>
  </si>
  <si>
    <t xml:space="preserve">Association is not requred in the TSCH networks, but if it is used then special handling of the disassiaciation is needed, as described in the next section.
Change “For devices using the optional TSCH mode, additional disassociation behavior is required.” to “When using the association in TSCH mode, additional disassociation behavior is required.”</t>
  </si>
  <si>
    <t xml:space="preserve">I-80</t>
  </si>
  <si>
    <t xml:space="preserve">201</t>
  </si>
  <si>
    <t xml:space="preserve">10.3.5.1</t>
  </si>
  <si>
    <t xml:space="preserve">28</t>
  </si>
  <si>
    <t xml:space="preserve">Document says:
"...to both 1 and the PAN coordinator."
Add clarity.</t>
  </si>
  <si>
    <t xml:space="preserve">Document should say:
"to both Device 1 and the PAN coordinator"</t>
  </si>
  <si>
    <t xml:space="preserve">I-79</t>
  </si>
  <si>
    <t xml:space="preserve">27</t>
  </si>
  <si>
    <t xml:space="preserve">In several places of the sentence and paragraph the document says '...device...' however the Figure 10-13 that it refers to has it starting with capital 'D'</t>
  </si>
  <si>
    <t xml:space="preserve">Correct all instances of '...device...' with '...Device...'</t>
  </si>
  <si>
    <t xml:space="preserve">I-78</t>
  </si>
  <si>
    <t xml:space="preserve">22</t>
  </si>
  <si>
    <t xml:space="preserve">Document says:
"A network device may have more than one neighbor as its time source."
I believe this statement is not correct and that a device has only one time source at a given time, though may have recorded for backup additional neighbors that operate as time source, in case it losses communication with its first time source.</t>
  </si>
  <si>
    <t xml:space="preserve">Document should say:
"A network device may have more than one neighbor that operates as a time source." or similar clarification.</t>
  </si>
  <si>
    <t xml:space="preserve">The statement is true, as can be seen in figure 10-13 where Device 2 has both Device 1 and PAN coordinator its time keeping neighbors.</t>
  </si>
  <si>
    <t xml:space="preserve">I-77</t>
  </si>
  <si>
    <t xml:space="preserve">Document says:
"NOTE—that a device sending..."
It is not clear.</t>
  </si>
  <si>
    <t xml:space="preserve">Document should say:
"NOTE— a device sending...",
 or alternatively: 
"Note that a device sending..."</t>
  </si>
  <si>
    <t xml:space="preserve">Change to “NOTE – A device…”</t>
  </si>
  <si>
    <t xml:space="preserve">I-76</t>
  </si>
  <si>
    <t xml:space="preserve">Document says:
"...at least one other network device, which is a time source neighbor...."
The comma must be removed otherwise it changes the meaning of the sentence.</t>
  </si>
  <si>
    <t xml:space="preserve">Document should say:
"...at least one other network device which is a time source neighbor...."
Alternatively it could say:
"...at least one other time source network device.."</t>
  </si>
  <si>
    <t xml:space="preserve">Remove comma</t>
  </si>
  <si>
    <t xml:space="preserve">I-75</t>
  </si>
  <si>
    <t xml:space="preserve">13</t>
  </si>
  <si>
    <t xml:space="preserve">Document says:
"...within χ macTsRxWait/2."
What is the meaning of symbol ' χ '?</t>
  </si>
  <si>
    <t xml:space="preserve">Explain or correct symbol ' χ '</t>
  </si>
  <si>
    <t xml:space="preserve">I-84</t>
  </si>
  <si>
    <t xml:space="preserve">203</t>
  </si>
  <si>
    <t xml:space="preserve">10.3.5.3</t>
  </si>
  <si>
    <t xml:space="preserve">23</t>
  </si>
  <si>
    <t xml:space="preserve">Document says:
"...a time correction = macTsRxOffset + macTsRxWait/2 2 arrival timestamp."
There are two number '2' before 'arrival' with space between them: what is the meaning? Is something missing?</t>
  </si>
  <si>
    <t xml:space="preserve">Clarify and correct as necessary the expression.</t>
  </si>
  <si>
    <t xml:space="preserve">Ah, this should have been REJECTED instead of being marked as REVISED.</t>
  </si>
  <si>
    <t xml:space="preserve">I-83</t>
  </si>
  <si>
    <t xml:space="preserve">Document says:
"...records the timestamp when it receives the start symbol of the frame..."
I believe that the document must specify here that the timestamp being recorded is the time elapsed since the beginning of the current slot at the receiver, as opposed to the absolute timestamp that is also availalbe at the receiver.
Note that the caluculation presented for the time correction in the next line is from the beginning of the current slot.</t>
  </si>
  <si>
    <t xml:space="preserve">Document should say:
"...records the time from the beginning of its current slot to when it receives the start symbol of the frame..." or similar.</t>
  </si>
  <si>
    <t xml:space="preserve">I-82</t>
  </si>
  <si>
    <t xml:space="preserve">I-81</t>
  </si>
  <si>
    <t xml:space="preserve">I-88</t>
  </si>
  <si>
    <t xml:space="preserve">204</t>
  </si>
  <si>
    <t xml:space="preserve">10.3.7.1</t>
  </si>
  <si>
    <t xml:space="preserve">8</t>
  </si>
  <si>
    <t xml:space="preserve">Document says:
"When operating in the TSCH mode. the Enh-Ack frame... "
There should be a comma instead of a period.</t>
  </si>
  <si>
    <t xml:space="preserve">Document should say:
"When operating in the TSCH mode, the Enh-Ack frame ..."</t>
  </si>
  <si>
    <t xml:space="preserve">I-87</t>
  </si>
  <si>
    <t xml:space="preserve">7</t>
  </si>
  <si>
    <t xml:space="preserve">Document says:
"When in TSCH mode, incoming frames are ..."
It doesn't read well.</t>
  </si>
  <si>
    <t xml:space="preserve">Document should say:
"In TSCH mode incoming frames are ......"</t>
  </si>
  <si>
    <t xml:space="preserve">I-86</t>
  </si>
  <si>
    <t xml:space="preserve">Document says:
"...device may indicate a negative acknowledgment to indicate that the frame..."
It doesn't read well</t>
  </si>
  <si>
    <t xml:space="preserve">Document should say:
"...device may use a negative acknowledgment to indicate that the frame...", or similar.</t>
  </si>
  <si>
    <t xml:space="preserve">I-85</t>
  </si>
  <si>
    <t xml:space="preserve">Document says:
"...in the Enh-Ack frame. the receiving..."
A comma should be used.</t>
  </si>
  <si>
    <t xml:space="preserve">Document should says:
"...in the Enh-Ack frame, the receiving..."</t>
  </si>
  <si>
    <t xml:space="preserve">I-89</t>
  </si>
  <si>
    <t xml:space="preserve">10.3.8.1</t>
  </si>
  <si>
    <t xml:space="preserve">Document says:
"...in the range of 22048 μs to..."
There is an extra '2' here, which may come from a typo error.</t>
  </si>
  <si>
    <t xml:space="preserve">I believe that Document should say:
"...in the range of -2048 μs to..."</t>
  </si>
  <si>
    <t xml:space="preserve">I-90</t>
  </si>
  <si>
    <t xml:space="preserve">208</t>
  </si>
  <si>
    <t xml:space="preserve">10.3.10.2</t>
  </si>
  <si>
    <t xml:space="preserve">Document says:
"An MLME-SET-SLOTFRAME.request can be used by a higher layer to add, delete, or modify a slotframe at the MAC sublayer."
This paragraph is basically a repetition of a similar paragraph starting in line 5 of the same page. Should be removed.</t>
  </si>
  <si>
    <t xml:space="preserve">Document should remove this paragraph.</t>
  </si>
  <si>
    <t xml:space="preserve">I-91</t>
  </si>
  <si>
    <t xml:space="preserve">215</t>
  </si>
  <si>
    <t xml:space="preserve">10.3.11.1</t>
  </si>
  <si>
    <t xml:space="preserve">Table 10-16, line 3. Colum 3 defining the range for the macDisconnectTime attribute is expressed as "0x0000–0xffff", yet column 5 expresses the Default as "0xff".
Shouldn't the format in the Range column and the Default column match?</t>
  </si>
  <si>
    <t xml:space="preserve">Correct the format of the Default values to match the Range format.</t>
  </si>
  <si>
    <t xml:space="preserve">Change “0xff” to “0x00ff”.</t>
  </si>
  <si>
    <t xml:space="preserve">I-92</t>
  </si>
  <si>
    <t xml:space="preserve">217</t>
  </si>
  <si>
    <t xml:space="preserve">10.3.11.4</t>
  </si>
  <si>
    <t xml:space="preserve">Table 10-19, with the exception of line 1, all the other lines in colum 4 have what appears to be a base quantity that shows as "..., in Ι s." The symbol after the 'in' and before the 's'  is clearly not a number, and its meaning is not explained. Is this a typo?</t>
  </si>
  <si>
    <t xml:space="preserve">Clarify the symbol or correct the typo.</t>
  </si>
  <si>
    <t xml:space="preserve">03-May-2024 09:04:26 UTC-12</t>
  </si>
  <si>
    <t xml:space="preserve">I-136</t>
  </si>
  <si>
    <t xml:space="preserve">310</t>
  </si>
  <si>
    <t xml:space="preserve">10.9.1</t>
  </si>
  <si>
    <t xml:space="preserve">The text states that the MPM procedure "can be used in conjunction with the CCA mechanism to provide coexistence".</t>
  </si>
  <si>
    <t xml:space="preserve">Change from "can" to "should"</t>
  </si>
  <si>
    <t xml:space="preserve">The current subject text is informative statement of fact, the CCA can be used to provide coexistence. IEEE Std 802.15.4 is used in lots of different PHYs, and bands, and each of them have different regulatory requirements what is needed or not needed. </t>
  </si>
  <si>
    <t xml:space="preserve">I-29</t>
  </si>
  <si>
    <t xml:space="preserve">379</t>
  </si>
  <si>
    <t xml:space="preserve">10.22.2</t>
  </si>
  <si>
    <t xml:space="preserve">25</t>
  </si>
  <si>
    <t xml:space="preserve">"transaction" should be plural</t>
  </si>
  <si>
    <t xml:space="preserve">change to :"transactions"</t>
  </si>
  <si>
    <t xml:space="preserve">Change “it shall transmit transaction” to “it shall transmit transactions”.</t>
  </si>
  <si>
    <t xml:space="preserve">I-30</t>
  </si>
  <si>
    <t xml:space="preserve">394</t>
  </si>
  <si>
    <t xml:space="preserve">10.25.6</t>
  </si>
  <si>
    <t xml:space="preserve">"The PAN coordinator shall remove any gaps occurring in the CFP, appearing due to the deallocation of a GTS, are removed to maximize the length of the CAP" -- needs correction "are removed" should be deleted, also maximize is a little like a guarrantee that it gives best solution which maybe should deleted, assuming the reason is obvious and not needing to be stated.</t>
  </si>
  <si>
    <t xml:space="preserve">Change to: "The PAN coordinator shall remove any gaps occurring in the CFP, due to the deallocation of a GTS."</t>
  </si>
  <si>
    <t xml:space="preserve">I-121</t>
  </si>
  <si>
    <t xml:space="preserve">3.2</t>
  </si>
  <si>
    <t xml:space="preserve">40</t>
  </si>
  <si>
    <t xml:space="preserve">CID is referred to as “company identifier” but that is an inccorect term for the registered value.</t>
  </si>
  <si>
    <t xml:space="preserve">Change “company identifier” =&gt; “Company ID"</t>
  </si>
  <si>
    <t xml:space="preserve">23-Apr-2024 09:10:50 UTC-12</t>
  </si>
  <si>
    <t xml:space="preserve">I-38</t>
  </si>
  <si>
    <t xml:space="preserve">Sand, Stephan</t>
  </si>
  <si>
    <t xml:space="preserve">Academic-Researcher</t>
  </si>
  <si>
    <t xml:space="preserve">Approve</t>
  </si>
  <si>
    <t xml:space="preserve">German Aerospace Center (DLR)</t>
  </si>
  <si>
    <t xml:space="preserve">444</t>
  </si>
  <si>
    <t xml:space="preserve">10.29.1.1</t>
  </si>
  <si>
    <t xml:space="preserve">SRMARKER has not been introduced as RMARKER on P134L12. Please introduce SRMARKER similar to RMARKER.</t>
  </si>
  <si>
    <t xml:space="preserve">grafik.png</t>
  </si>
  <si>
    <t xml:space="preserve">As in comment</t>
  </si>
  <si>
    <t xml:space="preserve">Add SRMARKER in the 3.2 “STS RMARKER”. Expand it on the P444L9. Change section 16.2.9.4 heading from “Additional STS RMARKERs” to ‘Additional STS RMARKERs (SMARKERs)”.</t>
  </si>
  <si>
    <t xml:space="preserve">I-15</t>
  </si>
  <si>
    <t xml:space="preserve">447</t>
  </si>
  <si>
    <t xml:space="preserve">10.29.1.5</t>
  </si>
  <si>
    <t xml:space="preserve">Table 10-145
Table should be consistant.  The RSTU column should show either time or chips first.  Also, believe the millisecond should be microsecond.</t>
  </si>
  <si>
    <t xml:space="preserve">Show time first
833.33 ns = 416 chips ÷ (499.2 × 106)
1 μs = 1 chip ÷ (1 × 106) basic chipping rate</t>
  </si>
  <si>
    <t xml:space="preserve">The RSTU is defined in chips, so keep the chips value first. Change LRP UWB PHY line to say “1 chip at 1 MHz basic chipping rate = 1 µs’</t>
  </si>
  <si>
    <t xml:space="preserve">26-Mar-2024 01:21:02 UTC-12</t>
  </si>
  <si>
    <t xml:space="preserve">I-6</t>
  </si>
  <si>
    <t xml:space="preserve">Stuebing, Gary</t>
  </si>
  <si>
    <t xml:space="preserve">Cisco Systems, Inc.</t>
  </si>
  <si>
    <t xml:space="preserve">465</t>
  </si>
  <si>
    <t xml:space="preserve">10.29.8.4</t>
  </si>
  <si>
    <t xml:space="preserve">Figure 10-214, mistake in first field name "TX to RX reply time"</t>
  </si>
  <si>
    <t xml:space="preserve">Change to "RX to TX reply time" for consistency with line 9 text</t>
  </si>
  <si>
    <t xml:space="preserve">Change to “RX-to-TX Reply Time”.</t>
  </si>
  <si>
    <t xml:space="preserve">07-Apr-2024 10:19:28 UTC-12</t>
  </si>
  <si>
    <t xml:space="preserve">I-12</t>
  </si>
  <si>
    <t xml:space="preserve">Rannow, R K</t>
  </si>
  <si>
    <t xml:space="preserve">Abstain</t>
  </si>
  <si>
    <t xml:space="preserve">Representing myself</t>
  </si>
  <si>
    <t xml:space="preserve">47</t>
  </si>
  <si>
    <t xml:space="preserve">4.3</t>
  </si>
  <si>
    <t xml:space="preserve">Ambiguously written normative statement:
Unless otherwise stated in the definition of a field, a number in a field shall be formatted as an unsigned integer.</t>
  </si>
  <si>
    <t xml:space="preserve">Unless stated otherwise in the definition of a field, a number in a field shall be formatted as an unsigned integer.</t>
  </si>
  <si>
    <t xml:space="preserve">I-133</t>
  </si>
  <si>
    <t xml:space="preserve">4.5.1</t>
  </si>
  <si>
    <t xml:space="preserve">26</t>
  </si>
  <si>
    <t xml:space="preserve">{This comment also applies to page 48 line 7 and the examples in the tables of 4.5.1.} The example is based on an OUI (AC-DE-64) that may in the future be assigned by the IEEE Registration Authority. The recipient of that OUI may prefer that it not be used as an example. The RAC's EUI tutorial uses a different example (AC-DE-48), which is perfectly adequate for use here. IEEE Std 802 uses the same example. Also, the RAC’s EUI tutorial uses a footnote: ("This example octet string could be in use and is not a reserved value.”) which would be useful here.</t>
  </si>
  <si>
    <t xml:space="preserve">Modify 4.5.1 to change the example OUI from AC-DE-64 to AC-DE-48. When first used, add a footnote ("This example octet string is based on an OUI value that could be in use and is not reserved.”)</t>
  </si>
  <si>
    <t xml:space="preserve">Update AC-DE-64 to AC-DE-48 both in 4.5.1, and 4.5.2, in addition to doing what is in proposed change.</t>
  </si>
  <si>
    <t xml:space="preserve">I-125</t>
  </si>
  <si>
    <t xml:space="preserve">48</t>
  </si>
  <si>
    <t xml:space="preserve">4.5.2</t>
  </si>
  <si>
    <t xml:space="preserve">The term "vendor OUI" needs to be corrected to "Vendor OUI", both for simple consistency and because "Vendor OUI" has a specific meaning that is confusing since it's not always an OUI.</t>
  </si>
  <si>
    <t xml:space="preserve">Change “vendor OUI” =&gt; “Vendor OUI" in two places (including in Fig. 4-7).</t>
  </si>
  <si>
    <t xml:space="preserve">I-124</t>
  </si>
  <si>
    <t xml:space="preserve">Change “vendor OUI” =&gt; “Vendor OUI"</t>
  </si>
  <si>
    <t xml:space="preserve">07-Apr-2024 10:21:15 UTC-12</t>
  </si>
  <si>
    <t xml:space="preserve">I-13</t>
  </si>
  <si>
    <t xml:space="preserve">inconsistency 
Vendor organizationally unique identifier (OUI) bit transmission order shall be performed from the right
most octet (RMO) to the leftmost octet (LMO) in the field, and inside an octet from the LSB to the MSB.
right most  vs leftmost</t>
  </si>
  <si>
    <t xml:space="preserve">Vendor organizationally unique identifier (OUI) bit transmission order shall be performed from the right
most octet (RMO) to the left most octet (LMO) in the field, and inside an octet from the LSB to the MSB.</t>
  </si>
  <si>
    <t xml:space="preserve">24-Apr-2024 07:10:56 UTC-12</t>
  </si>
  <si>
    <t xml:space="preserve">I-40</t>
  </si>
  <si>
    <t xml:space="preserve">49</t>
  </si>
  <si>
    <t xml:space="preserve">5.1</t>
  </si>
  <si>
    <t xml:space="preserve">Document says:
"This standard defines multiple PHYs operating..."
This is the "General description" of the standard and It doesn't say anything about the different MAC's, which are also essential part of it. It should mention it.</t>
  </si>
  <si>
    <t xml:space="preserve">Document should say:
"This standard defines multiple PHYs and MACs operating..." or similar.</t>
  </si>
  <si>
    <t xml:space="preserve">There is only one MAC for 802.15.4. Change to: “This standard defines one MAC and multiple PHYs operating …”</t>
  </si>
  <si>
    <t xml:space="preserve">24-Apr-2024 08:21:14 UTC-12</t>
  </si>
  <si>
    <t xml:space="preserve">I-113</t>
  </si>
  <si>
    <t xml:space="preserve">Muschlitz, Bruce</t>
  </si>
  <si>
    <t xml:space="preserve">NovaTech LLC</t>
  </si>
  <si>
    <t xml:space="preserve">5.2.1</t>
  </si>
  <si>
    <t xml:space="preserve">typo "Radio frequence indetnfication"</t>
  </si>
  <si>
    <t xml:space="preserve">Change to "Radio frequency identification"</t>
  </si>
  <si>
    <t xml:space="preserve">I-42</t>
  </si>
  <si>
    <t xml:space="preserve">Document says:
"Radio frequence indetnfication (RFID)..."
Typos.</t>
  </si>
  <si>
    <t xml:space="preserve">Document should say:
"Radio frequency identification (RFID)..."</t>
  </si>
  <si>
    <t xml:space="preserve">I-41</t>
  </si>
  <si>
    <t xml:space="preserve">Document says:
"...requirements which required specific..." 
It doesn't read very well.</t>
  </si>
  <si>
    <t xml:space="preserve">Documens shoudl say:
"...requirements which called for specific..." or similar</t>
  </si>
  <si>
    <t xml:space="preserve">I-43</t>
  </si>
  <si>
    <t xml:space="preserve">51</t>
  </si>
  <si>
    <t xml:space="preserve">5.4.1</t>
  </si>
  <si>
    <t xml:space="preserve">Document says:
"...can be added at the higher layer, but they are not..."
Use of "but" is not necessary in this context.</t>
  </si>
  <si>
    <t xml:space="preserve">Document should say:
"...can be added at the higher layer and they are not..." or similar.</t>
  </si>
  <si>
    <t xml:space="preserve">25-Apr-2024 04:36:50 UTC-12</t>
  </si>
  <si>
    <t xml:space="preserve">I-120</t>
  </si>
  <si>
    <t xml:space="preserve">53</t>
  </si>
  <si>
    <t xml:space="preserve">5.6.1</t>
  </si>
  <si>
    <t xml:space="preserve">Typo: "descvided" should be "described"</t>
  </si>
  <si>
    <t xml:space="preserve">Change to "described"</t>
  </si>
  <si>
    <t xml:space="preserve">25-Apr-2024 04:35:11 UTC-12</t>
  </si>
  <si>
    <t xml:space="preserve">I-119</t>
  </si>
  <si>
    <t xml:space="preserve">Typo: "descbide" should be "described"</t>
  </si>
  <si>
    <t xml:space="preserve">I-114</t>
  </si>
  <si>
    <t xml:space="preserve">typo "descbide"</t>
  </si>
  <si>
    <t xml:space="preserve">I-45</t>
  </si>
  <si>
    <t xml:space="preserve">Document says:
"...as descvided in ..."
Typos.</t>
  </si>
  <si>
    <t xml:space="preserve">Document should say:
"...as described in ..."</t>
  </si>
  <si>
    <t xml:space="preserve">I-44</t>
  </si>
  <si>
    <t xml:space="preserve">Document says:
"...as descbide in ..."
Typos.</t>
  </si>
  <si>
    <t xml:space="preserve">I-116</t>
  </si>
  <si>
    <t xml:space="preserve">5.6.2.1</t>
  </si>
  <si>
    <t xml:space="preserve">it is unclear whether "coordinator" is "PAN coordinator" or "super PAN coordinator (SPC)" or both</t>
  </si>
  <si>
    <t xml:space="preserve">clarify</t>
  </si>
  <si>
    <t xml:space="preserve">Add definition of coordinator in the section 3.1. “coordinator: Any device capable of providing coordinator functions.”</t>
  </si>
  <si>
    <t xml:space="preserve">I-115</t>
  </si>
  <si>
    <t xml:space="preserve">I-118</t>
  </si>
  <si>
    <t xml:space="preserve">54</t>
  </si>
  <si>
    <t xml:space="preserve">5.6.4</t>
  </si>
  <si>
    <t xml:space="preserve">second instance of "ID" should be "IE"</t>
  </si>
  <si>
    <t xml:space="preserve">I-117</t>
  </si>
  <si>
    <t xml:space="preserve">first instance of "ID" should be "identification" (alternatively, "ID" could be defined in line 27)</t>
  </si>
  <si>
    <t xml:space="preserve">Change “if the identification is known”.</t>
  </si>
  <si>
    <t xml:space="preserve">I-31</t>
  </si>
  <si>
    <t xml:space="preserve">542</t>
  </si>
  <si>
    <t xml:space="preserve">10.36.</t>
  </si>
  <si>
    <t xml:space="preserve">This is the only place where "contention based" is not hyphenated</t>
  </si>
  <si>
    <t xml:space="preserve">Change it to "contention-based".</t>
  </si>
  <si>
    <t xml:space="preserve">Change it here, and also on P476L17.</t>
  </si>
  <si>
    <t xml:space="preserve">26-Mar-2024 01:19:38 UTC-12</t>
  </si>
  <si>
    <t xml:space="preserve">I-5</t>
  </si>
  <si>
    <t xml:space="preserve">544</t>
  </si>
  <si>
    <t xml:space="preserve">10.37.1</t>
  </si>
  <si>
    <t xml:space="preserve">This subclass is moved from annex.</t>
  </si>
  <si>
    <t xml:space="preserve">Change "annex" into "Standards"</t>
  </si>
  <si>
    <t xml:space="preserve">Change “annex” to “feature”.</t>
  </si>
  <si>
    <t xml:space="preserve">I-46</t>
  </si>
  <si>
    <t xml:space="preserve">58</t>
  </si>
  <si>
    <t xml:space="preserve">5.7</t>
  </si>
  <si>
    <t xml:space="preserve">Document says:
"...request that a service is initiated..."</t>
  </si>
  <si>
    <t xml:space="preserve">Document should say:
"...request that a service be initiated..."</t>
  </si>
  <si>
    <t xml:space="preserve">I-128</t>
  </si>
  <si>
    <t xml:space="preserve">59</t>
  </si>
  <si>
    <t xml:space="preserve">6.2</t>
  </si>
  <si>
    <t xml:space="preserve">The reference to the year ("-2014") should be deleted so that the reference updates as that standard changes, including with the revision process currently underway. Note that the generic version is referenced elsewhere in the standard, including "Normative references".</t>
  </si>
  <si>
    <t xml:space="preserve">Change “IEEE Std 802-2014” =&gt; “IEEE Std 802”</t>
  </si>
  <si>
    <t xml:space="preserve">I-16</t>
  </si>
  <si>
    <t xml:space="preserve">595</t>
  </si>
  <si>
    <t xml:space="preserve">11.1.3.9</t>
  </si>
  <si>
    <t xml:space="preserve">Table 11-15
For N = 4:  Does TotalNumChan = 12 or 9 as shown in Amendment 4 and Annex H?</t>
  </si>
  <si>
    <t xml:space="preserve">Use the correct value</t>
  </si>
  <si>
    <t xml:space="preserve">Change “12” to “9” for N=4</t>
  </si>
  <si>
    <t xml:space="preserve">I-47</t>
  </si>
  <si>
    <t xml:space="preserve">6.3.1</t>
  </si>
  <si>
    <t xml:space="preserve">Document says:
"AIFS η SIFS &lt; LIFS"
What is the greek symbol meaning?</t>
  </si>
  <si>
    <t xml:space="preserve">Explain greek symbol meaning or correct formula.</t>
  </si>
  <si>
    <t xml:space="preserve">03-May-2024 20:20:37 UTC-12</t>
  </si>
  <si>
    <t xml:space="preserve">I-137</t>
  </si>
  <si>
    <t xml:space="preserve">Wentink, Menzo</t>
  </si>
  <si>
    <t xml:space="preserve">Qualcomm Technologies, Inc.</t>
  </si>
  <si>
    <t xml:space="preserve">6.3.2.1</t>
  </si>
  <si>
    <t xml:space="preserve">CSMA-CA should be mandatory for high PSD transmissions (for example narrowband transmissions) in UNII-3 and UNII-5, to avoid interference with other technologies in these bands.</t>
  </si>
  <si>
    <t xml:space="preserve">Require that CSMA-CA (as described in 6.3.2.1) is used before every high PSD transmission in UNII-3 and UNII-5, with settings macMinBe = 0, macMaxCsmaBackoffs = 0, and CCA mode 1 with phyCCADuration value 16 us and probability of detection 100%.</t>
  </si>
  <si>
    <t xml:space="preserve">There are no channel plans defined for UNII-3 and UNII-5 in this standard.
Additionally requirements for the CSMA-CA varies by the PHY, band, regulatory domain, application of the standard, and other factors outside the scope of the standard.</t>
  </si>
  <si>
    <t xml:space="preserve">CSMA-CA / CCA</t>
  </si>
  <si>
    <t xml:space="preserve">25-Mar-2024 05:31:52 UTC-12</t>
  </si>
  <si>
    <t xml:space="preserve">I-1</t>
  </si>
  <si>
    <t xml:space="preserve">Aldana, Carlos</t>
  </si>
  <si>
    <t xml:space="preserve">Standards Developing Organization (SDO)</t>
  </si>
  <si>
    <t xml:space="preserve">Meta Platforms Inc.</t>
  </si>
  <si>
    <t xml:space="preserve">608</t>
  </si>
  <si>
    <t xml:space="preserve">11.2.8</t>
  </si>
  <si>
    <t xml:space="preserve">To aid in testing and predictable behavior, there should be more details as to the behavior of CCA mode 1.</t>
  </si>
  <si>
    <t xml:space="preserve">Please add language to CCA mode 1 to reflect 3 additional requirements: max ED Threshold value to use (e.g. -80 dBm/MHz, as in ETSI EN 300 440) , CCA listen duration (e.g. 14-25 us), and a probability of success (e.g. 100%).</t>
  </si>
  <si>
    <t xml:space="preserve">The text explaining the required ED threshold and cca duration is at the end of section 11.2.8 where the generic requirements are listed. See page 609 lines 12-22.</t>
  </si>
  <si>
    <t xml:space="preserve">09-May-2024 09:46:41 UTC-12</t>
  </si>
  <si>
    <t xml:space="preserve">I-140</t>
  </si>
  <si>
    <t xml:space="preserve">Fischer, Matthew</t>
  </si>
  <si>
    <t xml:space="preserve">Broadcom Corporation</t>
  </si>
  <si>
    <t xml:space="preserve">609</t>
  </si>
  <si>
    <t xml:space="preserve">Allowing a mode of operation with a CCA determination mechanism that does not attempt to recognize the presence of signals from other technologies, such as some options within CCA mode 3, is determinental to fair and equitable operation of disparate technologies within unlicensed spectrum.</t>
  </si>
  <si>
    <t xml:space="preserve">Change "may be AND or OR" to "shall be OR"</t>
  </si>
  <si>
    <t xml:space="preserve">Split CCA Mode 3 to two: “
- CCA Mode 3a: Carrier sense with energy above threshold when either is required. CCA shall report busy medium if either CCA Mode 1 or CCA Mode 2 would return busy.
- CCA Mode 3b: Carrier sense with energy above threshold when both are required. CCA shall report busy medium only if both CCA Mode 1 and CCA mode 2 returns busy.”</t>
  </si>
  <si>
    <t xml:space="preserve">I-139</t>
  </si>
  <si>
    <t xml:space="preserve">Allowing a mode of operation with a CCA determination mechanism that does not attempt to recognize the presence of signals from other technologies, such as CCA mode 2, is determinental to fair and equitable operation of disparate technologies within unlicensed spectrum.</t>
  </si>
  <si>
    <t xml:space="preserve">Delete CCA MODE 2, renumber remaining modes as appropriate, update references throughout the document that refer to deleted modes of CCA</t>
  </si>
  <si>
    <t xml:space="preserve">CCA Modes defined in 11.2.8 are used in many PHYs, bands, regulatory domains, or applications. </t>
  </si>
  <si>
    <t xml:space="preserve">I-138</t>
  </si>
  <si>
    <t xml:space="preserve">Allowing a mode of operation with no CCA determination mechanism, such as CCA mode 4, is determinental to fair and equitable operation with other technologies operating within unlicensed spectrum.</t>
  </si>
  <si>
    <t xml:space="preserve">Delete CCA MODE 4, renumber remaining modes as appropriate, update references throughout the document that refer to deleted modes of CCA
Delete the sentence at p609L30 which currently reads: "CCA mode 4 would typically be used in low duty cycle applications."</t>
  </si>
  <si>
    <t xml:space="preserve">I-141</t>
  </si>
  <si>
    <t xml:space="preserve">613</t>
  </si>
  <si>
    <t xml:space="preserve">12.3.2</t>
  </si>
  <si>
    <t xml:space="preserve">3</t>
  </si>
  <si>
    <t xml:space="preserve">Inside of Table 12-2 Generic PHY PIB attributes, establish a threshold for phyCcaEdThreshold that attempts to recognize the existence of the signals of competing technologies that are operating in the shared unlicensed spectrum.</t>
  </si>
  <si>
    <t xml:space="preserve">Establish a required minimum value of -80 dBm/MHz for the phyCcaEdThreshold and allow an EDT ramp up in a manner similar to what is described in 802.11 document: 11-24-0603-02-coex-balancing-wideband-narrowband-frequency-hopping-channel-access-mechanisms-for-operation-in-6ghz at: https://mentor.ieee.org/802.11/dcn/24/11-24-0603-02-coex-balancing-wideband-narrowband-frequency-hopping-channel-access-mechanisms-for-operation-in-6ghz.pptx</t>
  </si>
  <si>
    <t xml:space="preserve">The necessary value varies by the regulatory domain, application and other factors outside the scope of the standard.</t>
  </si>
  <si>
    <t xml:space="preserve">I-32</t>
  </si>
  <si>
    <t xml:space="preserve">In the Table 12-2 (Generic PHY PIB attributes) description of phyCcaDuration it says: "If the recommeded value is not specified by the PHY clause the recommended duration of 8 symbols is used.", but surely the value used should be the value set in the attribute."</t>
  </si>
  <si>
    <t xml:space="preserve">Change sentence to read: "Unless a different PHY specific value is given in the relevant PHY clause, it is recommended that a value of 8 symbols is used here."</t>
  </si>
  <si>
    <t xml:space="preserve">Replace "If the recommended duration is not specified by the PHY clause the recommended duration of 8 symbols is used" with "If a recommended phyCcaDuration is not specified by the PHY clause then a phyCcaDuration of 8 symbol periods is recommended."</t>
  </si>
  <si>
    <t xml:space="preserve">29-Mar-2024 06:14:24 UTC-12</t>
  </si>
  <si>
    <t xml:space="preserve">I-10</t>
  </si>
  <si>
    <t xml:space="preserve">De Ruijter, Hendricus</t>
  </si>
  <si>
    <t xml:space="preserve">Silicon Laboratories</t>
  </si>
  <si>
    <t xml:space="preserve">The description of phyCcaDuration (Table 12-2) has "...the recommended duration..." however, there is no general description of "recommended duration" so the word "the" should not be used. Also, it should be "symbols periods" instead of just "symbols" .</t>
  </si>
  <si>
    <t xml:space="preserve">25-Mar-2024 05:33:23 UTC-12</t>
  </si>
  <si>
    <t xml:space="preserve">I-3</t>
  </si>
  <si>
    <t xml:space="preserve">There should at least be an upper bound for the phyCcaEdThreshold to prevent abusive behavior.  Lack of an upper bound allows for "no-CCA" behavior, which is undesirable.  Please add an upper bound (e.g. -80dBm/MHz in ETSI EN 300 440)</t>
  </si>
  <si>
    <t xml:space="preserve">As in comment.</t>
  </si>
  <si>
    <t xml:space="preserve">25-Mar-2024 05:32:47 UTC-12</t>
  </si>
  <si>
    <t xml:space="preserve">I-2</t>
  </si>
  <si>
    <t xml:space="preserve">The minimum value of phyCcaDuration should be non-zero.  Consider setting the minimum value to 9 us.</t>
  </si>
  <si>
    <t xml:space="preserve">The recommended value is specified in the PHY clause.</t>
  </si>
  <si>
    <t xml:space="preserve">I-19</t>
  </si>
  <si>
    <t xml:space="preserve">63</t>
  </si>
  <si>
    <t xml:space="preserve">6.4.2.2</t>
  </si>
  <si>
    <t xml:space="preserve">36</t>
  </si>
  <si>
    <t xml:space="preserve">"A example" should be "An"</t>
  </si>
  <si>
    <t xml:space="preserve">Change to "An example..."</t>
  </si>
  <si>
    <t xml:space="preserve">I-18</t>
  </si>
  <si>
    <t xml:space="preserve">35</t>
  </si>
  <si>
    <t xml:space="preserve">"To start PAN" missing "a"</t>
  </si>
  <si>
    <t xml:space="preserve">Change to "To start a PAN .."</t>
  </si>
  <si>
    <t xml:space="preserve">25-Mar-2024 05:42:32 UTC-12</t>
  </si>
  <si>
    <t xml:space="preserve">I-4</t>
  </si>
  <si>
    <t xml:space="preserve">630</t>
  </si>
  <si>
    <t xml:space="preserve">13.3.2</t>
  </si>
  <si>
    <t xml:space="preserve">The PSD limit should also have a relative value defined for a frequency value that is at least 5 MHz away from the center frequency.  Consider adding a relative limit of -45 dB.</t>
  </si>
  <si>
    <t xml:space="preserve">The limit in Table 13-4 is adequate and more stringent limits may be set by regulatory bodies, and those limts are outside the scope of this standard.</t>
  </si>
  <si>
    <t xml:space="preserve">I-21</t>
  </si>
  <si>
    <t xml:space="preserve">65</t>
  </si>
  <si>
    <t xml:space="preserve">6.5.2</t>
  </si>
  <si>
    <t xml:space="preserve">"If necessary to check filtering or return requested IEs..." reads badly for me…. It is unclear what makes it "necessary" and if something is necessary maybe the requirement should be a "shall" rather than a "may".</t>
  </si>
  <si>
    <t xml:space="preserve">I really don’t know what is meant here, but I do think it should be made clearer.</t>
  </si>
  <si>
    <t xml:space="preserve">Change “If necessary to check filtering or return requested IEs, the Enhanced Beacon Filter IE and other IEs may be passed to a higher layer using the MLME-BEACON-REQUEST.indication primitive provided that the recipient has macBeaconAutoRespond set to FALSE.” to “The Enhanced Beacon Filter IE and other IEs shall be passed to a higher layer using the MLME-BEACON-REQUEST.indication primitive provided that the recipient has macBeaconAutoRespond set to FALSE.”</t>
  </si>
  <si>
    <t xml:space="preserve">I-20</t>
  </si>
  <si>
    <t xml:space="preserve">"by sending the desired IE with a length set to zero" would be better expressed either by saying "without a Content field" or with "its Length field set to zero"</t>
  </si>
  <si>
    <t xml:space="preserve">Editor to choose</t>
  </si>
  <si>
    <t xml:space="preserve">Use “with its Length field set to zero”.</t>
  </si>
  <si>
    <t xml:space="preserve">I-35</t>
  </si>
  <si>
    <t xml:space="preserve">655</t>
  </si>
  <si>
    <t xml:space="preserve">16.2.2</t>
  </si>
  <si>
    <t xml:space="preserve">Extra period at end of line. Also, "is always be zero" should be "is always zero".</t>
  </si>
  <si>
    <t xml:space="preserve">Change: "is always be zero..", to: "is
always zero."</t>
  </si>
  <si>
    <t xml:space="preserve">I-34</t>
  </si>
  <si>
    <t xml:space="preserve">664</t>
  </si>
  <si>
    <t xml:space="preserve">16.2.6.2</t>
  </si>
  <si>
    <t xml:space="preserve">It should be made clearer that the length-91 preable codes are "HPRF mode" codes.</t>
  </si>
  <si>
    <t xml:space="preserve">Add at the end of table heading "Table 16-9—Length 91 ternary codes for the HRP-ERDEV" add "in HPRF mode".</t>
  </si>
  <si>
    <t xml:space="preserve">I-33</t>
  </si>
  <si>
    <t xml:space="preserve">10</t>
  </si>
  <si>
    <t xml:space="preserve">In the sentence "The HRP-ERDEV shall support the length 91 codes specified in Table 16-9 with the parameters specified in Table 16-10." insert "(HPRF mode) " belore "length".</t>
  </si>
  <si>
    <t xml:space="preserve">Change sentence to "The HRP-ERDEV shall support the (HPRF mode) length 91 codes specified in Table 16-9 with the parameters specified in Table 16-10."</t>
  </si>
  <si>
    <t xml:space="preserve">I-36</t>
  </si>
  <si>
    <t xml:space="preserve">666</t>
  </si>
  <si>
    <t xml:space="preserve">6.2.7.1</t>
  </si>
  <si>
    <t xml:space="preserve">It is not very clear what the data units are for the values in in Table 16-12.</t>
  </si>
  <si>
    <t xml:space="preserve">Change column heading "Mean PRF 15.60 or 62.40 MHz" to "Nominal Data Rate (Mb/s) for 15.60 and 62.40 MHz mean PRF" and change column heading "Mean PRF 3.90 MHz" to "Nominal Data Rate (Mb/s) for 3.90 MHz mean PRF"</t>
  </si>
  <si>
    <t xml:space="preserve">IEEE SA Styleguide says units should be repeated in the ranges, thus changed “15.60” to “15.60 MHz”</t>
  </si>
  <si>
    <t xml:space="preserve">I-37</t>
  </si>
  <si>
    <t xml:space="preserve">668</t>
  </si>
  <si>
    <t xml:space="preserve">16.2.7.3</t>
  </si>
  <si>
    <t xml:space="preserve">Extraneous "using ," in the middle of the sentence.</t>
  </si>
  <si>
    <t xml:space="preserve">Delete the "using ,"</t>
  </si>
  <si>
    <t xml:space="preserve">I-131</t>
  </si>
  <si>
    <t xml:space="preserve">67</t>
  </si>
  <si>
    <t xml:space="preserve">6.6.2</t>
  </si>
  <si>
    <t xml:space="preserve">Change "64-bit extended unique identifier (EUI-64) group address, as defined in IEEE Std 802” =&gt; “64-bit group address, as specified in IEEE Std 802”.</t>
  </si>
  <si>
    <t xml:space="preserve">Do as said in comment, and then expand EUI-64 on page 75 line 3 to “extended unique identifier (EUI-64)”</t>
  </si>
  <si>
    <t xml:space="preserve">I-49</t>
  </si>
  <si>
    <t xml:space="preserve">72</t>
  </si>
  <si>
    <t xml:space="preserve">6.6.5</t>
  </si>
  <si>
    <t xml:space="preserve">Document says:
“… requesting the Ack frame. including the guard time."
This end of sentence is unclear. Typo?</t>
  </si>
  <si>
    <t xml:space="preserve">Document should say:
“… requesting the Ack frame, and including the guard time.”</t>
  </si>
  <si>
    <t xml:space="preserve">I-48</t>
  </si>
  <si>
    <t xml:space="preserve">Document says:
“…with no acknowledgment requested. including the guard time.”
The sentence is not clear. Is there a typo?</t>
  </si>
  <si>
    <t xml:space="preserve">Document should say:
“…with no acknowledgment requested, and including the guard time. “</t>
  </si>
  <si>
    <t xml:space="preserve">29-Mar-2024 04:09:07 UTC-12</t>
  </si>
  <si>
    <t xml:space="preserve">I-7</t>
  </si>
  <si>
    <t xml:space="preserve">725</t>
  </si>
  <si>
    <t xml:space="preserve">20.2.3</t>
  </si>
  <si>
    <t xml:space="preserve">Transmission bit order of PHR is not specified.</t>
  </si>
  <si>
    <t xml:space="preserve">Add sentence to the last paragraph in clause 20.2.3: "The PHR is transmitted starting from the leftmost bit (i.e., starting with b0)." This is the same wording as used in clause 20.2.2.3 for the SFD transmission order (see page 724, line 22).</t>
  </si>
  <si>
    <t xml:space="preserve">29-Mar-2024 04:21:28 UTC-12</t>
  </si>
  <si>
    <t xml:space="preserve">I-8</t>
  </si>
  <si>
    <t xml:space="preserve">20.2.4</t>
  </si>
  <si>
    <t xml:space="preserve">The transmission order of the Mode Switch PHR is not specified.</t>
  </si>
  <si>
    <t xml:space="preserve">Add sentence at the end of clause 20.2.4: "The Mode Switch PHR is transmitted starting from the leftmost bit (i.e., starting with b0)." This is the same wording as used in clause 20.2.2.3 for the SFD transmission order (see page 724, line 22).</t>
  </si>
  <si>
    <t xml:space="preserve">23-Apr-2024 14:09:49 UTC-12</t>
  </si>
  <si>
    <t xml:space="preserve">I-39</t>
  </si>
  <si>
    <t xml:space="preserve">Hueske, Klaus</t>
  </si>
  <si>
    <t xml:space="preserve">Renesas Electronics Europe</t>
  </si>
  <si>
    <t xml:space="preserve">730</t>
  </si>
  <si>
    <t xml:space="preserve">20.3.1</t>
  </si>
  <si>
    <t xml:space="preserve">Table 20-8 appears to have an inconsistent definition of operating modes for the additional 915 bands (see attachment). While bands 915-b, 915-c, 915-d and 915-e define operating mode #1 as 50/2-FSK/1.0/200, the same mode is defined as 50/2-FSK/1.0/100 for the 915-a band, which does not seem to make sense.</t>
  </si>
  <si>
    <t xml:space="preserve">Change 915-a to 50/2-FSK/1.0/200</t>
  </si>
  <si>
    <t xml:space="preserve">I-95</t>
  </si>
  <si>
    <t xml:space="preserve">732</t>
  </si>
  <si>
    <t xml:space="preserve">20.3.3</t>
  </si>
  <si>
    <t xml:space="preserve">Two instances of the '∞f' script which may represent the frequency deviation parameter. Review them and correct them</t>
  </si>
  <si>
    <t xml:space="preserve">Correct as necessary two instances of '∞f' with appropriate representation.</t>
  </si>
  <si>
    <t xml:space="preserve">I-94</t>
  </si>
  <si>
    <t xml:space="preserve">Equation described in line 16 has strange symbols at the beginning and at the end. Verify equation's transcription.</t>
  </si>
  <si>
    <t xml:space="preserve">Correct transcription of equation in line 16 as necessary.</t>
  </si>
  <si>
    <t xml:space="preserve">I-93</t>
  </si>
  <si>
    <t xml:space="preserve">Document says:
"...nominal frequency deviation, ∞f, shall be..."
The symbol used in front of 'f' seems incorrect.</t>
  </si>
  <si>
    <t xml:space="preserve">Correct or clarify the symbol used in front of 'f'.</t>
  </si>
  <si>
    <t xml:space="preserve">I-97</t>
  </si>
  <si>
    <t xml:space="preserve">736</t>
  </si>
  <si>
    <t xml:space="preserve">20.3.5</t>
  </si>
  <si>
    <t xml:space="preserve">Document says:
"LPAD = 131when ... is even " 
I believe that, given the example in Figure 20-12, the '1' after the '3' is a typo.</t>
  </si>
  <si>
    <t xml:space="preserve">Correct formula in line 5.</t>
  </si>
  <si>
    <t xml:space="preserve">I-96</t>
  </si>
  <si>
    <t xml:space="preserve">Document says:
" LPAD = 51when... is odd"
I believe that, given the example in Figure 20-11, the '1' after the '5' is a typo.</t>
  </si>
  <si>
    <t xml:space="preserve">Correct formula in line 4.</t>
  </si>
  <si>
    <t xml:space="preserve">I-100</t>
  </si>
  <si>
    <t xml:space="preserve">737</t>
  </si>
  <si>
    <t xml:space="preserve">Equation trancribed in the middle of this line shows multiples instances of strange symbols. Review and correct if necessary.</t>
  </si>
  <si>
    <t xml:space="preserve">Correct formula in line 6.</t>
  </si>
  <si>
    <t xml:space="preserve">I-99</t>
  </si>
  <si>
    <t xml:space="preserve">Equation trancribed in this line shows multiples instances of strange symbols. Review and correct if necessary.</t>
  </si>
  <si>
    <t xml:space="preserve">I-98</t>
  </si>
  <si>
    <t xml:space="preserve">Document says:
"...B = Ψbi1i ∨ ≡011121 1N – 1←β ,..." 
These appear to be scrambled symbols that are not part of the expected transcription</t>
  </si>
  <si>
    <t xml:space="preserve">Correct symbols describing 'B ' in line 1.</t>
  </si>
  <si>
    <t xml:space="preserve">I-105</t>
  </si>
  <si>
    <t xml:space="preserve">738</t>
  </si>
  <si>
    <t xml:space="preserve">20.3.6</t>
  </si>
  <si>
    <t xml:space="preserve">Document says:
"0 η k η 6:"
This expression is not clear.</t>
  </si>
  <si>
    <t xml:space="preserve">Clarify and correct as necessary expression in line 21</t>
  </si>
  <si>
    <t xml:space="preserve">I-104</t>
  </si>
  <si>
    <t xml:space="preserve">Equation in line 19 is not readable.</t>
  </si>
  <si>
    <t xml:space="preserve">Review and correct equation in line 19</t>
  </si>
  <si>
    <t xml:space="preserve">I-103</t>
  </si>
  <si>
    <t xml:space="preserve">Document says:
"where 0 η j η 6: 3"
With the strange symbol 'η' and the ': 3' characters the relation is not redable.</t>
  </si>
  <si>
    <t xml:space="preserve">Review and correct the relation in line 16</t>
  </si>
  <si>
    <t xml:space="preserve">I-102</t>
  </si>
  <si>
    <t xml:space="preserve">Equation in line 15 is unreadable.</t>
  </si>
  <si>
    <t xml:space="preserve">REview and correct equation in line 15 as necessary.</t>
  </si>
  <si>
    <t xml:space="preserve">I-101</t>
  </si>
  <si>
    <t xml:space="preserve">Document says:
"S = {s(i)}, 0 η i η N–1" 
What is the meaning of the symbols between '0', 'i' and N-1?</t>
  </si>
  <si>
    <t xml:space="preserve">I beleive document should say:
"S = {s(i)}, 0 &lt; i &lt; N–1", or similar</t>
  </si>
  <si>
    <t xml:space="preserve">I-106</t>
  </si>
  <si>
    <t xml:space="preserve">739</t>
  </si>
  <si>
    <t xml:space="preserve">Equation at the end of this line is not readable.</t>
  </si>
  <si>
    <t xml:space="preserve">Review and correct equation in line 3</t>
  </si>
  <si>
    <t xml:space="preserve">I-107</t>
  </si>
  <si>
    <t xml:space="preserve">742</t>
  </si>
  <si>
    <t xml:space="preserve">20.6.3</t>
  </si>
  <si>
    <t xml:space="preserve">The equation transcribed in this line for the frequency tolerance T appears to be a mix of numbers, letters and symbols that make it unreadable. (Is this issue related finally to  the .pdf formatting?). Review and correct.</t>
  </si>
  <si>
    <t xml:space="preserve">Correct as necessary formula in line 10.</t>
  </si>
  <si>
    <t xml:space="preserve">24-Apr-2024 07:10:58 UTC-12</t>
  </si>
  <si>
    <t xml:space="preserve">I-108</t>
  </si>
  <si>
    <t xml:space="preserve">20.6.4</t>
  </si>
  <si>
    <t xml:space="preserve">Document says:
"Channel switch time shall be less than or equal to 500 μs...defined as the time elapsed when changing to a new channel, including any required settling time."
This statement may be inconsistent with the statement in line 21 of page 239 which says: "The settling delay shall be in the range of 500 μs to 1.5 ms".</t>
  </si>
  <si>
    <t xml:space="preserve">Review and correct these two statements for consistency.</t>
  </si>
  <si>
    <t xml:space="preserve">The setting delay on page 739 line 21 is for the mode switch and it is different than what is used generally in this PHY. The 20.6.4 gives the generic maximum channel switch time for SUN FSK.</t>
  </si>
  <si>
    <t xml:space="preserve">I-111</t>
  </si>
  <si>
    <t xml:space="preserve">743</t>
  </si>
  <si>
    <t xml:space="preserve">20.6.6</t>
  </si>
  <si>
    <t xml:space="preserve">Document says:
"M2 = 3⋅ R⋅ ,1+h."
The equation doesn't read properly.</t>
  </si>
  <si>
    <t xml:space="preserve">Review and correct the equation in line 23 as necessary.</t>
  </si>
  <si>
    <t xml:space="preserve">I-110</t>
  </si>
  <si>
    <t xml:space="preserve">Document says:
"M1 = 1,5⋅ R⋅ ,1+h."
Something is wrong in this equation and it cannot be read properly.</t>
  </si>
  <si>
    <t xml:space="preserve">Review and correct equation in line 22 as necessary.</t>
  </si>
  <si>
    <t xml:space="preserve">I-109</t>
  </si>
  <si>
    <t xml:space="preserve">Document says:
" ...is used as specified in..."
Given the context of the paragraph this must be a plural.</t>
  </si>
  <si>
    <t xml:space="preserve">Document should say:
"...are used as specified in..."</t>
  </si>
  <si>
    <t xml:space="preserve">I-112</t>
  </si>
  <si>
    <t xml:space="preserve">744</t>
  </si>
  <si>
    <t xml:space="preserve">20.6.7</t>
  </si>
  <si>
    <t xml:space="preserve">Equation in line 4 is not readable due to ghost symbols in the transcript.</t>
  </si>
  <si>
    <t xml:space="preserve">Review and correct as necessary equation in line 4</t>
  </si>
  <si>
    <t xml:space="preserve">I-130</t>
  </si>
  <si>
    <t xml:space="preserve">75</t>
  </si>
  <si>
    <t xml:space="preserve">7.1</t>
  </si>
  <si>
    <t xml:space="preserve">The form referenced in 4.5 is not "canonical". It would be helpful to cite the specific subclause (4.5.1) instead of the broader 4.5</t>
  </si>
  <si>
    <t xml:space="preserve">Change “The EUI-64 shall be sent in the canonical form defined in 4.5.” =&gt; “The EUI-64 shall be sent in the form specified in 4.5.1.”</t>
  </si>
  <si>
    <t xml:space="preserve">I-129</t>
  </si>
  <si>
    <t xml:space="preserve">29-Mar-2024 05:38:02 UTC-12</t>
  </si>
  <si>
    <t xml:space="preserve">I-9</t>
  </si>
  <si>
    <t xml:space="preserve">753</t>
  </si>
  <si>
    <t xml:space="preserve">21.2.4</t>
  </si>
  <si>
    <t xml:space="preserve">The processing order of the PHR is not specified.</t>
  </si>
  <si>
    <t xml:space="preserve">20150727-PHYWG-PHYTPS-2V03_Rev5 (1).docx</t>
  </si>
  <si>
    <t xml:space="preserve">Add sentence in the first paragraph of clause 21.2.4: "The PHR is processed starting from the leftmost bit (i.e., starting with b0).</t>
  </si>
  <si>
    <t xml:space="preserve">I-50</t>
  </si>
  <si>
    <t xml:space="preserve">77</t>
  </si>
  <si>
    <t xml:space="preserve">7.2.2.5</t>
  </si>
  <si>
    <t xml:space="preserve">Document says:
"...the recipient device shall send an Ack frame or only if, upon reception, the frame passes the filtering..."
The sentence is not clear, on particular with the presence of the word "or".</t>
  </si>
  <si>
    <t xml:space="preserve">Document should say:
"...the recipient device shall send an Ack frame, but only if, additionally, the frame passes the filtering...", or similar.</t>
  </si>
  <si>
    <t xml:space="preserve">I-51</t>
  </si>
  <si>
    <t xml:space="preserve">93</t>
  </si>
  <si>
    <t xml:space="preserve">7.4.1</t>
  </si>
  <si>
    <t xml:space="preserve">Document says:
"...rules for the inclusion of terminations IEs."
Some description is not clear in the sentence?</t>
  </si>
  <si>
    <t xml:space="preserve">Document should say:
"...rules for the inclusion of terminations in IEs." or similar</t>
  </si>
  <si>
    <t xml:space="preserve">Changed to say “termination IEs”. There is no terminations in the Ies, there is termination IEs in the end of IE list.</t>
  </si>
  <si>
    <t xml:space="preserve">I-126</t>
  </si>
  <si>
    <t xml:space="preserve">96</t>
  </si>
  <si>
    <t xml:space="preserve">7.4.2.2</t>
  </si>
  <si>
    <t xml:space="preserve">"IEEE registration authority" is a name that needs to be capitalized.</t>
  </si>
  <si>
    <t xml:space="preserve">Change “IEEE registration authority” to "IEEE Registration Authority"</t>
  </si>
  <si>
    <t xml:space="preserve">I-123</t>
  </si>
  <si>
    <t xml:space="preserve">The draft says "The Vendor OUI field is an OUI or company identifier (CID) assigned by the IEEE registration authority, 6 which shall be the sole registration authority." It's confusing that a Vendor OUI is not necessarily an OUI.</t>
  </si>
  <si>
    <t xml:space="preserve">Change the term "Vendor OUI" throughout to an alternative form, such as "Vendor OUI/CID". Considering the possibility that term has been in  use in the prior revision, this comment is not marked MBS, and the RAC understands that the group should weigh the pros and cons of a change to the existing term.</t>
  </si>
  <si>
    <t xml:space="preserve">I-122</t>
  </si>
  <si>
    <t xml:space="preserve">Change “company identifier (CID)” =&gt; “Company ID (CID)" [or preferably just "CID"]</t>
  </si>
  <si>
    <t xml:space="preserve">03-May-2024 08:15:58 UTC-12</t>
  </si>
  <si>
    <t xml:space="preserve">I-134</t>
  </si>
  <si>
    <t xml:space="preserve">Levy, Joseph</t>
  </si>
  <si>
    <t xml:space="preserve">Producer - Other</t>
  </si>
  <si>
    <t xml:space="preserve">InterDigital, Inc.</t>
  </si>
  <si>
    <t xml:space="preserve">It is very difficult to review this document as no Changes to the document are provided, I realize that the whole document is open for review, but since this is a revision it would be nice to be able to focus on the changes to the 2020 version.</t>
  </si>
  <si>
    <t xml:space="preserve">image.png</t>
  </si>
  <si>
    <t xml:space="preserve">Provide a redline or changed text document, to make it clear where new material has been added.</t>
  </si>
  <si>
    <t xml:space="preserve">This is revision of the IEEE Std 802.15.4. Most of the content has been modified (the document structure was changed, and reorganized), thus redline would include several hundreds of pages. Also IEEE Standard association does not allow including redline for the initial SA ballot. The redline is provided for the recirculations.</t>
  </si>
  <si>
    <t xml:space="preserve">01-Apr-2024 09:26:59 UTC-12</t>
  </si>
  <si>
    <t xml:space="preserve">I-11</t>
  </si>
  <si>
    <t xml:space="preserve">Haider, Muhammad Kumail</t>
  </si>
  <si>
    <t xml:space="preserve">Research</t>
  </si>
  <si>
    <t xml:space="preserve">Meta Platforms, Inc.</t>
  </si>
  <si>
    <t xml:space="preserve">The spec should define a mandatory coexistence mechanism with other technologies with parameters specified. Some of the provisions in current spec are either not completely defined (e.g., CCA duration) or have practically no protection for other technologies (e.g., CCA Mode 1) which can lead to very bad coex performance.</t>
  </si>
  <si>
    <t xml:space="preserve">There are multiple coexistence mechanism defined in the IEEE Std 802.15.4, that are used in the different PHYs, bands, regulatory domains, or applications. </t>
  </si>
  <si>
    <t xml:space="preserve">07-Jun-2024 23:20:09 UTC-12</t>
  </si>
  <si>
    <t xml:space="preserve">R1-26</t>
  </si>
  <si>
    <t xml:space="preserve">16.2.7.1</t>
  </si>
  <si>
    <t xml:space="preserve">Since there is also a "Data Rate" field in the PHR, The DataRate column heading needs clarification that it is referring to parameter value, i.e. as specified in TxOptions for MCPS-DATA.request for TX and reported in RX as a parameter in MCPS-DATA.indication.</t>
  </si>
  <si>
    <t xml:space="preserve">Change column header to "DataRate parameter value", and, add note a under the table to say "This is the DataRate parameter used in MCPS-DATA primitives.".</t>
  </si>
  <si>
    <t xml:space="preserve">Change column header to "DataRate parameter value", and, add note a under the table to say "NOTE—The DataRate parameter value is the DataRate parameter used in MCPS-DATA primitives.".</t>
  </si>
  <si>
    <t xml:space="preserve">R1-25</t>
  </si>
  <si>
    <t xml:space="preserve">Normally the standard defines transmitter behaviour, so this sentence talking about the received payload is odd, "The Data Rate field indicates the data rate of the received PHY Payload field."  It should of course apply to both TX and RX.</t>
  </si>
  <si>
    <t xml:space="preserve">Delete "received" from this sentence.</t>
  </si>
  <si>
    <t xml:space="preserve">R1-24</t>
  </si>
  <si>
    <t xml:space="preserve">In CCA Mode 3b: "only if both CCA Mode 1 and CCA mode 2 returns busy" is gramitracally wrong.  "both" is plural so "returns" should be "return", but.... why is this changing from the wording form used in 3a. While this is somewhat editorial, I am marking it technical, since one might argue that if Mode 3 or 3b was configured then the other modes are inactive so they cannot return anything.  Thus, using "would return" gives a clearer more technically correct definition.</t>
  </si>
  <si>
    <t xml:space="preserve">Change to "only if both CCA Mode 1 and CCA mode 2 would return busy".</t>
  </si>
  <si>
    <t xml:space="preserve">R1-23</t>
  </si>
  <si>
    <t xml:space="preserve">In CCA Mode 3b: the "report busy medium" is missing "a".</t>
  </si>
  <si>
    <t xml:space="preserve">Change to "report a busy medium"</t>
  </si>
  <si>
    <t xml:space="preserve">R1-22</t>
  </si>
  <si>
    <t xml:space="preserve">In CCA Mode 3a: the "report busy medium" is missing "a".</t>
  </si>
  <si>
    <t xml:space="preserve">R1-21</t>
  </si>
  <si>
    <t xml:space="preserve">10.32.9.3</t>
  </si>
  <si>
    <t xml:space="preserve">Sentence ends with a comma, it should be a period.</t>
  </si>
  <si>
    <t xml:space="preserve">Change "," to "."</t>
  </si>
  <si>
    <t xml:space="preserve">R1-20</t>
  </si>
  <si>
    <t xml:space="preserve">10.29.9.2.3</t>
  </si>
  <si>
    <t xml:space="preserve">There is only one Status parameter.</t>
  </si>
  <si>
    <t xml:space="preserve">Change "parameters" to "parameter".</t>
  </si>
  <si>
    <t xml:space="preserve">R1-19</t>
  </si>
  <si>
    <t xml:space="preserve">10.29.9.2.2</t>
  </si>
  <si>
    <t xml:space="preserve">It is wrong to say "begin the sounding procedure", this primitive is to extract the sounding data (e.g., the channel impulse response) after the reception had already occurred, a usage that is explained on Line 6 of p449).  There is no mention of "sounding procedure" anywhere else in the standard, so it is confusing to talk about it here.</t>
  </si>
  <si>
    <t xml:space="preserve">Change the line to say: "If the feature is supported, the MLME will respond with the MLME-SOUNDING.confirm to deliver the sounding information."</t>
  </si>
  <si>
    <t xml:space="preserve">R1-18</t>
  </si>
  <si>
    <t xml:space="preserve">In the second row of Table 10-145 where it defines the HRP UWB PHY RSTU unit as 416 chips, which is approximately 833.33 ns, the final symbol before this value should be the wavy equals sign "≈" as used in the published 4z, while in this draft it looks something a double "greater than" sign, like "»" (or "&gt;&gt;"), which I believe means "is much greater than" which is wrong.</t>
  </si>
  <si>
    <t xml:space="preserve">Replace the "»" with "≈", or, replace the "» 833.33 ns" with " = approximately 833.33 ns"</t>
  </si>
  <si>
    <t xml:space="preserve">Change to “= approximately 833.33 ns”.</t>
  </si>
  <si>
    <t xml:space="preserve">07-Jun-2024 10:33:24 UTC-12</t>
  </si>
  <si>
    <t xml:space="preserve">R1-17</t>
  </si>
  <si>
    <t xml:space="preserve">12.5.2.4.4</t>
  </si>
  <si>
    <t xml:space="preserve">The parenthetical reference make the requirement hard to read, consider moving these refences till the end of the sentence.</t>
  </si>
  <si>
    <t xml:space="preserve">Change the sentence to read: "... except Protected Fine Timing frames and Protected Sensing
frames ((see 9.6.34 (Protected Fine Timing frame details) or 9.6.39 (Protected Sensing frame details), respectively) ..."</t>
  </si>
  <si>
    <t xml:space="preserve">It looks like this comment is not against this draft, but against 802.11bf. </t>
  </si>
  <si>
    <t xml:space="preserve">07-Jun-2024 10:30:34 UTC-12</t>
  </si>
  <si>
    <t xml:space="preserve">R1-16</t>
  </si>
  <si>
    <t xml:space="preserve">Change to read "... except Protected Fine Timing frames and Protected Sensing frames (see
9.6.34 (Protected Fine Timing Frame details) or  9.6.39 (Protected Sensing frame details), respectively).
Note a similar change should also be made at 205.12.</t>
  </si>
  <si>
    <t xml:space="preserve">07-Jun-2024 10:22:40 UTC-12</t>
  </si>
  <si>
    <t xml:space="preserve">R1-15</t>
  </si>
  <si>
    <t xml:space="preserve">6.5.24d</t>
  </si>
  <si>
    <t xml:space="preserve">The extra near vertical lines that connect MLME-SESNTBMSMTRQ.request with the Sensing Threshold-based REporting Trigger frame and the Sensing Report Trigger frame are confusing and don't make sense to me.  Please clarify the intent of these lines.  This also applies to the similar  near vertical lines on the left hand side of the drawing.  What is the purpose of these lines.</t>
  </si>
  <si>
    <t xml:space="preserve">Delete the near vertical lines and rearrange the other .request lines and frame lines so that it is clear what the flow of the signaling is.</t>
  </si>
  <si>
    <t xml:space="preserve">07-Jun-2024 10:11:48 UTC-12</t>
  </si>
  <si>
    <t xml:space="preserve">R1-14</t>
  </si>
  <si>
    <t xml:space="preserve">The use of the term "certain" - is not very useful or clear as which features are being used is not clear.  It may be preferred to  reword this sentence.  Also stating IEEE 802.11 PHY and MAC features are used, doesn't really provide any information as the the most of the 802.11 specification describes  how IEEE 802.11 PHY and MAC features are used.</t>
  </si>
  <si>
    <t xml:space="preserve">Reword this sentence to be:
"WLAN sensing allows for environmental measurements that could be useful to estimate the range, velocity, and motion of objects in an area of interest. "</t>
  </si>
  <si>
    <t xml:space="preserve">04-Jun-2024 09:57:56 UTC-12</t>
  </si>
  <si>
    <t xml:space="preserve">R1-13</t>
  </si>
  <si>
    <t xml:space="preserve">Insert a column with "Recommended values"</t>
  </si>
  <si>
    <t xml:space="preserve">For phyCcaDuration, use 18. For phyCcaMode, use 1.  For phyCcaEdThreshold, use -80 dBm/MHz. I don't have an opinion on the other rows.</t>
  </si>
  <si>
    <t xml:space="preserve">The proposed change does not improve the technical clarity or accuracy of the text.</t>
  </si>
  <si>
    <t xml:space="preserve">R1-12</t>
  </si>
  <si>
    <t xml:space="preserve">The latest version of EN 300 328 is v2.2.2 and the cca observation time has been reduced from 20us to 18us.  Please change the text in lines 7-8 accordingly.</t>
  </si>
  <si>
    <t xml:space="preserve">Change 20 us to 18 us and version to V2.2.2 in the first sentence; Change sentence to "" In this case an implementer could choose to use CCA mode 3a within the CSMA-CA algorithm, using phyCcaDuration set to 18 us or greater to achieve the behavior described in the reference." and delete "in order to achieve regulatory compliance".</t>
  </si>
  <si>
    <t xml:space="preserve">R1-11</t>
  </si>
  <si>
    <t xml:space="preserve">Now have phyCcaModes 3a and 3b have been added, the "Integer" range 1-6 does not suffice.</t>
  </si>
  <si>
    <t xml:space="preserve">It looks like we now have 7 CCA Modes and we should adjust the spec accordingly.</t>
  </si>
  <si>
    <t xml:space="preserve">Change Type to Enumeration and change Range to: MODE_1, MODE_2, MODE_3A, MODE_3B, MODE_4, MODE_5, MODE_6"</t>
  </si>
  <si>
    <t xml:space="preserve">R1-10</t>
  </si>
  <si>
    <t xml:space="preserve">There should at least be an upper bound for the phyCcaEdThreshold to prevent abusive behavior.  Lack of an upper bound allows for "no-CSMA" behavior, which is undesirable.  Please add an upper bound (e.g. -80dBm/MHz in ETSI EN 300 440)</t>
  </si>
  <si>
    <t xml:space="preserve">Add note to table as follows:  Optimal values for CCA parameters will depend upon variables outside the scope of this standard; In some regions, regulations define specific constraints which vary region to region.</t>
  </si>
  <si>
    <t xml:space="preserve">R1-9</t>
  </si>
  <si>
    <t xml:space="preserve">phyCcaDuration value of 0 should not be allowed, as it means there is no measurement</t>
  </si>
  <si>
    <t xml:space="preserve">Remove it from the range</t>
  </si>
  <si>
    <t xml:space="preserve">Change 0 to 1</t>
  </si>
  <si>
    <t xml:space="preserve">R1-8</t>
  </si>
  <si>
    <t xml:space="preserve">Please add language to CCA mode 1 to reflect 3 additional requirements: max ED Threshold value to use (e.g. -80 dBm/MHz, as in ETSI EN 300 440) , CCA listen duration (e.g. 18 us), and a probability of success (e.g. 100%).</t>
  </si>
  <si>
    <r>
      <rPr>
        <sz val="10"/>
        <rFont val="Arial"/>
        <family val="2"/>
        <charset val="1"/>
      </rPr>
      <t xml:space="preserve">The CRG does not agree with the comment. The proposed change is in conflict with the already existing uses of the IEEE Std 802.15.4 in many bands regions, and PHYs, including </t>
    </r>
    <r>
      <rPr>
        <sz val="10"/>
        <rFont val="Arial"/>
        <family val="2"/>
      </rPr>
      <t xml:space="preserve">licensed</t>
    </r>
    <r>
      <rPr>
        <sz val="10"/>
        <rFont val="Arial"/>
        <family val="2"/>
        <charset val="1"/>
      </rPr>
      <t xml:space="preserve"> and unlicensed bands.</t>
    </r>
  </si>
  <si>
    <t xml:space="preserve">R1-7</t>
  </si>
  <si>
    <t xml:space="preserve">CCA Mode 4 should be removed</t>
  </si>
  <si>
    <t xml:space="preserve">CCA Mode 4 gets around the spirit of CSMA-CA.</t>
  </si>
  <si>
    <t xml:space="preserve">The CRG does not agree with the comment.  CCA Mode 4 is widely used, meets regional requirements around the world, and is the best option for many operational situations in many bands, regions and PHYs, including licensed and unlicensed bands.</t>
  </si>
  <si>
    <t xml:space="preserve">03-Jun-2024 18:39:21 UTC-12</t>
  </si>
  <si>
    <t xml:space="preserve">R1-6</t>
  </si>
  <si>
    <t xml:space="preserve">Kivinen, Tero</t>
  </si>
  <si>
    <t xml:space="preserve">Self Employed</t>
  </si>
  <si>
    <t xml:space="preserve">Link to Table 6-1 is broken on line 11 and on line 12.</t>
  </si>
  <si>
    <t xml:space="preserve">Fix the links.</t>
  </si>
  <si>
    <t xml:space="preserve">03-Jun-2024 18:38:18 UTC-12</t>
  </si>
  <si>
    <t xml:space="preserve">R1-5</t>
  </si>
  <si>
    <t xml:space="preserve">Link reference to Figure 10-3 is broken.</t>
  </si>
  <si>
    <t xml:space="preserve">Fix the link.</t>
  </si>
  <si>
    <t xml:space="preserve">03-Jun-2024 08:50:42 UTC-12</t>
  </si>
  <si>
    <t xml:space="preserve">R1-4</t>
  </si>
  <si>
    <t xml:space="preserve">Allowing a mode of operation with a CCA determination mechanism that does not attempt to recognize the presence of signals from other technologies, such as CCA MODE 3a, is determinental to fair and equitable operation with other technologies operating within unlicensed spectrum. Note that while a single instance of a device implementing this standard might have a limited duty cycle and therefore, potentially limited impact on other users, there are a few considerations that remain cause for concern for other users of the spectrum:
1. that multiple devices can operate within a given locality, creating an accumulated harm to other devices operating in the vicinity within the affected spectrum
2. there is the possibility that the operation in the unlicsened bands will not be limited to control traffic but can also include longer transmissions that include data</t>
  </si>
  <si>
    <t xml:space="preserve">Delete CCA MODE 3b, renumber remaining modes as appropriate, update references throughout the document that refer to deleted modes of CCA, require all CCA MODEs to include an ED threshold, specify the ED threhsold to be -85 dBm/MHz</t>
  </si>
  <si>
    <t xml:space="preserve">The CRG does not agree with the comment.  Both variations of Mode 3 have been identified as useful and implementations exist.</t>
  </si>
  <si>
    <t xml:space="preserve">02-Jun-2024 08:02:01 UTC-12</t>
  </si>
  <si>
    <t xml:space="preserve">R1-3</t>
  </si>
  <si>
    <t xml:space="preserve">Two ".." at the end of the sentence.</t>
  </si>
  <si>
    <t xml:space="preserve">Please delete one "." at the end of the sentence</t>
  </si>
  <si>
    <t xml:space="preserve">02-Jun-2024 07:48:59 UTC-12</t>
  </si>
  <si>
    <t xml:space="preserve">R1-2</t>
  </si>
  <si>
    <t xml:space="preserve">Typo "explination"</t>
  </si>
  <si>
    <t xml:space="preserve">Please change "explination" to "explanation". The same typo occurs on P328L3 and P475L2 again.</t>
  </si>
  <si>
    <t xml:space="preserve">Fix the same typo in other places where this text is copied to (3 places).</t>
  </si>
  <si>
    <t xml:space="preserve">01-Jun-2024 03:28:04 UTC-12</t>
  </si>
  <si>
    <t xml:space="preserve">R1-1</t>
  </si>
  <si>
    <t xml:space="preserve">The proposed change in the comment does not contain sufficient detail so that the CRG can understand the specific change being suggested by the commenter. 
</t>
  </si>
  <si>
    <t xml:space="preserve">Disposition status</t>
  </si>
  <si>
    <t xml:space="preserve">Unresolved</t>
  </si>
  <si>
    <t xml:space="preserve">Editing</t>
  </si>
  <si>
    <t xml:space="preserve">Letter ballot</t>
  </si>
  <si>
    <t xml:space="preserve">Total</t>
  </si>
  <si>
    <t xml:space="preserve">Unknown</t>
  </si>
  <si>
    <t xml:space="preserve">Accepted</t>
  </si>
  <si>
    <t xml:space="preserve">Revised</t>
  </si>
  <si>
    <t xml:space="preserve">Rejected</t>
  </si>
  <si>
    <t xml:space="preserve">General </t>
  </si>
  <si>
    <t xml:space="preserve">Not done</t>
  </si>
  <si>
    <t xml:space="preserve">SA1</t>
  </si>
  <si>
    <t xml:space="preserve">SAr1</t>
  </si>
</sst>
</file>

<file path=xl/styles.xml><?xml version="1.0" encoding="utf-8"?>
<styleSheet xmlns="http://schemas.openxmlformats.org/spreadsheetml/2006/main">
  <numFmts count="9">
    <numFmt numFmtId="164" formatCode="General"/>
    <numFmt numFmtId="165" formatCode="_(* #,##0.00_);_(* \(#,##0.00\);_(* \-??_);_(@_)"/>
    <numFmt numFmtId="166" formatCode="_(* #,##0_);_(* \(#,##0\);_(* \-_);_(@_)"/>
    <numFmt numFmtId="167" formatCode="_(\$* #,##0.00_);_(\$* \(#,##0.00\);_(\$* \-??_);_(@_)"/>
    <numFmt numFmtId="168" formatCode="_(\$* #,##0_);_(\$* \(#,##0\);_(\$* \-_);_(@_)"/>
    <numFmt numFmtId="169" formatCode="0%"/>
    <numFmt numFmtId="170" formatCode="@"/>
    <numFmt numFmtId="171" formatCode="dddd&quot;, &quot;mmmm\ dd&quot;, &quot;yyyy"/>
    <numFmt numFmtId="172" formatCode="General"/>
  </numFmts>
  <fonts count="18">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color rgb="FFFFFFFF"/>
      <name val="Arial"/>
      <family val="2"/>
      <charset val="1"/>
    </font>
    <font>
      <sz val="10"/>
      <name val="Arial"/>
      <family val="2"/>
    </font>
    <font>
      <b val="true"/>
      <sz val="20"/>
      <name val="Arial"/>
      <family val="2"/>
      <charset val="1"/>
    </font>
    <font>
      <b val="true"/>
      <sz val="12"/>
      <name val="Arial"/>
      <family val="2"/>
      <charset val="1"/>
    </font>
    <font>
      <sz val="12"/>
      <name val="Arial"/>
      <family val="2"/>
      <charset val="1"/>
    </font>
    <font>
      <sz val="10"/>
      <name val="Times New Roman"/>
      <family val="0"/>
    </font>
    <font>
      <b val="true"/>
      <sz val="10"/>
      <color rgb="FF000000"/>
      <name val="Arial"/>
      <family val="0"/>
    </font>
    <font>
      <sz val="10"/>
      <color rgb="FF000000"/>
      <name val="Arial"/>
      <family val="0"/>
    </font>
  </fonts>
  <fills count="5">
    <fill>
      <patternFill patternType="none"/>
    </fill>
    <fill>
      <patternFill patternType="gray125"/>
    </fill>
    <fill>
      <patternFill patternType="solid">
        <fgColor rgb="FF808080"/>
        <bgColor rgb="FF969696"/>
      </patternFill>
    </fill>
    <fill>
      <patternFill patternType="solid">
        <fgColor rgb="FFFF0000"/>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6">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5"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7" fontId="0" fillId="0" borderId="0" applyFont="true" applyBorder="false" applyAlignment="true" applyProtection="false">
      <alignment horizontal="general" vertical="bottom" textRotation="0" wrapText="false" indent="0" shrinkToFit="false"/>
    </xf>
    <xf numFmtId="168" fontId="0"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9" fontId="0" fillId="0" borderId="0" applyFont="true" applyBorder="false" applyAlignment="true" applyProtection="false">
      <alignment horizontal="general" vertical="bottom" textRotation="0" wrapText="false" indent="0" shrinkToFit="false"/>
    </xf>
  </cellStyleXfs>
  <cellXfs count="4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4"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70" fontId="4" fillId="0" borderId="0" xfId="24" applyFont="true" applyBorder="false" applyAlignment="true" applyProtection="true">
      <alignment horizontal="left" vertical="bottom" textRotation="0" wrapText="false" indent="0" shrinkToFit="false"/>
      <protection locked="true" hidden="false"/>
    </xf>
    <xf numFmtId="164" fontId="5" fillId="0" borderId="0" xfId="24"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4" applyFont="true" applyBorder="true" applyAlignment="true" applyProtection="true">
      <alignment horizontal="left" vertical="top" textRotation="0" wrapText="false" indent="0" shrinkToFit="false"/>
      <protection locked="true" hidden="false"/>
    </xf>
    <xf numFmtId="164" fontId="7" fillId="0" borderId="0" xfId="24" applyFont="true" applyBorder="false" applyAlignment="true" applyProtection="true">
      <alignment horizontal="center" vertical="bottom" textRotation="0" wrapText="false" indent="0" shrinkToFit="false"/>
      <protection locked="true" hidden="false"/>
    </xf>
    <xf numFmtId="164" fontId="8" fillId="0" borderId="1" xfId="24" applyFont="true" applyBorder="true" applyAlignment="true" applyProtection="true">
      <alignment horizontal="general" vertical="top" textRotation="0" wrapText="true" indent="0" shrinkToFit="false"/>
      <protection locked="true" hidden="false"/>
    </xf>
    <xf numFmtId="164" fontId="8" fillId="0" borderId="2" xfId="24" applyFont="true" applyBorder="true" applyAlignment="true" applyProtection="true">
      <alignment horizontal="general" vertical="top" textRotation="0" wrapText="true" indent="0" shrinkToFit="false"/>
      <protection locked="true" hidden="false"/>
    </xf>
    <xf numFmtId="164" fontId="7" fillId="0" borderId="2" xfId="24" applyFont="true" applyBorder="true" applyAlignment="true" applyProtection="true">
      <alignment horizontal="general" vertical="top" textRotation="0" wrapText="true" indent="0" shrinkToFit="false"/>
      <protection locked="true" hidden="false"/>
    </xf>
    <xf numFmtId="171" fontId="8" fillId="0" borderId="2" xfId="24" applyFont="true" applyBorder="true" applyAlignment="true" applyProtection="true">
      <alignment horizontal="left" vertical="top" textRotation="0" wrapText="false" indent="0" shrinkToFit="false"/>
      <protection locked="true" hidden="false"/>
    </xf>
    <xf numFmtId="164" fontId="8" fillId="0" borderId="0" xfId="24" applyFont="true" applyBorder="false" applyAlignment="true" applyProtection="true">
      <alignment horizontal="general" vertical="top" textRotation="0" wrapText="true" indent="0" shrinkToFit="false"/>
      <protection locked="true" hidden="false"/>
    </xf>
    <xf numFmtId="164" fontId="9" fillId="0" borderId="0" xfId="24" applyFont="true" applyBorder="false" applyAlignment="true" applyProtection="true">
      <alignment horizontal="general" vertical="top" textRotation="0" wrapText="true" indent="0" shrinkToFit="false"/>
      <protection locked="true" hidden="false"/>
    </xf>
    <xf numFmtId="164" fontId="8" fillId="0" borderId="3" xfId="24" applyFont="true" applyBorder="true" applyAlignment="true" applyProtection="true">
      <alignment horizontal="general" vertical="top" textRotation="0" wrapText="false" indent="0" shrinkToFit="false"/>
      <protection locked="true" hidden="false"/>
    </xf>
    <xf numFmtId="164" fontId="0" fillId="0" borderId="3" xfId="24" applyFont="true" applyBorder="true" applyAlignment="true" applyProtection="true">
      <alignment horizontal="general" vertical="top" textRotation="0" wrapText="fals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4" applyFont="true" applyBorder="false" applyAlignment="true" applyProtection="true">
      <alignment horizontal="left" vertical="bottom" textRotation="0" wrapText="false" indent="0" shrinkToFit="false"/>
      <protection locked="true" hidden="false"/>
    </xf>
    <xf numFmtId="164" fontId="8" fillId="0" borderId="3" xfId="24" applyFont="true" applyBorder="true" applyAlignment="true" applyProtection="true">
      <alignment horizontal="general" vertical="top" textRotation="0" wrapText="true" indent="0" shrinkToFit="false"/>
      <protection locked="true" hidden="false"/>
    </xf>
    <xf numFmtId="164" fontId="0" fillId="0" borderId="0" xfId="0" applyFont="false" applyBorder="false" applyAlignment="true" applyProtection="true">
      <alignment horizontal="left" vertical="bottom" textRotation="0" wrapText="false" indent="0" shrinkToFit="false"/>
      <protection locked="false" hidden="false"/>
    </xf>
    <xf numFmtId="164" fontId="10" fillId="2" borderId="0" xfId="0" applyFont="true" applyBorder="false" applyAlignment="true" applyProtection="true">
      <alignment horizontal="general" vertical="bottom" textRotation="0" wrapText="tru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false" hidden="false"/>
    </xf>
    <xf numFmtId="164" fontId="0" fillId="0" borderId="0" xfId="0" applyFont="true" applyBorder="false" applyAlignment="true" applyProtection="true">
      <alignment horizontal="left"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10" fillId="2" borderId="0" xfId="0" applyFont="true" applyBorder="false" applyAlignment="true" applyProtection="true">
      <alignment horizontal="left"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false" hidden="false"/>
    </xf>
    <xf numFmtId="164" fontId="11"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2"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general" vertical="bottom" textRotation="0" wrapText="false" indent="0" shrinkToFit="false"/>
      <protection locked="true" hidden="false"/>
    </xf>
    <xf numFmtId="164" fontId="13" fillId="0" borderId="4" xfId="0" applyFont="true" applyBorder="true" applyAlignment="true" applyProtection="true">
      <alignment horizontal="center" vertical="bottom" textRotation="0" wrapText="false" indent="0" shrinkToFit="false"/>
      <protection locked="true" hidden="false"/>
    </xf>
    <xf numFmtId="164" fontId="14" fillId="0" borderId="4" xfId="0" applyFont="true" applyBorder="true" applyAlignment="true" applyProtection="true">
      <alignment horizontal="general" vertical="bottom" textRotation="0" wrapText="false" indent="0" shrinkToFit="false"/>
      <protection locked="true" hidden="false"/>
    </xf>
    <xf numFmtId="172" fontId="14" fillId="0" borderId="4" xfId="0" applyFont="true" applyBorder="true" applyAlignment="true" applyProtection="true">
      <alignment horizontal="center" vertical="bottom" textRotation="0" wrapText="false" indent="0" shrinkToFit="false"/>
      <protection locked="true" hidden="false"/>
    </xf>
    <xf numFmtId="164" fontId="14" fillId="4" borderId="4" xfId="0" applyFont="true" applyBorder="true" applyAlignment="true" applyProtection="true">
      <alignment horizontal="general" vertical="bottom" textRotation="0" wrapText="false" indent="0" shrinkToFit="false"/>
      <protection locked="true" hidden="false"/>
    </xf>
    <xf numFmtId="172" fontId="14" fillId="4" borderId="4" xfId="0" applyFont="true" applyBorder="true" applyAlignment="true" applyProtection="true">
      <alignment horizontal="center" vertical="bottom" textRotation="0" wrapText="false" indent="0" shrinkToFit="false"/>
      <protection locked="true" hidden="false"/>
    </xf>
  </cellXfs>
  <cellStyles count="12">
    <cellStyle name="Normal" xfId="0" builtinId="0"/>
    <cellStyle name="Comma" xfId="15" builtinId="3"/>
    <cellStyle name="Comma [0]" xfId="16" builtinId="6"/>
    <cellStyle name="Currency" xfId="17" builtinId="4"/>
    <cellStyle name="Currency [0]" xfId="18" builtinId="7"/>
    <cellStyle name="Percent" xfId="19" builtinId="5"/>
    <cellStyle name="Comma" xfId="20"/>
    <cellStyle name="Comma [0]" xfId="21"/>
    <cellStyle name="Currency" xfId="22"/>
    <cellStyle name="Currency [0]" xfId="23"/>
    <cellStyle name="Normal 2" xfId="24"/>
    <cellStyle name="Percent" xfId="25"/>
  </cellStyles>
  <dxfs count="14">
    <dxf>
      <fill>
        <patternFill patternType="solid">
          <fgColor rgb="FF808080"/>
        </patternFill>
      </fill>
    </dxf>
    <dxf>
      <fill>
        <patternFill patternType="solid">
          <fgColor rgb="00FFFFFF"/>
        </patternFill>
      </fill>
    </dxf>
    <dxf>
      <fill>
        <patternFill patternType="solid">
          <fgColor rgb="FF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FF0000"/>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s>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205200</xdr:colOff>
      <xdr:row>22</xdr:row>
      <xdr:rowOff>123840</xdr:rowOff>
    </xdr:to>
    <xdr:sp>
      <xdr:nvSpPr>
        <xdr:cNvPr id="0" name="Text Frame 1"/>
        <xdr:cNvSpPr/>
      </xdr:nvSpPr>
      <xdr:spPr>
        <a:xfrm>
          <a:off x="372600" y="2873880"/>
          <a:ext cx="2052720" cy="130968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IE" sz="1000" spc="-1" strike="noStrike">
            <a:latin typeface="Times New Roman"/>
          </a:endParaRPr>
        </a:p>
        <a:p>
          <a:pPr>
            <a:lnSpc>
              <a:spcPct val="100000"/>
            </a:lnSpc>
          </a:pPr>
          <a:r>
            <a:rPr b="1" lang="en-US" sz="1000" spc="-1" strike="noStrike">
              <a:solidFill>
                <a:srgbClr val="000000"/>
              </a:solidFill>
              <a:latin typeface="Arial"/>
              <a:ea typeface="Noto Sans CJK SC"/>
            </a:rPr>
            <a:t>Instructions: </a:t>
          </a:r>
          <a:endParaRPr b="0" lang="en-IE" sz="1000" spc="-1" strike="noStrike">
            <a:latin typeface="Times New Roman"/>
          </a:endParaRPr>
        </a:p>
        <a:p>
          <a:pPr>
            <a:lnSpc>
              <a:spcPct val="100000"/>
            </a:lnSpc>
          </a:pPr>
          <a:endParaRPr b="0" lang="en-IE" sz="1000" spc="-1" strike="noStrike">
            <a:latin typeface="Times New Roman"/>
          </a:endParaRPr>
        </a:p>
        <a:p>
          <a:pPr>
            <a:lnSpc>
              <a:spcPct val="100000"/>
            </a:lnSpc>
          </a:pPr>
          <a:r>
            <a:rPr b="0" lang="en-US" sz="1000" spc="-1" strike="noStrike">
              <a:solidFill>
                <a:srgbClr val="000000"/>
              </a:solidFill>
              <a:latin typeface="Arial"/>
              <a:ea typeface="Noto Sans CJK SC"/>
            </a:rPr>
            <a:t>In column B type in the sheet name containing letter ballot comments to get statistics from that sheet. Note, that spaces are not allowed in the sheet names.</a:t>
          </a:r>
          <a:endParaRPr b="0" lang="en-IE" sz="1000" spc="-1" strike="noStrike">
            <a:latin typeface="Times New Roman"/>
          </a:endParaRPr>
        </a:p>
        <a:p>
          <a:pPr>
            <a:lnSpc>
              <a:spcPct val="100000"/>
            </a:lnSpc>
          </a:pPr>
          <a:endParaRPr b="0" lang="en-IE"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selection pane="topLeft" activeCell="E11" activeCellId="0" sqref="E11"/>
    </sheetView>
  </sheetViews>
  <sheetFormatPr defaultColWidth="9.1640625" defaultRowHeight="12.75" zeroHeight="false" outlineLevelRow="0" outlineLevelCol="0"/>
  <cols>
    <col collapsed="false" customWidth="false" hidden="false" outlineLevel="0" max="1" min="1" style="1" width="9.16"/>
    <col collapsed="false" customWidth="true" hidden="false" outlineLevel="0" max="2" min="2" style="1" width="15.51"/>
    <col collapsed="false" customWidth="true" hidden="false" outlineLevel="0" max="3" min="3" style="1" width="48.16"/>
    <col collapsed="false" customWidth="true" hidden="false" outlineLevel="0" max="4" min="4" style="1" width="43.67"/>
    <col collapsed="false" customWidth="true" hidden="false" outlineLevel="0" max="5" min="5" style="1" width="5.16"/>
    <col collapsed="false" customWidth="true" hidden="false" outlineLevel="0" max="6" min="6" style="1" width="50.83"/>
    <col collapsed="false" customWidth="true" hidden="false" outlineLevel="0" max="16384" min="16382" style="2" width="11.5"/>
  </cols>
  <sheetData>
    <row r="1" customFormat="false" ht="24.45" hidden="false" customHeight="false" outlineLevel="0" collapsed="false">
      <c r="B1" s="3" t="s">
        <v>0</v>
      </c>
      <c r="C1" s="4"/>
      <c r="D1" s="5" t="s">
        <v>1</v>
      </c>
      <c r="F1" s="6"/>
    </row>
    <row r="2" customFormat="false" ht="12.75" hidden="false" customHeight="false" outlineLevel="0" collapsed="false">
      <c r="F2" s="6"/>
    </row>
    <row r="3" customFormat="false" ht="17.35" hidden="false" customHeight="false" outlineLevel="0" collapsed="false">
      <c r="C3" s="7" t="s">
        <v>2</v>
      </c>
      <c r="F3" s="6"/>
    </row>
    <row r="4" customFormat="false" ht="17.35" hidden="false" customHeight="false" outlineLevel="0" collapsed="false">
      <c r="C4" s="7" t="s">
        <v>3</v>
      </c>
      <c r="F4" s="6"/>
    </row>
    <row r="5" customFormat="false" ht="17.35" hidden="false" customHeight="false" outlineLevel="0" collapsed="false">
      <c r="B5" s="7"/>
      <c r="F5" s="6"/>
    </row>
    <row r="6" customFormat="false" ht="16.5" hidden="false" customHeight="true" outlineLevel="0" collapsed="false">
      <c r="B6" s="8" t="s">
        <v>4</v>
      </c>
      <c r="C6" s="9" t="s">
        <v>5</v>
      </c>
      <c r="D6" s="9"/>
      <c r="F6" s="6"/>
    </row>
    <row r="7" customFormat="false" ht="18" hidden="false" customHeight="true" outlineLevel="0" collapsed="false">
      <c r="B7" s="8" t="s">
        <v>6</v>
      </c>
      <c r="C7" s="10" t="s">
        <v>7</v>
      </c>
      <c r="D7" s="10"/>
      <c r="F7" s="6"/>
    </row>
    <row r="8" customFormat="false" ht="15" hidden="false" customHeight="false" outlineLevel="0" collapsed="false">
      <c r="B8" s="8" t="s">
        <v>8</v>
      </c>
      <c r="C8" s="11" t="n">
        <v>45456</v>
      </c>
      <c r="D8" s="11"/>
      <c r="F8" s="6"/>
    </row>
    <row r="9" customFormat="false" ht="16.5" hidden="false" customHeight="true" outlineLevel="0" collapsed="false">
      <c r="B9" s="9" t="s">
        <v>9</v>
      </c>
      <c r="C9" s="8" t="s">
        <v>10</v>
      </c>
      <c r="D9" s="8" t="s">
        <v>11</v>
      </c>
      <c r="F9" s="6"/>
    </row>
    <row r="10" customFormat="false" ht="15" hidden="false" customHeight="false" outlineLevel="0" collapsed="false">
      <c r="B10" s="9"/>
      <c r="C10" s="12"/>
      <c r="D10" s="12"/>
      <c r="F10" s="6"/>
    </row>
    <row r="11" customFormat="false" ht="15" hidden="false" customHeight="false" outlineLevel="0" collapsed="false">
      <c r="B11" s="9"/>
      <c r="C11" s="12"/>
      <c r="D11" s="13" t="s">
        <v>12</v>
      </c>
      <c r="F11" s="6"/>
    </row>
    <row r="12" customFormat="false" ht="15" hidden="false" customHeight="false" outlineLevel="0" collapsed="false">
      <c r="B12" s="9"/>
      <c r="C12" s="14"/>
      <c r="D12" s="15"/>
      <c r="F12" s="6"/>
    </row>
    <row r="13" customFormat="false" ht="15.75" hidden="false" customHeight="true" outlineLevel="0" collapsed="false">
      <c r="B13" s="9" t="s">
        <v>13</v>
      </c>
      <c r="C13" s="16"/>
      <c r="D13" s="8"/>
      <c r="F13" s="6"/>
    </row>
    <row r="14" customFormat="false" ht="15" hidden="false" customHeight="false" outlineLevel="0" collapsed="false">
      <c r="B14" s="9"/>
      <c r="C14" s="17"/>
      <c r="F14" s="6"/>
    </row>
    <row r="15" customFormat="false" ht="16.5" hidden="false" customHeight="true" outlineLevel="0" collapsed="false">
      <c r="B15" s="8" t="s">
        <v>14</v>
      </c>
      <c r="C15" s="9" t="s">
        <v>15</v>
      </c>
      <c r="D15" s="9"/>
      <c r="F15" s="6"/>
    </row>
    <row r="16" s="2" customFormat="true" ht="16.5" hidden="false" customHeight="true" outlineLevel="0" collapsed="false">
      <c r="A16" s="1"/>
      <c r="B16" s="8" t="s">
        <v>16</v>
      </c>
      <c r="C16" s="9" t="s">
        <v>17</v>
      </c>
      <c r="D16" s="9"/>
      <c r="E16" s="1"/>
      <c r="F16" s="6"/>
    </row>
    <row r="17" s="2" customFormat="true" ht="16.5" hidden="false" customHeight="true" outlineLevel="0" collapsed="false">
      <c r="A17" s="1"/>
      <c r="B17" s="9" t="s">
        <v>18</v>
      </c>
      <c r="C17" s="9" t="s">
        <v>19</v>
      </c>
      <c r="D17" s="9"/>
      <c r="E17" s="1"/>
      <c r="F17" s="6"/>
    </row>
    <row r="18" s="2" customFormat="true" ht="16.5" hidden="false" customHeight="true" outlineLevel="0" collapsed="false">
      <c r="A18" s="1"/>
      <c r="B18" s="18" t="s">
        <v>20</v>
      </c>
      <c r="C18" s="9" t="s">
        <v>21</v>
      </c>
      <c r="D18" s="9"/>
      <c r="E18" s="1"/>
      <c r="F18" s="6"/>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V14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3" ySplit="1" topLeftCell="D2" activePane="bottomRight" state="frozen"/>
      <selection pane="topLeft" activeCell="A1" activeCellId="0" sqref="A1"/>
      <selection pane="topRight" activeCell="D1" activeCellId="0" sqref="D1"/>
      <selection pane="bottomLeft" activeCell="A2" activeCellId="0" sqref="A2"/>
      <selection pane="bottomRight" activeCell="D2" activeCellId="0" sqref="D2"/>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tru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false" hidden="false" outlineLevel="0" max="20" min="20" style="2" width="8.84"/>
    <col collapsed="false" customWidth="true" hidden="false" outlineLevel="0" max="21" min="21" style="2" width="34.19"/>
    <col collapsed="false" customWidth="true" hidden="false" outlineLevel="0" max="22" min="22" style="2" width="25.84"/>
    <col collapsed="false" customWidth="true" hidden="false" outlineLevel="0" max="23" min="23" style="2" width="18.29"/>
    <col collapsed="false" customWidth="false" hidden="true" outlineLevel="0" max="33" min="28" style="2" width="8.83"/>
  </cols>
  <sheetData>
    <row r="1" customFormat="false" ht="46" hidden="false" customHeight="false" outlineLevel="0" collapsed="false">
      <c r="A1" s="20" t="s">
        <v>22</v>
      </c>
      <c r="B1" s="20" t="s">
        <v>23</v>
      </c>
      <c r="C1" s="20" t="s">
        <v>24</v>
      </c>
      <c r="D1" s="20" t="s">
        <v>25</v>
      </c>
      <c r="E1" s="20" t="s">
        <v>26</v>
      </c>
      <c r="F1" s="20" t="s">
        <v>27</v>
      </c>
      <c r="G1" s="20" t="s">
        <v>28</v>
      </c>
      <c r="H1" s="20" t="s">
        <v>29</v>
      </c>
      <c r="I1" s="20" t="s">
        <v>30</v>
      </c>
      <c r="J1" s="20"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35" hidden="false" customHeight="false" outlineLevel="0" collapsed="false">
      <c r="A2" s="2" t="n">
        <v>329702</v>
      </c>
      <c r="B2" s="22" t="s">
        <v>49</v>
      </c>
      <c r="C2" s="22" t="s">
        <v>50</v>
      </c>
      <c r="D2" s="22" t="s">
        <v>51</v>
      </c>
      <c r="G2" s="23" t="s">
        <v>52</v>
      </c>
      <c r="H2" s="19" t="n">
        <v>13</v>
      </c>
      <c r="I2" s="23" t="s">
        <v>53</v>
      </c>
      <c r="J2" s="23" t="s">
        <v>54</v>
      </c>
      <c r="K2" s="23" t="s">
        <v>55</v>
      </c>
      <c r="L2" s="23" t="s">
        <v>56</v>
      </c>
      <c r="M2" s="23" t="s">
        <v>57</v>
      </c>
      <c r="N2" s="22" t="s">
        <v>58</v>
      </c>
      <c r="O2" s="22" t="s">
        <v>59</v>
      </c>
      <c r="P2" s="22" t="s">
        <v>60</v>
      </c>
      <c r="R2" s="22" t="s">
        <v>61</v>
      </c>
      <c r="S2" s="22" t="s">
        <v>62</v>
      </c>
      <c r="T2" s="22" t="s">
        <v>46</v>
      </c>
      <c r="V2" s="22" t="s">
        <v>63</v>
      </c>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57" hidden="false" customHeight="false" outlineLevel="0" collapsed="false">
      <c r="A3" s="2" t="n">
        <v>329703</v>
      </c>
      <c r="B3" s="22" t="s">
        <v>49</v>
      </c>
      <c r="C3" s="22" t="s">
        <v>64</v>
      </c>
      <c r="D3" s="22" t="s">
        <v>51</v>
      </c>
      <c r="G3" s="23" t="s">
        <v>52</v>
      </c>
      <c r="H3" s="19" t="n">
        <v>14</v>
      </c>
      <c r="I3" s="23" t="s">
        <v>53</v>
      </c>
      <c r="J3" s="23" t="s">
        <v>54</v>
      </c>
      <c r="K3" s="23" t="s">
        <v>55</v>
      </c>
      <c r="L3" s="23" t="s">
        <v>65</v>
      </c>
      <c r="M3" s="23" t="s">
        <v>66</v>
      </c>
      <c r="N3" s="22" t="s">
        <v>67</v>
      </c>
      <c r="O3" s="22" t="s">
        <v>68</v>
      </c>
      <c r="P3" s="22" t="s">
        <v>69</v>
      </c>
      <c r="R3" s="22" t="s">
        <v>61</v>
      </c>
      <c r="S3" s="22" t="s">
        <v>70</v>
      </c>
      <c r="T3" s="22" t="s">
        <v>47</v>
      </c>
      <c r="U3" s="22" t="s">
        <v>71</v>
      </c>
      <c r="V3" s="22" t="s">
        <v>63</v>
      </c>
      <c r="X3" s="2"/>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46" hidden="false" customHeight="false" outlineLevel="0" collapsed="false">
      <c r="A4" s="2" t="n">
        <v>329704</v>
      </c>
      <c r="B4" s="22" t="s">
        <v>49</v>
      </c>
      <c r="C4" s="22" t="s">
        <v>72</v>
      </c>
      <c r="D4" s="22" t="s">
        <v>51</v>
      </c>
      <c r="G4" s="23" t="s">
        <v>52</v>
      </c>
      <c r="H4" s="19" t="n">
        <v>15</v>
      </c>
      <c r="I4" s="23" t="s">
        <v>53</v>
      </c>
      <c r="J4" s="23" t="s">
        <v>54</v>
      </c>
      <c r="K4" s="23" t="s">
        <v>55</v>
      </c>
      <c r="L4" s="23" t="s">
        <v>56</v>
      </c>
      <c r="M4" s="23" t="s">
        <v>73</v>
      </c>
      <c r="N4" s="22" t="s">
        <v>67</v>
      </c>
      <c r="P4" s="22" t="s">
        <v>74</v>
      </c>
      <c r="R4" s="22" t="s">
        <v>61</v>
      </c>
      <c r="S4" s="22" t="s">
        <v>75</v>
      </c>
      <c r="T4" s="22" t="s">
        <v>46</v>
      </c>
      <c r="V4" s="22" t="s">
        <v>63</v>
      </c>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35" hidden="false" customHeight="false" outlineLevel="0" collapsed="false">
      <c r="A5" s="2" t="n">
        <v>329706</v>
      </c>
      <c r="B5" s="22" t="s">
        <v>49</v>
      </c>
      <c r="C5" s="22" t="s">
        <v>76</v>
      </c>
      <c r="D5" s="22" t="s">
        <v>51</v>
      </c>
      <c r="G5" s="23" t="s">
        <v>52</v>
      </c>
      <c r="H5" s="19" t="n">
        <v>17</v>
      </c>
      <c r="I5" s="23" t="s">
        <v>53</v>
      </c>
      <c r="J5" s="23" t="s">
        <v>54</v>
      </c>
      <c r="K5" s="23" t="s">
        <v>55</v>
      </c>
      <c r="L5" s="23" t="s">
        <v>56</v>
      </c>
      <c r="M5" s="23" t="s">
        <v>77</v>
      </c>
      <c r="N5" s="22" t="s">
        <v>78</v>
      </c>
      <c r="O5" s="22" t="s">
        <v>79</v>
      </c>
      <c r="P5" s="22" t="s">
        <v>80</v>
      </c>
      <c r="R5" s="22" t="s">
        <v>81</v>
      </c>
      <c r="S5" s="22" t="s">
        <v>82</v>
      </c>
      <c r="T5" s="22" t="s">
        <v>46</v>
      </c>
      <c r="V5" s="22" t="s">
        <v>63</v>
      </c>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6" hidden="false" customHeight="false" outlineLevel="0" collapsed="false">
      <c r="A6" s="2" t="n">
        <v>329705</v>
      </c>
      <c r="B6" s="22" t="s">
        <v>49</v>
      </c>
      <c r="C6" s="22" t="s">
        <v>83</v>
      </c>
      <c r="D6" s="22" t="s">
        <v>51</v>
      </c>
      <c r="G6" s="23" t="s">
        <v>52</v>
      </c>
      <c r="H6" s="19" t="n">
        <v>16</v>
      </c>
      <c r="I6" s="23" t="s">
        <v>53</v>
      </c>
      <c r="J6" s="23" t="s">
        <v>54</v>
      </c>
      <c r="K6" s="23" t="s">
        <v>55</v>
      </c>
      <c r="L6" s="23" t="s">
        <v>56</v>
      </c>
      <c r="M6" s="23" t="s">
        <v>77</v>
      </c>
      <c r="N6" s="22" t="s">
        <v>78</v>
      </c>
      <c r="O6" s="22" t="s">
        <v>84</v>
      </c>
      <c r="P6" s="22" t="s">
        <v>85</v>
      </c>
      <c r="R6" s="22" t="s">
        <v>61</v>
      </c>
      <c r="S6" s="22" t="s">
        <v>86</v>
      </c>
      <c r="T6" s="22" t="s">
        <v>46</v>
      </c>
      <c r="V6" s="22" t="s">
        <v>63</v>
      </c>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90" hidden="false" customHeight="false" outlineLevel="0" collapsed="false">
      <c r="A7" s="2" t="n">
        <v>329709</v>
      </c>
      <c r="B7" s="22" t="s">
        <v>49</v>
      </c>
      <c r="C7" s="22" t="s">
        <v>87</v>
      </c>
      <c r="D7" s="22" t="s">
        <v>51</v>
      </c>
      <c r="G7" s="23" t="s">
        <v>52</v>
      </c>
      <c r="H7" s="19" t="n">
        <v>20</v>
      </c>
      <c r="I7" s="23" t="s">
        <v>53</v>
      </c>
      <c r="J7" s="23" t="s">
        <v>54</v>
      </c>
      <c r="K7" s="23" t="s">
        <v>55</v>
      </c>
      <c r="L7" s="23" t="s">
        <v>88</v>
      </c>
      <c r="M7" s="23" t="s">
        <v>89</v>
      </c>
      <c r="N7" s="22" t="s">
        <v>90</v>
      </c>
      <c r="P7" s="22" t="s">
        <v>91</v>
      </c>
      <c r="R7" s="22" t="s">
        <v>81</v>
      </c>
      <c r="S7" s="22" t="s">
        <v>92</v>
      </c>
      <c r="T7" s="22" t="s">
        <v>48</v>
      </c>
      <c r="U7" s="22" t="s">
        <v>93</v>
      </c>
      <c r="V7" s="22" t="s">
        <v>63</v>
      </c>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90" hidden="false" customHeight="false" outlineLevel="0" collapsed="false">
      <c r="A8" s="2" t="n">
        <v>329708</v>
      </c>
      <c r="B8" s="22" t="s">
        <v>49</v>
      </c>
      <c r="C8" s="22" t="s">
        <v>94</v>
      </c>
      <c r="D8" s="22" t="s">
        <v>51</v>
      </c>
      <c r="G8" s="23" t="s">
        <v>52</v>
      </c>
      <c r="H8" s="19" t="n">
        <v>19</v>
      </c>
      <c r="I8" s="23" t="s">
        <v>53</v>
      </c>
      <c r="J8" s="23" t="s">
        <v>54</v>
      </c>
      <c r="K8" s="23" t="s">
        <v>55</v>
      </c>
      <c r="L8" s="23" t="s">
        <v>88</v>
      </c>
      <c r="M8" s="23" t="s">
        <v>89</v>
      </c>
      <c r="N8" s="22" t="s">
        <v>90</v>
      </c>
      <c r="P8" s="22" t="s">
        <v>95</v>
      </c>
      <c r="R8" s="22" t="s">
        <v>81</v>
      </c>
      <c r="S8" s="22" t="s">
        <v>96</v>
      </c>
      <c r="T8" s="22" t="s">
        <v>48</v>
      </c>
      <c r="U8" s="22" t="s">
        <v>97</v>
      </c>
      <c r="V8" s="22" t="s">
        <v>63</v>
      </c>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79" hidden="false" customHeight="false" outlineLevel="0" collapsed="false">
      <c r="A9" s="2" t="n">
        <v>329707</v>
      </c>
      <c r="B9" s="22" t="s">
        <v>49</v>
      </c>
      <c r="C9" s="22" t="s">
        <v>98</v>
      </c>
      <c r="D9" s="22" t="s">
        <v>51</v>
      </c>
      <c r="G9" s="23" t="s">
        <v>52</v>
      </c>
      <c r="H9" s="19" t="n">
        <v>18</v>
      </c>
      <c r="I9" s="23" t="s">
        <v>53</v>
      </c>
      <c r="J9" s="23" t="s">
        <v>54</v>
      </c>
      <c r="K9" s="23" t="s">
        <v>55</v>
      </c>
      <c r="L9" s="23" t="s">
        <v>88</v>
      </c>
      <c r="M9" s="23" t="s">
        <v>89</v>
      </c>
      <c r="N9" s="22" t="s">
        <v>90</v>
      </c>
      <c r="P9" s="22" t="s">
        <v>99</v>
      </c>
      <c r="R9" s="22" t="s">
        <v>81</v>
      </c>
      <c r="S9" s="22" t="s">
        <v>100</v>
      </c>
      <c r="T9" s="22" t="s">
        <v>48</v>
      </c>
      <c r="U9" s="22" t="s">
        <v>101</v>
      </c>
      <c r="V9" s="22" t="s">
        <v>63</v>
      </c>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01" hidden="false" customHeight="false" outlineLevel="0" collapsed="false">
      <c r="A10" s="2" t="n">
        <v>329655</v>
      </c>
      <c r="B10" s="22" t="s">
        <v>102</v>
      </c>
      <c r="C10" s="22" t="s">
        <v>103</v>
      </c>
      <c r="D10" s="22" t="s">
        <v>104</v>
      </c>
      <c r="G10" s="23" t="s">
        <v>52</v>
      </c>
      <c r="H10" s="19" t="n">
        <v>7</v>
      </c>
      <c r="I10" s="23" t="s">
        <v>105</v>
      </c>
      <c r="J10" s="23" t="s">
        <v>54</v>
      </c>
      <c r="K10" s="23" t="s">
        <v>106</v>
      </c>
      <c r="L10" s="23" t="s">
        <v>88</v>
      </c>
      <c r="M10" s="23" t="s">
        <v>107</v>
      </c>
      <c r="N10" s="22" t="s">
        <v>108</v>
      </c>
      <c r="O10" s="22" t="s">
        <v>59</v>
      </c>
      <c r="P10" s="22" t="s">
        <v>109</v>
      </c>
      <c r="R10" s="22" t="s">
        <v>61</v>
      </c>
      <c r="S10" s="22" t="s">
        <v>110</v>
      </c>
      <c r="T10" s="22" t="s">
        <v>48</v>
      </c>
      <c r="U10" s="22" t="s">
        <v>111</v>
      </c>
      <c r="V10" s="22" t="s">
        <v>63</v>
      </c>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101" hidden="false" customHeight="false" outlineLevel="0" collapsed="false">
      <c r="A11" s="2" t="n">
        <v>329654</v>
      </c>
      <c r="B11" s="22" t="s">
        <v>102</v>
      </c>
      <c r="C11" s="22" t="s">
        <v>112</v>
      </c>
      <c r="D11" s="22" t="s">
        <v>104</v>
      </c>
      <c r="G11" s="23" t="s">
        <v>52</v>
      </c>
      <c r="H11" s="19" t="n">
        <v>6</v>
      </c>
      <c r="I11" s="23" t="s">
        <v>105</v>
      </c>
      <c r="J11" s="23" t="s">
        <v>54</v>
      </c>
      <c r="K11" s="23" t="s">
        <v>106</v>
      </c>
      <c r="L11" s="23" t="s">
        <v>88</v>
      </c>
      <c r="M11" s="23" t="s">
        <v>107</v>
      </c>
      <c r="N11" s="22" t="s">
        <v>108</v>
      </c>
      <c r="O11" s="22" t="s">
        <v>59</v>
      </c>
      <c r="P11" s="22" t="s">
        <v>113</v>
      </c>
      <c r="R11" s="22" t="s">
        <v>61</v>
      </c>
      <c r="S11" s="22" t="s">
        <v>114</v>
      </c>
      <c r="T11" s="22" t="s">
        <v>48</v>
      </c>
      <c r="U11" s="22" t="s">
        <v>115</v>
      </c>
      <c r="V11" s="22" t="s">
        <v>63</v>
      </c>
      <c r="X11" s="22" t="s">
        <v>45</v>
      </c>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101" hidden="false" customHeight="false" outlineLevel="0" collapsed="false">
      <c r="A12" s="2" t="n">
        <v>329653</v>
      </c>
      <c r="B12" s="22" t="s">
        <v>102</v>
      </c>
      <c r="C12" s="22" t="s">
        <v>116</v>
      </c>
      <c r="D12" s="22" t="s">
        <v>104</v>
      </c>
      <c r="G12" s="23" t="s">
        <v>52</v>
      </c>
      <c r="H12" s="19" t="n">
        <v>5</v>
      </c>
      <c r="I12" s="23" t="s">
        <v>105</v>
      </c>
      <c r="J12" s="23" t="s">
        <v>54</v>
      </c>
      <c r="K12" s="23" t="s">
        <v>106</v>
      </c>
      <c r="L12" s="23" t="s">
        <v>56</v>
      </c>
      <c r="M12" s="23" t="s">
        <v>107</v>
      </c>
      <c r="N12" s="22" t="s">
        <v>108</v>
      </c>
      <c r="O12" s="22" t="s">
        <v>117</v>
      </c>
      <c r="P12" s="22" t="s">
        <v>118</v>
      </c>
      <c r="R12" s="22" t="s">
        <v>81</v>
      </c>
      <c r="S12" s="22" t="s">
        <v>119</v>
      </c>
      <c r="T12" s="22" t="s">
        <v>48</v>
      </c>
      <c r="U12" s="22" t="s">
        <v>115</v>
      </c>
      <c r="V12" s="22" t="s">
        <v>63</v>
      </c>
      <c r="X12" s="22" t="s">
        <v>45</v>
      </c>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34.5" hidden="false" customHeight="false" outlineLevel="0" collapsed="false">
      <c r="A13" s="2" t="n">
        <v>329712</v>
      </c>
      <c r="B13" s="22" t="s">
        <v>49</v>
      </c>
      <c r="C13" s="22" t="s">
        <v>120</v>
      </c>
      <c r="D13" s="22" t="s">
        <v>51</v>
      </c>
      <c r="G13" s="23" t="s">
        <v>52</v>
      </c>
      <c r="H13" s="19" t="n">
        <v>23</v>
      </c>
      <c r="I13" s="23" t="s">
        <v>53</v>
      </c>
      <c r="J13" s="23" t="s">
        <v>54</v>
      </c>
      <c r="K13" s="23" t="s">
        <v>55</v>
      </c>
      <c r="L13" s="23" t="s">
        <v>88</v>
      </c>
      <c r="M13" s="23" t="s">
        <v>121</v>
      </c>
      <c r="N13" s="22" t="s">
        <v>122</v>
      </c>
      <c r="O13" s="22" t="s">
        <v>123</v>
      </c>
      <c r="P13" s="22" t="s">
        <v>124</v>
      </c>
      <c r="R13" s="22" t="s">
        <v>61</v>
      </c>
      <c r="S13" s="22" t="s">
        <v>125</v>
      </c>
      <c r="T13" s="22" t="s">
        <v>48</v>
      </c>
      <c r="U13" s="22" t="s">
        <v>126</v>
      </c>
      <c r="V13" s="22" t="s">
        <v>63</v>
      </c>
      <c r="X13" s="22" t="s">
        <v>45</v>
      </c>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90" hidden="false" customHeight="false" outlineLevel="0" collapsed="false">
      <c r="A14" s="2" t="n">
        <v>329711</v>
      </c>
      <c r="B14" s="22" t="s">
        <v>49</v>
      </c>
      <c r="C14" s="22" t="s">
        <v>127</v>
      </c>
      <c r="D14" s="22" t="s">
        <v>51</v>
      </c>
      <c r="G14" s="23" t="s">
        <v>52</v>
      </c>
      <c r="H14" s="19" t="n">
        <v>22</v>
      </c>
      <c r="I14" s="23" t="s">
        <v>53</v>
      </c>
      <c r="J14" s="23" t="s">
        <v>54</v>
      </c>
      <c r="K14" s="23" t="s">
        <v>55</v>
      </c>
      <c r="L14" s="23" t="s">
        <v>56</v>
      </c>
      <c r="M14" s="23" t="s">
        <v>121</v>
      </c>
      <c r="N14" s="22" t="s">
        <v>122</v>
      </c>
      <c r="O14" s="22" t="s">
        <v>123</v>
      </c>
      <c r="P14" s="22" t="s">
        <v>128</v>
      </c>
      <c r="R14" s="22" t="s">
        <v>61</v>
      </c>
      <c r="S14" s="22" t="s">
        <v>129</v>
      </c>
      <c r="T14" s="22" t="s">
        <v>48</v>
      </c>
      <c r="U14" s="22" t="s">
        <v>126</v>
      </c>
      <c r="V14" s="22" t="s">
        <v>63</v>
      </c>
      <c r="X14" s="22" t="s">
        <v>45</v>
      </c>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45.5" hidden="false" customHeight="false" outlineLevel="0" collapsed="false">
      <c r="A15" s="2" t="n">
        <v>329710</v>
      </c>
      <c r="B15" s="22" t="s">
        <v>49</v>
      </c>
      <c r="C15" s="22" t="s">
        <v>130</v>
      </c>
      <c r="D15" s="22" t="s">
        <v>51</v>
      </c>
      <c r="G15" s="23" t="s">
        <v>52</v>
      </c>
      <c r="H15" s="19" t="n">
        <v>21</v>
      </c>
      <c r="I15" s="23" t="s">
        <v>53</v>
      </c>
      <c r="J15" s="23" t="s">
        <v>54</v>
      </c>
      <c r="K15" s="23" t="s">
        <v>55</v>
      </c>
      <c r="L15" s="23" t="s">
        <v>88</v>
      </c>
      <c r="M15" s="23" t="s">
        <v>121</v>
      </c>
      <c r="N15" s="22" t="s">
        <v>122</v>
      </c>
      <c r="P15" s="22" t="s">
        <v>131</v>
      </c>
      <c r="R15" s="22" t="s">
        <v>61</v>
      </c>
      <c r="S15" s="22" t="s">
        <v>132</v>
      </c>
      <c r="T15" s="22" t="s">
        <v>48</v>
      </c>
      <c r="U15" s="22" t="s">
        <v>133</v>
      </c>
      <c r="V15" s="22" t="s">
        <v>63</v>
      </c>
      <c r="X15" s="22" t="s">
        <v>45</v>
      </c>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68.2" hidden="false" customHeight="false" outlineLevel="0" collapsed="false">
      <c r="A16" s="2" t="n">
        <v>329657</v>
      </c>
      <c r="B16" s="22" t="s">
        <v>102</v>
      </c>
      <c r="C16" s="22" t="s">
        <v>134</v>
      </c>
      <c r="D16" s="22" t="s">
        <v>104</v>
      </c>
      <c r="G16" s="23" t="s">
        <v>52</v>
      </c>
      <c r="H16" s="19" t="n">
        <v>9</v>
      </c>
      <c r="I16" s="23" t="s">
        <v>105</v>
      </c>
      <c r="J16" s="23" t="s">
        <v>54</v>
      </c>
      <c r="K16" s="23" t="s">
        <v>106</v>
      </c>
      <c r="L16" s="23" t="s">
        <v>56</v>
      </c>
      <c r="M16" s="23" t="s">
        <v>135</v>
      </c>
      <c r="N16" s="22" t="s">
        <v>136</v>
      </c>
      <c r="O16" s="22" t="s">
        <v>137</v>
      </c>
      <c r="P16" s="22" t="s">
        <v>138</v>
      </c>
      <c r="R16" s="22" t="s">
        <v>81</v>
      </c>
      <c r="S16" s="22" t="s">
        <v>139</v>
      </c>
      <c r="T16" s="22" t="s">
        <v>46</v>
      </c>
      <c r="U16" s="22"/>
      <c r="V16" s="22" t="s">
        <v>63</v>
      </c>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169.4" hidden="false" customHeight="false" outlineLevel="0" collapsed="false">
      <c r="A17" s="2" t="n">
        <v>329656</v>
      </c>
      <c r="B17" s="22" t="s">
        <v>102</v>
      </c>
      <c r="C17" s="22" t="s">
        <v>140</v>
      </c>
      <c r="D17" s="22" t="s">
        <v>104</v>
      </c>
      <c r="G17" s="23" t="s">
        <v>52</v>
      </c>
      <c r="H17" s="19" t="n">
        <v>8</v>
      </c>
      <c r="I17" s="23" t="s">
        <v>105</v>
      </c>
      <c r="J17" s="23" t="s">
        <v>54</v>
      </c>
      <c r="K17" s="23" t="s">
        <v>106</v>
      </c>
      <c r="L17" s="23" t="s">
        <v>88</v>
      </c>
      <c r="M17" s="23" t="s">
        <v>135</v>
      </c>
      <c r="N17" s="22" t="s">
        <v>136</v>
      </c>
      <c r="O17" s="22" t="s">
        <v>141</v>
      </c>
      <c r="P17" s="22" t="s">
        <v>142</v>
      </c>
      <c r="R17" s="22" t="s">
        <v>61</v>
      </c>
      <c r="S17" s="22" t="s">
        <v>143</v>
      </c>
      <c r="T17" s="22" t="s">
        <v>48</v>
      </c>
      <c r="U17" s="22" t="s">
        <v>144</v>
      </c>
      <c r="V17" s="22" t="s">
        <v>145</v>
      </c>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 hidden="false" customHeight="false" outlineLevel="0" collapsed="false">
      <c r="A18" s="2" t="n">
        <v>329714</v>
      </c>
      <c r="B18" s="22" t="s">
        <v>49</v>
      </c>
      <c r="C18" s="22" t="s">
        <v>146</v>
      </c>
      <c r="D18" s="22" t="s">
        <v>51</v>
      </c>
      <c r="G18" s="23" t="s">
        <v>52</v>
      </c>
      <c r="H18" s="19" t="n">
        <v>25</v>
      </c>
      <c r="I18" s="23" t="s">
        <v>53</v>
      </c>
      <c r="J18" s="23" t="s">
        <v>54</v>
      </c>
      <c r="K18" s="23" t="s">
        <v>55</v>
      </c>
      <c r="L18" s="23" t="s">
        <v>56</v>
      </c>
      <c r="M18" s="23" t="s">
        <v>147</v>
      </c>
      <c r="N18" s="22" t="s">
        <v>136</v>
      </c>
      <c r="O18" s="22" t="s">
        <v>148</v>
      </c>
      <c r="P18" s="22" t="s">
        <v>149</v>
      </c>
      <c r="R18" s="22" t="s">
        <v>61</v>
      </c>
      <c r="S18" s="22" t="s">
        <v>150</v>
      </c>
      <c r="T18" s="22" t="s">
        <v>48</v>
      </c>
      <c r="U18" s="22" t="s">
        <v>151</v>
      </c>
      <c r="V18" s="22" t="s">
        <v>63</v>
      </c>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79" hidden="false" customHeight="false" outlineLevel="0" collapsed="false">
      <c r="A19" s="2" t="n">
        <v>329713</v>
      </c>
      <c r="B19" s="22" t="s">
        <v>49</v>
      </c>
      <c r="C19" s="22" t="s">
        <v>152</v>
      </c>
      <c r="D19" s="22" t="s">
        <v>51</v>
      </c>
      <c r="G19" s="23" t="s">
        <v>52</v>
      </c>
      <c r="H19" s="19" t="n">
        <v>24</v>
      </c>
      <c r="I19" s="23" t="s">
        <v>53</v>
      </c>
      <c r="J19" s="23" t="s">
        <v>54</v>
      </c>
      <c r="K19" s="23" t="s">
        <v>55</v>
      </c>
      <c r="L19" s="23" t="s">
        <v>56</v>
      </c>
      <c r="M19" s="23" t="s">
        <v>147</v>
      </c>
      <c r="N19" s="22" t="s">
        <v>136</v>
      </c>
      <c r="O19" s="22" t="s">
        <v>148</v>
      </c>
      <c r="P19" s="22" t="s">
        <v>153</v>
      </c>
      <c r="R19" s="22" t="s">
        <v>61</v>
      </c>
      <c r="S19" s="22" t="s">
        <v>154</v>
      </c>
      <c r="T19" s="22" t="s">
        <v>47</v>
      </c>
      <c r="U19" s="22" t="s">
        <v>155</v>
      </c>
      <c r="V19" s="22" t="s">
        <v>63</v>
      </c>
      <c r="X19" s="2"/>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79" hidden="false" customHeight="false" outlineLevel="0" collapsed="false">
      <c r="A20" s="2" t="n">
        <v>329658</v>
      </c>
      <c r="B20" s="22" t="s">
        <v>102</v>
      </c>
      <c r="C20" s="22" t="s">
        <v>156</v>
      </c>
      <c r="D20" s="22" t="s">
        <v>104</v>
      </c>
      <c r="G20" s="23" t="s">
        <v>52</v>
      </c>
      <c r="H20" s="19" t="n">
        <v>10</v>
      </c>
      <c r="I20" s="23" t="s">
        <v>105</v>
      </c>
      <c r="J20" s="23" t="s">
        <v>54</v>
      </c>
      <c r="K20" s="23" t="s">
        <v>106</v>
      </c>
      <c r="L20" s="23" t="s">
        <v>88</v>
      </c>
      <c r="M20" s="23" t="s">
        <v>147</v>
      </c>
      <c r="N20" s="22" t="s">
        <v>136</v>
      </c>
      <c r="O20" s="22" t="s">
        <v>148</v>
      </c>
      <c r="P20" s="22" t="s">
        <v>157</v>
      </c>
      <c r="R20" s="22" t="s">
        <v>61</v>
      </c>
      <c r="S20" s="22" t="s">
        <v>151</v>
      </c>
      <c r="T20" s="22" t="s">
        <v>46</v>
      </c>
      <c r="V20" s="22" t="s">
        <v>63</v>
      </c>
      <c r="X20" s="22" t="s">
        <v>45</v>
      </c>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236.55" hidden="false" customHeight="false" outlineLevel="0" collapsed="false">
      <c r="A21" s="2" t="n">
        <v>329659</v>
      </c>
      <c r="B21" s="22" t="s">
        <v>102</v>
      </c>
      <c r="C21" s="22" t="s">
        <v>158</v>
      </c>
      <c r="D21" s="22" t="s">
        <v>104</v>
      </c>
      <c r="G21" s="23" t="s">
        <v>52</v>
      </c>
      <c r="H21" s="19" t="n">
        <v>11</v>
      </c>
      <c r="I21" s="23" t="s">
        <v>105</v>
      </c>
      <c r="J21" s="23" t="s">
        <v>54</v>
      </c>
      <c r="K21" s="23" t="s">
        <v>106</v>
      </c>
      <c r="L21" s="23" t="s">
        <v>88</v>
      </c>
      <c r="M21" s="23" t="s">
        <v>147</v>
      </c>
      <c r="N21" s="22" t="s">
        <v>159</v>
      </c>
      <c r="O21" s="22" t="s">
        <v>160</v>
      </c>
      <c r="P21" s="22" t="s">
        <v>161</v>
      </c>
      <c r="R21" s="22" t="s">
        <v>61</v>
      </c>
      <c r="S21" s="22" t="s">
        <v>162</v>
      </c>
      <c r="T21" s="22" t="s">
        <v>46</v>
      </c>
      <c r="V21" s="22" t="s">
        <v>163</v>
      </c>
      <c r="X21" s="22" t="s">
        <v>45</v>
      </c>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6" hidden="false" customHeight="false" outlineLevel="0" collapsed="false">
      <c r="A22" s="2" t="n">
        <v>330020</v>
      </c>
      <c r="B22" s="22" t="s">
        <v>164</v>
      </c>
      <c r="C22" s="22" t="s">
        <v>165</v>
      </c>
      <c r="D22" s="22" t="s">
        <v>166</v>
      </c>
      <c r="G22" s="23" t="s">
        <v>167</v>
      </c>
      <c r="H22" s="19" t="n">
        <v>12</v>
      </c>
      <c r="J22" s="23" t="s">
        <v>168</v>
      </c>
      <c r="L22" s="23" t="s">
        <v>88</v>
      </c>
      <c r="M22" s="23" t="s">
        <v>169</v>
      </c>
      <c r="N22" s="22" t="s">
        <v>170</v>
      </c>
      <c r="O22" s="22" t="s">
        <v>171</v>
      </c>
      <c r="P22" s="22" t="s">
        <v>172</v>
      </c>
      <c r="R22" s="22" t="s">
        <v>61</v>
      </c>
      <c r="S22" s="22" t="s">
        <v>173</v>
      </c>
      <c r="T22" s="22" t="s">
        <v>46</v>
      </c>
      <c r="V22" s="22" t="s">
        <v>63</v>
      </c>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211.5" hidden="false" customHeight="false" outlineLevel="0" collapsed="false">
      <c r="A23" s="2" t="n">
        <v>329715</v>
      </c>
      <c r="B23" s="22" t="s">
        <v>49</v>
      </c>
      <c r="C23" s="22" t="s">
        <v>174</v>
      </c>
      <c r="D23" s="22" t="s">
        <v>51</v>
      </c>
      <c r="G23" s="23" t="s">
        <v>52</v>
      </c>
      <c r="H23" s="19" t="n">
        <v>26</v>
      </c>
      <c r="I23" s="23" t="s">
        <v>53</v>
      </c>
      <c r="J23" s="23" t="s">
        <v>54</v>
      </c>
      <c r="K23" s="23" t="s">
        <v>55</v>
      </c>
      <c r="L23" s="23" t="s">
        <v>88</v>
      </c>
      <c r="M23" s="23" t="s">
        <v>175</v>
      </c>
      <c r="N23" s="22" t="s">
        <v>176</v>
      </c>
      <c r="O23" s="22" t="s">
        <v>177</v>
      </c>
      <c r="P23" s="22" t="s">
        <v>178</v>
      </c>
      <c r="R23" s="22" t="s">
        <v>81</v>
      </c>
      <c r="S23" s="22" t="s">
        <v>179</v>
      </c>
      <c r="T23" s="22" t="s">
        <v>46</v>
      </c>
      <c r="V23" s="22" t="s">
        <v>63</v>
      </c>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79.4" hidden="false" customHeight="false" outlineLevel="0" collapsed="false">
      <c r="A24" s="2" t="n">
        <v>329496</v>
      </c>
      <c r="B24" s="22" t="s">
        <v>180</v>
      </c>
      <c r="C24" s="22" t="s">
        <v>181</v>
      </c>
      <c r="D24" s="22" t="s">
        <v>182</v>
      </c>
      <c r="G24" s="23" t="s">
        <v>52</v>
      </c>
      <c r="H24" s="19" t="n">
        <v>4</v>
      </c>
      <c r="I24" s="23" t="s">
        <v>183</v>
      </c>
      <c r="J24" s="23" t="s">
        <v>54</v>
      </c>
      <c r="K24" s="23" t="s">
        <v>184</v>
      </c>
      <c r="L24" s="23" t="s">
        <v>88</v>
      </c>
      <c r="M24" s="23" t="s">
        <v>185</v>
      </c>
      <c r="N24" s="22" t="s">
        <v>186</v>
      </c>
      <c r="O24" s="22" t="s">
        <v>79</v>
      </c>
      <c r="P24" s="22" t="s">
        <v>187</v>
      </c>
      <c r="R24" s="22" t="s">
        <v>61</v>
      </c>
      <c r="S24" s="22" t="s">
        <v>188</v>
      </c>
      <c r="T24" s="22" t="s">
        <v>47</v>
      </c>
      <c r="U24" s="22" t="s">
        <v>189</v>
      </c>
      <c r="V24" s="22" t="s">
        <v>63</v>
      </c>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6" hidden="false" customHeight="false" outlineLevel="0" collapsed="false">
      <c r="A25" s="2" t="n">
        <v>330015</v>
      </c>
      <c r="B25" s="22" t="s">
        <v>190</v>
      </c>
      <c r="C25" s="22" t="s">
        <v>191</v>
      </c>
      <c r="D25" s="22" t="s">
        <v>166</v>
      </c>
      <c r="G25" s="23" t="s">
        <v>167</v>
      </c>
      <c r="H25" s="19" t="n">
        <v>7</v>
      </c>
      <c r="J25" s="23" t="s">
        <v>168</v>
      </c>
      <c r="L25" s="23" t="s">
        <v>56</v>
      </c>
      <c r="M25" s="23" t="s">
        <v>192</v>
      </c>
      <c r="N25" s="22" t="s">
        <v>193</v>
      </c>
      <c r="O25" s="22" t="s">
        <v>194</v>
      </c>
      <c r="P25" s="22" t="s">
        <v>195</v>
      </c>
      <c r="R25" s="22" t="s">
        <v>81</v>
      </c>
      <c r="S25" s="22" t="s">
        <v>196</v>
      </c>
      <c r="T25" s="22" t="s">
        <v>46</v>
      </c>
      <c r="V25" s="22" t="s">
        <v>63</v>
      </c>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68" hidden="false" customHeight="false" outlineLevel="0" collapsed="false">
      <c r="A26" s="2" t="n">
        <v>329493</v>
      </c>
      <c r="B26" s="22" t="s">
        <v>197</v>
      </c>
      <c r="C26" s="22" t="s">
        <v>198</v>
      </c>
      <c r="D26" s="22" t="s">
        <v>182</v>
      </c>
      <c r="G26" s="23" t="s">
        <v>52</v>
      </c>
      <c r="H26" s="19" t="n">
        <v>1</v>
      </c>
      <c r="I26" s="23" t="s">
        <v>183</v>
      </c>
      <c r="J26" s="23" t="s">
        <v>54</v>
      </c>
      <c r="K26" s="23" t="s">
        <v>184</v>
      </c>
      <c r="L26" s="23" t="s">
        <v>88</v>
      </c>
      <c r="M26" s="23" t="s">
        <v>199</v>
      </c>
      <c r="N26" s="22" t="s">
        <v>200</v>
      </c>
      <c r="P26" s="22" t="s">
        <v>201</v>
      </c>
      <c r="R26" s="22" t="s">
        <v>61</v>
      </c>
      <c r="S26" s="22" t="s">
        <v>202</v>
      </c>
      <c r="T26" s="22" t="s">
        <v>48</v>
      </c>
      <c r="U26" s="22" t="s">
        <v>203</v>
      </c>
      <c r="V26" s="22" t="s">
        <v>63</v>
      </c>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 hidden="false" customHeight="false" outlineLevel="0" collapsed="false">
      <c r="A27" s="2" t="n">
        <v>329716</v>
      </c>
      <c r="B27" s="22" t="s">
        <v>49</v>
      </c>
      <c r="C27" s="22" t="s">
        <v>204</v>
      </c>
      <c r="D27" s="22" t="s">
        <v>51</v>
      </c>
      <c r="G27" s="23" t="s">
        <v>52</v>
      </c>
      <c r="H27" s="19" t="n">
        <v>27</v>
      </c>
      <c r="I27" s="23" t="s">
        <v>53</v>
      </c>
      <c r="J27" s="23" t="s">
        <v>54</v>
      </c>
      <c r="K27" s="23" t="s">
        <v>55</v>
      </c>
      <c r="L27" s="23" t="s">
        <v>65</v>
      </c>
      <c r="M27" s="23" t="s">
        <v>205</v>
      </c>
      <c r="N27" s="22" t="s">
        <v>206</v>
      </c>
      <c r="O27" s="22" t="s">
        <v>207</v>
      </c>
      <c r="P27" s="22" t="s">
        <v>208</v>
      </c>
      <c r="R27" s="22" t="s">
        <v>61</v>
      </c>
      <c r="S27" s="22" t="s">
        <v>209</v>
      </c>
      <c r="T27" s="22" t="s">
        <v>47</v>
      </c>
      <c r="U27" s="22" t="s">
        <v>210</v>
      </c>
      <c r="V27" s="22" t="s">
        <v>63</v>
      </c>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01" hidden="false" customHeight="false" outlineLevel="0" collapsed="false">
      <c r="A28" s="2" t="n">
        <v>329717</v>
      </c>
      <c r="B28" s="22" t="s">
        <v>49</v>
      </c>
      <c r="C28" s="22" t="s">
        <v>211</v>
      </c>
      <c r="D28" s="22" t="s">
        <v>51</v>
      </c>
      <c r="G28" s="23" t="s">
        <v>52</v>
      </c>
      <c r="H28" s="19" t="n">
        <v>28</v>
      </c>
      <c r="I28" s="23" t="s">
        <v>53</v>
      </c>
      <c r="J28" s="23" t="s">
        <v>54</v>
      </c>
      <c r="K28" s="23" t="s">
        <v>55</v>
      </c>
      <c r="L28" s="23" t="s">
        <v>65</v>
      </c>
      <c r="M28" s="23" t="s">
        <v>212</v>
      </c>
      <c r="N28" s="22" t="s">
        <v>206</v>
      </c>
      <c r="O28" s="22" t="s">
        <v>213</v>
      </c>
      <c r="P28" s="22" t="s">
        <v>214</v>
      </c>
      <c r="R28" s="22" t="s">
        <v>61</v>
      </c>
      <c r="S28" s="22" t="s">
        <v>209</v>
      </c>
      <c r="T28" s="22" t="s">
        <v>47</v>
      </c>
      <c r="U28" s="22" t="s">
        <v>210</v>
      </c>
      <c r="V28" s="22" t="s">
        <v>63</v>
      </c>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57" hidden="false" customHeight="false" outlineLevel="0" collapsed="false">
      <c r="A29" s="2" t="n">
        <v>329718</v>
      </c>
      <c r="B29" s="22" t="s">
        <v>49</v>
      </c>
      <c r="C29" s="22" t="s">
        <v>215</v>
      </c>
      <c r="D29" s="22" t="s">
        <v>51</v>
      </c>
      <c r="G29" s="23" t="s">
        <v>52</v>
      </c>
      <c r="H29" s="19" t="n">
        <v>29</v>
      </c>
      <c r="I29" s="23" t="s">
        <v>53</v>
      </c>
      <c r="J29" s="23" t="s">
        <v>54</v>
      </c>
      <c r="K29" s="23" t="s">
        <v>55</v>
      </c>
      <c r="L29" s="23" t="s">
        <v>65</v>
      </c>
      <c r="M29" s="23" t="s">
        <v>216</v>
      </c>
      <c r="N29" s="22" t="s">
        <v>217</v>
      </c>
      <c r="O29" s="22" t="s">
        <v>218</v>
      </c>
      <c r="P29" s="22" t="s">
        <v>219</v>
      </c>
      <c r="R29" s="22" t="s">
        <v>61</v>
      </c>
      <c r="S29" s="22" t="s">
        <v>220</v>
      </c>
      <c r="T29" s="22" t="s">
        <v>46</v>
      </c>
      <c r="V29" s="22" t="s">
        <v>63</v>
      </c>
      <c r="X29" s="22" t="s">
        <v>45</v>
      </c>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46" hidden="false" customHeight="false" outlineLevel="0" collapsed="false">
      <c r="A30" s="2" t="n">
        <v>329719</v>
      </c>
      <c r="B30" s="22" t="s">
        <v>49</v>
      </c>
      <c r="C30" s="22" t="s">
        <v>221</v>
      </c>
      <c r="D30" s="22" t="s">
        <v>51</v>
      </c>
      <c r="G30" s="23" t="s">
        <v>52</v>
      </c>
      <c r="H30" s="19" t="n">
        <v>30</v>
      </c>
      <c r="I30" s="23" t="s">
        <v>53</v>
      </c>
      <c r="J30" s="23" t="s">
        <v>54</v>
      </c>
      <c r="K30" s="23" t="s">
        <v>55</v>
      </c>
      <c r="L30" s="23" t="s">
        <v>56</v>
      </c>
      <c r="M30" s="23" t="s">
        <v>216</v>
      </c>
      <c r="N30" s="22" t="s">
        <v>222</v>
      </c>
      <c r="O30" s="22" t="s">
        <v>223</v>
      </c>
      <c r="P30" s="22" t="s">
        <v>224</v>
      </c>
      <c r="R30" s="22" t="s">
        <v>61</v>
      </c>
      <c r="S30" s="22" t="s">
        <v>225</v>
      </c>
      <c r="T30" s="22" t="s">
        <v>46</v>
      </c>
      <c r="V30" s="22" t="s">
        <v>63</v>
      </c>
      <c r="X30" s="22" t="s">
        <v>45</v>
      </c>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01" hidden="false" customHeight="false" outlineLevel="0" collapsed="false">
      <c r="A31" s="2" t="n">
        <v>329720</v>
      </c>
      <c r="B31" s="22" t="s">
        <v>49</v>
      </c>
      <c r="C31" s="22" t="s">
        <v>226</v>
      </c>
      <c r="D31" s="22" t="s">
        <v>51</v>
      </c>
      <c r="G31" s="23" t="s">
        <v>52</v>
      </c>
      <c r="H31" s="19" t="n">
        <v>31</v>
      </c>
      <c r="I31" s="23" t="s">
        <v>53</v>
      </c>
      <c r="J31" s="23" t="s">
        <v>54</v>
      </c>
      <c r="K31" s="23" t="s">
        <v>55</v>
      </c>
      <c r="L31" s="23" t="s">
        <v>56</v>
      </c>
      <c r="M31" s="23" t="s">
        <v>227</v>
      </c>
      <c r="N31" s="22" t="s">
        <v>228</v>
      </c>
      <c r="P31" s="22" t="s">
        <v>229</v>
      </c>
      <c r="R31" s="22" t="s">
        <v>61</v>
      </c>
      <c r="S31" s="22" t="s">
        <v>230</v>
      </c>
      <c r="T31" s="22" t="s">
        <v>48</v>
      </c>
      <c r="U31" s="22" t="s">
        <v>231</v>
      </c>
      <c r="V31" s="22" t="s">
        <v>63</v>
      </c>
      <c r="X31" s="22" t="s">
        <v>45</v>
      </c>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68" hidden="false" customHeight="false" outlineLevel="0" collapsed="false">
      <c r="A32" s="2" t="n">
        <v>330118</v>
      </c>
      <c r="B32" s="22" t="s">
        <v>232</v>
      </c>
      <c r="C32" s="22" t="s">
        <v>233</v>
      </c>
      <c r="D32" s="22" t="s">
        <v>234</v>
      </c>
      <c r="G32" s="23" t="s">
        <v>52</v>
      </c>
      <c r="H32" s="19" t="n">
        <v>1</v>
      </c>
      <c r="I32" s="23" t="s">
        <v>235</v>
      </c>
      <c r="J32" s="23" t="s">
        <v>54</v>
      </c>
      <c r="K32" s="23" t="s">
        <v>236</v>
      </c>
      <c r="L32" s="23" t="s">
        <v>88</v>
      </c>
      <c r="M32" s="23" t="s">
        <v>237</v>
      </c>
      <c r="N32" s="22" t="s">
        <v>238</v>
      </c>
      <c r="O32" s="22" t="s">
        <v>239</v>
      </c>
      <c r="P32" s="22" t="s">
        <v>240</v>
      </c>
      <c r="R32" s="22" t="s">
        <v>61</v>
      </c>
      <c r="S32" s="22" t="s">
        <v>241</v>
      </c>
      <c r="T32" s="22" t="s">
        <v>48</v>
      </c>
      <c r="U32" s="22" t="s">
        <v>242</v>
      </c>
      <c r="V32" s="22" t="s">
        <v>63</v>
      </c>
      <c r="X32" s="22" t="s">
        <v>45</v>
      </c>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01" hidden="false" customHeight="false" outlineLevel="0" collapsed="false">
      <c r="A33" s="2" t="n">
        <v>329721</v>
      </c>
      <c r="B33" s="22" t="s">
        <v>49</v>
      </c>
      <c r="C33" s="22" t="s">
        <v>243</v>
      </c>
      <c r="D33" s="22" t="s">
        <v>51</v>
      </c>
      <c r="G33" s="23" t="s">
        <v>52</v>
      </c>
      <c r="H33" s="19" t="n">
        <v>32</v>
      </c>
      <c r="I33" s="23" t="s">
        <v>53</v>
      </c>
      <c r="J33" s="23" t="s">
        <v>54</v>
      </c>
      <c r="K33" s="23" t="s">
        <v>55</v>
      </c>
      <c r="L33" s="23" t="s">
        <v>56</v>
      </c>
      <c r="M33" s="23" t="s">
        <v>244</v>
      </c>
      <c r="N33" s="22" t="s">
        <v>245</v>
      </c>
      <c r="P33" s="22" t="s">
        <v>246</v>
      </c>
      <c r="R33" s="22" t="s">
        <v>61</v>
      </c>
      <c r="S33" s="22" t="s">
        <v>247</v>
      </c>
      <c r="T33" s="22" t="s">
        <v>47</v>
      </c>
      <c r="U33" s="22" t="s">
        <v>210</v>
      </c>
      <c r="V33" s="22" t="s">
        <v>63</v>
      </c>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01" hidden="false" customHeight="false" outlineLevel="0" collapsed="false">
      <c r="A34" s="2" t="n">
        <v>329722</v>
      </c>
      <c r="B34" s="22" t="s">
        <v>49</v>
      </c>
      <c r="C34" s="22" t="s">
        <v>248</v>
      </c>
      <c r="D34" s="22" t="s">
        <v>51</v>
      </c>
      <c r="G34" s="23" t="s">
        <v>52</v>
      </c>
      <c r="H34" s="19" t="n">
        <v>33</v>
      </c>
      <c r="I34" s="23" t="s">
        <v>53</v>
      </c>
      <c r="J34" s="23" t="s">
        <v>54</v>
      </c>
      <c r="K34" s="23" t="s">
        <v>55</v>
      </c>
      <c r="L34" s="23" t="s">
        <v>56</v>
      </c>
      <c r="M34" s="23" t="s">
        <v>244</v>
      </c>
      <c r="N34" s="22" t="s">
        <v>249</v>
      </c>
      <c r="O34" s="22" t="s">
        <v>250</v>
      </c>
      <c r="P34" s="22" t="s">
        <v>251</v>
      </c>
      <c r="R34" s="22" t="s">
        <v>61</v>
      </c>
      <c r="S34" s="22" t="s">
        <v>252</v>
      </c>
      <c r="T34" s="22" t="s">
        <v>46</v>
      </c>
      <c r="V34" s="22" t="s">
        <v>63</v>
      </c>
      <c r="X34" s="22" t="s">
        <v>45</v>
      </c>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35" hidden="false" customHeight="false" outlineLevel="0" collapsed="false">
      <c r="A35" s="2" t="n">
        <v>329723</v>
      </c>
      <c r="B35" s="22" t="s">
        <v>49</v>
      </c>
      <c r="C35" s="22" t="s">
        <v>253</v>
      </c>
      <c r="D35" s="22" t="s">
        <v>51</v>
      </c>
      <c r="G35" s="23" t="s">
        <v>52</v>
      </c>
      <c r="H35" s="19" t="n">
        <v>34</v>
      </c>
      <c r="I35" s="23" t="s">
        <v>53</v>
      </c>
      <c r="J35" s="23" t="s">
        <v>54</v>
      </c>
      <c r="K35" s="23" t="s">
        <v>55</v>
      </c>
      <c r="L35" s="23" t="s">
        <v>56</v>
      </c>
      <c r="M35" s="23" t="s">
        <v>254</v>
      </c>
      <c r="N35" s="22" t="s">
        <v>255</v>
      </c>
      <c r="O35" s="22" t="s">
        <v>256</v>
      </c>
      <c r="P35" s="22" t="s">
        <v>257</v>
      </c>
      <c r="R35" s="22" t="s">
        <v>61</v>
      </c>
      <c r="S35" s="22" t="s">
        <v>258</v>
      </c>
      <c r="T35" s="22" t="s">
        <v>46</v>
      </c>
      <c r="V35" s="22" t="s">
        <v>63</v>
      </c>
      <c r="X35" s="22" t="s">
        <v>45</v>
      </c>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12.5" hidden="false" customHeight="false" outlineLevel="0" collapsed="false">
      <c r="A36" s="2" t="n">
        <v>329724</v>
      </c>
      <c r="B36" s="22" t="s">
        <v>49</v>
      </c>
      <c r="C36" s="22" t="s">
        <v>259</v>
      </c>
      <c r="D36" s="22" t="s">
        <v>51</v>
      </c>
      <c r="G36" s="23" t="s">
        <v>52</v>
      </c>
      <c r="H36" s="19" t="n">
        <v>35</v>
      </c>
      <c r="I36" s="23" t="s">
        <v>53</v>
      </c>
      <c r="J36" s="23" t="s">
        <v>54</v>
      </c>
      <c r="K36" s="23" t="s">
        <v>55</v>
      </c>
      <c r="L36" s="23" t="s">
        <v>88</v>
      </c>
      <c r="M36" s="23" t="s">
        <v>260</v>
      </c>
      <c r="N36" s="22" t="s">
        <v>261</v>
      </c>
      <c r="O36" s="22" t="s">
        <v>262</v>
      </c>
      <c r="P36" s="22" t="s">
        <v>263</v>
      </c>
      <c r="R36" s="22" t="s">
        <v>61</v>
      </c>
      <c r="S36" s="22" t="s">
        <v>264</v>
      </c>
      <c r="T36" s="22" t="s">
        <v>48</v>
      </c>
      <c r="U36" s="22" t="s">
        <v>265</v>
      </c>
      <c r="V36" s="22" t="s">
        <v>63</v>
      </c>
      <c r="X36" s="22" t="s">
        <v>45</v>
      </c>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35" hidden="false" customHeight="false" outlineLevel="0" collapsed="false">
      <c r="A37" s="2" t="n">
        <v>329730</v>
      </c>
      <c r="B37" s="22" t="s">
        <v>49</v>
      </c>
      <c r="C37" s="22" t="s">
        <v>266</v>
      </c>
      <c r="D37" s="22" t="s">
        <v>51</v>
      </c>
      <c r="G37" s="23" t="s">
        <v>52</v>
      </c>
      <c r="H37" s="19" t="n">
        <v>41</v>
      </c>
      <c r="I37" s="23" t="s">
        <v>53</v>
      </c>
      <c r="J37" s="23" t="s">
        <v>54</v>
      </c>
      <c r="K37" s="23" t="s">
        <v>55</v>
      </c>
      <c r="L37" s="23" t="s">
        <v>56</v>
      </c>
      <c r="M37" s="23" t="s">
        <v>267</v>
      </c>
      <c r="N37" s="22" t="s">
        <v>268</v>
      </c>
      <c r="O37" s="22" t="s">
        <v>269</v>
      </c>
      <c r="P37" s="22" t="s">
        <v>270</v>
      </c>
      <c r="R37" s="22" t="s">
        <v>61</v>
      </c>
      <c r="S37" s="22" t="s">
        <v>271</v>
      </c>
      <c r="T37" s="22" t="s">
        <v>46</v>
      </c>
      <c r="V37" s="22" t="s">
        <v>63</v>
      </c>
      <c r="X37" s="22" t="s">
        <v>45</v>
      </c>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57" hidden="false" customHeight="false" outlineLevel="0" collapsed="false">
      <c r="A38" s="2" t="n">
        <v>329729</v>
      </c>
      <c r="B38" s="22" t="s">
        <v>49</v>
      </c>
      <c r="C38" s="22" t="s">
        <v>272</v>
      </c>
      <c r="D38" s="22" t="s">
        <v>51</v>
      </c>
      <c r="G38" s="23" t="s">
        <v>52</v>
      </c>
      <c r="H38" s="19" t="n">
        <v>40</v>
      </c>
      <c r="I38" s="23" t="s">
        <v>53</v>
      </c>
      <c r="J38" s="23" t="s">
        <v>54</v>
      </c>
      <c r="K38" s="23" t="s">
        <v>55</v>
      </c>
      <c r="L38" s="23" t="s">
        <v>56</v>
      </c>
      <c r="M38" s="23" t="s">
        <v>267</v>
      </c>
      <c r="N38" s="22" t="s">
        <v>268</v>
      </c>
      <c r="O38" s="22" t="s">
        <v>273</v>
      </c>
      <c r="P38" s="22" t="s">
        <v>274</v>
      </c>
      <c r="R38" s="22" t="s">
        <v>61</v>
      </c>
      <c r="S38" s="22" t="s">
        <v>275</v>
      </c>
      <c r="T38" s="22" t="s">
        <v>46</v>
      </c>
      <c r="V38" s="22" t="s">
        <v>63</v>
      </c>
      <c r="X38" s="22" t="s">
        <v>45</v>
      </c>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12.5" hidden="false" customHeight="false" outlineLevel="0" collapsed="false">
      <c r="A39" s="2" t="n">
        <v>329728</v>
      </c>
      <c r="B39" s="22" t="s">
        <v>49</v>
      </c>
      <c r="C39" s="22" t="s">
        <v>276</v>
      </c>
      <c r="D39" s="22" t="s">
        <v>51</v>
      </c>
      <c r="G39" s="23" t="s">
        <v>52</v>
      </c>
      <c r="H39" s="19" t="n">
        <v>39</v>
      </c>
      <c r="I39" s="23" t="s">
        <v>53</v>
      </c>
      <c r="J39" s="23" t="s">
        <v>54</v>
      </c>
      <c r="K39" s="23" t="s">
        <v>55</v>
      </c>
      <c r="L39" s="23" t="s">
        <v>88</v>
      </c>
      <c r="M39" s="23" t="s">
        <v>267</v>
      </c>
      <c r="N39" s="22" t="s">
        <v>268</v>
      </c>
      <c r="O39" s="22" t="s">
        <v>277</v>
      </c>
      <c r="P39" s="22" t="s">
        <v>278</v>
      </c>
      <c r="R39" s="22" t="s">
        <v>61</v>
      </c>
      <c r="S39" s="22" t="s">
        <v>279</v>
      </c>
      <c r="T39" s="22" t="s">
        <v>47</v>
      </c>
      <c r="U39" s="22" t="s">
        <v>280</v>
      </c>
      <c r="V39" s="22" t="s">
        <v>63</v>
      </c>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46" hidden="false" customHeight="false" outlineLevel="0" collapsed="false">
      <c r="A40" s="2" t="n">
        <v>329727</v>
      </c>
      <c r="B40" s="22" t="s">
        <v>49</v>
      </c>
      <c r="C40" s="22" t="s">
        <v>281</v>
      </c>
      <c r="D40" s="22" t="s">
        <v>51</v>
      </c>
      <c r="G40" s="23" t="s">
        <v>52</v>
      </c>
      <c r="H40" s="19" t="n">
        <v>38</v>
      </c>
      <c r="I40" s="23" t="s">
        <v>53</v>
      </c>
      <c r="J40" s="23" t="s">
        <v>54</v>
      </c>
      <c r="K40" s="23" t="s">
        <v>55</v>
      </c>
      <c r="L40" s="23" t="s">
        <v>56</v>
      </c>
      <c r="M40" s="23" t="s">
        <v>267</v>
      </c>
      <c r="N40" s="22" t="s">
        <v>268</v>
      </c>
      <c r="O40" s="22" t="s">
        <v>262</v>
      </c>
      <c r="P40" s="22" t="s">
        <v>282</v>
      </c>
      <c r="R40" s="22" t="s">
        <v>61</v>
      </c>
      <c r="S40" s="22" t="s">
        <v>283</v>
      </c>
      <c r="T40" s="22" t="s">
        <v>48</v>
      </c>
      <c r="U40" s="22" t="s">
        <v>284</v>
      </c>
      <c r="V40" s="22" t="s">
        <v>63</v>
      </c>
      <c r="X40" s="22" t="s">
        <v>45</v>
      </c>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68.2" hidden="false" customHeight="false" outlineLevel="0" collapsed="false">
      <c r="A41" s="2" t="n">
        <v>329726</v>
      </c>
      <c r="B41" s="22" t="s">
        <v>49</v>
      </c>
      <c r="C41" s="22" t="s">
        <v>285</v>
      </c>
      <c r="D41" s="22" t="s">
        <v>51</v>
      </c>
      <c r="G41" s="23" t="s">
        <v>52</v>
      </c>
      <c r="H41" s="19" t="n">
        <v>37</v>
      </c>
      <c r="I41" s="23" t="s">
        <v>53</v>
      </c>
      <c r="J41" s="23" t="s">
        <v>54</v>
      </c>
      <c r="K41" s="23" t="s">
        <v>55</v>
      </c>
      <c r="L41" s="23" t="s">
        <v>56</v>
      </c>
      <c r="M41" s="23" t="s">
        <v>267</v>
      </c>
      <c r="N41" s="22" t="s">
        <v>268</v>
      </c>
      <c r="O41" s="22" t="s">
        <v>194</v>
      </c>
      <c r="P41" s="22" t="s">
        <v>286</v>
      </c>
      <c r="R41" s="22" t="s">
        <v>61</v>
      </c>
      <c r="S41" s="22" t="s">
        <v>287</v>
      </c>
      <c r="T41" s="22" t="s">
        <v>48</v>
      </c>
      <c r="U41" s="22" t="s">
        <v>288</v>
      </c>
      <c r="V41" s="22" t="s">
        <v>63</v>
      </c>
      <c r="X41" s="22" t="s">
        <v>45</v>
      </c>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01" hidden="false" customHeight="false" outlineLevel="0" collapsed="false">
      <c r="A42" s="2" t="n">
        <v>329725</v>
      </c>
      <c r="B42" s="22" t="s">
        <v>49</v>
      </c>
      <c r="C42" s="22" t="s">
        <v>289</v>
      </c>
      <c r="D42" s="22" t="s">
        <v>51</v>
      </c>
      <c r="G42" s="23" t="s">
        <v>52</v>
      </c>
      <c r="H42" s="19" t="n">
        <v>36</v>
      </c>
      <c r="I42" s="23" t="s">
        <v>53</v>
      </c>
      <c r="J42" s="23" t="s">
        <v>54</v>
      </c>
      <c r="K42" s="23" t="s">
        <v>55</v>
      </c>
      <c r="L42" s="23" t="s">
        <v>88</v>
      </c>
      <c r="M42" s="23" t="s">
        <v>267</v>
      </c>
      <c r="N42" s="22" t="s">
        <v>268</v>
      </c>
      <c r="O42" s="22" t="s">
        <v>290</v>
      </c>
      <c r="P42" s="22" t="s">
        <v>291</v>
      </c>
      <c r="R42" s="22" t="s">
        <v>61</v>
      </c>
      <c r="S42" s="22" t="s">
        <v>292</v>
      </c>
      <c r="T42" s="22" t="s">
        <v>47</v>
      </c>
      <c r="U42" s="22" t="s">
        <v>210</v>
      </c>
      <c r="V42" s="22" t="s">
        <v>63</v>
      </c>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01" hidden="false" customHeight="false" outlineLevel="0" collapsed="false">
      <c r="A43" s="2" t="n">
        <v>329734</v>
      </c>
      <c r="B43" s="22" t="s">
        <v>49</v>
      </c>
      <c r="C43" s="22" t="s">
        <v>293</v>
      </c>
      <c r="D43" s="22" t="s">
        <v>51</v>
      </c>
      <c r="G43" s="23" t="s">
        <v>52</v>
      </c>
      <c r="H43" s="19" t="n">
        <v>45</v>
      </c>
      <c r="I43" s="23" t="s">
        <v>53</v>
      </c>
      <c r="J43" s="23" t="s">
        <v>54</v>
      </c>
      <c r="K43" s="23" t="s">
        <v>55</v>
      </c>
      <c r="L43" s="23" t="s">
        <v>88</v>
      </c>
      <c r="M43" s="23" t="s">
        <v>294</v>
      </c>
      <c r="N43" s="22" t="s">
        <v>295</v>
      </c>
      <c r="O43" s="22" t="s">
        <v>296</v>
      </c>
      <c r="P43" s="22" t="s">
        <v>297</v>
      </c>
      <c r="R43" s="22" t="s">
        <v>61</v>
      </c>
      <c r="S43" s="22" t="s">
        <v>298</v>
      </c>
      <c r="T43" s="22" t="s">
        <v>48</v>
      </c>
      <c r="U43" s="22" t="s">
        <v>210</v>
      </c>
      <c r="V43" s="22" t="s">
        <v>299</v>
      </c>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34.5" hidden="false" customHeight="false" outlineLevel="0" collapsed="false">
      <c r="A44" s="2" t="n">
        <v>329733</v>
      </c>
      <c r="B44" s="22" t="s">
        <v>49</v>
      </c>
      <c r="C44" s="22" t="s">
        <v>300</v>
      </c>
      <c r="D44" s="22" t="s">
        <v>51</v>
      </c>
      <c r="G44" s="23" t="s">
        <v>52</v>
      </c>
      <c r="H44" s="19" t="n">
        <v>44</v>
      </c>
      <c r="I44" s="23" t="s">
        <v>53</v>
      </c>
      <c r="J44" s="23" t="s">
        <v>54</v>
      </c>
      <c r="K44" s="23" t="s">
        <v>55</v>
      </c>
      <c r="L44" s="23" t="s">
        <v>88</v>
      </c>
      <c r="M44" s="23" t="s">
        <v>294</v>
      </c>
      <c r="N44" s="22" t="s">
        <v>295</v>
      </c>
      <c r="O44" s="22" t="s">
        <v>277</v>
      </c>
      <c r="P44" s="22" t="s">
        <v>301</v>
      </c>
      <c r="R44" s="22" t="s">
        <v>61</v>
      </c>
      <c r="S44" s="22" t="s">
        <v>302</v>
      </c>
      <c r="T44" s="22" t="s">
        <v>46</v>
      </c>
      <c r="V44" s="22" t="s">
        <v>63</v>
      </c>
      <c r="X44" s="22" t="s">
        <v>45</v>
      </c>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01" hidden="false" customHeight="false" outlineLevel="0" collapsed="false">
      <c r="A45" s="2" t="n">
        <v>329732</v>
      </c>
      <c r="B45" s="22" t="s">
        <v>49</v>
      </c>
      <c r="C45" s="22" t="s">
        <v>303</v>
      </c>
      <c r="D45" s="22" t="s">
        <v>51</v>
      </c>
      <c r="G45" s="23" t="s">
        <v>52</v>
      </c>
      <c r="H45" s="19" t="n">
        <v>43</v>
      </c>
      <c r="I45" s="23" t="s">
        <v>53</v>
      </c>
      <c r="J45" s="23" t="s">
        <v>54</v>
      </c>
      <c r="K45" s="23" t="s">
        <v>55</v>
      </c>
      <c r="L45" s="23" t="s">
        <v>88</v>
      </c>
      <c r="M45" s="23" t="s">
        <v>294</v>
      </c>
      <c r="N45" s="22" t="s">
        <v>295</v>
      </c>
      <c r="O45" s="22" t="s">
        <v>141</v>
      </c>
      <c r="P45" s="22" t="s">
        <v>297</v>
      </c>
      <c r="R45" s="22" t="s">
        <v>61</v>
      </c>
      <c r="S45" s="22" t="s">
        <v>298</v>
      </c>
      <c r="T45" s="22" t="s">
        <v>47</v>
      </c>
      <c r="U45" s="22" t="s">
        <v>210</v>
      </c>
      <c r="V45" s="22" t="s">
        <v>63</v>
      </c>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34.5" hidden="false" customHeight="false" outlineLevel="0" collapsed="false">
      <c r="A46" s="2" t="n">
        <v>329731</v>
      </c>
      <c r="B46" s="22" t="s">
        <v>49</v>
      </c>
      <c r="C46" s="22" t="s">
        <v>304</v>
      </c>
      <c r="D46" s="22" t="s">
        <v>51</v>
      </c>
      <c r="G46" s="23" t="s">
        <v>52</v>
      </c>
      <c r="H46" s="19" t="n">
        <v>42</v>
      </c>
      <c r="I46" s="23" t="s">
        <v>53</v>
      </c>
      <c r="J46" s="23" t="s">
        <v>54</v>
      </c>
      <c r="K46" s="23" t="s">
        <v>55</v>
      </c>
      <c r="L46" s="23" t="s">
        <v>88</v>
      </c>
      <c r="M46" s="23" t="s">
        <v>294</v>
      </c>
      <c r="N46" s="22" t="s">
        <v>295</v>
      </c>
      <c r="O46" s="22" t="s">
        <v>213</v>
      </c>
      <c r="P46" s="22" t="s">
        <v>301</v>
      </c>
      <c r="R46" s="22" t="s">
        <v>61</v>
      </c>
      <c r="S46" s="22" t="s">
        <v>302</v>
      </c>
      <c r="T46" s="22" t="s">
        <v>46</v>
      </c>
      <c r="U46" s="22"/>
      <c r="V46" s="22" t="s">
        <v>63</v>
      </c>
      <c r="X46" s="22" t="s">
        <v>45</v>
      </c>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57" hidden="false" customHeight="false" outlineLevel="0" collapsed="false">
      <c r="A47" s="2" t="n">
        <v>329738</v>
      </c>
      <c r="B47" s="22" t="s">
        <v>49</v>
      </c>
      <c r="C47" s="22" t="s">
        <v>305</v>
      </c>
      <c r="D47" s="22" t="s">
        <v>51</v>
      </c>
      <c r="G47" s="23" t="s">
        <v>52</v>
      </c>
      <c r="H47" s="19" t="n">
        <v>49</v>
      </c>
      <c r="I47" s="23" t="s">
        <v>53</v>
      </c>
      <c r="J47" s="23" t="s">
        <v>54</v>
      </c>
      <c r="K47" s="23" t="s">
        <v>55</v>
      </c>
      <c r="L47" s="23" t="s">
        <v>56</v>
      </c>
      <c r="M47" s="23" t="s">
        <v>306</v>
      </c>
      <c r="N47" s="22" t="s">
        <v>307</v>
      </c>
      <c r="O47" s="22" t="s">
        <v>308</v>
      </c>
      <c r="P47" s="22" t="s">
        <v>309</v>
      </c>
      <c r="R47" s="22" t="s">
        <v>61</v>
      </c>
      <c r="S47" s="22" t="s">
        <v>310</v>
      </c>
      <c r="T47" s="22" t="s">
        <v>46</v>
      </c>
      <c r="V47" s="22" t="s">
        <v>63</v>
      </c>
      <c r="X47" s="22" t="s">
        <v>45</v>
      </c>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46" hidden="false" customHeight="false" outlineLevel="0" collapsed="false">
      <c r="A48" s="2" t="n">
        <v>329737</v>
      </c>
      <c r="B48" s="22" t="s">
        <v>49</v>
      </c>
      <c r="C48" s="22" t="s">
        <v>311</v>
      </c>
      <c r="D48" s="22" t="s">
        <v>51</v>
      </c>
      <c r="G48" s="23" t="s">
        <v>52</v>
      </c>
      <c r="H48" s="19" t="n">
        <v>48</v>
      </c>
      <c r="I48" s="23" t="s">
        <v>53</v>
      </c>
      <c r="J48" s="23" t="s">
        <v>54</v>
      </c>
      <c r="K48" s="23" t="s">
        <v>55</v>
      </c>
      <c r="L48" s="23" t="s">
        <v>56</v>
      </c>
      <c r="M48" s="23" t="s">
        <v>306</v>
      </c>
      <c r="N48" s="22" t="s">
        <v>307</v>
      </c>
      <c r="O48" s="22" t="s">
        <v>312</v>
      </c>
      <c r="P48" s="22" t="s">
        <v>313</v>
      </c>
      <c r="R48" s="22" t="s">
        <v>61</v>
      </c>
      <c r="S48" s="22" t="s">
        <v>314</v>
      </c>
      <c r="T48" s="22" t="s">
        <v>46</v>
      </c>
      <c r="V48" s="22" t="s">
        <v>63</v>
      </c>
      <c r="X48" s="22" t="s">
        <v>45</v>
      </c>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57" hidden="false" customHeight="false" outlineLevel="0" collapsed="false">
      <c r="A49" s="2" t="n">
        <v>329736</v>
      </c>
      <c r="B49" s="22" t="s">
        <v>49</v>
      </c>
      <c r="C49" s="22" t="s">
        <v>315</v>
      </c>
      <c r="D49" s="22" t="s">
        <v>51</v>
      </c>
      <c r="G49" s="23" t="s">
        <v>52</v>
      </c>
      <c r="H49" s="19" t="n">
        <v>47</v>
      </c>
      <c r="I49" s="23" t="s">
        <v>53</v>
      </c>
      <c r="J49" s="23" t="s">
        <v>54</v>
      </c>
      <c r="K49" s="23" t="s">
        <v>55</v>
      </c>
      <c r="L49" s="23" t="s">
        <v>56</v>
      </c>
      <c r="M49" s="23" t="s">
        <v>306</v>
      </c>
      <c r="N49" s="22" t="s">
        <v>307</v>
      </c>
      <c r="O49" s="22" t="s">
        <v>84</v>
      </c>
      <c r="P49" s="22" t="s">
        <v>316</v>
      </c>
      <c r="R49" s="22" t="s">
        <v>61</v>
      </c>
      <c r="S49" s="22" t="s">
        <v>317</v>
      </c>
      <c r="T49" s="22" t="s">
        <v>46</v>
      </c>
      <c r="V49" s="22" t="s">
        <v>63</v>
      </c>
      <c r="X49" s="22" t="s">
        <v>45</v>
      </c>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46" hidden="false" customHeight="false" outlineLevel="0" collapsed="false">
      <c r="A50" s="2" t="n">
        <v>329735</v>
      </c>
      <c r="B50" s="22" t="s">
        <v>49</v>
      </c>
      <c r="C50" s="22" t="s">
        <v>318</v>
      </c>
      <c r="D50" s="22" t="s">
        <v>51</v>
      </c>
      <c r="G50" s="23" t="s">
        <v>52</v>
      </c>
      <c r="H50" s="19" t="n">
        <v>46</v>
      </c>
      <c r="I50" s="23" t="s">
        <v>53</v>
      </c>
      <c r="J50" s="23" t="s">
        <v>54</v>
      </c>
      <c r="K50" s="23" t="s">
        <v>55</v>
      </c>
      <c r="L50" s="23" t="s">
        <v>56</v>
      </c>
      <c r="M50" s="23" t="s">
        <v>306</v>
      </c>
      <c r="N50" s="22" t="s">
        <v>307</v>
      </c>
      <c r="O50" s="22" t="s">
        <v>84</v>
      </c>
      <c r="P50" s="22" t="s">
        <v>319</v>
      </c>
      <c r="R50" s="22" t="s">
        <v>61</v>
      </c>
      <c r="S50" s="22" t="s">
        <v>320</v>
      </c>
      <c r="T50" s="22" t="s">
        <v>46</v>
      </c>
      <c r="V50" s="22" t="s">
        <v>63</v>
      </c>
      <c r="X50" s="22" t="s">
        <v>45</v>
      </c>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01" hidden="false" customHeight="false" outlineLevel="0" collapsed="false">
      <c r="A51" s="2" t="n">
        <v>329739</v>
      </c>
      <c r="B51" s="22" t="s">
        <v>49</v>
      </c>
      <c r="C51" s="22" t="s">
        <v>321</v>
      </c>
      <c r="D51" s="22" t="s">
        <v>51</v>
      </c>
      <c r="G51" s="23" t="s">
        <v>52</v>
      </c>
      <c r="H51" s="19" t="n">
        <v>50</v>
      </c>
      <c r="I51" s="23" t="s">
        <v>53</v>
      </c>
      <c r="J51" s="23" t="s">
        <v>54</v>
      </c>
      <c r="K51" s="23" t="s">
        <v>55</v>
      </c>
      <c r="L51" s="23" t="s">
        <v>56</v>
      </c>
      <c r="M51" s="23" t="s">
        <v>306</v>
      </c>
      <c r="N51" s="22" t="s">
        <v>322</v>
      </c>
      <c r="O51" s="22" t="s">
        <v>223</v>
      </c>
      <c r="P51" s="22" t="s">
        <v>323</v>
      </c>
      <c r="R51" s="22" t="s">
        <v>61</v>
      </c>
      <c r="S51" s="22" t="s">
        <v>324</v>
      </c>
      <c r="T51" s="22" t="s">
        <v>47</v>
      </c>
      <c r="U51" s="22" t="s">
        <v>210</v>
      </c>
      <c r="V51" s="22" t="s">
        <v>63</v>
      </c>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90" hidden="false" customHeight="false" outlineLevel="0" collapsed="false">
      <c r="A52" s="2" t="n">
        <v>329740</v>
      </c>
      <c r="B52" s="22" t="s">
        <v>49</v>
      </c>
      <c r="C52" s="22" t="s">
        <v>325</v>
      </c>
      <c r="D52" s="22" t="s">
        <v>51</v>
      </c>
      <c r="G52" s="23" t="s">
        <v>52</v>
      </c>
      <c r="H52" s="19" t="n">
        <v>51</v>
      </c>
      <c r="I52" s="23" t="s">
        <v>53</v>
      </c>
      <c r="J52" s="23" t="s">
        <v>54</v>
      </c>
      <c r="K52" s="23" t="s">
        <v>55</v>
      </c>
      <c r="L52" s="23" t="s">
        <v>56</v>
      </c>
      <c r="M52" s="23" t="s">
        <v>326</v>
      </c>
      <c r="N52" s="22" t="s">
        <v>327</v>
      </c>
      <c r="O52" s="22" t="s">
        <v>194</v>
      </c>
      <c r="P52" s="22" t="s">
        <v>328</v>
      </c>
      <c r="R52" s="22" t="s">
        <v>81</v>
      </c>
      <c r="S52" s="22" t="s">
        <v>329</v>
      </c>
      <c r="T52" s="22" t="s">
        <v>46</v>
      </c>
      <c r="V52" s="22" t="s">
        <v>63</v>
      </c>
      <c r="X52" s="22" t="s">
        <v>45</v>
      </c>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79" hidden="false" customHeight="false" outlineLevel="0" collapsed="false">
      <c r="A53" s="2" t="n">
        <v>329741</v>
      </c>
      <c r="B53" s="22" t="s">
        <v>49</v>
      </c>
      <c r="C53" s="22" t="s">
        <v>330</v>
      </c>
      <c r="D53" s="22" t="s">
        <v>51</v>
      </c>
      <c r="G53" s="23" t="s">
        <v>52</v>
      </c>
      <c r="H53" s="19" t="n">
        <v>52</v>
      </c>
      <c r="I53" s="23" t="s">
        <v>53</v>
      </c>
      <c r="J53" s="23" t="s">
        <v>54</v>
      </c>
      <c r="K53" s="23" t="s">
        <v>55</v>
      </c>
      <c r="L53" s="23" t="s">
        <v>56</v>
      </c>
      <c r="M53" s="23" t="s">
        <v>331</v>
      </c>
      <c r="N53" s="22" t="s">
        <v>332</v>
      </c>
      <c r="P53" s="22" t="s">
        <v>333</v>
      </c>
      <c r="R53" s="22" t="s">
        <v>81</v>
      </c>
      <c r="S53" s="22" t="s">
        <v>334</v>
      </c>
      <c r="T53" s="22" t="s">
        <v>48</v>
      </c>
      <c r="U53" s="22" t="s">
        <v>335</v>
      </c>
      <c r="V53" s="22" t="s">
        <v>63</v>
      </c>
      <c r="X53" s="22" t="s">
        <v>45</v>
      </c>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01" hidden="false" customHeight="false" outlineLevel="0" collapsed="false">
      <c r="A54" s="2" t="n">
        <v>329742</v>
      </c>
      <c r="B54" s="22" t="s">
        <v>49</v>
      </c>
      <c r="C54" s="22" t="s">
        <v>336</v>
      </c>
      <c r="D54" s="22" t="s">
        <v>51</v>
      </c>
      <c r="G54" s="23" t="s">
        <v>52</v>
      </c>
      <c r="H54" s="19" t="n">
        <v>53</v>
      </c>
      <c r="I54" s="23" t="s">
        <v>53</v>
      </c>
      <c r="J54" s="23" t="s">
        <v>54</v>
      </c>
      <c r="K54" s="23" t="s">
        <v>55</v>
      </c>
      <c r="L54" s="23" t="s">
        <v>56</v>
      </c>
      <c r="M54" s="23" t="s">
        <v>337</v>
      </c>
      <c r="N54" s="22" t="s">
        <v>338</v>
      </c>
      <c r="P54" s="22" t="s">
        <v>339</v>
      </c>
      <c r="R54" s="22" t="s">
        <v>61</v>
      </c>
      <c r="S54" s="22" t="s">
        <v>340</v>
      </c>
      <c r="T54" s="22" t="s">
        <v>47</v>
      </c>
      <c r="U54" s="22" t="s">
        <v>210</v>
      </c>
      <c r="V54" s="22" t="s">
        <v>63</v>
      </c>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79" hidden="false" customHeight="false" outlineLevel="0" collapsed="false">
      <c r="A55" s="2" t="n">
        <v>330119</v>
      </c>
      <c r="B55" s="22" t="s">
        <v>341</v>
      </c>
      <c r="C55" s="22" t="s">
        <v>342</v>
      </c>
      <c r="D55" s="22" t="s">
        <v>234</v>
      </c>
      <c r="G55" s="23" t="s">
        <v>52</v>
      </c>
      <c r="H55" s="19" t="n">
        <v>2</v>
      </c>
      <c r="I55" s="23" t="s">
        <v>235</v>
      </c>
      <c r="J55" s="23" t="s">
        <v>54</v>
      </c>
      <c r="K55" s="23" t="s">
        <v>236</v>
      </c>
      <c r="L55" s="23" t="s">
        <v>88</v>
      </c>
      <c r="M55" s="23" t="s">
        <v>343</v>
      </c>
      <c r="N55" s="22" t="s">
        <v>344</v>
      </c>
      <c r="O55" s="22" t="s">
        <v>308</v>
      </c>
      <c r="P55" s="22" t="s">
        <v>345</v>
      </c>
      <c r="R55" s="22" t="s">
        <v>61</v>
      </c>
      <c r="S55" s="22" t="s">
        <v>346</v>
      </c>
      <c r="T55" s="22" t="s">
        <v>47</v>
      </c>
      <c r="U55" s="22" t="s">
        <v>347</v>
      </c>
      <c r="V55" s="22" t="s">
        <v>63</v>
      </c>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35" hidden="false" customHeight="false" outlineLevel="0" collapsed="false">
      <c r="A56" s="2" t="n">
        <v>329660</v>
      </c>
      <c r="B56" s="22" t="s">
        <v>102</v>
      </c>
      <c r="C56" s="22" t="s">
        <v>348</v>
      </c>
      <c r="D56" s="22" t="s">
        <v>104</v>
      </c>
      <c r="G56" s="23" t="s">
        <v>52</v>
      </c>
      <c r="H56" s="19" t="n">
        <v>12</v>
      </c>
      <c r="I56" s="23" t="s">
        <v>105</v>
      </c>
      <c r="J56" s="23" t="s">
        <v>54</v>
      </c>
      <c r="K56" s="23" t="s">
        <v>106</v>
      </c>
      <c r="L56" s="23" t="s">
        <v>56</v>
      </c>
      <c r="M56" s="23" t="s">
        <v>349</v>
      </c>
      <c r="N56" s="22" t="s">
        <v>350</v>
      </c>
      <c r="O56" s="22" t="s">
        <v>351</v>
      </c>
      <c r="P56" s="22" t="s">
        <v>352</v>
      </c>
      <c r="R56" s="22" t="s">
        <v>81</v>
      </c>
      <c r="S56" s="22" t="s">
        <v>353</v>
      </c>
      <c r="T56" s="22" t="s">
        <v>48</v>
      </c>
      <c r="U56" s="22" t="s">
        <v>354</v>
      </c>
      <c r="V56" s="22" t="s">
        <v>63</v>
      </c>
      <c r="X56" s="22" t="s">
        <v>45</v>
      </c>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12.5" hidden="false" customHeight="false" outlineLevel="0" collapsed="false">
      <c r="A57" s="2" t="n">
        <v>329661</v>
      </c>
      <c r="B57" s="22" t="s">
        <v>102</v>
      </c>
      <c r="C57" s="22" t="s">
        <v>355</v>
      </c>
      <c r="D57" s="22" t="s">
        <v>104</v>
      </c>
      <c r="G57" s="23" t="s">
        <v>52</v>
      </c>
      <c r="H57" s="19" t="n">
        <v>13</v>
      </c>
      <c r="I57" s="23" t="s">
        <v>105</v>
      </c>
      <c r="J57" s="23" t="s">
        <v>54</v>
      </c>
      <c r="K57" s="23" t="s">
        <v>106</v>
      </c>
      <c r="L57" s="23" t="s">
        <v>88</v>
      </c>
      <c r="M57" s="23" t="s">
        <v>356</v>
      </c>
      <c r="N57" s="22" t="s">
        <v>357</v>
      </c>
      <c r="O57" s="22" t="s">
        <v>308</v>
      </c>
      <c r="P57" s="22" t="s">
        <v>358</v>
      </c>
      <c r="R57" s="22" t="s">
        <v>61</v>
      </c>
      <c r="S57" s="22" t="s">
        <v>359</v>
      </c>
      <c r="T57" s="22" t="s">
        <v>46</v>
      </c>
      <c r="V57" s="22" t="s">
        <v>63</v>
      </c>
      <c r="X57" s="22" t="s">
        <v>45</v>
      </c>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46" hidden="false" customHeight="false" outlineLevel="0" collapsed="false">
      <c r="A58" s="2" t="n">
        <v>330009</v>
      </c>
      <c r="B58" s="22" t="s">
        <v>190</v>
      </c>
      <c r="C58" s="22" t="s">
        <v>360</v>
      </c>
      <c r="D58" s="22" t="s">
        <v>166</v>
      </c>
      <c r="G58" s="23" t="s">
        <v>167</v>
      </c>
      <c r="H58" s="19" t="n">
        <v>1</v>
      </c>
      <c r="J58" s="23" t="s">
        <v>168</v>
      </c>
      <c r="L58" s="23" t="s">
        <v>88</v>
      </c>
      <c r="M58" s="23" t="s">
        <v>79</v>
      </c>
      <c r="N58" s="22" t="s">
        <v>361</v>
      </c>
      <c r="O58" s="22" t="s">
        <v>362</v>
      </c>
      <c r="P58" s="22" t="s">
        <v>363</v>
      </c>
      <c r="R58" s="22" t="s">
        <v>61</v>
      </c>
      <c r="S58" s="22" t="s">
        <v>364</v>
      </c>
      <c r="T58" s="22" t="s">
        <v>46</v>
      </c>
      <c r="X58" s="22" t="s">
        <v>45</v>
      </c>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01" hidden="false" customHeight="false" outlineLevel="0" collapsed="false">
      <c r="A59" s="2" t="n">
        <v>329669</v>
      </c>
      <c r="B59" s="22" t="s">
        <v>365</v>
      </c>
      <c r="C59" s="22" t="s">
        <v>366</v>
      </c>
      <c r="D59" s="22" t="s">
        <v>367</v>
      </c>
      <c r="G59" s="23" t="s">
        <v>52</v>
      </c>
      <c r="H59" s="19" t="n">
        <v>1</v>
      </c>
      <c r="I59" s="23" t="s">
        <v>368</v>
      </c>
      <c r="J59" s="23" t="s">
        <v>369</v>
      </c>
      <c r="K59" s="23" t="s">
        <v>370</v>
      </c>
      <c r="L59" s="23" t="s">
        <v>56</v>
      </c>
      <c r="M59" s="23" t="s">
        <v>371</v>
      </c>
      <c r="N59" s="22" t="s">
        <v>372</v>
      </c>
      <c r="O59" s="22" t="s">
        <v>213</v>
      </c>
      <c r="P59" s="22" t="s">
        <v>373</v>
      </c>
      <c r="Q59" s="22" t="s">
        <v>374</v>
      </c>
      <c r="R59" s="22" t="s">
        <v>81</v>
      </c>
      <c r="S59" s="22" t="s">
        <v>375</v>
      </c>
      <c r="T59" s="22" t="s">
        <v>48</v>
      </c>
      <c r="U59" s="22" t="s">
        <v>376</v>
      </c>
      <c r="V59" s="22" t="s">
        <v>63</v>
      </c>
      <c r="X59" s="22" t="s">
        <v>45</v>
      </c>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68" hidden="false" customHeight="false" outlineLevel="0" collapsed="false">
      <c r="A60" s="2" t="n">
        <v>329494</v>
      </c>
      <c r="B60" s="22" t="s">
        <v>197</v>
      </c>
      <c r="C60" s="22" t="s">
        <v>377</v>
      </c>
      <c r="D60" s="22" t="s">
        <v>182</v>
      </c>
      <c r="G60" s="23" t="s">
        <v>52</v>
      </c>
      <c r="H60" s="19" t="n">
        <v>2</v>
      </c>
      <c r="I60" s="23" t="s">
        <v>183</v>
      </c>
      <c r="J60" s="23" t="s">
        <v>54</v>
      </c>
      <c r="K60" s="23" t="s">
        <v>184</v>
      </c>
      <c r="L60" s="23" t="s">
        <v>56</v>
      </c>
      <c r="M60" s="23" t="s">
        <v>378</v>
      </c>
      <c r="N60" s="22" t="s">
        <v>379</v>
      </c>
      <c r="P60" s="22" t="s">
        <v>380</v>
      </c>
      <c r="R60" s="22" t="s">
        <v>61</v>
      </c>
      <c r="S60" s="22" t="s">
        <v>381</v>
      </c>
      <c r="T60" s="22" t="s">
        <v>48</v>
      </c>
      <c r="U60" s="22" t="s">
        <v>382</v>
      </c>
      <c r="V60" s="22" t="s">
        <v>63</v>
      </c>
      <c r="X60" s="22" t="s">
        <v>45</v>
      </c>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57.45" hidden="false" customHeight="false" outlineLevel="0" collapsed="false">
      <c r="A61" s="2" t="n">
        <v>328681</v>
      </c>
      <c r="B61" s="22" t="s">
        <v>383</v>
      </c>
      <c r="C61" s="22" t="s">
        <v>384</v>
      </c>
      <c r="D61" s="22" t="s">
        <v>385</v>
      </c>
      <c r="G61" s="23" t="s">
        <v>52</v>
      </c>
      <c r="H61" s="19" t="n">
        <v>2</v>
      </c>
      <c r="I61" s="23" t="s">
        <v>105</v>
      </c>
      <c r="J61" s="23" t="s">
        <v>369</v>
      </c>
      <c r="K61" s="23" t="s">
        <v>386</v>
      </c>
      <c r="L61" s="23" t="s">
        <v>56</v>
      </c>
      <c r="M61" s="23" t="s">
        <v>387</v>
      </c>
      <c r="N61" s="22" t="s">
        <v>388</v>
      </c>
      <c r="O61" s="22" t="s">
        <v>308</v>
      </c>
      <c r="P61" s="22" t="s">
        <v>389</v>
      </c>
      <c r="R61" s="22" t="s">
        <v>81</v>
      </c>
      <c r="S61" s="22" t="s">
        <v>390</v>
      </c>
      <c r="T61" s="22" t="s">
        <v>48</v>
      </c>
      <c r="U61" s="22" t="s">
        <v>391</v>
      </c>
      <c r="V61" s="22" t="s">
        <v>63</v>
      </c>
      <c r="X61" s="22" t="s">
        <v>45</v>
      </c>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68" hidden="false" customHeight="false" outlineLevel="0" collapsed="false">
      <c r="A62" s="2" t="n">
        <v>329218</v>
      </c>
      <c r="B62" s="22" t="s">
        <v>392</v>
      </c>
      <c r="C62" s="22" t="s">
        <v>393</v>
      </c>
      <c r="D62" s="22" t="s">
        <v>394</v>
      </c>
      <c r="G62" s="23" t="s">
        <v>52</v>
      </c>
      <c r="H62" s="19" t="n">
        <v>1</v>
      </c>
      <c r="I62" s="23" t="s">
        <v>53</v>
      </c>
      <c r="J62" s="23" t="s">
        <v>395</v>
      </c>
      <c r="K62" s="23" t="s">
        <v>396</v>
      </c>
      <c r="L62" s="23" t="s">
        <v>88</v>
      </c>
      <c r="M62" s="23" t="s">
        <v>397</v>
      </c>
      <c r="N62" s="22" t="s">
        <v>398</v>
      </c>
      <c r="O62" s="22" t="s">
        <v>290</v>
      </c>
      <c r="P62" s="22" t="s">
        <v>399</v>
      </c>
      <c r="R62" s="22" t="s">
        <v>81</v>
      </c>
      <c r="S62" s="22" t="s">
        <v>400</v>
      </c>
      <c r="T62" s="22" t="s">
        <v>46</v>
      </c>
      <c r="X62" s="22" t="s">
        <v>45</v>
      </c>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67.5" hidden="false" customHeight="false" outlineLevel="0" collapsed="false">
      <c r="A63" s="2" t="n">
        <v>330021</v>
      </c>
      <c r="B63" s="22" t="s">
        <v>164</v>
      </c>
      <c r="C63" s="22" t="s">
        <v>401</v>
      </c>
      <c r="D63" s="22" t="s">
        <v>166</v>
      </c>
      <c r="G63" s="23" t="s">
        <v>167</v>
      </c>
      <c r="H63" s="19" t="n">
        <v>13</v>
      </c>
      <c r="J63" s="23" t="s">
        <v>168</v>
      </c>
      <c r="L63" s="23" t="s">
        <v>88</v>
      </c>
      <c r="M63" s="23" t="s">
        <v>397</v>
      </c>
      <c r="N63" s="22" t="s">
        <v>402</v>
      </c>
      <c r="O63" s="22" t="s">
        <v>403</v>
      </c>
      <c r="P63" s="22" t="s">
        <v>404</v>
      </c>
      <c r="R63" s="22" t="s">
        <v>61</v>
      </c>
      <c r="S63" s="22" t="s">
        <v>405</v>
      </c>
      <c r="T63" s="22" t="s">
        <v>48</v>
      </c>
      <c r="U63" s="22" t="s">
        <v>406</v>
      </c>
      <c r="X63" s="22" t="s">
        <v>45</v>
      </c>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68.2" hidden="false" customHeight="false" outlineLevel="0" collapsed="false">
      <c r="A64" s="2" t="n">
        <v>330013</v>
      </c>
      <c r="B64" s="22" t="s">
        <v>190</v>
      </c>
      <c r="C64" s="22" t="s">
        <v>407</v>
      </c>
      <c r="D64" s="22" t="s">
        <v>166</v>
      </c>
      <c r="G64" s="23" t="s">
        <v>167</v>
      </c>
      <c r="H64" s="19" t="n">
        <v>5</v>
      </c>
      <c r="J64" s="23" t="s">
        <v>168</v>
      </c>
      <c r="L64" s="23" t="s">
        <v>88</v>
      </c>
      <c r="M64" s="23" t="s">
        <v>408</v>
      </c>
      <c r="N64" s="22" t="s">
        <v>409</v>
      </c>
      <c r="O64" s="22" t="s">
        <v>213</v>
      </c>
      <c r="P64" s="22" t="s">
        <v>410</v>
      </c>
      <c r="R64" s="22" t="s">
        <v>61</v>
      </c>
      <c r="S64" s="22" t="s">
        <v>411</v>
      </c>
      <c r="T64" s="22" t="s">
        <v>46</v>
      </c>
      <c r="X64" s="22" t="s">
        <v>45</v>
      </c>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68.2" hidden="false" customHeight="false" outlineLevel="0" collapsed="false">
      <c r="A65" s="2" t="n">
        <v>330012</v>
      </c>
      <c r="B65" s="22" t="s">
        <v>190</v>
      </c>
      <c r="C65" s="22" t="s">
        <v>412</v>
      </c>
      <c r="D65" s="22" t="s">
        <v>166</v>
      </c>
      <c r="G65" s="23" t="s">
        <v>167</v>
      </c>
      <c r="H65" s="19" t="n">
        <v>4</v>
      </c>
      <c r="J65" s="23" t="s">
        <v>168</v>
      </c>
      <c r="L65" s="23" t="s">
        <v>88</v>
      </c>
      <c r="M65" s="23" t="s">
        <v>408</v>
      </c>
      <c r="N65" s="22" t="s">
        <v>409</v>
      </c>
      <c r="O65" s="22" t="s">
        <v>312</v>
      </c>
      <c r="P65" s="22" t="s">
        <v>410</v>
      </c>
      <c r="R65" s="22" t="s">
        <v>61</v>
      </c>
      <c r="S65" s="22" t="s">
        <v>413</v>
      </c>
      <c r="T65" s="22" t="s">
        <v>46</v>
      </c>
      <c r="X65" s="22" t="s">
        <v>45</v>
      </c>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12.5" hidden="false" customHeight="false" outlineLevel="0" collapsed="false">
      <c r="A66" s="2" t="n">
        <v>329219</v>
      </c>
      <c r="B66" s="22" t="s">
        <v>414</v>
      </c>
      <c r="C66" s="22" t="s">
        <v>415</v>
      </c>
      <c r="D66" s="22" t="s">
        <v>394</v>
      </c>
      <c r="G66" s="23" t="s">
        <v>52</v>
      </c>
      <c r="H66" s="19" t="n">
        <v>2</v>
      </c>
      <c r="I66" s="23" t="s">
        <v>53</v>
      </c>
      <c r="J66" s="23" t="s">
        <v>395</v>
      </c>
      <c r="K66" s="23" t="s">
        <v>396</v>
      </c>
      <c r="L66" s="23" t="s">
        <v>88</v>
      </c>
      <c r="M66" s="23" t="s">
        <v>408</v>
      </c>
      <c r="N66" s="22" t="s">
        <v>409</v>
      </c>
      <c r="O66" s="22" t="s">
        <v>117</v>
      </c>
      <c r="P66" s="22" t="s">
        <v>416</v>
      </c>
      <c r="R66" s="22" t="s">
        <v>81</v>
      </c>
      <c r="S66" s="22" t="s">
        <v>417</v>
      </c>
      <c r="T66" s="22" t="s">
        <v>46</v>
      </c>
      <c r="X66" s="22" t="s">
        <v>45</v>
      </c>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90" hidden="false" customHeight="false" outlineLevel="0" collapsed="false">
      <c r="A67" s="2" t="n">
        <v>329690</v>
      </c>
      <c r="B67" s="22" t="s">
        <v>418</v>
      </c>
      <c r="C67" s="22" t="s">
        <v>419</v>
      </c>
      <c r="D67" s="22" t="s">
        <v>51</v>
      </c>
      <c r="G67" s="23" t="s">
        <v>52</v>
      </c>
      <c r="H67" s="19" t="n">
        <v>1</v>
      </c>
      <c r="I67" s="23" t="s">
        <v>53</v>
      </c>
      <c r="J67" s="23" t="s">
        <v>54</v>
      </c>
      <c r="K67" s="23" t="s">
        <v>55</v>
      </c>
      <c r="L67" s="23" t="s">
        <v>65</v>
      </c>
      <c r="M67" s="23" t="s">
        <v>420</v>
      </c>
      <c r="N67" s="22" t="s">
        <v>421</v>
      </c>
      <c r="O67" s="22" t="s">
        <v>312</v>
      </c>
      <c r="P67" s="22" t="s">
        <v>422</v>
      </c>
      <c r="R67" s="22" t="s">
        <v>81</v>
      </c>
      <c r="S67" s="22" t="s">
        <v>423</v>
      </c>
      <c r="T67" s="22" t="s">
        <v>48</v>
      </c>
      <c r="U67" s="22" t="s">
        <v>424</v>
      </c>
      <c r="X67" s="22" t="s">
        <v>45</v>
      </c>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35" hidden="false" customHeight="false" outlineLevel="0" collapsed="false">
      <c r="A68" s="2" t="n">
        <v>329763</v>
      </c>
      <c r="B68" s="22" t="s">
        <v>425</v>
      </c>
      <c r="C68" s="22" t="s">
        <v>426</v>
      </c>
      <c r="D68" s="22" t="s">
        <v>427</v>
      </c>
      <c r="G68" s="23" t="s">
        <v>52</v>
      </c>
      <c r="H68" s="19" t="n">
        <v>1</v>
      </c>
      <c r="I68" s="23" t="s">
        <v>183</v>
      </c>
      <c r="J68" s="23" t="s">
        <v>369</v>
      </c>
      <c r="K68" s="23" t="s">
        <v>428</v>
      </c>
      <c r="L68" s="23" t="s">
        <v>56</v>
      </c>
      <c r="M68" s="23" t="s">
        <v>420</v>
      </c>
      <c r="N68" s="22" t="s">
        <v>429</v>
      </c>
      <c r="O68" s="22" t="s">
        <v>262</v>
      </c>
      <c r="P68" s="22" t="s">
        <v>430</v>
      </c>
      <c r="R68" s="22" t="s">
        <v>81</v>
      </c>
      <c r="S68" s="22" t="s">
        <v>431</v>
      </c>
      <c r="T68" s="22" t="s">
        <v>46</v>
      </c>
      <c r="X68" s="22" t="s">
        <v>45</v>
      </c>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46" hidden="false" customHeight="false" outlineLevel="0" collapsed="false">
      <c r="A69" s="2" t="n">
        <v>329692</v>
      </c>
      <c r="B69" s="22" t="s">
        <v>418</v>
      </c>
      <c r="C69" s="22" t="s">
        <v>432</v>
      </c>
      <c r="D69" s="22" t="s">
        <v>51</v>
      </c>
      <c r="G69" s="23" t="s">
        <v>52</v>
      </c>
      <c r="H69" s="19" t="n">
        <v>3</v>
      </c>
      <c r="I69" s="23" t="s">
        <v>53</v>
      </c>
      <c r="J69" s="23" t="s">
        <v>54</v>
      </c>
      <c r="K69" s="23" t="s">
        <v>55</v>
      </c>
      <c r="L69" s="23" t="s">
        <v>56</v>
      </c>
      <c r="M69" s="23" t="s">
        <v>420</v>
      </c>
      <c r="N69" s="22" t="s">
        <v>429</v>
      </c>
      <c r="O69" s="22" t="s">
        <v>262</v>
      </c>
      <c r="P69" s="22" t="s">
        <v>433</v>
      </c>
      <c r="R69" s="22" t="s">
        <v>61</v>
      </c>
      <c r="S69" s="22" t="s">
        <v>434</v>
      </c>
      <c r="T69" s="22" t="s">
        <v>46</v>
      </c>
      <c r="X69" s="22" t="s">
        <v>45</v>
      </c>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46" hidden="false" customHeight="false" outlineLevel="0" collapsed="false">
      <c r="A70" s="2" t="n">
        <v>329691</v>
      </c>
      <c r="B70" s="22" t="s">
        <v>418</v>
      </c>
      <c r="C70" s="22" t="s">
        <v>435</v>
      </c>
      <c r="D70" s="22" t="s">
        <v>51</v>
      </c>
      <c r="G70" s="23" t="s">
        <v>52</v>
      </c>
      <c r="H70" s="19" t="n">
        <v>2</v>
      </c>
      <c r="I70" s="23" t="s">
        <v>53</v>
      </c>
      <c r="J70" s="23" t="s">
        <v>54</v>
      </c>
      <c r="K70" s="23" t="s">
        <v>55</v>
      </c>
      <c r="L70" s="23" t="s">
        <v>56</v>
      </c>
      <c r="M70" s="23" t="s">
        <v>420</v>
      </c>
      <c r="N70" s="22" t="s">
        <v>429</v>
      </c>
      <c r="O70" s="22" t="s">
        <v>290</v>
      </c>
      <c r="P70" s="22" t="s">
        <v>436</v>
      </c>
      <c r="R70" s="22" t="s">
        <v>81</v>
      </c>
      <c r="S70" s="22" t="s">
        <v>437</v>
      </c>
      <c r="T70" s="22" t="s">
        <v>46</v>
      </c>
      <c r="X70" s="22" t="s">
        <v>45</v>
      </c>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57" hidden="false" customHeight="false" outlineLevel="0" collapsed="false">
      <c r="A71" s="2" t="n">
        <v>329693</v>
      </c>
      <c r="B71" s="22" t="s">
        <v>418</v>
      </c>
      <c r="C71" s="22" t="s">
        <v>438</v>
      </c>
      <c r="D71" s="22" t="s">
        <v>51</v>
      </c>
      <c r="G71" s="23" t="s">
        <v>52</v>
      </c>
      <c r="H71" s="19" t="n">
        <v>4</v>
      </c>
      <c r="I71" s="23" t="s">
        <v>53</v>
      </c>
      <c r="J71" s="23" t="s">
        <v>54</v>
      </c>
      <c r="K71" s="23" t="s">
        <v>55</v>
      </c>
      <c r="L71" s="23" t="s">
        <v>56</v>
      </c>
      <c r="M71" s="23" t="s">
        <v>439</v>
      </c>
      <c r="N71" s="22" t="s">
        <v>440</v>
      </c>
      <c r="O71" s="22" t="s">
        <v>117</v>
      </c>
      <c r="P71" s="22" t="s">
        <v>441</v>
      </c>
      <c r="R71" s="22" t="s">
        <v>81</v>
      </c>
      <c r="S71" s="22" t="s">
        <v>442</v>
      </c>
      <c r="T71" s="22" t="s">
        <v>46</v>
      </c>
      <c r="X71" s="22" t="s">
        <v>45</v>
      </c>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35" hidden="false" customHeight="false" outlineLevel="0" collapsed="false">
      <c r="A72" s="2" t="n">
        <v>329786</v>
      </c>
      <c r="B72" s="22" t="s">
        <v>443</v>
      </c>
      <c r="C72" s="22" t="s">
        <v>444</v>
      </c>
      <c r="D72" s="22" t="s">
        <v>104</v>
      </c>
      <c r="G72" s="23" t="s">
        <v>52</v>
      </c>
      <c r="H72" s="19" t="n">
        <v>22</v>
      </c>
      <c r="I72" s="23" t="s">
        <v>105</v>
      </c>
      <c r="J72" s="23" t="s">
        <v>54</v>
      </c>
      <c r="K72" s="23" t="s">
        <v>106</v>
      </c>
      <c r="L72" s="23" t="s">
        <v>56</v>
      </c>
      <c r="M72" s="23" t="s">
        <v>445</v>
      </c>
      <c r="N72" s="22" t="s">
        <v>446</v>
      </c>
      <c r="O72" s="22" t="s">
        <v>194</v>
      </c>
      <c r="P72" s="22" t="s">
        <v>447</v>
      </c>
      <c r="R72" s="22" t="s">
        <v>81</v>
      </c>
      <c r="S72" s="22" t="s">
        <v>448</v>
      </c>
      <c r="T72" s="22" t="s">
        <v>46</v>
      </c>
      <c r="X72" s="22" t="s">
        <v>45</v>
      </c>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35" hidden="false" customHeight="false" outlineLevel="0" collapsed="false">
      <c r="A73" s="2" t="n">
        <v>329785</v>
      </c>
      <c r="B73" s="22" t="s">
        <v>449</v>
      </c>
      <c r="C73" s="22" t="s">
        <v>450</v>
      </c>
      <c r="D73" s="22" t="s">
        <v>104</v>
      </c>
      <c r="G73" s="23" t="s">
        <v>52</v>
      </c>
      <c r="H73" s="19" t="n">
        <v>21</v>
      </c>
      <c r="I73" s="23" t="s">
        <v>105</v>
      </c>
      <c r="J73" s="23" t="s">
        <v>54</v>
      </c>
      <c r="K73" s="23" t="s">
        <v>106</v>
      </c>
      <c r="L73" s="23" t="s">
        <v>56</v>
      </c>
      <c r="M73" s="23" t="s">
        <v>445</v>
      </c>
      <c r="N73" s="22" t="s">
        <v>446</v>
      </c>
      <c r="O73" s="22" t="s">
        <v>177</v>
      </c>
      <c r="P73" s="22" t="s">
        <v>451</v>
      </c>
      <c r="R73" s="22" t="s">
        <v>81</v>
      </c>
      <c r="S73" s="22" t="s">
        <v>448</v>
      </c>
      <c r="T73" s="22" t="s">
        <v>46</v>
      </c>
      <c r="X73" s="22" t="s">
        <v>45</v>
      </c>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35" hidden="false" customHeight="false" outlineLevel="0" collapsed="false">
      <c r="A74" s="2" t="n">
        <v>329764</v>
      </c>
      <c r="B74" s="22" t="s">
        <v>425</v>
      </c>
      <c r="C74" s="22" t="s">
        <v>452</v>
      </c>
      <c r="D74" s="22" t="s">
        <v>427</v>
      </c>
      <c r="G74" s="23" t="s">
        <v>52</v>
      </c>
      <c r="H74" s="19" t="n">
        <v>2</v>
      </c>
      <c r="I74" s="23" t="s">
        <v>183</v>
      </c>
      <c r="J74" s="23" t="s">
        <v>369</v>
      </c>
      <c r="K74" s="23" t="s">
        <v>428</v>
      </c>
      <c r="L74" s="23" t="s">
        <v>56</v>
      </c>
      <c r="M74" s="23" t="s">
        <v>445</v>
      </c>
      <c r="N74" s="22" t="s">
        <v>446</v>
      </c>
      <c r="O74" s="22" t="s">
        <v>177</v>
      </c>
      <c r="P74" s="22" t="s">
        <v>453</v>
      </c>
      <c r="R74" s="22" t="s">
        <v>81</v>
      </c>
      <c r="S74" s="22" t="s">
        <v>448</v>
      </c>
      <c r="T74" s="22" t="s">
        <v>46</v>
      </c>
      <c r="X74" s="22" t="s">
        <v>45</v>
      </c>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35" hidden="false" customHeight="false" outlineLevel="0" collapsed="false">
      <c r="A75" s="2" t="n">
        <v>329695</v>
      </c>
      <c r="B75" s="22" t="s">
        <v>418</v>
      </c>
      <c r="C75" s="22" t="s">
        <v>454</v>
      </c>
      <c r="D75" s="22" t="s">
        <v>51</v>
      </c>
      <c r="G75" s="23" t="s">
        <v>52</v>
      </c>
      <c r="H75" s="19" t="n">
        <v>6</v>
      </c>
      <c r="I75" s="23" t="s">
        <v>53</v>
      </c>
      <c r="J75" s="23" t="s">
        <v>54</v>
      </c>
      <c r="K75" s="23" t="s">
        <v>55</v>
      </c>
      <c r="L75" s="23" t="s">
        <v>56</v>
      </c>
      <c r="M75" s="23" t="s">
        <v>445</v>
      </c>
      <c r="N75" s="22" t="s">
        <v>446</v>
      </c>
      <c r="O75" s="22" t="s">
        <v>194</v>
      </c>
      <c r="P75" s="22" t="s">
        <v>455</v>
      </c>
      <c r="R75" s="22" t="s">
        <v>61</v>
      </c>
      <c r="S75" s="22" t="s">
        <v>456</v>
      </c>
      <c r="T75" s="22" t="s">
        <v>46</v>
      </c>
      <c r="X75" s="22" t="s">
        <v>45</v>
      </c>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35" hidden="false" customHeight="false" outlineLevel="0" collapsed="false">
      <c r="A76" s="2" t="n">
        <v>329694</v>
      </c>
      <c r="B76" s="22" t="s">
        <v>418</v>
      </c>
      <c r="C76" s="22" t="s">
        <v>457</v>
      </c>
      <c r="D76" s="22" t="s">
        <v>51</v>
      </c>
      <c r="G76" s="23" t="s">
        <v>52</v>
      </c>
      <c r="H76" s="19" t="n">
        <v>5</v>
      </c>
      <c r="I76" s="23" t="s">
        <v>53</v>
      </c>
      <c r="J76" s="23" t="s">
        <v>54</v>
      </c>
      <c r="K76" s="23" t="s">
        <v>55</v>
      </c>
      <c r="L76" s="23" t="s">
        <v>56</v>
      </c>
      <c r="M76" s="23" t="s">
        <v>445</v>
      </c>
      <c r="N76" s="22" t="s">
        <v>446</v>
      </c>
      <c r="O76" s="22" t="s">
        <v>177</v>
      </c>
      <c r="P76" s="22" t="s">
        <v>458</v>
      </c>
      <c r="R76" s="22" t="s">
        <v>61</v>
      </c>
      <c r="S76" s="22" t="s">
        <v>456</v>
      </c>
      <c r="T76" s="22" t="s">
        <v>46</v>
      </c>
      <c r="X76" s="22" t="s">
        <v>45</v>
      </c>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46" hidden="false" customHeight="false" outlineLevel="0" collapsed="false">
      <c r="A77" s="2" t="n">
        <v>329766</v>
      </c>
      <c r="B77" s="22" t="s">
        <v>425</v>
      </c>
      <c r="C77" s="22" t="s">
        <v>459</v>
      </c>
      <c r="D77" s="22" t="s">
        <v>427</v>
      </c>
      <c r="G77" s="23" t="s">
        <v>52</v>
      </c>
      <c r="H77" s="19" t="n">
        <v>4</v>
      </c>
      <c r="I77" s="23" t="s">
        <v>183</v>
      </c>
      <c r="J77" s="23" t="s">
        <v>369</v>
      </c>
      <c r="K77" s="23" t="s">
        <v>428</v>
      </c>
      <c r="L77" s="23" t="s">
        <v>56</v>
      </c>
      <c r="M77" s="23" t="s">
        <v>445</v>
      </c>
      <c r="N77" s="22" t="s">
        <v>460</v>
      </c>
      <c r="O77" s="22" t="s">
        <v>160</v>
      </c>
      <c r="P77" s="22" t="s">
        <v>461</v>
      </c>
      <c r="R77" s="22" t="s">
        <v>81</v>
      </c>
      <c r="S77" s="22" t="s">
        <v>462</v>
      </c>
      <c r="T77" s="22" t="s">
        <v>48</v>
      </c>
      <c r="U77" s="22" t="s">
        <v>463</v>
      </c>
      <c r="X77" s="22" t="s">
        <v>45</v>
      </c>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46" hidden="false" customHeight="false" outlineLevel="0" collapsed="false">
      <c r="A78" s="2" t="n">
        <v>329765</v>
      </c>
      <c r="B78" s="22" t="s">
        <v>425</v>
      </c>
      <c r="C78" s="22" t="s">
        <v>464</v>
      </c>
      <c r="D78" s="22" t="s">
        <v>427</v>
      </c>
      <c r="G78" s="23" t="s">
        <v>52</v>
      </c>
      <c r="H78" s="19" t="n">
        <v>3</v>
      </c>
      <c r="I78" s="23" t="s">
        <v>183</v>
      </c>
      <c r="J78" s="23" t="s">
        <v>369</v>
      </c>
      <c r="K78" s="23" t="s">
        <v>428</v>
      </c>
      <c r="L78" s="23" t="s">
        <v>56</v>
      </c>
      <c r="M78" s="23" t="s">
        <v>445</v>
      </c>
      <c r="N78" s="22" t="s">
        <v>460</v>
      </c>
      <c r="O78" s="22" t="s">
        <v>262</v>
      </c>
      <c r="P78" s="22" t="s">
        <v>461</v>
      </c>
      <c r="R78" s="22" t="s">
        <v>81</v>
      </c>
      <c r="S78" s="22" t="s">
        <v>462</v>
      </c>
      <c r="T78" s="22" t="s">
        <v>48</v>
      </c>
      <c r="U78" s="22" t="s">
        <v>463</v>
      </c>
      <c r="X78" s="22" t="s">
        <v>45</v>
      </c>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35" hidden="false" customHeight="false" outlineLevel="0" collapsed="false">
      <c r="A79" s="2" t="n">
        <v>329768</v>
      </c>
      <c r="B79" s="22" t="s">
        <v>425</v>
      </c>
      <c r="C79" s="22" t="s">
        <v>465</v>
      </c>
      <c r="D79" s="22" t="s">
        <v>427</v>
      </c>
      <c r="G79" s="23" t="s">
        <v>52</v>
      </c>
      <c r="H79" s="19" t="n">
        <v>6</v>
      </c>
      <c r="I79" s="23" t="s">
        <v>183</v>
      </c>
      <c r="J79" s="23" t="s">
        <v>369</v>
      </c>
      <c r="K79" s="23" t="s">
        <v>428</v>
      </c>
      <c r="L79" s="23" t="s">
        <v>56</v>
      </c>
      <c r="M79" s="23" t="s">
        <v>466</v>
      </c>
      <c r="N79" s="22" t="s">
        <v>467</v>
      </c>
      <c r="O79" s="22" t="s">
        <v>269</v>
      </c>
      <c r="P79" s="22" t="s">
        <v>468</v>
      </c>
      <c r="R79" s="22" t="s">
        <v>81</v>
      </c>
      <c r="S79" s="22" t="s">
        <v>63</v>
      </c>
      <c r="T79" s="22" t="s">
        <v>46</v>
      </c>
      <c r="X79" s="22" t="s">
        <v>45</v>
      </c>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35" hidden="false" customHeight="false" outlineLevel="0" collapsed="false">
      <c r="A80" s="2" t="n">
        <v>329767</v>
      </c>
      <c r="B80" s="22" t="s">
        <v>425</v>
      </c>
      <c r="C80" s="22" t="s">
        <v>469</v>
      </c>
      <c r="D80" s="22" t="s">
        <v>427</v>
      </c>
      <c r="G80" s="23" t="s">
        <v>52</v>
      </c>
      <c r="H80" s="19" t="n">
        <v>5</v>
      </c>
      <c r="I80" s="23" t="s">
        <v>183</v>
      </c>
      <c r="J80" s="23" t="s">
        <v>369</v>
      </c>
      <c r="K80" s="23" t="s">
        <v>428</v>
      </c>
      <c r="L80" s="23" t="s">
        <v>56</v>
      </c>
      <c r="M80" s="23" t="s">
        <v>466</v>
      </c>
      <c r="N80" s="22" t="s">
        <v>467</v>
      </c>
      <c r="O80" s="22" t="s">
        <v>269</v>
      </c>
      <c r="P80" s="22" t="s">
        <v>470</v>
      </c>
      <c r="R80" s="22" t="s">
        <v>81</v>
      </c>
      <c r="S80" s="22" t="s">
        <v>63</v>
      </c>
      <c r="T80" s="22" t="s">
        <v>48</v>
      </c>
      <c r="U80" s="22" t="s">
        <v>471</v>
      </c>
      <c r="X80" s="22" t="s">
        <v>45</v>
      </c>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35" hidden="false" customHeight="false" outlineLevel="0" collapsed="false">
      <c r="A81" s="2" t="n">
        <v>329662</v>
      </c>
      <c r="B81" s="22" t="s">
        <v>102</v>
      </c>
      <c r="C81" s="22" t="s">
        <v>472</v>
      </c>
      <c r="D81" s="22" t="s">
        <v>104</v>
      </c>
      <c r="G81" s="23" t="s">
        <v>52</v>
      </c>
      <c r="H81" s="19" t="n">
        <v>14</v>
      </c>
      <c r="I81" s="23" t="s">
        <v>105</v>
      </c>
      <c r="J81" s="23" t="s">
        <v>54</v>
      </c>
      <c r="K81" s="23" t="s">
        <v>106</v>
      </c>
      <c r="L81" s="23" t="s">
        <v>56</v>
      </c>
      <c r="M81" s="23" t="s">
        <v>473</v>
      </c>
      <c r="N81" s="22" t="s">
        <v>474</v>
      </c>
      <c r="O81" s="22" t="s">
        <v>239</v>
      </c>
      <c r="P81" s="22" t="s">
        <v>475</v>
      </c>
      <c r="R81" s="22" t="s">
        <v>81</v>
      </c>
      <c r="S81" s="22" t="s">
        <v>476</v>
      </c>
      <c r="T81" s="22" t="s">
        <v>48</v>
      </c>
      <c r="U81" s="22" t="s">
        <v>477</v>
      </c>
      <c r="V81" s="22" t="s">
        <v>63</v>
      </c>
      <c r="X81" s="22" t="s">
        <v>45</v>
      </c>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57.45" hidden="false" customHeight="false" outlineLevel="0" collapsed="false">
      <c r="A82" s="2" t="n">
        <v>328679</v>
      </c>
      <c r="B82" s="22" t="s">
        <v>478</v>
      </c>
      <c r="C82" s="22" t="s">
        <v>479</v>
      </c>
      <c r="D82" s="22" t="s">
        <v>385</v>
      </c>
      <c r="G82" s="23" t="s">
        <v>52</v>
      </c>
      <c r="H82" s="19" t="n">
        <v>1</v>
      </c>
      <c r="I82" s="23" t="s">
        <v>105</v>
      </c>
      <c r="J82" s="23" t="s">
        <v>369</v>
      </c>
      <c r="K82" s="23" t="s">
        <v>386</v>
      </c>
      <c r="L82" s="23" t="s">
        <v>56</v>
      </c>
      <c r="M82" s="23" t="s">
        <v>480</v>
      </c>
      <c r="N82" s="22" t="s">
        <v>481</v>
      </c>
      <c r="O82" s="22" t="s">
        <v>290</v>
      </c>
      <c r="P82" s="22" t="s">
        <v>482</v>
      </c>
      <c r="R82" s="22" t="s">
        <v>81</v>
      </c>
      <c r="S82" s="22" t="s">
        <v>483</v>
      </c>
      <c r="T82" s="22" t="s">
        <v>48</v>
      </c>
      <c r="U82" s="22" t="s">
        <v>484</v>
      </c>
      <c r="V82" s="22" t="s">
        <v>63</v>
      </c>
      <c r="X82" s="22" t="s">
        <v>45</v>
      </c>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35" hidden="false" customHeight="false" outlineLevel="0" collapsed="false">
      <c r="A83" s="2" t="n">
        <v>329696</v>
      </c>
      <c r="B83" s="22" t="s">
        <v>49</v>
      </c>
      <c r="C83" s="22" t="s">
        <v>485</v>
      </c>
      <c r="D83" s="22" t="s">
        <v>51</v>
      </c>
      <c r="G83" s="23" t="s">
        <v>52</v>
      </c>
      <c r="H83" s="19" t="n">
        <v>7</v>
      </c>
      <c r="I83" s="23" t="s">
        <v>53</v>
      </c>
      <c r="J83" s="23" t="s">
        <v>54</v>
      </c>
      <c r="K83" s="23" t="s">
        <v>55</v>
      </c>
      <c r="L83" s="23" t="s">
        <v>56</v>
      </c>
      <c r="M83" s="23" t="s">
        <v>486</v>
      </c>
      <c r="N83" s="22" t="s">
        <v>487</v>
      </c>
      <c r="O83" s="22" t="s">
        <v>160</v>
      </c>
      <c r="P83" s="22" t="s">
        <v>488</v>
      </c>
      <c r="R83" s="22" t="s">
        <v>61</v>
      </c>
      <c r="S83" s="22" t="s">
        <v>489</v>
      </c>
      <c r="T83" s="22" t="s">
        <v>46</v>
      </c>
      <c r="X83" s="22" t="s">
        <v>45</v>
      </c>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90" hidden="false" customHeight="false" outlineLevel="0" collapsed="false">
      <c r="A84" s="2" t="n">
        <v>330016</v>
      </c>
      <c r="B84" s="22" t="s">
        <v>190</v>
      </c>
      <c r="C84" s="22" t="s">
        <v>490</v>
      </c>
      <c r="D84" s="22" t="s">
        <v>166</v>
      </c>
      <c r="G84" s="23" t="s">
        <v>167</v>
      </c>
      <c r="H84" s="19" t="n">
        <v>8</v>
      </c>
      <c r="J84" s="23" t="s">
        <v>168</v>
      </c>
      <c r="L84" s="23" t="s">
        <v>88</v>
      </c>
      <c r="M84" s="23" t="s">
        <v>491</v>
      </c>
      <c r="N84" s="22" t="s">
        <v>492</v>
      </c>
      <c r="O84" s="22" t="s">
        <v>194</v>
      </c>
      <c r="P84" s="22" t="s">
        <v>493</v>
      </c>
      <c r="R84" s="22" t="s">
        <v>81</v>
      </c>
      <c r="S84" s="22" t="s">
        <v>494</v>
      </c>
      <c r="T84" s="22" t="s">
        <v>46</v>
      </c>
      <c r="X84" s="22" t="s">
        <v>45</v>
      </c>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68" hidden="false" customHeight="false" outlineLevel="0" collapsed="false">
      <c r="A85" s="2" t="n">
        <v>329495</v>
      </c>
      <c r="B85" s="22" t="s">
        <v>197</v>
      </c>
      <c r="C85" s="22" t="s">
        <v>495</v>
      </c>
      <c r="D85" s="22" t="s">
        <v>182</v>
      </c>
      <c r="G85" s="23" t="s">
        <v>52</v>
      </c>
      <c r="H85" s="19" t="n">
        <v>3</v>
      </c>
      <c r="I85" s="23" t="s">
        <v>183</v>
      </c>
      <c r="J85" s="23" t="s">
        <v>54</v>
      </c>
      <c r="K85" s="23" t="s">
        <v>184</v>
      </c>
      <c r="L85" s="23" t="s">
        <v>56</v>
      </c>
      <c r="M85" s="23" t="s">
        <v>496</v>
      </c>
      <c r="N85" s="22" t="s">
        <v>497</v>
      </c>
      <c r="P85" s="22" t="s">
        <v>498</v>
      </c>
      <c r="R85" s="22" t="s">
        <v>61</v>
      </c>
      <c r="S85" s="22" t="s">
        <v>499</v>
      </c>
      <c r="T85" s="22" t="s">
        <v>48</v>
      </c>
      <c r="U85" s="22" t="s">
        <v>500</v>
      </c>
      <c r="V85" s="22" t="s">
        <v>63</v>
      </c>
      <c r="X85" s="22" t="s">
        <v>45</v>
      </c>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01" hidden="false" customHeight="false" outlineLevel="0" collapsed="false">
      <c r="A86" s="2" t="n">
        <v>329697</v>
      </c>
      <c r="B86" s="22" t="s">
        <v>49</v>
      </c>
      <c r="C86" s="22" t="s">
        <v>501</v>
      </c>
      <c r="D86" s="22" t="s">
        <v>51</v>
      </c>
      <c r="G86" s="23" t="s">
        <v>52</v>
      </c>
      <c r="H86" s="19" t="n">
        <v>8</v>
      </c>
      <c r="I86" s="23" t="s">
        <v>53</v>
      </c>
      <c r="J86" s="23" t="s">
        <v>54</v>
      </c>
      <c r="K86" s="23" t="s">
        <v>55</v>
      </c>
      <c r="L86" s="23" t="s">
        <v>65</v>
      </c>
      <c r="M86" s="23" t="s">
        <v>171</v>
      </c>
      <c r="N86" s="22" t="s">
        <v>502</v>
      </c>
      <c r="O86" s="22" t="s">
        <v>117</v>
      </c>
      <c r="P86" s="22" t="s">
        <v>503</v>
      </c>
      <c r="R86" s="22" t="s">
        <v>61</v>
      </c>
      <c r="S86" s="22" t="s">
        <v>504</v>
      </c>
      <c r="T86" s="22" t="s">
        <v>47</v>
      </c>
      <c r="U86" s="22" t="s">
        <v>210</v>
      </c>
      <c r="V86" s="22" t="s">
        <v>63</v>
      </c>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90" hidden="false" customHeight="false" outlineLevel="0" collapsed="false">
      <c r="A87" s="2" t="n">
        <v>330129</v>
      </c>
      <c r="B87" s="22" t="s">
        <v>505</v>
      </c>
      <c r="C87" s="22" t="s">
        <v>506</v>
      </c>
      <c r="D87" s="22" t="s">
        <v>507</v>
      </c>
      <c r="G87" s="22" t="s">
        <v>52</v>
      </c>
      <c r="H87" s="2" t="n">
        <v>1</v>
      </c>
      <c r="I87" s="22" t="s">
        <v>105</v>
      </c>
      <c r="J87" s="22" t="s">
        <v>54</v>
      </c>
      <c r="K87" s="22" t="s">
        <v>508</v>
      </c>
      <c r="L87" s="22" t="s">
        <v>88</v>
      </c>
      <c r="M87" s="22" t="s">
        <v>171</v>
      </c>
      <c r="N87" s="22" t="s">
        <v>509</v>
      </c>
      <c r="O87" s="22" t="s">
        <v>213</v>
      </c>
      <c r="P87" s="22" t="s">
        <v>510</v>
      </c>
      <c r="R87" s="22" t="s">
        <v>61</v>
      </c>
      <c r="S87" s="22" t="s">
        <v>511</v>
      </c>
      <c r="T87" s="22" t="s">
        <v>47</v>
      </c>
      <c r="U87" s="22" t="s">
        <v>512</v>
      </c>
      <c r="V87" s="22" t="s">
        <v>63</v>
      </c>
      <c r="W87" s="22" t="s">
        <v>513</v>
      </c>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68.2" hidden="false" customHeight="false" outlineLevel="0" collapsed="false">
      <c r="A88" s="2" t="n">
        <v>328657</v>
      </c>
      <c r="B88" s="22" t="s">
        <v>514</v>
      </c>
      <c r="C88" s="22" t="s">
        <v>515</v>
      </c>
      <c r="D88" s="22" t="s">
        <v>516</v>
      </c>
      <c r="G88" s="23" t="s">
        <v>52</v>
      </c>
      <c r="H88" s="19" t="n">
        <v>1</v>
      </c>
      <c r="I88" s="23" t="s">
        <v>517</v>
      </c>
      <c r="J88" s="23" t="s">
        <v>54</v>
      </c>
      <c r="K88" s="23" t="s">
        <v>518</v>
      </c>
      <c r="L88" s="23" t="s">
        <v>88</v>
      </c>
      <c r="M88" s="23" t="s">
        <v>519</v>
      </c>
      <c r="N88" s="22" t="s">
        <v>520</v>
      </c>
      <c r="O88" s="22" t="s">
        <v>68</v>
      </c>
      <c r="P88" s="22" t="s">
        <v>521</v>
      </c>
      <c r="R88" s="22" t="s">
        <v>61</v>
      </c>
      <c r="S88" s="22" t="s">
        <v>522</v>
      </c>
      <c r="T88" s="22" t="s">
        <v>47</v>
      </c>
      <c r="U88" s="22" t="s">
        <v>523</v>
      </c>
      <c r="V88" s="22" t="s">
        <v>63</v>
      </c>
      <c r="W88" s="22" t="s">
        <v>513</v>
      </c>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3.5" hidden="false" customHeight="false" outlineLevel="0" collapsed="false">
      <c r="A89" s="2" t="n">
        <v>330465</v>
      </c>
      <c r="B89" s="22" t="s">
        <v>524</v>
      </c>
      <c r="C89" s="22" t="s">
        <v>525</v>
      </c>
      <c r="D89" s="22" t="s">
        <v>526</v>
      </c>
      <c r="G89" s="23" t="s">
        <v>52</v>
      </c>
      <c r="H89" s="19" t="n">
        <v>3</v>
      </c>
      <c r="I89" s="23" t="s">
        <v>105</v>
      </c>
      <c r="J89" s="23" t="s">
        <v>54</v>
      </c>
      <c r="K89" s="23" t="s">
        <v>527</v>
      </c>
      <c r="L89" s="23" t="s">
        <v>88</v>
      </c>
      <c r="M89" s="23" t="s">
        <v>528</v>
      </c>
      <c r="N89" s="22" t="s">
        <v>520</v>
      </c>
      <c r="O89" s="22" t="s">
        <v>403</v>
      </c>
      <c r="P89" s="22" t="s">
        <v>529</v>
      </c>
      <c r="R89" s="22" t="s">
        <v>61</v>
      </c>
      <c r="S89" s="22" t="s">
        <v>530</v>
      </c>
      <c r="T89" s="22" t="s">
        <v>48</v>
      </c>
      <c r="U89" s="22" t="s">
        <v>531</v>
      </c>
      <c r="V89" s="22" t="s">
        <v>63</v>
      </c>
      <c r="W89" s="22" t="s">
        <v>513</v>
      </c>
      <c r="X89" s="22" t="s">
        <v>45</v>
      </c>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90" hidden="false" customHeight="false" outlineLevel="0" collapsed="false">
      <c r="A90" s="2" t="n">
        <v>330464</v>
      </c>
      <c r="B90" s="22" t="s">
        <v>524</v>
      </c>
      <c r="C90" s="22" t="s">
        <v>532</v>
      </c>
      <c r="D90" s="22" t="s">
        <v>526</v>
      </c>
      <c r="G90" s="23" t="s">
        <v>52</v>
      </c>
      <c r="H90" s="19" t="n">
        <v>2</v>
      </c>
      <c r="I90" s="23" t="s">
        <v>105</v>
      </c>
      <c r="J90" s="23" t="s">
        <v>54</v>
      </c>
      <c r="K90" s="23" t="s">
        <v>527</v>
      </c>
      <c r="L90" s="23" t="s">
        <v>88</v>
      </c>
      <c r="M90" s="23" t="s">
        <v>528</v>
      </c>
      <c r="N90" s="22" t="s">
        <v>520</v>
      </c>
      <c r="O90" s="22" t="s">
        <v>160</v>
      </c>
      <c r="P90" s="22" t="s">
        <v>533</v>
      </c>
      <c r="R90" s="22" t="s">
        <v>61</v>
      </c>
      <c r="S90" s="22" t="s">
        <v>534</v>
      </c>
      <c r="T90" s="22" t="s">
        <v>47</v>
      </c>
      <c r="U90" s="22" t="s">
        <v>535</v>
      </c>
      <c r="V90" s="22" t="s">
        <v>63</v>
      </c>
      <c r="W90" s="22" t="s">
        <v>513</v>
      </c>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01" hidden="false" customHeight="false" outlineLevel="0" collapsed="false">
      <c r="A91" s="2" t="n">
        <v>330463</v>
      </c>
      <c r="B91" s="22" t="s">
        <v>524</v>
      </c>
      <c r="C91" s="22" t="s">
        <v>536</v>
      </c>
      <c r="D91" s="22" t="s">
        <v>526</v>
      </c>
      <c r="G91" s="22" t="s">
        <v>52</v>
      </c>
      <c r="H91" s="2" t="n">
        <v>1</v>
      </c>
      <c r="I91" s="22" t="s">
        <v>105</v>
      </c>
      <c r="J91" s="22" t="s">
        <v>54</v>
      </c>
      <c r="K91" s="22" t="s">
        <v>527</v>
      </c>
      <c r="L91" s="22" t="s">
        <v>88</v>
      </c>
      <c r="M91" s="22" t="s">
        <v>528</v>
      </c>
      <c r="N91" s="22" t="s">
        <v>520</v>
      </c>
      <c r="O91" s="22" t="s">
        <v>273</v>
      </c>
      <c r="P91" s="22" t="s">
        <v>537</v>
      </c>
      <c r="R91" s="22" t="s">
        <v>61</v>
      </c>
      <c r="S91" s="22" t="s">
        <v>538</v>
      </c>
      <c r="T91" s="22" t="s">
        <v>47</v>
      </c>
      <c r="U91" s="22" t="s">
        <v>535</v>
      </c>
      <c r="V91" s="22" t="s">
        <v>63</v>
      </c>
      <c r="W91" s="22" t="s">
        <v>513</v>
      </c>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45.5" hidden="false" customHeight="false" outlineLevel="0" collapsed="false">
      <c r="A92" s="2" t="n">
        <v>330466</v>
      </c>
      <c r="B92" s="22" t="s">
        <v>524</v>
      </c>
      <c r="C92" s="22" t="s">
        <v>539</v>
      </c>
      <c r="D92" s="22" t="s">
        <v>526</v>
      </c>
      <c r="G92" s="23" t="s">
        <v>52</v>
      </c>
      <c r="H92" s="19" t="n">
        <v>4</v>
      </c>
      <c r="I92" s="23" t="s">
        <v>105</v>
      </c>
      <c r="J92" s="23" t="s">
        <v>54</v>
      </c>
      <c r="K92" s="23" t="s">
        <v>527</v>
      </c>
      <c r="L92" s="23" t="s">
        <v>88</v>
      </c>
      <c r="M92" s="23" t="s">
        <v>540</v>
      </c>
      <c r="N92" s="22" t="s">
        <v>541</v>
      </c>
      <c r="O92" s="22" t="s">
        <v>542</v>
      </c>
      <c r="P92" s="22" t="s">
        <v>543</v>
      </c>
      <c r="R92" s="22" t="s">
        <v>61</v>
      </c>
      <c r="S92" s="22" t="s">
        <v>544</v>
      </c>
      <c r="T92" s="22" t="s">
        <v>47</v>
      </c>
      <c r="U92" s="24" t="s">
        <v>545</v>
      </c>
      <c r="V92" s="22" t="s">
        <v>63</v>
      </c>
      <c r="W92" s="22" t="s">
        <v>513</v>
      </c>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90" hidden="false" customHeight="false" outlineLevel="0" collapsed="false">
      <c r="A93" s="2" t="n">
        <v>329663</v>
      </c>
      <c r="B93" s="22" t="s">
        <v>102</v>
      </c>
      <c r="C93" s="22" t="s">
        <v>546</v>
      </c>
      <c r="D93" s="22" t="s">
        <v>104</v>
      </c>
      <c r="G93" s="23" t="s">
        <v>52</v>
      </c>
      <c r="H93" s="19" t="n">
        <v>15</v>
      </c>
      <c r="I93" s="23" t="s">
        <v>105</v>
      </c>
      <c r="J93" s="23" t="s">
        <v>54</v>
      </c>
      <c r="K93" s="23" t="s">
        <v>106</v>
      </c>
      <c r="L93" s="23" t="s">
        <v>88</v>
      </c>
      <c r="M93" s="23" t="s">
        <v>540</v>
      </c>
      <c r="N93" s="22" t="s">
        <v>541</v>
      </c>
      <c r="O93" s="22" t="s">
        <v>351</v>
      </c>
      <c r="P93" s="22" t="s">
        <v>547</v>
      </c>
      <c r="R93" s="22" t="s">
        <v>61</v>
      </c>
      <c r="S93" s="22" t="s">
        <v>548</v>
      </c>
      <c r="T93" s="22" t="s">
        <v>48</v>
      </c>
      <c r="U93" s="22" t="s">
        <v>549</v>
      </c>
      <c r="V93" s="22" t="s">
        <v>63</v>
      </c>
      <c r="X93" s="22" t="s">
        <v>45</v>
      </c>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79.4" hidden="false" customHeight="false" outlineLevel="0" collapsed="false">
      <c r="A94" s="2" t="n">
        <v>328957</v>
      </c>
      <c r="B94" s="22" t="s">
        <v>550</v>
      </c>
      <c r="C94" s="22" t="s">
        <v>551</v>
      </c>
      <c r="D94" s="22" t="s">
        <v>552</v>
      </c>
      <c r="G94" s="23" t="s">
        <v>52</v>
      </c>
      <c r="H94" s="19" t="n">
        <v>4</v>
      </c>
      <c r="I94" s="23" t="s">
        <v>105</v>
      </c>
      <c r="J94" s="23" t="s">
        <v>369</v>
      </c>
      <c r="K94" s="23" t="s">
        <v>553</v>
      </c>
      <c r="L94" s="23" t="s">
        <v>56</v>
      </c>
      <c r="M94" s="23" t="s">
        <v>540</v>
      </c>
      <c r="N94" s="22" t="s">
        <v>541</v>
      </c>
      <c r="O94" s="22" t="s">
        <v>148</v>
      </c>
      <c r="P94" s="22" t="s">
        <v>554</v>
      </c>
      <c r="R94" s="22" t="s">
        <v>81</v>
      </c>
      <c r="S94" s="22" t="s">
        <v>549</v>
      </c>
      <c r="T94" s="22" t="s">
        <v>46</v>
      </c>
      <c r="V94" s="22" t="s">
        <v>63</v>
      </c>
      <c r="X94" s="22" t="s">
        <v>45</v>
      </c>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79.4" hidden="false" customHeight="false" outlineLevel="0" collapsed="false">
      <c r="A95" s="2" t="n">
        <v>328659</v>
      </c>
      <c r="B95" s="22" t="s">
        <v>555</v>
      </c>
      <c r="C95" s="22" t="s">
        <v>556</v>
      </c>
      <c r="D95" s="22" t="s">
        <v>516</v>
      </c>
      <c r="G95" s="23" t="s">
        <v>52</v>
      </c>
      <c r="H95" s="19" t="n">
        <v>3</v>
      </c>
      <c r="I95" s="23" t="s">
        <v>517</v>
      </c>
      <c r="J95" s="23" t="s">
        <v>54</v>
      </c>
      <c r="K95" s="23" t="s">
        <v>518</v>
      </c>
      <c r="L95" s="23" t="s">
        <v>88</v>
      </c>
      <c r="M95" s="23" t="s">
        <v>540</v>
      </c>
      <c r="N95" s="22" t="s">
        <v>541</v>
      </c>
      <c r="O95" s="22" t="s">
        <v>148</v>
      </c>
      <c r="P95" s="22" t="s">
        <v>557</v>
      </c>
      <c r="R95" s="22" t="s">
        <v>61</v>
      </c>
      <c r="S95" s="22" t="s">
        <v>558</v>
      </c>
      <c r="T95" s="22" t="s">
        <v>47</v>
      </c>
      <c r="U95" s="24" t="s">
        <v>545</v>
      </c>
      <c r="V95" s="22" t="s">
        <v>63</v>
      </c>
      <c r="W95" s="22" t="s">
        <v>513</v>
      </c>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46" hidden="false" customHeight="false" outlineLevel="0" collapsed="false">
      <c r="A96" s="2" t="n">
        <v>328658</v>
      </c>
      <c r="B96" s="22" t="s">
        <v>559</v>
      </c>
      <c r="C96" s="22" t="s">
        <v>560</v>
      </c>
      <c r="D96" s="22" t="s">
        <v>516</v>
      </c>
      <c r="G96" s="23" t="s">
        <v>52</v>
      </c>
      <c r="H96" s="19" t="n">
        <v>2</v>
      </c>
      <c r="I96" s="23" t="s">
        <v>517</v>
      </c>
      <c r="J96" s="23" t="s">
        <v>54</v>
      </c>
      <c r="K96" s="23" t="s">
        <v>518</v>
      </c>
      <c r="L96" s="23" t="s">
        <v>88</v>
      </c>
      <c r="M96" s="23" t="s">
        <v>540</v>
      </c>
      <c r="N96" s="22" t="s">
        <v>541</v>
      </c>
      <c r="O96" s="22" t="s">
        <v>148</v>
      </c>
      <c r="P96" s="22" t="s">
        <v>561</v>
      </c>
      <c r="R96" s="22" t="s">
        <v>61</v>
      </c>
      <c r="S96" s="22" t="s">
        <v>558</v>
      </c>
      <c r="T96" s="22" t="s">
        <v>47</v>
      </c>
      <c r="U96" s="22" t="s">
        <v>562</v>
      </c>
      <c r="V96" s="22" t="s">
        <v>63</v>
      </c>
      <c r="W96" s="22" t="s">
        <v>513</v>
      </c>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35" hidden="false" customHeight="false" outlineLevel="0" collapsed="false">
      <c r="A97" s="2" t="n">
        <v>329650</v>
      </c>
      <c r="B97" s="22" t="s">
        <v>102</v>
      </c>
      <c r="C97" s="22" t="s">
        <v>563</v>
      </c>
      <c r="D97" s="22" t="s">
        <v>104</v>
      </c>
      <c r="G97" s="23" t="s">
        <v>52</v>
      </c>
      <c r="H97" s="19" t="n">
        <v>2</v>
      </c>
      <c r="I97" s="23" t="s">
        <v>105</v>
      </c>
      <c r="J97" s="23" t="s">
        <v>54</v>
      </c>
      <c r="K97" s="23" t="s">
        <v>106</v>
      </c>
      <c r="L97" s="23" t="s">
        <v>56</v>
      </c>
      <c r="M97" s="23" t="s">
        <v>564</v>
      </c>
      <c r="N97" s="22" t="s">
        <v>565</v>
      </c>
      <c r="O97" s="22" t="s">
        <v>566</v>
      </c>
      <c r="P97" s="22" t="s">
        <v>567</v>
      </c>
      <c r="R97" s="22" t="s">
        <v>81</v>
      </c>
      <c r="S97" s="22" t="s">
        <v>568</v>
      </c>
      <c r="T97" s="22" t="s">
        <v>46</v>
      </c>
      <c r="X97" s="22" t="s">
        <v>45</v>
      </c>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35" hidden="false" customHeight="false" outlineLevel="0" collapsed="false">
      <c r="A98" s="2" t="n">
        <v>329649</v>
      </c>
      <c r="B98" s="22" t="s">
        <v>102</v>
      </c>
      <c r="C98" s="22" t="s">
        <v>569</v>
      </c>
      <c r="D98" s="22" t="s">
        <v>104</v>
      </c>
      <c r="G98" s="23" t="s">
        <v>52</v>
      </c>
      <c r="H98" s="19" t="n">
        <v>1</v>
      </c>
      <c r="I98" s="23" t="s">
        <v>105</v>
      </c>
      <c r="J98" s="23" t="s">
        <v>54</v>
      </c>
      <c r="K98" s="23" t="s">
        <v>106</v>
      </c>
      <c r="L98" s="23" t="s">
        <v>56</v>
      </c>
      <c r="M98" s="23" t="s">
        <v>564</v>
      </c>
      <c r="N98" s="22" t="s">
        <v>565</v>
      </c>
      <c r="O98" s="22" t="s">
        <v>570</v>
      </c>
      <c r="P98" s="22" t="s">
        <v>571</v>
      </c>
      <c r="R98" s="22" t="s">
        <v>81</v>
      </c>
      <c r="S98" s="22" t="s">
        <v>572</v>
      </c>
      <c r="T98" s="22" t="s">
        <v>46</v>
      </c>
      <c r="X98" s="22" t="s">
        <v>45</v>
      </c>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57" hidden="false" customHeight="false" outlineLevel="0" collapsed="false">
      <c r="A99" s="2" t="n">
        <v>328660</v>
      </c>
      <c r="B99" s="22" t="s">
        <v>573</v>
      </c>
      <c r="C99" s="22" t="s">
        <v>574</v>
      </c>
      <c r="D99" s="22" t="s">
        <v>516</v>
      </c>
      <c r="G99" s="23" t="s">
        <v>52</v>
      </c>
      <c r="H99" s="19" t="n">
        <v>4</v>
      </c>
      <c r="I99" s="23" t="s">
        <v>517</v>
      </c>
      <c r="J99" s="23" t="s">
        <v>54</v>
      </c>
      <c r="K99" s="23" t="s">
        <v>518</v>
      </c>
      <c r="L99" s="23" t="s">
        <v>88</v>
      </c>
      <c r="M99" s="23" t="s">
        <v>575</v>
      </c>
      <c r="N99" s="22" t="s">
        <v>576</v>
      </c>
      <c r="O99" s="22" t="s">
        <v>137</v>
      </c>
      <c r="P99" s="22" t="s">
        <v>577</v>
      </c>
      <c r="R99" s="22" t="s">
        <v>61</v>
      </c>
      <c r="S99" s="22" t="s">
        <v>558</v>
      </c>
      <c r="T99" s="22" t="s">
        <v>47</v>
      </c>
      <c r="U99" s="22" t="s">
        <v>578</v>
      </c>
      <c r="V99" s="22" t="s">
        <v>63</v>
      </c>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45.5" hidden="false" customHeight="false" outlineLevel="0" collapsed="false">
      <c r="A100" s="2" t="n">
        <v>329652</v>
      </c>
      <c r="B100" s="22" t="s">
        <v>102</v>
      </c>
      <c r="C100" s="22" t="s">
        <v>579</v>
      </c>
      <c r="D100" s="22" t="s">
        <v>104</v>
      </c>
      <c r="G100" s="23" t="s">
        <v>52</v>
      </c>
      <c r="H100" s="19" t="n">
        <v>4</v>
      </c>
      <c r="I100" s="23" t="s">
        <v>105</v>
      </c>
      <c r="J100" s="23" t="s">
        <v>54</v>
      </c>
      <c r="K100" s="23" t="s">
        <v>106</v>
      </c>
      <c r="L100" s="23" t="s">
        <v>88</v>
      </c>
      <c r="M100" s="23" t="s">
        <v>580</v>
      </c>
      <c r="N100" s="22" t="s">
        <v>581</v>
      </c>
      <c r="O100" s="22" t="s">
        <v>117</v>
      </c>
      <c r="P100" s="22" t="s">
        <v>582</v>
      </c>
      <c r="R100" s="22" t="s">
        <v>61</v>
      </c>
      <c r="S100" s="22" t="s">
        <v>583</v>
      </c>
      <c r="T100" s="22" t="s">
        <v>48</v>
      </c>
      <c r="U100" s="22" t="s">
        <v>584</v>
      </c>
      <c r="X100" s="22" t="s">
        <v>45</v>
      </c>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46" hidden="false" customHeight="false" outlineLevel="0" collapsed="false">
      <c r="A101" s="2" t="n">
        <v>329651</v>
      </c>
      <c r="B101" s="22" t="s">
        <v>102</v>
      </c>
      <c r="C101" s="22" t="s">
        <v>585</v>
      </c>
      <c r="D101" s="22" t="s">
        <v>104</v>
      </c>
      <c r="G101" s="23" t="s">
        <v>52</v>
      </c>
      <c r="H101" s="19" t="n">
        <v>3</v>
      </c>
      <c r="I101" s="23" t="s">
        <v>105</v>
      </c>
      <c r="J101" s="23" t="s">
        <v>54</v>
      </c>
      <c r="K101" s="23" t="s">
        <v>106</v>
      </c>
      <c r="L101" s="23" t="s">
        <v>56</v>
      </c>
      <c r="M101" s="23" t="s">
        <v>580</v>
      </c>
      <c r="N101" s="22" t="s">
        <v>581</v>
      </c>
      <c r="O101" s="22" t="s">
        <v>123</v>
      </c>
      <c r="P101" s="22" t="s">
        <v>586</v>
      </c>
      <c r="R101" s="22" t="s">
        <v>81</v>
      </c>
      <c r="S101" s="22" t="s">
        <v>587</v>
      </c>
      <c r="T101" s="22" t="s">
        <v>48</v>
      </c>
      <c r="U101" s="22" t="s">
        <v>588</v>
      </c>
      <c r="X101" s="22" t="s">
        <v>45</v>
      </c>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35" hidden="false" customHeight="false" outlineLevel="0" collapsed="false">
      <c r="A102" s="2" t="n">
        <v>329666</v>
      </c>
      <c r="B102" s="22" t="s">
        <v>102</v>
      </c>
      <c r="C102" s="22" t="s">
        <v>589</v>
      </c>
      <c r="D102" s="22" t="s">
        <v>104</v>
      </c>
      <c r="G102" s="23" t="s">
        <v>52</v>
      </c>
      <c r="H102" s="19" t="n">
        <v>18</v>
      </c>
      <c r="I102" s="23" t="s">
        <v>105</v>
      </c>
      <c r="J102" s="23" t="s">
        <v>54</v>
      </c>
      <c r="K102" s="23" t="s">
        <v>106</v>
      </c>
      <c r="L102" s="23" t="s">
        <v>56</v>
      </c>
      <c r="M102" s="23" t="s">
        <v>590</v>
      </c>
      <c r="N102" s="22" t="s">
        <v>591</v>
      </c>
      <c r="O102" s="22" t="s">
        <v>141</v>
      </c>
      <c r="P102" s="22" t="s">
        <v>592</v>
      </c>
      <c r="R102" s="22" t="s">
        <v>81</v>
      </c>
      <c r="S102" s="22" t="s">
        <v>593</v>
      </c>
      <c r="T102" s="22" t="s">
        <v>46</v>
      </c>
      <c r="V102" s="22" t="s">
        <v>63</v>
      </c>
      <c r="X102" s="22" t="s">
        <v>45</v>
      </c>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35" hidden="false" customHeight="false" outlineLevel="0" collapsed="false">
      <c r="A103" s="2" t="n">
        <v>329665</v>
      </c>
      <c r="B103" s="22" t="s">
        <v>102</v>
      </c>
      <c r="C103" s="22" t="s">
        <v>594</v>
      </c>
      <c r="D103" s="22" t="s">
        <v>104</v>
      </c>
      <c r="G103" s="23" t="s">
        <v>52</v>
      </c>
      <c r="H103" s="19" t="n">
        <v>17</v>
      </c>
      <c r="I103" s="23" t="s">
        <v>105</v>
      </c>
      <c r="J103" s="23" t="s">
        <v>54</v>
      </c>
      <c r="K103" s="23" t="s">
        <v>106</v>
      </c>
      <c r="L103" s="23" t="s">
        <v>88</v>
      </c>
      <c r="M103" s="23" t="s">
        <v>595</v>
      </c>
      <c r="N103" s="22" t="s">
        <v>596</v>
      </c>
      <c r="O103" s="22" t="s">
        <v>290</v>
      </c>
      <c r="P103" s="22" t="s">
        <v>597</v>
      </c>
      <c r="R103" s="22" t="s">
        <v>61</v>
      </c>
      <c r="S103" s="22" t="s">
        <v>598</v>
      </c>
      <c r="T103" s="22" t="s">
        <v>46</v>
      </c>
      <c r="V103" s="22" t="s">
        <v>63</v>
      </c>
      <c r="X103" s="22" t="s">
        <v>45</v>
      </c>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57" hidden="false" customHeight="false" outlineLevel="0" collapsed="false">
      <c r="A104" s="2" t="n">
        <v>329664</v>
      </c>
      <c r="B104" s="22" t="s">
        <v>102</v>
      </c>
      <c r="C104" s="22" t="s">
        <v>599</v>
      </c>
      <c r="D104" s="22" t="s">
        <v>104</v>
      </c>
      <c r="G104" s="23" t="s">
        <v>52</v>
      </c>
      <c r="H104" s="19" t="n">
        <v>16</v>
      </c>
      <c r="I104" s="23" t="s">
        <v>105</v>
      </c>
      <c r="J104" s="23" t="s">
        <v>54</v>
      </c>
      <c r="K104" s="23" t="s">
        <v>106</v>
      </c>
      <c r="L104" s="23" t="s">
        <v>88</v>
      </c>
      <c r="M104" s="23" t="s">
        <v>595</v>
      </c>
      <c r="N104" s="22" t="s">
        <v>596</v>
      </c>
      <c r="O104" s="22" t="s">
        <v>600</v>
      </c>
      <c r="P104" s="22" t="s">
        <v>597</v>
      </c>
      <c r="R104" s="22" t="s">
        <v>61</v>
      </c>
      <c r="S104" s="22" t="s">
        <v>601</v>
      </c>
      <c r="T104" s="22" t="s">
        <v>48</v>
      </c>
      <c r="U104" s="22" t="s">
        <v>602</v>
      </c>
      <c r="V104" s="22" t="s">
        <v>63</v>
      </c>
      <c r="X104" s="22" t="s">
        <v>45</v>
      </c>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68" hidden="false" customHeight="false" outlineLevel="0" collapsed="false">
      <c r="A105" s="2" t="n">
        <v>329667</v>
      </c>
      <c r="B105" s="22" t="s">
        <v>102</v>
      </c>
      <c r="C105" s="22" t="s">
        <v>603</v>
      </c>
      <c r="D105" s="22" t="s">
        <v>104</v>
      </c>
      <c r="G105" s="23" t="s">
        <v>52</v>
      </c>
      <c r="H105" s="19" t="n">
        <v>19</v>
      </c>
      <c r="I105" s="23" t="s">
        <v>105</v>
      </c>
      <c r="J105" s="23" t="s">
        <v>54</v>
      </c>
      <c r="K105" s="23" t="s">
        <v>106</v>
      </c>
      <c r="L105" s="23" t="s">
        <v>88</v>
      </c>
      <c r="M105" s="23" t="s">
        <v>604</v>
      </c>
      <c r="N105" s="22" t="s">
        <v>605</v>
      </c>
      <c r="O105" s="22" t="s">
        <v>312</v>
      </c>
      <c r="P105" s="22" t="s">
        <v>606</v>
      </c>
      <c r="R105" s="22" t="s">
        <v>81</v>
      </c>
      <c r="S105" s="22" t="s">
        <v>607</v>
      </c>
      <c r="T105" s="22" t="s">
        <v>46</v>
      </c>
      <c r="V105" s="22" t="s">
        <v>608</v>
      </c>
      <c r="X105" s="22" t="s">
        <v>45</v>
      </c>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35" hidden="false" customHeight="false" outlineLevel="0" collapsed="false">
      <c r="A106" s="2" t="n">
        <v>329668</v>
      </c>
      <c r="B106" s="22" t="s">
        <v>102</v>
      </c>
      <c r="C106" s="22" t="s">
        <v>609</v>
      </c>
      <c r="D106" s="22" t="s">
        <v>104</v>
      </c>
      <c r="G106" s="23" t="s">
        <v>52</v>
      </c>
      <c r="H106" s="19" t="n">
        <v>20</v>
      </c>
      <c r="I106" s="23" t="s">
        <v>105</v>
      </c>
      <c r="J106" s="23" t="s">
        <v>54</v>
      </c>
      <c r="K106" s="23" t="s">
        <v>106</v>
      </c>
      <c r="L106" s="23" t="s">
        <v>56</v>
      </c>
      <c r="M106" s="23" t="s">
        <v>610</v>
      </c>
      <c r="N106" s="22" t="s">
        <v>611</v>
      </c>
      <c r="O106" s="22" t="s">
        <v>239</v>
      </c>
      <c r="P106" s="22" t="s">
        <v>612</v>
      </c>
      <c r="R106" s="22" t="s">
        <v>81</v>
      </c>
      <c r="S106" s="22" t="s">
        <v>613</v>
      </c>
      <c r="T106" s="22" t="s">
        <v>46</v>
      </c>
      <c r="V106" s="22" t="s">
        <v>63</v>
      </c>
      <c r="X106" s="22" t="s">
        <v>45</v>
      </c>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46" hidden="false" customHeight="false" outlineLevel="0" collapsed="false">
      <c r="A107" s="2" t="n">
        <v>330019</v>
      </c>
      <c r="B107" s="22" t="s">
        <v>164</v>
      </c>
      <c r="C107" s="22" t="s">
        <v>614</v>
      </c>
      <c r="D107" s="22" t="s">
        <v>166</v>
      </c>
      <c r="G107" s="23" t="s">
        <v>167</v>
      </c>
      <c r="H107" s="19" t="n">
        <v>11</v>
      </c>
      <c r="J107" s="23" t="s">
        <v>168</v>
      </c>
      <c r="L107" s="23" t="s">
        <v>88</v>
      </c>
      <c r="M107" s="23" t="s">
        <v>615</v>
      </c>
      <c r="N107" s="22" t="s">
        <v>616</v>
      </c>
      <c r="O107" s="22" t="s">
        <v>250</v>
      </c>
      <c r="P107" s="22" t="s">
        <v>172</v>
      </c>
      <c r="R107" s="22" t="s">
        <v>61</v>
      </c>
      <c r="S107" s="22" t="s">
        <v>617</v>
      </c>
      <c r="T107" s="22" t="s">
        <v>48</v>
      </c>
      <c r="U107" s="22" t="s">
        <v>618</v>
      </c>
      <c r="X107" s="22" t="s">
        <v>45</v>
      </c>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46" hidden="false" customHeight="false" outlineLevel="0" collapsed="false">
      <c r="A108" s="2" t="n">
        <v>329699</v>
      </c>
      <c r="B108" s="22" t="s">
        <v>49</v>
      </c>
      <c r="C108" s="22" t="s">
        <v>619</v>
      </c>
      <c r="D108" s="22" t="s">
        <v>51</v>
      </c>
      <c r="G108" s="23" t="s">
        <v>52</v>
      </c>
      <c r="H108" s="19" t="n">
        <v>10</v>
      </c>
      <c r="I108" s="23" t="s">
        <v>53</v>
      </c>
      <c r="J108" s="23" t="s">
        <v>54</v>
      </c>
      <c r="K108" s="23" t="s">
        <v>55</v>
      </c>
      <c r="L108" s="23" t="s">
        <v>56</v>
      </c>
      <c r="M108" s="23" t="s">
        <v>620</v>
      </c>
      <c r="N108" s="22" t="s">
        <v>621</v>
      </c>
      <c r="O108" s="22" t="s">
        <v>308</v>
      </c>
      <c r="P108" s="22" t="s">
        <v>622</v>
      </c>
      <c r="R108" s="22" t="s">
        <v>61</v>
      </c>
      <c r="S108" s="22" t="s">
        <v>623</v>
      </c>
      <c r="T108" s="22" t="s">
        <v>46</v>
      </c>
      <c r="X108" s="22" t="s">
        <v>45</v>
      </c>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57" hidden="false" customHeight="false" outlineLevel="0" collapsed="false">
      <c r="A109" s="2" t="n">
        <v>329698</v>
      </c>
      <c r="B109" s="22" t="s">
        <v>49</v>
      </c>
      <c r="C109" s="22" t="s">
        <v>624</v>
      </c>
      <c r="D109" s="22" t="s">
        <v>51</v>
      </c>
      <c r="G109" s="23" t="s">
        <v>52</v>
      </c>
      <c r="H109" s="19" t="n">
        <v>9</v>
      </c>
      <c r="I109" s="23" t="s">
        <v>53</v>
      </c>
      <c r="J109" s="23" t="s">
        <v>54</v>
      </c>
      <c r="K109" s="23" t="s">
        <v>55</v>
      </c>
      <c r="L109" s="23" t="s">
        <v>56</v>
      </c>
      <c r="M109" s="23" t="s">
        <v>620</v>
      </c>
      <c r="N109" s="22" t="s">
        <v>621</v>
      </c>
      <c r="O109" s="22" t="s">
        <v>117</v>
      </c>
      <c r="P109" s="22" t="s">
        <v>625</v>
      </c>
      <c r="R109" s="22" t="s">
        <v>61</v>
      </c>
      <c r="S109" s="22" t="s">
        <v>626</v>
      </c>
      <c r="T109" s="22" t="s">
        <v>46</v>
      </c>
      <c r="X109" s="22" t="s">
        <v>45</v>
      </c>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79.4" hidden="false" customHeight="false" outlineLevel="0" collapsed="false">
      <c r="A110" s="2" t="n">
        <v>328953</v>
      </c>
      <c r="B110" s="22" t="s">
        <v>627</v>
      </c>
      <c r="C110" s="22" t="s">
        <v>628</v>
      </c>
      <c r="D110" s="22" t="s">
        <v>552</v>
      </c>
      <c r="G110" s="23" t="s">
        <v>52</v>
      </c>
      <c r="H110" s="19" t="n">
        <v>1</v>
      </c>
      <c r="I110" s="23" t="s">
        <v>105</v>
      </c>
      <c r="J110" s="23" t="s">
        <v>369</v>
      </c>
      <c r="K110" s="23" t="s">
        <v>553</v>
      </c>
      <c r="L110" s="23" t="s">
        <v>88</v>
      </c>
      <c r="M110" s="23" t="s">
        <v>629</v>
      </c>
      <c r="N110" s="22" t="s">
        <v>630</v>
      </c>
      <c r="O110" s="22" t="s">
        <v>123</v>
      </c>
      <c r="P110" s="22" t="s">
        <v>631</v>
      </c>
      <c r="R110" s="22" t="s">
        <v>81</v>
      </c>
      <c r="S110" s="22" t="s">
        <v>632</v>
      </c>
      <c r="T110" s="22" t="s">
        <v>46</v>
      </c>
      <c r="V110" s="22" t="s">
        <v>63</v>
      </c>
      <c r="X110" s="22" t="s">
        <v>45</v>
      </c>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79.4" hidden="false" customHeight="false" outlineLevel="0" collapsed="false">
      <c r="A111" s="2" t="n">
        <v>328954</v>
      </c>
      <c r="B111" s="22" t="s">
        <v>633</v>
      </c>
      <c r="C111" s="22" t="s">
        <v>634</v>
      </c>
      <c r="D111" s="22" t="s">
        <v>552</v>
      </c>
      <c r="G111" s="23" t="s">
        <v>52</v>
      </c>
      <c r="H111" s="19" t="n">
        <v>2</v>
      </c>
      <c r="I111" s="23" t="s">
        <v>105</v>
      </c>
      <c r="J111" s="23" t="s">
        <v>369</v>
      </c>
      <c r="K111" s="23" t="s">
        <v>553</v>
      </c>
      <c r="L111" s="23" t="s">
        <v>88</v>
      </c>
      <c r="M111" s="23" t="s">
        <v>629</v>
      </c>
      <c r="N111" s="22" t="s">
        <v>635</v>
      </c>
      <c r="O111" s="22" t="s">
        <v>141</v>
      </c>
      <c r="P111" s="22" t="s">
        <v>636</v>
      </c>
      <c r="R111" s="22" t="s">
        <v>81</v>
      </c>
      <c r="S111" s="22" t="s">
        <v>637</v>
      </c>
      <c r="T111" s="22" t="s">
        <v>46</v>
      </c>
      <c r="V111" s="22" t="s">
        <v>63</v>
      </c>
      <c r="X111" s="22" t="s">
        <v>45</v>
      </c>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01" hidden="false" customHeight="false" outlineLevel="0" collapsed="false">
      <c r="A112" s="2" t="n">
        <v>329670</v>
      </c>
      <c r="B112" s="22" t="s">
        <v>638</v>
      </c>
      <c r="C112" s="22" t="s">
        <v>639</v>
      </c>
      <c r="D112" s="22" t="s">
        <v>640</v>
      </c>
      <c r="G112" s="23" t="s">
        <v>52</v>
      </c>
      <c r="H112" s="19" t="n">
        <v>1</v>
      </c>
      <c r="I112" s="23" t="s">
        <v>105</v>
      </c>
      <c r="J112" s="23" t="s">
        <v>54</v>
      </c>
      <c r="K112" s="23" t="s">
        <v>641</v>
      </c>
      <c r="L112" s="23" t="s">
        <v>88</v>
      </c>
      <c r="M112" s="23" t="s">
        <v>642</v>
      </c>
      <c r="N112" s="22" t="s">
        <v>643</v>
      </c>
      <c r="O112" s="22" t="s">
        <v>123</v>
      </c>
      <c r="P112" s="22" t="s">
        <v>644</v>
      </c>
      <c r="R112" s="22" t="s">
        <v>61</v>
      </c>
      <c r="S112" s="22" t="s">
        <v>645</v>
      </c>
      <c r="T112" s="22" t="s">
        <v>46</v>
      </c>
      <c r="V112" s="22" t="s">
        <v>63</v>
      </c>
      <c r="X112" s="22" t="s">
        <v>45</v>
      </c>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01" hidden="false" customHeight="false" outlineLevel="0" collapsed="false">
      <c r="A113" s="2" t="n">
        <v>329745</v>
      </c>
      <c r="B113" s="22" t="s">
        <v>49</v>
      </c>
      <c r="C113" s="22" t="s">
        <v>646</v>
      </c>
      <c r="D113" s="22" t="s">
        <v>51</v>
      </c>
      <c r="G113" s="23" t="s">
        <v>52</v>
      </c>
      <c r="H113" s="19" t="n">
        <v>56</v>
      </c>
      <c r="I113" s="23" t="s">
        <v>53</v>
      </c>
      <c r="J113" s="23" t="s">
        <v>54</v>
      </c>
      <c r="K113" s="23" t="s">
        <v>55</v>
      </c>
      <c r="L113" s="23" t="s">
        <v>56</v>
      </c>
      <c r="M113" s="23" t="s">
        <v>647</v>
      </c>
      <c r="N113" s="22" t="s">
        <v>648</v>
      </c>
      <c r="O113" s="22" t="s">
        <v>68</v>
      </c>
      <c r="P113" s="22" t="s">
        <v>649</v>
      </c>
      <c r="R113" s="22" t="s">
        <v>61</v>
      </c>
      <c r="S113" s="22" t="s">
        <v>650</v>
      </c>
      <c r="T113" s="22" t="s">
        <v>47</v>
      </c>
      <c r="U113" s="22" t="s">
        <v>210</v>
      </c>
      <c r="V113" s="22" t="s">
        <v>63</v>
      </c>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01" hidden="false" customHeight="false" outlineLevel="0" collapsed="false">
      <c r="A114" s="2" t="n">
        <v>329744</v>
      </c>
      <c r="B114" s="22" t="s">
        <v>49</v>
      </c>
      <c r="C114" s="22" t="s">
        <v>651</v>
      </c>
      <c r="D114" s="22" t="s">
        <v>51</v>
      </c>
      <c r="G114" s="23" t="s">
        <v>52</v>
      </c>
      <c r="H114" s="19" t="n">
        <v>55</v>
      </c>
      <c r="I114" s="23" t="s">
        <v>53</v>
      </c>
      <c r="J114" s="23" t="s">
        <v>54</v>
      </c>
      <c r="K114" s="23" t="s">
        <v>55</v>
      </c>
      <c r="L114" s="23" t="s">
        <v>56</v>
      </c>
      <c r="M114" s="23" t="s">
        <v>647</v>
      </c>
      <c r="N114" s="22" t="s">
        <v>648</v>
      </c>
      <c r="O114" s="22" t="s">
        <v>239</v>
      </c>
      <c r="P114" s="22" t="s">
        <v>652</v>
      </c>
      <c r="R114" s="22" t="s">
        <v>61</v>
      </c>
      <c r="S114" s="22" t="s">
        <v>653</v>
      </c>
      <c r="T114" s="22" t="s">
        <v>47</v>
      </c>
      <c r="U114" s="22" t="s">
        <v>210</v>
      </c>
      <c r="V114" s="22" t="s">
        <v>63</v>
      </c>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01" hidden="false" customHeight="false" outlineLevel="0" collapsed="false">
      <c r="A115" s="2" t="n">
        <v>329743</v>
      </c>
      <c r="B115" s="22" t="s">
        <v>49</v>
      </c>
      <c r="C115" s="22" t="s">
        <v>654</v>
      </c>
      <c r="D115" s="22" t="s">
        <v>51</v>
      </c>
      <c r="G115" s="23" t="s">
        <v>52</v>
      </c>
      <c r="H115" s="19" t="n">
        <v>54</v>
      </c>
      <c r="I115" s="23" t="s">
        <v>53</v>
      </c>
      <c r="J115" s="23" t="s">
        <v>54</v>
      </c>
      <c r="K115" s="23" t="s">
        <v>55</v>
      </c>
      <c r="L115" s="23" t="s">
        <v>56</v>
      </c>
      <c r="M115" s="23" t="s">
        <v>647</v>
      </c>
      <c r="N115" s="22" t="s">
        <v>648</v>
      </c>
      <c r="O115" s="22" t="s">
        <v>194</v>
      </c>
      <c r="P115" s="22" t="s">
        <v>655</v>
      </c>
      <c r="R115" s="22" t="s">
        <v>61</v>
      </c>
      <c r="S115" s="22" t="s">
        <v>656</v>
      </c>
      <c r="T115" s="22" t="s">
        <v>47</v>
      </c>
      <c r="U115" s="22" t="s">
        <v>210</v>
      </c>
      <c r="V115" s="22" t="s">
        <v>63</v>
      </c>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01" hidden="false" customHeight="false" outlineLevel="0" collapsed="false">
      <c r="A116" s="2" t="n">
        <v>329747</v>
      </c>
      <c r="B116" s="22" t="s">
        <v>49</v>
      </c>
      <c r="C116" s="22" t="s">
        <v>657</v>
      </c>
      <c r="D116" s="22" t="s">
        <v>51</v>
      </c>
      <c r="G116" s="23" t="s">
        <v>52</v>
      </c>
      <c r="H116" s="19" t="n">
        <v>58</v>
      </c>
      <c r="I116" s="23" t="s">
        <v>53</v>
      </c>
      <c r="J116" s="23" t="s">
        <v>54</v>
      </c>
      <c r="K116" s="23" t="s">
        <v>55</v>
      </c>
      <c r="L116" s="23" t="s">
        <v>56</v>
      </c>
      <c r="M116" s="23" t="s">
        <v>658</v>
      </c>
      <c r="N116" s="22" t="s">
        <v>659</v>
      </c>
      <c r="O116" s="22" t="s">
        <v>117</v>
      </c>
      <c r="P116" s="22" t="s">
        <v>660</v>
      </c>
      <c r="R116" s="22" t="s">
        <v>61</v>
      </c>
      <c r="S116" s="22" t="s">
        <v>661</v>
      </c>
      <c r="T116" s="22" t="s">
        <v>47</v>
      </c>
      <c r="U116" s="22" t="s">
        <v>210</v>
      </c>
      <c r="V116" s="22" t="s">
        <v>63</v>
      </c>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01" hidden="false" customHeight="false" outlineLevel="0" collapsed="false">
      <c r="A117" s="2" t="n">
        <v>329746</v>
      </c>
      <c r="B117" s="22" t="s">
        <v>49</v>
      </c>
      <c r="C117" s="22" t="s">
        <v>662</v>
      </c>
      <c r="D117" s="22" t="s">
        <v>51</v>
      </c>
      <c r="G117" s="23" t="s">
        <v>52</v>
      </c>
      <c r="H117" s="19" t="n">
        <v>57</v>
      </c>
      <c r="I117" s="23" t="s">
        <v>53</v>
      </c>
      <c r="J117" s="23" t="s">
        <v>54</v>
      </c>
      <c r="K117" s="23" t="s">
        <v>55</v>
      </c>
      <c r="L117" s="23" t="s">
        <v>56</v>
      </c>
      <c r="M117" s="23" t="s">
        <v>658</v>
      </c>
      <c r="N117" s="22" t="s">
        <v>659</v>
      </c>
      <c r="O117" s="22" t="s">
        <v>84</v>
      </c>
      <c r="P117" s="22" t="s">
        <v>663</v>
      </c>
      <c r="R117" s="22" t="s">
        <v>61</v>
      </c>
      <c r="S117" s="22" t="s">
        <v>664</v>
      </c>
      <c r="T117" s="22" t="s">
        <v>47</v>
      </c>
      <c r="U117" s="22" t="s">
        <v>210</v>
      </c>
      <c r="V117" s="22" t="s">
        <v>63</v>
      </c>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01" hidden="false" customHeight="false" outlineLevel="0" collapsed="false">
      <c r="A118" s="2" t="n">
        <v>329750</v>
      </c>
      <c r="B118" s="22" t="s">
        <v>49</v>
      </c>
      <c r="C118" s="22" t="s">
        <v>665</v>
      </c>
      <c r="D118" s="22" t="s">
        <v>51</v>
      </c>
      <c r="G118" s="23" t="s">
        <v>52</v>
      </c>
      <c r="H118" s="19" t="n">
        <v>61</v>
      </c>
      <c r="I118" s="23" t="s">
        <v>53</v>
      </c>
      <c r="J118" s="23" t="s">
        <v>54</v>
      </c>
      <c r="K118" s="23" t="s">
        <v>55</v>
      </c>
      <c r="L118" s="23" t="s">
        <v>56</v>
      </c>
      <c r="M118" s="23" t="s">
        <v>666</v>
      </c>
      <c r="N118" s="22" t="s">
        <v>659</v>
      </c>
      <c r="O118" s="22" t="s">
        <v>59</v>
      </c>
      <c r="P118" s="22" t="s">
        <v>667</v>
      </c>
      <c r="R118" s="22" t="s">
        <v>61</v>
      </c>
      <c r="S118" s="22" t="s">
        <v>668</v>
      </c>
      <c r="T118" s="22" t="s">
        <v>47</v>
      </c>
      <c r="U118" s="22" t="s">
        <v>210</v>
      </c>
      <c r="V118" s="22" t="s">
        <v>63</v>
      </c>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01" hidden="false" customHeight="false" outlineLevel="0" collapsed="false">
      <c r="A119" s="2" t="n">
        <v>329749</v>
      </c>
      <c r="B119" s="22" t="s">
        <v>49</v>
      </c>
      <c r="C119" s="22" t="s">
        <v>669</v>
      </c>
      <c r="D119" s="22" t="s">
        <v>51</v>
      </c>
      <c r="G119" s="23" t="s">
        <v>52</v>
      </c>
      <c r="H119" s="19" t="n">
        <v>60</v>
      </c>
      <c r="I119" s="23" t="s">
        <v>53</v>
      </c>
      <c r="J119" s="23" t="s">
        <v>54</v>
      </c>
      <c r="K119" s="23" t="s">
        <v>55</v>
      </c>
      <c r="L119" s="23" t="s">
        <v>56</v>
      </c>
      <c r="M119" s="23" t="s">
        <v>666</v>
      </c>
      <c r="N119" s="22" t="s">
        <v>659</v>
      </c>
      <c r="O119" s="22" t="s">
        <v>117</v>
      </c>
      <c r="P119" s="22" t="s">
        <v>670</v>
      </c>
      <c r="R119" s="22" t="s">
        <v>61</v>
      </c>
      <c r="S119" s="22" t="s">
        <v>661</v>
      </c>
      <c r="T119" s="22" t="s">
        <v>47</v>
      </c>
      <c r="U119" s="22" t="s">
        <v>210</v>
      </c>
      <c r="V119" s="22" t="s">
        <v>63</v>
      </c>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01" hidden="false" customHeight="false" outlineLevel="0" collapsed="false">
      <c r="A120" s="2" t="n">
        <v>329748</v>
      </c>
      <c r="B120" s="22" t="s">
        <v>49</v>
      </c>
      <c r="C120" s="22" t="s">
        <v>671</v>
      </c>
      <c r="D120" s="22" t="s">
        <v>51</v>
      </c>
      <c r="G120" s="23" t="s">
        <v>52</v>
      </c>
      <c r="H120" s="19" t="n">
        <v>59</v>
      </c>
      <c r="I120" s="23" t="s">
        <v>53</v>
      </c>
      <c r="J120" s="23" t="s">
        <v>54</v>
      </c>
      <c r="K120" s="23" t="s">
        <v>55</v>
      </c>
      <c r="L120" s="23" t="s">
        <v>56</v>
      </c>
      <c r="M120" s="23" t="s">
        <v>666</v>
      </c>
      <c r="N120" s="22" t="s">
        <v>659</v>
      </c>
      <c r="O120" s="22" t="s">
        <v>123</v>
      </c>
      <c r="P120" s="22" t="s">
        <v>672</v>
      </c>
      <c r="R120" s="22" t="s">
        <v>61</v>
      </c>
      <c r="S120" s="22" t="s">
        <v>673</v>
      </c>
      <c r="T120" s="22" t="s">
        <v>47</v>
      </c>
      <c r="U120" s="22" t="s">
        <v>210</v>
      </c>
      <c r="V120" s="22" t="s">
        <v>63</v>
      </c>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01" hidden="false" customHeight="false" outlineLevel="0" collapsed="false">
      <c r="A121" s="2" t="n">
        <v>329755</v>
      </c>
      <c r="B121" s="22" t="s">
        <v>49</v>
      </c>
      <c r="C121" s="22" t="s">
        <v>674</v>
      </c>
      <c r="D121" s="22" t="s">
        <v>51</v>
      </c>
      <c r="G121" s="23" t="s">
        <v>52</v>
      </c>
      <c r="H121" s="19" t="n">
        <v>66</v>
      </c>
      <c r="I121" s="23" t="s">
        <v>53</v>
      </c>
      <c r="J121" s="23" t="s">
        <v>54</v>
      </c>
      <c r="K121" s="23" t="s">
        <v>55</v>
      </c>
      <c r="L121" s="23" t="s">
        <v>56</v>
      </c>
      <c r="M121" s="23" t="s">
        <v>675</v>
      </c>
      <c r="N121" s="22" t="s">
        <v>676</v>
      </c>
      <c r="O121" s="22" t="s">
        <v>223</v>
      </c>
      <c r="P121" s="22" t="s">
        <v>677</v>
      </c>
      <c r="R121" s="22" t="s">
        <v>61</v>
      </c>
      <c r="S121" s="22" t="s">
        <v>678</v>
      </c>
      <c r="T121" s="22" t="s">
        <v>47</v>
      </c>
      <c r="U121" s="22" t="s">
        <v>210</v>
      </c>
      <c r="V121" s="22" t="s">
        <v>63</v>
      </c>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01" hidden="false" customHeight="false" outlineLevel="0" collapsed="false">
      <c r="A122" s="2" t="n">
        <v>329754</v>
      </c>
      <c r="B122" s="22" t="s">
        <v>49</v>
      </c>
      <c r="C122" s="22" t="s">
        <v>679</v>
      </c>
      <c r="D122" s="22" t="s">
        <v>51</v>
      </c>
      <c r="G122" s="23" t="s">
        <v>52</v>
      </c>
      <c r="H122" s="19" t="n">
        <v>65</v>
      </c>
      <c r="I122" s="23" t="s">
        <v>53</v>
      </c>
      <c r="J122" s="23" t="s">
        <v>54</v>
      </c>
      <c r="K122" s="23" t="s">
        <v>55</v>
      </c>
      <c r="L122" s="23" t="s">
        <v>56</v>
      </c>
      <c r="M122" s="23" t="s">
        <v>675</v>
      </c>
      <c r="N122" s="22" t="s">
        <v>676</v>
      </c>
      <c r="O122" s="22" t="s">
        <v>262</v>
      </c>
      <c r="P122" s="22" t="s">
        <v>680</v>
      </c>
      <c r="R122" s="22" t="s">
        <v>61</v>
      </c>
      <c r="S122" s="22" t="s">
        <v>681</v>
      </c>
      <c r="T122" s="22" t="s">
        <v>47</v>
      </c>
      <c r="U122" s="22" t="s">
        <v>210</v>
      </c>
      <c r="V122" s="22" t="s">
        <v>63</v>
      </c>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01" hidden="false" customHeight="false" outlineLevel="0" collapsed="false">
      <c r="A123" s="2" t="n">
        <v>329753</v>
      </c>
      <c r="B123" s="22" t="s">
        <v>49</v>
      </c>
      <c r="C123" s="22" t="s">
        <v>682</v>
      </c>
      <c r="D123" s="22" t="s">
        <v>51</v>
      </c>
      <c r="G123" s="23" t="s">
        <v>52</v>
      </c>
      <c r="H123" s="19" t="n">
        <v>64</v>
      </c>
      <c r="I123" s="23" t="s">
        <v>53</v>
      </c>
      <c r="J123" s="23" t="s">
        <v>54</v>
      </c>
      <c r="K123" s="23" t="s">
        <v>55</v>
      </c>
      <c r="L123" s="23" t="s">
        <v>56</v>
      </c>
      <c r="M123" s="23" t="s">
        <v>675</v>
      </c>
      <c r="N123" s="22" t="s">
        <v>676</v>
      </c>
      <c r="O123" s="22" t="s">
        <v>239</v>
      </c>
      <c r="P123" s="22" t="s">
        <v>683</v>
      </c>
      <c r="R123" s="22" t="s">
        <v>61</v>
      </c>
      <c r="S123" s="22" t="s">
        <v>684</v>
      </c>
      <c r="T123" s="22" t="s">
        <v>47</v>
      </c>
      <c r="U123" s="22" t="s">
        <v>210</v>
      </c>
      <c r="V123" s="22" t="s">
        <v>63</v>
      </c>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01" hidden="false" customHeight="false" outlineLevel="0" collapsed="false">
      <c r="A124" s="2" t="n">
        <v>329752</v>
      </c>
      <c r="B124" s="22" t="s">
        <v>49</v>
      </c>
      <c r="C124" s="22" t="s">
        <v>685</v>
      </c>
      <c r="D124" s="22" t="s">
        <v>51</v>
      </c>
      <c r="G124" s="23" t="s">
        <v>52</v>
      </c>
      <c r="H124" s="19" t="n">
        <v>63</v>
      </c>
      <c r="I124" s="23" t="s">
        <v>53</v>
      </c>
      <c r="J124" s="23" t="s">
        <v>54</v>
      </c>
      <c r="K124" s="23" t="s">
        <v>55</v>
      </c>
      <c r="L124" s="23" t="s">
        <v>56</v>
      </c>
      <c r="M124" s="23" t="s">
        <v>675</v>
      </c>
      <c r="N124" s="22" t="s">
        <v>676</v>
      </c>
      <c r="O124" s="22" t="s">
        <v>194</v>
      </c>
      <c r="P124" s="22" t="s">
        <v>686</v>
      </c>
      <c r="R124" s="22" t="s">
        <v>61</v>
      </c>
      <c r="S124" s="22" t="s">
        <v>687</v>
      </c>
      <c r="T124" s="22" t="s">
        <v>47</v>
      </c>
      <c r="U124" s="22" t="s">
        <v>210</v>
      </c>
      <c r="V124" s="22" t="s">
        <v>63</v>
      </c>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01" hidden="false" customHeight="false" outlineLevel="0" collapsed="false">
      <c r="A125" s="2" t="n">
        <v>329751</v>
      </c>
      <c r="B125" s="22" t="s">
        <v>49</v>
      </c>
      <c r="C125" s="22" t="s">
        <v>688</v>
      </c>
      <c r="D125" s="22" t="s">
        <v>51</v>
      </c>
      <c r="G125" s="23" t="s">
        <v>52</v>
      </c>
      <c r="H125" s="19" t="n">
        <v>62</v>
      </c>
      <c r="I125" s="23" t="s">
        <v>53</v>
      </c>
      <c r="J125" s="23" t="s">
        <v>54</v>
      </c>
      <c r="K125" s="23" t="s">
        <v>55</v>
      </c>
      <c r="L125" s="23" t="s">
        <v>56</v>
      </c>
      <c r="M125" s="23" t="s">
        <v>675</v>
      </c>
      <c r="N125" s="22" t="s">
        <v>676</v>
      </c>
      <c r="O125" s="22" t="s">
        <v>213</v>
      </c>
      <c r="P125" s="22" t="s">
        <v>689</v>
      </c>
      <c r="R125" s="22" t="s">
        <v>61</v>
      </c>
      <c r="S125" s="22" t="s">
        <v>690</v>
      </c>
      <c r="T125" s="22" t="s">
        <v>47</v>
      </c>
      <c r="U125" s="22" t="s">
        <v>210</v>
      </c>
      <c r="V125" s="22" t="s">
        <v>63</v>
      </c>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01" hidden="false" customHeight="false" outlineLevel="0" collapsed="false">
      <c r="A126" s="2" t="n">
        <v>329756</v>
      </c>
      <c r="B126" s="22" t="s">
        <v>49</v>
      </c>
      <c r="C126" s="22" t="s">
        <v>691</v>
      </c>
      <c r="D126" s="22" t="s">
        <v>51</v>
      </c>
      <c r="G126" s="23" t="s">
        <v>52</v>
      </c>
      <c r="H126" s="19" t="n">
        <v>67</v>
      </c>
      <c r="I126" s="23" t="s">
        <v>53</v>
      </c>
      <c r="J126" s="23" t="s">
        <v>54</v>
      </c>
      <c r="K126" s="23" t="s">
        <v>55</v>
      </c>
      <c r="L126" s="23" t="s">
        <v>56</v>
      </c>
      <c r="M126" s="23" t="s">
        <v>692</v>
      </c>
      <c r="N126" s="22" t="s">
        <v>676</v>
      </c>
      <c r="O126" s="22" t="s">
        <v>542</v>
      </c>
      <c r="P126" s="22" t="s">
        <v>693</v>
      </c>
      <c r="R126" s="22" t="s">
        <v>61</v>
      </c>
      <c r="S126" s="22" t="s">
        <v>694</v>
      </c>
      <c r="T126" s="22" t="s">
        <v>47</v>
      </c>
      <c r="U126" s="22" t="s">
        <v>210</v>
      </c>
      <c r="V126" s="22" t="s">
        <v>63</v>
      </c>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01" hidden="false" customHeight="false" outlineLevel="0" collapsed="false">
      <c r="A127" s="2" t="n">
        <v>329757</v>
      </c>
      <c r="B127" s="22" t="s">
        <v>49</v>
      </c>
      <c r="C127" s="22" t="s">
        <v>695</v>
      </c>
      <c r="D127" s="22" t="s">
        <v>51</v>
      </c>
      <c r="G127" s="23" t="s">
        <v>52</v>
      </c>
      <c r="H127" s="19" t="n">
        <v>68</v>
      </c>
      <c r="I127" s="23" t="s">
        <v>53</v>
      </c>
      <c r="J127" s="23" t="s">
        <v>54</v>
      </c>
      <c r="K127" s="23" t="s">
        <v>55</v>
      </c>
      <c r="L127" s="23" t="s">
        <v>56</v>
      </c>
      <c r="M127" s="23" t="s">
        <v>696</v>
      </c>
      <c r="N127" s="22" t="s">
        <v>697</v>
      </c>
      <c r="O127" s="22" t="s">
        <v>600</v>
      </c>
      <c r="P127" s="22" t="s">
        <v>698</v>
      </c>
      <c r="R127" s="22" t="s">
        <v>61</v>
      </c>
      <c r="S127" s="22" t="s">
        <v>699</v>
      </c>
      <c r="T127" s="22" t="s">
        <v>47</v>
      </c>
      <c r="U127" s="22" t="s">
        <v>210</v>
      </c>
      <c r="V127" s="22" t="s">
        <v>63</v>
      </c>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12.5" hidden="false" customHeight="false" outlineLevel="0" collapsed="false">
      <c r="A128" s="2" t="n">
        <v>329758</v>
      </c>
      <c r="B128" s="22" t="s">
        <v>700</v>
      </c>
      <c r="C128" s="22" t="s">
        <v>701</v>
      </c>
      <c r="D128" s="22" t="s">
        <v>51</v>
      </c>
      <c r="G128" s="23" t="s">
        <v>52</v>
      </c>
      <c r="H128" s="19" t="n">
        <v>69</v>
      </c>
      <c r="I128" s="23" t="s">
        <v>53</v>
      </c>
      <c r="J128" s="23" t="s">
        <v>54</v>
      </c>
      <c r="K128" s="23" t="s">
        <v>55</v>
      </c>
      <c r="L128" s="23" t="s">
        <v>88</v>
      </c>
      <c r="M128" s="23" t="s">
        <v>696</v>
      </c>
      <c r="N128" s="22" t="s">
        <v>702</v>
      </c>
      <c r="O128" s="22" t="s">
        <v>160</v>
      </c>
      <c r="P128" s="22" t="s">
        <v>703</v>
      </c>
      <c r="R128" s="22" t="s">
        <v>61</v>
      </c>
      <c r="S128" s="22" t="s">
        <v>704</v>
      </c>
      <c r="T128" s="22" t="s">
        <v>47</v>
      </c>
      <c r="U128" s="22" t="s">
        <v>705</v>
      </c>
      <c r="V128" s="22" t="s">
        <v>63</v>
      </c>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01" hidden="false" customHeight="false" outlineLevel="0" collapsed="false">
      <c r="A129" s="2" t="n">
        <v>329761</v>
      </c>
      <c r="B129" s="22" t="s">
        <v>700</v>
      </c>
      <c r="C129" s="22" t="s">
        <v>706</v>
      </c>
      <c r="D129" s="22" t="s">
        <v>51</v>
      </c>
      <c r="G129" s="23" t="s">
        <v>52</v>
      </c>
      <c r="H129" s="19" t="n">
        <v>72</v>
      </c>
      <c r="I129" s="23" t="s">
        <v>53</v>
      </c>
      <c r="J129" s="23" t="s">
        <v>54</v>
      </c>
      <c r="K129" s="23" t="s">
        <v>55</v>
      </c>
      <c r="L129" s="23" t="s">
        <v>56</v>
      </c>
      <c r="M129" s="23" t="s">
        <v>707</v>
      </c>
      <c r="N129" s="22" t="s">
        <v>708</v>
      </c>
      <c r="O129" s="22" t="s">
        <v>296</v>
      </c>
      <c r="P129" s="22" t="s">
        <v>709</v>
      </c>
      <c r="R129" s="22" t="s">
        <v>61</v>
      </c>
      <c r="S129" s="22" t="s">
        <v>710</v>
      </c>
      <c r="T129" s="22" t="s">
        <v>47</v>
      </c>
      <c r="U129" s="22" t="s">
        <v>210</v>
      </c>
      <c r="V129" s="22" t="s">
        <v>63</v>
      </c>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01" hidden="false" customHeight="false" outlineLevel="0" collapsed="false">
      <c r="A130" s="2" t="n">
        <v>329760</v>
      </c>
      <c r="B130" s="22" t="s">
        <v>700</v>
      </c>
      <c r="C130" s="22" t="s">
        <v>711</v>
      </c>
      <c r="D130" s="22" t="s">
        <v>51</v>
      </c>
      <c r="G130" s="23" t="s">
        <v>52</v>
      </c>
      <c r="H130" s="19" t="n">
        <v>71</v>
      </c>
      <c r="I130" s="23" t="s">
        <v>53</v>
      </c>
      <c r="J130" s="23" t="s">
        <v>54</v>
      </c>
      <c r="K130" s="23" t="s">
        <v>55</v>
      </c>
      <c r="L130" s="23" t="s">
        <v>56</v>
      </c>
      <c r="M130" s="23" t="s">
        <v>707</v>
      </c>
      <c r="N130" s="22" t="s">
        <v>708</v>
      </c>
      <c r="O130" s="22" t="s">
        <v>277</v>
      </c>
      <c r="P130" s="22" t="s">
        <v>712</v>
      </c>
      <c r="R130" s="22" t="s">
        <v>61</v>
      </c>
      <c r="S130" s="22" t="s">
        <v>713</v>
      </c>
      <c r="T130" s="22" t="s">
        <v>47</v>
      </c>
      <c r="U130" s="22" t="s">
        <v>210</v>
      </c>
      <c r="V130" s="22" t="s">
        <v>63</v>
      </c>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46" hidden="false" customHeight="false" outlineLevel="0" collapsed="false">
      <c r="A131" s="2" t="n">
        <v>329759</v>
      </c>
      <c r="B131" s="22" t="s">
        <v>700</v>
      </c>
      <c r="C131" s="22" t="s">
        <v>714</v>
      </c>
      <c r="D131" s="22" t="s">
        <v>51</v>
      </c>
      <c r="G131" s="23" t="s">
        <v>52</v>
      </c>
      <c r="H131" s="19" t="n">
        <v>70</v>
      </c>
      <c r="I131" s="23" t="s">
        <v>53</v>
      </c>
      <c r="J131" s="23" t="s">
        <v>54</v>
      </c>
      <c r="K131" s="23" t="s">
        <v>55</v>
      </c>
      <c r="L131" s="23" t="s">
        <v>56</v>
      </c>
      <c r="M131" s="23" t="s">
        <v>707</v>
      </c>
      <c r="N131" s="22" t="s">
        <v>708</v>
      </c>
      <c r="O131" s="22" t="s">
        <v>312</v>
      </c>
      <c r="P131" s="22" t="s">
        <v>715</v>
      </c>
      <c r="R131" s="22" t="s">
        <v>61</v>
      </c>
      <c r="S131" s="22" t="s">
        <v>716</v>
      </c>
      <c r="T131" s="22" t="s">
        <v>46</v>
      </c>
      <c r="V131" s="22" t="s">
        <v>63</v>
      </c>
      <c r="X131" s="22" t="s">
        <v>45</v>
      </c>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01" hidden="false" customHeight="false" outlineLevel="0" collapsed="false">
      <c r="A132" s="2" t="n">
        <v>329762</v>
      </c>
      <c r="B132" s="22" t="s">
        <v>700</v>
      </c>
      <c r="C132" s="22" t="s">
        <v>717</v>
      </c>
      <c r="D132" s="22" t="s">
        <v>51</v>
      </c>
      <c r="G132" s="23" t="s">
        <v>52</v>
      </c>
      <c r="H132" s="19" t="n">
        <v>73</v>
      </c>
      <c r="I132" s="23" t="s">
        <v>53</v>
      </c>
      <c r="J132" s="23" t="s">
        <v>54</v>
      </c>
      <c r="K132" s="23" t="s">
        <v>55</v>
      </c>
      <c r="L132" s="23" t="s">
        <v>56</v>
      </c>
      <c r="M132" s="23" t="s">
        <v>718</v>
      </c>
      <c r="N132" s="22" t="s">
        <v>719</v>
      </c>
      <c r="O132" s="22" t="s">
        <v>84</v>
      </c>
      <c r="P132" s="22" t="s">
        <v>720</v>
      </c>
      <c r="R132" s="22" t="s">
        <v>61</v>
      </c>
      <c r="S132" s="22" t="s">
        <v>721</v>
      </c>
      <c r="T132" s="22" t="s">
        <v>47</v>
      </c>
      <c r="U132" s="22" t="s">
        <v>210</v>
      </c>
      <c r="V132" s="22" t="s">
        <v>63</v>
      </c>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46" hidden="false" customHeight="false" outlineLevel="0" collapsed="false">
      <c r="A133" s="2" t="n">
        <v>330018</v>
      </c>
      <c r="B133" s="22" t="s">
        <v>164</v>
      </c>
      <c r="C133" s="22" t="s">
        <v>722</v>
      </c>
      <c r="D133" s="22" t="s">
        <v>166</v>
      </c>
      <c r="G133" s="23" t="s">
        <v>167</v>
      </c>
      <c r="H133" s="19" t="n">
        <v>10</v>
      </c>
      <c r="J133" s="23" t="s">
        <v>168</v>
      </c>
      <c r="L133" s="23" t="s">
        <v>88</v>
      </c>
      <c r="M133" s="23" t="s">
        <v>723</v>
      </c>
      <c r="N133" s="22" t="s">
        <v>724</v>
      </c>
      <c r="O133" s="22" t="s">
        <v>117</v>
      </c>
      <c r="P133" s="22" t="s">
        <v>725</v>
      </c>
      <c r="R133" s="22" t="s">
        <v>61</v>
      </c>
      <c r="S133" s="22" t="s">
        <v>726</v>
      </c>
      <c r="T133" s="22" t="s">
        <v>46</v>
      </c>
      <c r="X133" s="22" t="s">
        <v>45</v>
      </c>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90" hidden="false" customHeight="false" outlineLevel="0" collapsed="false">
      <c r="A134" s="2" t="n">
        <v>330017</v>
      </c>
      <c r="B134" s="22" t="s">
        <v>164</v>
      </c>
      <c r="C134" s="22" t="s">
        <v>727</v>
      </c>
      <c r="D134" s="22" t="s">
        <v>166</v>
      </c>
      <c r="G134" s="23" t="s">
        <v>167</v>
      </c>
      <c r="H134" s="19" t="n">
        <v>9</v>
      </c>
      <c r="J134" s="23" t="s">
        <v>168</v>
      </c>
      <c r="L134" s="23" t="s">
        <v>88</v>
      </c>
      <c r="M134" s="23" t="s">
        <v>723</v>
      </c>
      <c r="N134" s="22" t="s">
        <v>724</v>
      </c>
      <c r="O134" s="22" t="s">
        <v>542</v>
      </c>
      <c r="P134" s="22" t="s">
        <v>493</v>
      </c>
      <c r="R134" s="22" t="s">
        <v>81</v>
      </c>
      <c r="S134" s="22" t="s">
        <v>494</v>
      </c>
      <c r="T134" s="22" t="s">
        <v>46</v>
      </c>
      <c r="X134" s="22" t="s">
        <v>45</v>
      </c>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67.5" hidden="false" customHeight="false" outlineLevel="0" collapsed="false">
      <c r="A135" s="2" t="n">
        <v>328956</v>
      </c>
      <c r="B135" s="22" t="s">
        <v>728</v>
      </c>
      <c r="C135" s="22" t="s">
        <v>729</v>
      </c>
      <c r="D135" s="22" t="s">
        <v>552</v>
      </c>
      <c r="G135" s="23" t="s">
        <v>52</v>
      </c>
      <c r="H135" s="19" t="n">
        <v>3</v>
      </c>
      <c r="I135" s="23" t="s">
        <v>105</v>
      </c>
      <c r="J135" s="23" t="s">
        <v>369</v>
      </c>
      <c r="K135" s="23" t="s">
        <v>553</v>
      </c>
      <c r="L135" s="23" t="s">
        <v>88</v>
      </c>
      <c r="M135" s="23" t="s">
        <v>730</v>
      </c>
      <c r="N135" s="22" t="s">
        <v>731</v>
      </c>
      <c r="O135" s="22" t="s">
        <v>141</v>
      </c>
      <c r="P135" s="22" t="s">
        <v>732</v>
      </c>
      <c r="Q135" s="22" t="s">
        <v>733</v>
      </c>
      <c r="R135" s="22" t="s">
        <v>81</v>
      </c>
      <c r="S135" s="22" t="s">
        <v>734</v>
      </c>
      <c r="T135" s="22" t="s">
        <v>46</v>
      </c>
      <c r="V135" s="22" t="s">
        <v>63</v>
      </c>
      <c r="X135" s="22" t="s">
        <v>45</v>
      </c>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68" hidden="false" customHeight="false" outlineLevel="0" collapsed="false">
      <c r="A136" s="2" t="n">
        <v>329700</v>
      </c>
      <c r="B136" s="22" t="s">
        <v>49</v>
      </c>
      <c r="C136" s="22" t="s">
        <v>735</v>
      </c>
      <c r="D136" s="22" t="s">
        <v>51</v>
      </c>
      <c r="G136" s="23" t="s">
        <v>52</v>
      </c>
      <c r="H136" s="19" t="n">
        <v>11</v>
      </c>
      <c r="I136" s="23" t="s">
        <v>53</v>
      </c>
      <c r="J136" s="23" t="s">
        <v>54</v>
      </c>
      <c r="K136" s="23" t="s">
        <v>55</v>
      </c>
      <c r="L136" s="23" t="s">
        <v>65</v>
      </c>
      <c r="M136" s="23" t="s">
        <v>736</v>
      </c>
      <c r="N136" s="22" t="s">
        <v>737</v>
      </c>
      <c r="O136" s="22" t="s">
        <v>600</v>
      </c>
      <c r="P136" s="22" t="s">
        <v>738</v>
      </c>
      <c r="R136" s="22" t="s">
        <v>61</v>
      </c>
      <c r="S136" s="22" t="s">
        <v>739</v>
      </c>
      <c r="T136" s="22" t="s">
        <v>46</v>
      </c>
      <c r="X136" s="22" t="s">
        <v>45</v>
      </c>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57" hidden="false" customHeight="false" outlineLevel="0" collapsed="false">
      <c r="A137" s="2" t="n">
        <v>329701</v>
      </c>
      <c r="B137" s="22" t="s">
        <v>49</v>
      </c>
      <c r="C137" s="22" t="s">
        <v>740</v>
      </c>
      <c r="D137" s="22" t="s">
        <v>51</v>
      </c>
      <c r="G137" s="23" t="s">
        <v>52</v>
      </c>
      <c r="H137" s="19" t="n">
        <v>12</v>
      </c>
      <c r="I137" s="23" t="s">
        <v>53</v>
      </c>
      <c r="J137" s="23" t="s">
        <v>54</v>
      </c>
      <c r="K137" s="23" t="s">
        <v>55</v>
      </c>
      <c r="L137" s="23" t="s">
        <v>65</v>
      </c>
      <c r="M137" s="23" t="s">
        <v>741</v>
      </c>
      <c r="N137" s="22" t="s">
        <v>742</v>
      </c>
      <c r="O137" s="22" t="s">
        <v>137</v>
      </c>
      <c r="P137" s="22" t="s">
        <v>743</v>
      </c>
      <c r="R137" s="22" t="s">
        <v>81</v>
      </c>
      <c r="S137" s="22" t="s">
        <v>744</v>
      </c>
      <c r="T137" s="22" t="s">
        <v>46</v>
      </c>
      <c r="V137" s="22" t="s">
        <v>745</v>
      </c>
      <c r="X137" s="22" t="s">
        <v>45</v>
      </c>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46" hidden="false" customHeight="false" outlineLevel="0" collapsed="false">
      <c r="A138" s="2" t="n">
        <v>330014</v>
      </c>
      <c r="B138" s="22" t="s">
        <v>190</v>
      </c>
      <c r="C138" s="22" t="s">
        <v>746</v>
      </c>
      <c r="D138" s="22" t="s">
        <v>166</v>
      </c>
      <c r="G138" s="23" t="s">
        <v>167</v>
      </c>
      <c r="H138" s="19" t="n">
        <v>6</v>
      </c>
      <c r="J138" s="23" t="s">
        <v>168</v>
      </c>
      <c r="L138" s="23" t="s">
        <v>88</v>
      </c>
      <c r="M138" s="23" t="s">
        <v>747</v>
      </c>
      <c r="N138" s="22" t="s">
        <v>748</v>
      </c>
      <c r="O138" s="22" t="s">
        <v>117</v>
      </c>
      <c r="P138" s="22" t="s">
        <v>749</v>
      </c>
      <c r="R138" s="22" t="s">
        <v>61</v>
      </c>
      <c r="S138" s="22" t="s">
        <v>750</v>
      </c>
      <c r="T138" s="22" t="s">
        <v>46</v>
      </c>
      <c r="X138" s="22" t="s">
        <v>45</v>
      </c>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90" hidden="false" customHeight="false" outlineLevel="0" collapsed="false">
      <c r="A139" s="2" t="n">
        <v>330011</v>
      </c>
      <c r="B139" s="22" t="s">
        <v>190</v>
      </c>
      <c r="C139" s="22" t="s">
        <v>751</v>
      </c>
      <c r="D139" s="22" t="s">
        <v>166</v>
      </c>
      <c r="G139" s="23" t="s">
        <v>167</v>
      </c>
      <c r="H139" s="19" t="n">
        <v>3</v>
      </c>
      <c r="J139" s="23" t="s">
        <v>168</v>
      </c>
      <c r="L139" s="23" t="s">
        <v>88</v>
      </c>
      <c r="M139" s="23" t="s">
        <v>747</v>
      </c>
      <c r="N139" s="22" t="s">
        <v>748</v>
      </c>
      <c r="O139" s="22" t="s">
        <v>117</v>
      </c>
      <c r="P139" s="22" t="s">
        <v>752</v>
      </c>
      <c r="R139" s="22" t="s">
        <v>81</v>
      </c>
      <c r="S139" s="22" t="s">
        <v>753</v>
      </c>
      <c r="T139" s="22" t="s">
        <v>46</v>
      </c>
      <c r="X139" s="22" t="s">
        <v>45</v>
      </c>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46" hidden="false" customHeight="false" outlineLevel="0" collapsed="false">
      <c r="A140" s="2" t="n">
        <v>330010</v>
      </c>
      <c r="B140" s="22" t="s">
        <v>190</v>
      </c>
      <c r="C140" s="22" t="s">
        <v>754</v>
      </c>
      <c r="D140" s="22" t="s">
        <v>166</v>
      </c>
      <c r="G140" s="23" t="s">
        <v>167</v>
      </c>
      <c r="H140" s="19" t="n">
        <v>2</v>
      </c>
      <c r="J140" s="23" t="s">
        <v>168</v>
      </c>
      <c r="L140" s="23" t="s">
        <v>88</v>
      </c>
      <c r="M140" s="23" t="s">
        <v>747</v>
      </c>
      <c r="N140" s="22" t="s">
        <v>748</v>
      </c>
      <c r="O140" s="22" t="s">
        <v>117</v>
      </c>
      <c r="P140" s="22" t="s">
        <v>363</v>
      </c>
      <c r="R140" s="22" t="s">
        <v>61</v>
      </c>
      <c r="S140" s="22" t="s">
        <v>755</v>
      </c>
      <c r="T140" s="22" t="s">
        <v>46</v>
      </c>
      <c r="X140" s="22" t="s">
        <v>45</v>
      </c>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01" hidden="false" customHeight="false" outlineLevel="0" collapsed="false">
      <c r="A141" s="2" t="n">
        <v>330116</v>
      </c>
      <c r="B141" s="22" t="s">
        <v>756</v>
      </c>
      <c r="C141" s="22" t="s">
        <v>757</v>
      </c>
      <c r="D141" s="22" t="s">
        <v>758</v>
      </c>
      <c r="G141" s="23" t="s">
        <v>52</v>
      </c>
      <c r="H141" s="19" t="n">
        <v>1</v>
      </c>
      <c r="I141" s="23" t="s">
        <v>759</v>
      </c>
      <c r="J141" s="23" t="s">
        <v>395</v>
      </c>
      <c r="K141" s="23" t="s">
        <v>760</v>
      </c>
      <c r="L141" s="23" t="s">
        <v>65</v>
      </c>
      <c r="P141" s="22" t="s">
        <v>761</v>
      </c>
      <c r="Q141" s="22" t="s">
        <v>762</v>
      </c>
      <c r="R141" s="22" t="s">
        <v>81</v>
      </c>
      <c r="S141" s="22" t="s">
        <v>763</v>
      </c>
      <c r="T141" s="22" t="s">
        <v>47</v>
      </c>
      <c r="U141" s="22" t="s">
        <v>764</v>
      </c>
      <c r="V141" s="22" t="s">
        <v>63</v>
      </c>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01" hidden="false" customHeight="false" outlineLevel="0" collapsed="false">
      <c r="A142" s="2" t="n">
        <v>329121</v>
      </c>
      <c r="B142" s="22" t="s">
        <v>765</v>
      </c>
      <c r="C142" s="22" t="s">
        <v>766</v>
      </c>
      <c r="D142" s="22" t="s">
        <v>767</v>
      </c>
      <c r="G142" s="23" t="s">
        <v>52</v>
      </c>
      <c r="H142" s="19" t="n">
        <v>1</v>
      </c>
      <c r="I142" s="23" t="s">
        <v>768</v>
      </c>
      <c r="J142" s="23" t="s">
        <v>54</v>
      </c>
      <c r="K142" s="23" t="s">
        <v>769</v>
      </c>
      <c r="L142" s="23" t="s">
        <v>88</v>
      </c>
      <c r="P142" s="22" t="s">
        <v>770</v>
      </c>
      <c r="R142" s="22" t="s">
        <v>61</v>
      </c>
      <c r="S142" s="22" t="s">
        <v>63</v>
      </c>
      <c r="T142" s="22" t="s">
        <v>47</v>
      </c>
      <c r="U142" s="22" t="s">
        <v>771</v>
      </c>
      <c r="V142" s="22" t="s">
        <v>63</v>
      </c>
      <c r="W142" s="22" t="s">
        <v>513</v>
      </c>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2:U17 U94:U9999 U19:U92">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142"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true">
    <pageSetUpPr fitToPage="false"/>
  </sheetPr>
  <dimension ref="A1:CV142"/>
  <sheetViews>
    <sheetView showFormulas="false" showGridLines="true" showRowColHeaders="true" showZeros="true" rightToLeft="false" tabSelected="false" showOutlineSymbols="true" defaultGridColor="true" view="normal" topLeftCell="A1" colorId="64" zoomScale="120" zoomScaleNormal="120" zoomScalePageLayoutView="100" workbookViewId="0">
      <pane xSplit="3" ySplit="1" topLeftCell="D20" activePane="bottomRight" state="frozen"/>
      <selection pane="topLeft" activeCell="A1" activeCellId="0" sqref="A1"/>
      <selection pane="topRight" activeCell="D1" activeCellId="0" sqref="D1"/>
      <selection pane="bottomLeft" activeCell="A20" activeCellId="0" sqref="A20"/>
      <selection pane="bottomRight" activeCell="S24" activeCellId="0" sqref="S24"/>
    </sheetView>
  </sheetViews>
  <sheetFormatPr defaultColWidth="8.83203125" defaultRowHeight="12.8" zeroHeight="false" outlineLevelRow="0" outlineLevelCol="0"/>
  <cols>
    <col collapsed="false" customWidth="true" hidden="true" outlineLevel="0" max="1" min="1" style="2" width="12.5"/>
    <col collapsed="false" customWidth="true" hidden="true" outlineLevel="0" max="2" min="2" style="2" width="10.83"/>
    <col collapsed="false" customWidth="true" hidden="false" outlineLevel="0" max="3" min="3" style="2" width="11.55"/>
    <col collapsed="false" customWidth="true" hidden="false" outlineLevel="0" max="4" min="4" style="2" width="18.22"/>
    <col collapsed="false" customWidth="true" hidden="true" outlineLevel="0" max="6" min="5" style="2" width="12.5"/>
    <col collapsed="false" customWidth="true" hidden="true" outlineLevel="0" max="8" min="7" style="19" width="7.67"/>
    <col collapsed="false" customWidth="true" hidden="true" outlineLevel="0" max="9" min="9" style="19" width="14.16"/>
    <col collapsed="false" customWidth="true" hidden="false" outlineLevel="0" max="10" min="10" style="19" width="9"/>
    <col collapsed="false" customWidth="true" hidden="false" outlineLevel="0" max="11" min="11" style="19" width="4.75"/>
    <col collapsed="false" customWidth="true" hidden="false" outlineLevel="0" max="12" min="12" style="19" width="9.04"/>
    <col collapsed="false" customWidth="true" hidden="false" outlineLevel="0" max="13" min="13" style="19" width="7.33"/>
    <col collapsed="false" customWidth="true" hidden="false" outlineLevel="0" max="14" min="14" style="2" width="9.33"/>
    <col collapsed="false" customWidth="true" hidden="false" outlineLevel="0" max="15" min="15" style="2" width="6.15"/>
    <col collapsed="false" customWidth="true" hidden="false" outlineLevel="0" max="16" min="16" style="2" width="32.88"/>
    <col collapsed="false" customWidth="true" hidden="false" outlineLevel="0" max="17" min="17" style="2" width="3.97"/>
    <col collapsed="false" customWidth="true" hidden="false" outlineLevel="0" max="18" min="18" style="2" width="6.81"/>
    <col collapsed="false" customWidth="true" hidden="false" outlineLevel="0" max="19" min="19" style="2" width="34.83"/>
    <col collapsed="false" customWidth="true" hidden="false" outlineLevel="0" max="20" min="20" style="2" width="11.82"/>
    <col collapsed="false" customWidth="true" hidden="false" outlineLevel="0" max="21" min="21" style="25" width="34.19"/>
    <col collapsed="false" customWidth="true" hidden="false" outlineLevel="0" max="22" min="22" style="2" width="25.84"/>
    <col collapsed="false" customWidth="true" hidden="false" outlineLevel="0" max="23" min="23" style="2" width="29.9"/>
    <col collapsed="false" customWidth="false" hidden="false" outlineLevel="0" max="33" min="28" style="2" width="8.83"/>
  </cols>
  <sheetData>
    <row r="1" customFormat="false" ht="90.75" hidden="false" customHeight="false" outlineLevel="0" collapsed="false">
      <c r="A1" s="20" t="s">
        <v>22</v>
      </c>
      <c r="B1" s="20" t="s">
        <v>23</v>
      </c>
      <c r="C1" s="20" t="s">
        <v>24</v>
      </c>
      <c r="D1" s="20" t="s">
        <v>25</v>
      </c>
      <c r="E1" s="20" t="s">
        <v>26</v>
      </c>
      <c r="F1" s="20" t="s">
        <v>27</v>
      </c>
      <c r="G1" s="20" t="s">
        <v>28</v>
      </c>
      <c r="H1" s="20" t="s">
        <v>29</v>
      </c>
      <c r="I1" s="20" t="s">
        <v>30</v>
      </c>
      <c r="J1" s="26" t="s">
        <v>31</v>
      </c>
      <c r="K1" s="20" t="s">
        <v>32</v>
      </c>
      <c r="L1" s="20" t="s">
        <v>33</v>
      </c>
      <c r="M1" s="20" t="s">
        <v>34</v>
      </c>
      <c r="N1" s="20" t="s">
        <v>35</v>
      </c>
      <c r="O1" s="20" t="s">
        <v>36</v>
      </c>
      <c r="P1" s="20" t="s">
        <v>37</v>
      </c>
      <c r="Q1" s="20" t="s">
        <v>38</v>
      </c>
      <c r="R1" s="20" t="s">
        <v>39</v>
      </c>
      <c r="S1" s="20" t="s">
        <v>40</v>
      </c>
      <c r="T1" s="21" t="s">
        <v>41</v>
      </c>
      <c r="U1" s="21" t="s">
        <v>42</v>
      </c>
      <c r="V1" s="20" t="s">
        <v>43</v>
      </c>
      <c r="W1" s="20" t="s">
        <v>44</v>
      </c>
      <c r="X1" s="20" t="s">
        <v>45</v>
      </c>
      <c r="AC1" s="2" t="s">
        <v>46</v>
      </c>
      <c r="AD1" s="2" t="s">
        <v>47</v>
      </c>
      <c r="AE1" s="2" t="s">
        <v>48</v>
      </c>
    </row>
    <row r="2" customFormat="false" ht="91" hidden="true" customHeight="false" outlineLevel="0" collapsed="false">
      <c r="A2" s="2" t="n">
        <v>332012</v>
      </c>
      <c r="B2" s="22" t="s">
        <v>772</v>
      </c>
      <c r="C2" s="22" t="s">
        <v>773</v>
      </c>
      <c r="D2" s="22" t="s">
        <v>104</v>
      </c>
      <c r="G2" s="23" t="s">
        <v>52</v>
      </c>
      <c r="H2" s="19" t="n">
        <v>9</v>
      </c>
      <c r="I2" s="23" t="s">
        <v>105</v>
      </c>
      <c r="J2" s="27" t="s">
        <v>54</v>
      </c>
      <c r="K2" s="23" t="s">
        <v>106</v>
      </c>
      <c r="L2" s="23" t="s">
        <v>88</v>
      </c>
      <c r="M2" s="23" t="n">
        <v>666</v>
      </c>
      <c r="N2" s="22" t="s">
        <v>774</v>
      </c>
      <c r="O2" s="22" t="n">
        <v>8</v>
      </c>
      <c r="P2" s="22" t="s">
        <v>775</v>
      </c>
      <c r="R2" s="22" t="s">
        <v>61</v>
      </c>
      <c r="S2" s="22" t="s">
        <v>776</v>
      </c>
      <c r="T2" s="22" t="s">
        <v>48</v>
      </c>
      <c r="U2" s="28" t="s">
        <v>777</v>
      </c>
      <c r="V2" s="22"/>
      <c r="W2" s="28"/>
      <c r="X2" s="22" t="s">
        <v>45</v>
      </c>
      <c r="Y2" s="2"/>
      <c r="Z2" s="2"/>
      <c r="AA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customFormat="false" ht="79.6" hidden="true" customHeight="false" outlineLevel="0" collapsed="false">
      <c r="A3" s="2" t="n">
        <v>332011</v>
      </c>
      <c r="B3" s="22" t="s">
        <v>772</v>
      </c>
      <c r="C3" s="22" t="s">
        <v>778</v>
      </c>
      <c r="D3" s="22" t="s">
        <v>104</v>
      </c>
      <c r="G3" s="23" t="s">
        <v>52</v>
      </c>
      <c r="H3" s="19" t="n">
        <v>8</v>
      </c>
      <c r="I3" s="23" t="s">
        <v>105</v>
      </c>
      <c r="J3" s="27" t="s">
        <v>54</v>
      </c>
      <c r="K3" s="23" t="s">
        <v>106</v>
      </c>
      <c r="L3" s="23" t="s">
        <v>88</v>
      </c>
      <c r="M3" s="23" t="n">
        <v>666</v>
      </c>
      <c r="N3" s="22" t="s">
        <v>774</v>
      </c>
      <c r="O3" s="22" t="n">
        <v>4</v>
      </c>
      <c r="P3" s="22" t="s">
        <v>779</v>
      </c>
      <c r="R3" s="22" t="s">
        <v>81</v>
      </c>
      <c r="S3" s="22" t="s">
        <v>780</v>
      </c>
      <c r="T3" s="22" t="s">
        <v>46</v>
      </c>
      <c r="U3" s="22"/>
      <c r="V3" s="22"/>
      <c r="X3" s="2" t="s">
        <v>45</v>
      </c>
      <c r="Y3" s="2"/>
      <c r="Z3" s="2"/>
      <c r="AA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row>
    <row r="4" customFormat="false" ht="146.75" hidden="true" customHeight="false" outlineLevel="0" collapsed="false">
      <c r="A4" s="2" t="n">
        <v>332010</v>
      </c>
      <c r="B4" s="22" t="s">
        <v>772</v>
      </c>
      <c r="C4" s="22" t="s">
        <v>781</v>
      </c>
      <c r="D4" s="22" t="s">
        <v>104</v>
      </c>
      <c r="G4" s="23" t="s">
        <v>52</v>
      </c>
      <c r="H4" s="19" t="n">
        <v>7</v>
      </c>
      <c r="I4" s="23" t="s">
        <v>105</v>
      </c>
      <c r="J4" s="27" t="s">
        <v>54</v>
      </c>
      <c r="K4" s="23" t="s">
        <v>106</v>
      </c>
      <c r="L4" s="23" t="s">
        <v>88</v>
      </c>
      <c r="M4" s="23" t="n">
        <v>608</v>
      </c>
      <c r="N4" s="22" t="s">
        <v>520</v>
      </c>
      <c r="O4" s="2" t="n">
        <v>27</v>
      </c>
      <c r="P4" s="22" t="s">
        <v>782</v>
      </c>
      <c r="R4" s="22" t="s">
        <v>61</v>
      </c>
      <c r="S4" s="22" t="s">
        <v>783</v>
      </c>
      <c r="T4" s="22" t="s">
        <v>46</v>
      </c>
      <c r="V4" s="22"/>
      <c r="X4" s="22" t="s">
        <v>45</v>
      </c>
      <c r="Y4" s="2"/>
      <c r="Z4" s="2"/>
      <c r="AA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customFormat="false" ht="43.5" hidden="true" customHeight="false" outlineLevel="0" collapsed="false">
      <c r="A5" s="2" t="n">
        <v>332009</v>
      </c>
      <c r="B5" s="22" t="s">
        <v>772</v>
      </c>
      <c r="C5" s="22" t="s">
        <v>784</v>
      </c>
      <c r="D5" s="22" t="s">
        <v>104</v>
      </c>
      <c r="G5" s="23" t="s">
        <v>52</v>
      </c>
      <c r="H5" s="19" t="n">
        <v>6</v>
      </c>
      <c r="I5" s="23" t="s">
        <v>105</v>
      </c>
      <c r="J5" s="27" t="s">
        <v>54</v>
      </c>
      <c r="K5" s="23" t="s">
        <v>106</v>
      </c>
      <c r="L5" s="23" t="s">
        <v>56</v>
      </c>
      <c r="M5" s="23" t="n">
        <v>608</v>
      </c>
      <c r="N5" s="22" t="s">
        <v>520</v>
      </c>
      <c r="O5" s="22" t="n">
        <v>27</v>
      </c>
      <c r="P5" s="22" t="s">
        <v>785</v>
      </c>
      <c r="R5" s="22" t="s">
        <v>81</v>
      </c>
      <c r="S5" s="22" t="s">
        <v>786</v>
      </c>
      <c r="T5" s="22" t="s">
        <v>46</v>
      </c>
      <c r="V5" s="22"/>
      <c r="X5" s="22" t="s">
        <v>45</v>
      </c>
      <c r="Y5" s="2"/>
      <c r="Z5" s="2"/>
      <c r="AA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customFormat="false" ht="43.5" hidden="true" customHeight="false" outlineLevel="0" collapsed="false">
      <c r="A6" s="2" t="n">
        <v>332008</v>
      </c>
      <c r="B6" s="22" t="s">
        <v>772</v>
      </c>
      <c r="C6" s="22" t="s">
        <v>787</v>
      </c>
      <c r="D6" s="22" t="s">
        <v>104</v>
      </c>
      <c r="G6" s="23" t="s">
        <v>52</v>
      </c>
      <c r="H6" s="19" t="n">
        <v>5</v>
      </c>
      <c r="I6" s="23" t="s">
        <v>105</v>
      </c>
      <c r="J6" s="27" t="s">
        <v>54</v>
      </c>
      <c r="K6" s="23" t="s">
        <v>106</v>
      </c>
      <c r="L6" s="23" t="s">
        <v>56</v>
      </c>
      <c r="M6" s="23" t="n">
        <v>608</v>
      </c>
      <c r="N6" s="22" t="s">
        <v>520</v>
      </c>
      <c r="O6" s="22" t="n">
        <v>25</v>
      </c>
      <c r="P6" s="22" t="s">
        <v>788</v>
      </c>
      <c r="R6" s="22" t="s">
        <v>81</v>
      </c>
      <c r="S6" s="22" t="s">
        <v>786</v>
      </c>
      <c r="T6" s="22" t="s">
        <v>46</v>
      </c>
      <c r="V6" s="22"/>
      <c r="X6" s="22" t="s">
        <v>45</v>
      </c>
      <c r="Y6" s="2"/>
      <c r="Z6" s="2"/>
      <c r="AA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customFormat="false" ht="43.5" hidden="true" customHeight="false" outlineLevel="0" collapsed="false">
      <c r="A7" s="2" t="n">
        <v>332007</v>
      </c>
      <c r="B7" s="22" t="s">
        <v>772</v>
      </c>
      <c r="C7" s="22" t="s">
        <v>789</v>
      </c>
      <c r="D7" s="22" t="s">
        <v>104</v>
      </c>
      <c r="G7" s="23" t="s">
        <v>52</v>
      </c>
      <c r="H7" s="19" t="n">
        <v>4</v>
      </c>
      <c r="I7" s="23" t="s">
        <v>105</v>
      </c>
      <c r="J7" s="27" t="s">
        <v>54</v>
      </c>
      <c r="K7" s="23" t="s">
        <v>106</v>
      </c>
      <c r="L7" s="23" t="s">
        <v>56</v>
      </c>
      <c r="M7" s="23" t="n">
        <v>508</v>
      </c>
      <c r="N7" s="22" t="s">
        <v>790</v>
      </c>
      <c r="O7" s="2" t="n">
        <v>17</v>
      </c>
      <c r="P7" s="22" t="s">
        <v>791</v>
      </c>
      <c r="R7" s="22" t="s">
        <v>81</v>
      </c>
      <c r="S7" s="22" t="s">
        <v>792</v>
      </c>
      <c r="T7" s="22" t="s">
        <v>46</v>
      </c>
      <c r="U7" s="22"/>
      <c r="V7" s="22"/>
      <c r="X7" s="22" t="s">
        <v>45</v>
      </c>
      <c r="Y7" s="2"/>
      <c r="Z7" s="2"/>
      <c r="AA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customFormat="false" ht="43.5" hidden="true" customHeight="false" outlineLevel="0" collapsed="false">
      <c r="A8" s="2" t="n">
        <v>332006</v>
      </c>
      <c r="B8" s="22" t="s">
        <v>772</v>
      </c>
      <c r="C8" s="22" t="s">
        <v>793</v>
      </c>
      <c r="D8" s="22" t="s">
        <v>104</v>
      </c>
      <c r="G8" s="23" t="s">
        <v>52</v>
      </c>
      <c r="H8" s="19" t="n">
        <v>3</v>
      </c>
      <c r="I8" s="23" t="s">
        <v>105</v>
      </c>
      <c r="J8" s="27" t="s">
        <v>54</v>
      </c>
      <c r="K8" s="23" t="s">
        <v>106</v>
      </c>
      <c r="L8" s="23" t="s">
        <v>56</v>
      </c>
      <c r="M8" s="23" t="n">
        <v>471</v>
      </c>
      <c r="N8" s="22" t="s">
        <v>794</v>
      </c>
      <c r="O8" s="2" t="n">
        <v>12</v>
      </c>
      <c r="P8" s="22" t="s">
        <v>795</v>
      </c>
      <c r="R8" s="22" t="s">
        <v>81</v>
      </c>
      <c r="S8" s="22" t="s">
        <v>796</v>
      </c>
      <c r="T8" s="22" t="s">
        <v>46</v>
      </c>
      <c r="U8" s="22"/>
      <c r="V8" s="22"/>
      <c r="X8" s="22" t="s">
        <v>45</v>
      </c>
      <c r="Y8" s="2"/>
      <c r="Z8" s="2"/>
      <c r="AA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customFormat="false" ht="101.95" hidden="true" customHeight="false" outlineLevel="0" collapsed="false">
      <c r="A9" s="2" t="n">
        <v>332005</v>
      </c>
      <c r="B9" s="22" t="s">
        <v>772</v>
      </c>
      <c r="C9" s="22" t="s">
        <v>797</v>
      </c>
      <c r="D9" s="22" t="s">
        <v>104</v>
      </c>
      <c r="G9" s="23" t="s">
        <v>52</v>
      </c>
      <c r="H9" s="19" t="n">
        <v>2</v>
      </c>
      <c r="I9" s="23" t="s">
        <v>105</v>
      </c>
      <c r="J9" s="27" t="s">
        <v>54</v>
      </c>
      <c r="K9" s="23" t="s">
        <v>106</v>
      </c>
      <c r="L9" s="23" t="s">
        <v>88</v>
      </c>
      <c r="M9" s="23" t="n">
        <v>470</v>
      </c>
      <c r="N9" s="22" t="s">
        <v>798</v>
      </c>
      <c r="O9" s="2" t="n">
        <v>24</v>
      </c>
      <c r="P9" s="22" t="s">
        <v>799</v>
      </c>
      <c r="R9" s="22" t="s">
        <v>61</v>
      </c>
      <c r="S9" s="22" t="s">
        <v>800</v>
      </c>
      <c r="T9" s="22" t="s">
        <v>46</v>
      </c>
      <c r="U9" s="22"/>
      <c r="V9" s="22"/>
      <c r="X9" s="22" t="s">
        <v>45</v>
      </c>
      <c r="Y9" s="2"/>
      <c r="Z9" s="2"/>
      <c r="AA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customFormat="false" ht="113.15" hidden="true" customHeight="false" outlineLevel="0" collapsed="false">
      <c r="A10" s="2" t="n">
        <v>332004</v>
      </c>
      <c r="B10" s="22" t="s">
        <v>772</v>
      </c>
      <c r="C10" s="22" t="s">
        <v>801</v>
      </c>
      <c r="D10" s="22" t="s">
        <v>104</v>
      </c>
      <c r="G10" s="23" t="s">
        <v>52</v>
      </c>
      <c r="H10" s="19" t="n">
        <v>1</v>
      </c>
      <c r="I10" s="23" t="s">
        <v>105</v>
      </c>
      <c r="J10" s="27" t="s">
        <v>54</v>
      </c>
      <c r="K10" s="23" t="s">
        <v>106</v>
      </c>
      <c r="L10" s="23" t="s">
        <v>88</v>
      </c>
      <c r="M10" s="23" t="n">
        <v>447</v>
      </c>
      <c r="N10" s="22" t="s">
        <v>379</v>
      </c>
      <c r="O10" s="22" t="n">
        <v>18</v>
      </c>
      <c r="P10" s="22" t="s">
        <v>802</v>
      </c>
      <c r="R10" s="22" t="s">
        <v>61</v>
      </c>
      <c r="S10" s="22" t="s">
        <v>803</v>
      </c>
      <c r="T10" s="22" t="s">
        <v>48</v>
      </c>
      <c r="U10" s="22" t="s">
        <v>804</v>
      </c>
      <c r="V10" s="22"/>
      <c r="W10" s="29"/>
      <c r="X10" s="22" t="s">
        <v>45</v>
      </c>
      <c r="Y10" s="2"/>
      <c r="Z10" s="2"/>
      <c r="AA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customFormat="false" ht="68.4" hidden="false" customHeight="false" outlineLevel="0" collapsed="false">
      <c r="A11" s="2" t="n">
        <v>331992</v>
      </c>
      <c r="B11" s="22" t="s">
        <v>805</v>
      </c>
      <c r="C11" s="22" t="s">
        <v>806</v>
      </c>
      <c r="D11" s="22" t="s">
        <v>758</v>
      </c>
      <c r="G11" s="23" t="s">
        <v>52</v>
      </c>
      <c r="H11" s="19" t="n">
        <v>4</v>
      </c>
      <c r="I11" s="23" t="s">
        <v>759</v>
      </c>
      <c r="J11" s="27" t="s">
        <v>395</v>
      </c>
      <c r="K11" s="23" t="s">
        <v>760</v>
      </c>
      <c r="L11" s="23" t="s">
        <v>56</v>
      </c>
      <c r="M11" s="23" t="n">
        <v>204</v>
      </c>
      <c r="N11" s="22" t="s">
        <v>807</v>
      </c>
      <c r="O11" s="22" t="n">
        <v>19</v>
      </c>
      <c r="P11" s="22" t="s">
        <v>808</v>
      </c>
      <c r="R11" s="22" t="s">
        <v>81</v>
      </c>
      <c r="S11" s="22" t="s">
        <v>809</v>
      </c>
      <c r="T11" s="22" t="s">
        <v>47</v>
      </c>
      <c r="U11" s="22" t="s">
        <v>810</v>
      </c>
      <c r="V11" s="22"/>
      <c r="X11" s="22"/>
      <c r="Y11" s="2"/>
      <c r="Z11" s="2"/>
      <c r="AA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customFormat="false" ht="90.75" hidden="false" customHeight="false" outlineLevel="0" collapsed="false">
      <c r="A12" s="2" t="n">
        <v>331991</v>
      </c>
      <c r="B12" s="22" t="s">
        <v>811</v>
      </c>
      <c r="C12" s="22" t="s">
        <v>812</v>
      </c>
      <c r="D12" s="22" t="s">
        <v>758</v>
      </c>
      <c r="G12" s="23" t="s">
        <v>52</v>
      </c>
      <c r="H12" s="19" t="n">
        <v>3</v>
      </c>
      <c r="I12" s="23" t="s">
        <v>759</v>
      </c>
      <c r="J12" s="27" t="s">
        <v>395</v>
      </c>
      <c r="K12" s="23" t="s">
        <v>760</v>
      </c>
      <c r="L12" s="23" t="s">
        <v>56</v>
      </c>
      <c r="M12" s="23" t="n">
        <v>204</v>
      </c>
      <c r="N12" s="22" t="s">
        <v>807</v>
      </c>
      <c r="O12" s="22" t="n">
        <v>31</v>
      </c>
      <c r="P12" s="22" t="s">
        <v>808</v>
      </c>
      <c r="R12" s="22" t="s">
        <v>81</v>
      </c>
      <c r="S12" s="22" t="s">
        <v>813</v>
      </c>
      <c r="T12" s="22" t="s">
        <v>47</v>
      </c>
      <c r="U12" s="22" t="s">
        <v>810</v>
      </c>
      <c r="V12" s="22"/>
      <c r="X12" s="22"/>
      <c r="Y12" s="2"/>
      <c r="Z12" s="2"/>
      <c r="AA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customFormat="false" ht="124.35" hidden="false" customHeight="false" outlineLevel="0" collapsed="false">
      <c r="A13" s="2" t="n">
        <v>331990</v>
      </c>
      <c r="B13" s="22" t="s">
        <v>814</v>
      </c>
      <c r="C13" s="22" t="s">
        <v>815</v>
      </c>
      <c r="D13" s="22" t="s">
        <v>758</v>
      </c>
      <c r="G13" s="23" t="s">
        <v>52</v>
      </c>
      <c r="H13" s="19" t="n">
        <v>2</v>
      </c>
      <c r="I13" s="23" t="s">
        <v>759</v>
      </c>
      <c r="J13" s="27" t="s">
        <v>395</v>
      </c>
      <c r="K13" s="23" t="s">
        <v>760</v>
      </c>
      <c r="L13" s="23" t="s">
        <v>88</v>
      </c>
      <c r="M13" s="23" t="n">
        <v>24</v>
      </c>
      <c r="N13" s="22" t="s">
        <v>816</v>
      </c>
      <c r="O13" s="22" t="n">
        <v>32</v>
      </c>
      <c r="P13" s="22" t="s">
        <v>817</v>
      </c>
      <c r="R13" s="22" t="s">
        <v>81</v>
      </c>
      <c r="S13" s="22" t="s">
        <v>818</v>
      </c>
      <c r="T13" s="22" t="s">
        <v>47</v>
      </c>
      <c r="U13" s="22" t="s">
        <v>810</v>
      </c>
      <c r="V13" s="22"/>
      <c r="X13" s="22"/>
      <c r="Y13" s="2"/>
      <c r="Z13" s="2"/>
      <c r="AA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customFormat="false" ht="113.15" hidden="false" customHeight="false" outlineLevel="0" collapsed="false">
      <c r="A14" s="2" t="n">
        <v>331989</v>
      </c>
      <c r="B14" s="22" t="s">
        <v>819</v>
      </c>
      <c r="C14" s="22" t="s">
        <v>820</v>
      </c>
      <c r="D14" s="22" t="s">
        <v>758</v>
      </c>
      <c r="G14" s="23" t="s">
        <v>52</v>
      </c>
      <c r="H14" s="19" t="n">
        <v>1</v>
      </c>
      <c r="I14" s="23" t="s">
        <v>759</v>
      </c>
      <c r="J14" s="27" t="s">
        <v>395</v>
      </c>
      <c r="K14" s="23" t="s">
        <v>760</v>
      </c>
      <c r="L14" s="23" t="s">
        <v>56</v>
      </c>
      <c r="M14" s="23" t="n">
        <v>20</v>
      </c>
      <c r="N14" s="22" t="n">
        <v>4.1</v>
      </c>
      <c r="O14" s="22" t="n">
        <v>9</v>
      </c>
      <c r="P14" s="22" t="s">
        <v>821</v>
      </c>
      <c r="R14" s="22" t="s">
        <v>81</v>
      </c>
      <c r="S14" s="22" t="s">
        <v>822</v>
      </c>
      <c r="T14" s="22" t="s">
        <v>47</v>
      </c>
      <c r="U14" s="22" t="s">
        <v>810</v>
      </c>
      <c r="V14" s="22"/>
      <c r="X14" s="22"/>
      <c r="Y14" s="2"/>
      <c r="Z14" s="2"/>
      <c r="AA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customFormat="false" ht="124.35" hidden="false" customHeight="false" outlineLevel="0" collapsed="false">
      <c r="A15" s="2" t="n">
        <v>331516</v>
      </c>
      <c r="B15" s="22" t="s">
        <v>823</v>
      </c>
      <c r="C15" s="22" t="s">
        <v>824</v>
      </c>
      <c r="D15" s="22" t="s">
        <v>516</v>
      </c>
      <c r="G15" s="23" t="s">
        <v>52</v>
      </c>
      <c r="H15" s="19" t="n">
        <v>7</v>
      </c>
      <c r="I15" s="23" t="s">
        <v>517</v>
      </c>
      <c r="J15" s="27" t="s">
        <v>54</v>
      </c>
      <c r="K15" s="23" t="s">
        <v>518</v>
      </c>
      <c r="L15" s="23" t="s">
        <v>88</v>
      </c>
      <c r="M15" s="23" t="n">
        <v>613</v>
      </c>
      <c r="N15" s="22" t="s">
        <v>541</v>
      </c>
      <c r="O15" s="2" t="n">
        <v>2</v>
      </c>
      <c r="P15" s="22" t="s">
        <v>825</v>
      </c>
      <c r="R15" s="22" t="s">
        <v>61</v>
      </c>
      <c r="S15" s="22" t="s">
        <v>826</v>
      </c>
      <c r="T15" s="22" t="s">
        <v>47</v>
      </c>
      <c r="U15" s="22" t="s">
        <v>827</v>
      </c>
      <c r="V15" s="22"/>
      <c r="W15" s="22"/>
      <c r="X15" s="22"/>
      <c r="Y15" s="2"/>
      <c r="Z15" s="2"/>
      <c r="AA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customFormat="false" ht="124.35" hidden="true" customHeight="false" outlineLevel="0" collapsed="false">
      <c r="A16" s="2" t="n">
        <v>331515</v>
      </c>
      <c r="B16" s="22" t="s">
        <v>823</v>
      </c>
      <c r="C16" s="22" t="s">
        <v>828</v>
      </c>
      <c r="D16" s="22" t="s">
        <v>516</v>
      </c>
      <c r="G16" s="23" t="s">
        <v>52</v>
      </c>
      <c r="H16" s="19" t="n">
        <v>6</v>
      </c>
      <c r="I16" s="23" t="s">
        <v>517</v>
      </c>
      <c r="J16" s="27" t="s">
        <v>54</v>
      </c>
      <c r="K16" s="23" t="s">
        <v>518</v>
      </c>
      <c r="L16" s="23" t="s">
        <v>88</v>
      </c>
      <c r="M16" s="23" t="n">
        <v>609</v>
      </c>
      <c r="N16" s="22" t="s">
        <v>520</v>
      </c>
      <c r="O16" s="22" t="n">
        <v>7</v>
      </c>
      <c r="P16" s="22" t="s">
        <v>829</v>
      </c>
      <c r="R16" s="22" t="s">
        <v>61</v>
      </c>
      <c r="S16" s="22" t="s">
        <v>375</v>
      </c>
      <c r="T16" s="22" t="s">
        <v>48</v>
      </c>
      <c r="U16" s="22" t="s">
        <v>830</v>
      </c>
      <c r="V16" s="22"/>
      <c r="W16" s="22"/>
      <c r="X16" s="22" t="s">
        <v>45</v>
      </c>
      <c r="Y16" s="2"/>
      <c r="Z16" s="2"/>
      <c r="AA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customFormat="false" ht="46" hidden="true" customHeight="false" outlineLevel="0" collapsed="false">
      <c r="A17" s="2" t="n">
        <v>331514</v>
      </c>
      <c r="B17" s="22" t="s">
        <v>823</v>
      </c>
      <c r="C17" s="22" t="s">
        <v>831</v>
      </c>
      <c r="D17" s="22" t="s">
        <v>516</v>
      </c>
      <c r="G17" s="23" t="s">
        <v>52</v>
      </c>
      <c r="H17" s="19" t="n">
        <v>5</v>
      </c>
      <c r="I17" s="23" t="s">
        <v>517</v>
      </c>
      <c r="J17" s="27" t="s">
        <v>54</v>
      </c>
      <c r="K17" s="23" t="s">
        <v>518</v>
      </c>
      <c r="L17" s="23" t="s">
        <v>88</v>
      </c>
      <c r="M17" s="23" t="n">
        <v>613</v>
      </c>
      <c r="N17" s="22" t="s">
        <v>541</v>
      </c>
      <c r="O17" s="22" t="n">
        <v>2</v>
      </c>
      <c r="P17" s="22" t="s">
        <v>832</v>
      </c>
      <c r="R17" s="22" t="s">
        <v>61</v>
      </c>
      <c r="S17" s="22" t="s">
        <v>833</v>
      </c>
      <c r="T17" s="22" t="s">
        <v>48</v>
      </c>
      <c r="U17" s="28" t="s">
        <v>834</v>
      </c>
      <c r="V17" s="22"/>
      <c r="W17" s="22"/>
      <c r="X17" s="22" t="s">
        <v>45</v>
      </c>
      <c r="Y17" s="2"/>
      <c r="Z17" s="2"/>
      <c r="AA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customFormat="false" ht="79.6" hidden="true" customHeight="false" outlineLevel="0" collapsed="false">
      <c r="A18" s="2" t="n">
        <v>331513</v>
      </c>
      <c r="B18" s="22" t="s">
        <v>823</v>
      </c>
      <c r="C18" s="22" t="s">
        <v>835</v>
      </c>
      <c r="D18" s="22" t="s">
        <v>516</v>
      </c>
      <c r="G18" s="23" t="s">
        <v>52</v>
      </c>
      <c r="H18" s="19" t="n">
        <v>4</v>
      </c>
      <c r="I18" s="23" t="s">
        <v>517</v>
      </c>
      <c r="J18" s="27" t="s">
        <v>54</v>
      </c>
      <c r="K18" s="23" t="s">
        <v>518</v>
      </c>
      <c r="L18" s="23" t="s">
        <v>88</v>
      </c>
      <c r="M18" s="23" t="n">
        <v>613</v>
      </c>
      <c r="N18" s="22" t="s">
        <v>541</v>
      </c>
      <c r="O18" s="22" t="n">
        <v>2</v>
      </c>
      <c r="P18" s="22" t="s">
        <v>836</v>
      </c>
      <c r="R18" s="22" t="s">
        <v>61</v>
      </c>
      <c r="S18" s="22" t="s">
        <v>375</v>
      </c>
      <c r="T18" s="22" t="s">
        <v>48</v>
      </c>
      <c r="U18" s="28" t="s">
        <v>837</v>
      </c>
      <c r="V18" s="22"/>
      <c r="W18" s="22"/>
      <c r="X18" s="22" t="s">
        <v>45</v>
      </c>
      <c r="Y18" s="2"/>
      <c r="Z18" s="2"/>
      <c r="AA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customFormat="false" ht="46" hidden="true" customHeight="false" outlineLevel="0" collapsed="false">
      <c r="A19" s="2" t="n">
        <v>331512</v>
      </c>
      <c r="B19" s="22" t="s">
        <v>823</v>
      </c>
      <c r="C19" s="22" t="s">
        <v>838</v>
      </c>
      <c r="D19" s="22" t="s">
        <v>516</v>
      </c>
      <c r="G19" s="23" t="s">
        <v>52</v>
      </c>
      <c r="H19" s="19" t="n">
        <v>3</v>
      </c>
      <c r="I19" s="23" t="s">
        <v>517</v>
      </c>
      <c r="J19" s="27" t="s">
        <v>54</v>
      </c>
      <c r="K19" s="23" t="s">
        <v>518</v>
      </c>
      <c r="L19" s="23" t="s">
        <v>88</v>
      </c>
      <c r="M19" s="23" t="n">
        <v>613</v>
      </c>
      <c r="N19" s="22" t="s">
        <v>541</v>
      </c>
      <c r="O19" s="22" t="n">
        <v>2</v>
      </c>
      <c r="P19" s="22" t="s">
        <v>839</v>
      </c>
      <c r="R19" s="22" t="s">
        <v>61</v>
      </c>
      <c r="S19" s="22" t="s">
        <v>840</v>
      </c>
      <c r="T19" s="22" t="s">
        <v>48</v>
      </c>
      <c r="U19" s="2" t="s">
        <v>841</v>
      </c>
      <c r="V19" s="22"/>
      <c r="X19" s="2" t="s">
        <v>45</v>
      </c>
      <c r="Y19" s="2"/>
      <c r="Z19" s="2"/>
      <c r="AA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customFormat="false" ht="68.4" hidden="false" customHeight="false" outlineLevel="0" collapsed="false">
      <c r="A20" s="2" t="n">
        <v>331511</v>
      </c>
      <c r="B20" s="22" t="s">
        <v>823</v>
      </c>
      <c r="C20" s="22" t="s">
        <v>842</v>
      </c>
      <c r="D20" s="22" t="s">
        <v>516</v>
      </c>
      <c r="G20" s="23" t="s">
        <v>52</v>
      </c>
      <c r="H20" s="19" t="n">
        <v>2</v>
      </c>
      <c r="I20" s="23" t="s">
        <v>517</v>
      </c>
      <c r="J20" s="27" t="s">
        <v>54</v>
      </c>
      <c r="K20" s="23" t="s">
        <v>518</v>
      </c>
      <c r="L20" s="23" t="s">
        <v>88</v>
      </c>
      <c r="M20" s="23" t="n">
        <v>608</v>
      </c>
      <c r="N20" s="22" t="s">
        <v>520</v>
      </c>
      <c r="O20" s="22" t="n">
        <v>18</v>
      </c>
      <c r="P20" s="22" t="s">
        <v>521</v>
      </c>
      <c r="R20" s="22" t="s">
        <v>61</v>
      </c>
      <c r="S20" s="22" t="s">
        <v>843</v>
      </c>
      <c r="T20" s="22" t="s">
        <v>47</v>
      </c>
      <c r="U20" s="25" t="s">
        <v>844</v>
      </c>
      <c r="V20" s="22"/>
      <c r="W20" s="22"/>
      <c r="X20" s="22"/>
      <c r="Y20" s="2"/>
      <c r="Z20" s="2"/>
      <c r="AA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customFormat="false" ht="79.85" hidden="false" customHeight="false" outlineLevel="0" collapsed="false">
      <c r="A21" s="2" t="n">
        <v>331510</v>
      </c>
      <c r="B21" s="22" t="s">
        <v>823</v>
      </c>
      <c r="C21" s="22" t="s">
        <v>845</v>
      </c>
      <c r="D21" s="22" t="s">
        <v>516</v>
      </c>
      <c r="G21" s="23" t="s">
        <v>52</v>
      </c>
      <c r="H21" s="19" t="n">
        <v>1</v>
      </c>
      <c r="I21" s="23" t="s">
        <v>517</v>
      </c>
      <c r="J21" s="27" t="s">
        <v>54</v>
      </c>
      <c r="K21" s="23" t="s">
        <v>518</v>
      </c>
      <c r="L21" s="23" t="s">
        <v>88</v>
      </c>
      <c r="M21" s="23" t="n">
        <v>608</v>
      </c>
      <c r="N21" s="22" t="s">
        <v>520</v>
      </c>
      <c r="O21" s="22" t="n">
        <v>28</v>
      </c>
      <c r="P21" s="22" t="s">
        <v>846</v>
      </c>
      <c r="R21" s="22" t="s">
        <v>61</v>
      </c>
      <c r="S21" s="22" t="s">
        <v>847</v>
      </c>
      <c r="T21" s="22" t="s">
        <v>47</v>
      </c>
      <c r="U21" s="28" t="s">
        <v>848</v>
      </c>
      <c r="V21" s="22"/>
      <c r="W21" s="22"/>
      <c r="X21" s="22"/>
      <c r="Y21" s="2"/>
      <c r="Z21" s="2"/>
      <c r="AA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customFormat="false" ht="43.5" hidden="true" customHeight="false" outlineLevel="0" collapsed="false">
      <c r="A22" s="2" t="n">
        <v>331487</v>
      </c>
      <c r="B22" s="22" t="s">
        <v>849</v>
      </c>
      <c r="C22" s="22" t="s">
        <v>850</v>
      </c>
      <c r="D22" s="22" t="s">
        <v>851</v>
      </c>
      <c r="G22" s="23" t="s">
        <v>52</v>
      </c>
      <c r="H22" s="19" t="n">
        <v>2</v>
      </c>
      <c r="I22" s="19" t="s">
        <v>183</v>
      </c>
      <c r="J22" s="27" t="s">
        <v>369</v>
      </c>
      <c r="K22" s="19" t="s">
        <v>852</v>
      </c>
      <c r="L22" s="23" t="s">
        <v>56</v>
      </c>
      <c r="M22" s="23" t="n">
        <v>65</v>
      </c>
      <c r="N22" s="22" t="s">
        <v>581</v>
      </c>
      <c r="O22" s="22" t="n">
        <v>11</v>
      </c>
      <c r="P22" s="22" t="s">
        <v>853</v>
      </c>
      <c r="R22" s="22" t="s">
        <v>81</v>
      </c>
      <c r="S22" s="22" t="s">
        <v>854</v>
      </c>
      <c r="T22" s="22" t="s">
        <v>46</v>
      </c>
      <c r="V22" s="22"/>
      <c r="X22" s="22" t="s">
        <v>45</v>
      </c>
      <c r="Y22" s="2"/>
      <c r="Z22" s="2"/>
      <c r="AA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customFormat="false" ht="43.5" hidden="true" customHeight="false" outlineLevel="0" collapsed="false">
      <c r="A23" s="2" t="n">
        <v>331486</v>
      </c>
      <c r="B23" s="22" t="s">
        <v>855</v>
      </c>
      <c r="C23" s="22" t="s">
        <v>856</v>
      </c>
      <c r="D23" s="22" t="s">
        <v>851</v>
      </c>
      <c r="G23" s="23" t="s">
        <v>52</v>
      </c>
      <c r="H23" s="19" t="n">
        <v>1</v>
      </c>
      <c r="I23" s="23" t="s">
        <v>183</v>
      </c>
      <c r="J23" s="27" t="s">
        <v>369</v>
      </c>
      <c r="K23" s="23" t="s">
        <v>852</v>
      </c>
      <c r="L23" s="23" t="s">
        <v>56</v>
      </c>
      <c r="M23" s="23" t="n">
        <v>182</v>
      </c>
      <c r="N23" s="22" t="s">
        <v>217</v>
      </c>
      <c r="O23" s="22" t="n">
        <v>22</v>
      </c>
      <c r="P23" s="22" t="s">
        <v>857</v>
      </c>
      <c r="R23" s="22" t="s">
        <v>81</v>
      </c>
      <c r="S23" s="22" t="s">
        <v>858</v>
      </c>
      <c r="T23" s="22" t="s">
        <v>46</v>
      </c>
      <c r="V23" s="22"/>
      <c r="X23" s="22" t="s">
        <v>45</v>
      </c>
      <c r="Y23" s="2"/>
      <c r="Z23" s="2"/>
      <c r="AA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customFormat="false" ht="292.5" hidden="false" customHeight="false" outlineLevel="0" collapsed="false">
      <c r="A24" s="2" t="n">
        <v>331429</v>
      </c>
      <c r="B24" s="22" t="s">
        <v>859</v>
      </c>
      <c r="C24" s="22" t="s">
        <v>860</v>
      </c>
      <c r="D24" s="22" t="s">
        <v>526</v>
      </c>
      <c r="G24" s="23" t="s">
        <v>52</v>
      </c>
      <c r="H24" s="19" t="n">
        <v>1</v>
      </c>
      <c r="I24" s="23" t="s">
        <v>105</v>
      </c>
      <c r="J24" s="27" t="s">
        <v>54</v>
      </c>
      <c r="K24" s="23" t="s">
        <v>527</v>
      </c>
      <c r="L24" s="23" t="s">
        <v>88</v>
      </c>
      <c r="M24" s="23" t="n">
        <v>608</v>
      </c>
      <c r="N24" s="22" t="s">
        <v>520</v>
      </c>
      <c r="O24" s="22" t="n">
        <v>26</v>
      </c>
      <c r="P24" s="22" t="s">
        <v>861</v>
      </c>
      <c r="R24" s="22" t="s">
        <v>61</v>
      </c>
      <c r="S24" s="22" t="s">
        <v>862</v>
      </c>
      <c r="T24" s="22" t="s">
        <v>47</v>
      </c>
      <c r="U24" s="28" t="s">
        <v>863</v>
      </c>
      <c r="V24" s="22"/>
      <c r="W24" s="22"/>
      <c r="X24" s="2"/>
      <c r="Y24" s="2"/>
      <c r="Z24" s="2"/>
      <c r="AA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customFormat="false" ht="43.5" hidden="true" customHeight="false" outlineLevel="0" collapsed="false">
      <c r="A25" s="2" t="n">
        <v>331418</v>
      </c>
      <c r="B25" s="22" t="s">
        <v>864</v>
      </c>
      <c r="C25" s="22" t="s">
        <v>865</v>
      </c>
      <c r="D25" s="22" t="s">
        <v>367</v>
      </c>
      <c r="G25" s="23" t="s">
        <v>52</v>
      </c>
      <c r="H25" s="19" t="n">
        <v>2</v>
      </c>
      <c r="I25" s="19" t="s">
        <v>368</v>
      </c>
      <c r="J25" s="27" t="s">
        <v>369</v>
      </c>
      <c r="K25" s="19" t="s">
        <v>370</v>
      </c>
      <c r="L25" s="23" t="s">
        <v>56</v>
      </c>
      <c r="M25" s="23" t="n">
        <v>655</v>
      </c>
      <c r="N25" s="22" t="s">
        <v>591</v>
      </c>
      <c r="O25" s="22" t="n">
        <v>11</v>
      </c>
      <c r="P25" s="22" t="s">
        <v>866</v>
      </c>
      <c r="R25" s="22" t="s">
        <v>81</v>
      </c>
      <c r="S25" s="22" t="s">
        <v>867</v>
      </c>
      <c r="T25" s="22" t="s">
        <v>46</v>
      </c>
      <c r="V25" s="22"/>
      <c r="X25" s="22" t="s">
        <v>45</v>
      </c>
      <c r="Y25" s="2"/>
      <c r="Z25" s="2"/>
      <c r="AA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customFormat="false" ht="101.95" hidden="true" customHeight="false" outlineLevel="0" collapsed="false">
      <c r="A26" s="2" t="n">
        <v>331417</v>
      </c>
      <c r="B26" s="22" t="s">
        <v>868</v>
      </c>
      <c r="C26" s="22" t="s">
        <v>869</v>
      </c>
      <c r="D26" s="22" t="s">
        <v>367</v>
      </c>
      <c r="G26" s="23" t="s">
        <v>52</v>
      </c>
      <c r="H26" s="19" t="n">
        <v>1</v>
      </c>
      <c r="I26" s="23" t="s">
        <v>368</v>
      </c>
      <c r="J26" s="27" t="s">
        <v>369</v>
      </c>
      <c r="K26" s="23" t="s">
        <v>370</v>
      </c>
      <c r="L26" s="23" t="s">
        <v>56</v>
      </c>
      <c r="M26" s="23" t="n">
        <v>193</v>
      </c>
      <c r="N26" s="22" t="s">
        <v>228</v>
      </c>
      <c r="O26" s="2" t="n">
        <v>18</v>
      </c>
      <c r="P26" s="22" t="s">
        <v>870</v>
      </c>
      <c r="R26" s="22" t="s">
        <v>81</v>
      </c>
      <c r="S26" s="22" t="s">
        <v>871</v>
      </c>
      <c r="T26" s="22" t="s">
        <v>48</v>
      </c>
      <c r="U26" s="22" t="s">
        <v>872</v>
      </c>
      <c r="V26" s="22"/>
      <c r="X26" s="22" t="s">
        <v>45</v>
      </c>
      <c r="Y26" s="2"/>
      <c r="Z26" s="2"/>
      <c r="AA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customFormat="false" ht="101.95" hidden="false" customHeight="false" outlineLevel="0" collapsed="false">
      <c r="A27" s="2" t="n">
        <v>331415</v>
      </c>
      <c r="B27" s="22" t="s">
        <v>873</v>
      </c>
      <c r="C27" s="22" t="s">
        <v>874</v>
      </c>
      <c r="D27" s="22" t="s">
        <v>767</v>
      </c>
      <c r="G27" s="23" t="s">
        <v>52</v>
      </c>
      <c r="H27" s="19" t="n">
        <v>1</v>
      </c>
      <c r="I27" s="23" t="s">
        <v>768</v>
      </c>
      <c r="J27" s="27" t="s">
        <v>54</v>
      </c>
      <c r="K27" s="23" t="s">
        <v>769</v>
      </c>
      <c r="L27" s="23" t="s">
        <v>88</v>
      </c>
      <c r="M27" s="23"/>
      <c r="N27" s="22"/>
      <c r="O27" s="22"/>
      <c r="P27" s="22" t="s">
        <v>770</v>
      </c>
      <c r="R27" s="22" t="s">
        <v>61</v>
      </c>
      <c r="S27" s="22" t="s">
        <v>375</v>
      </c>
      <c r="T27" s="22" t="s">
        <v>47</v>
      </c>
      <c r="U27" s="22" t="s">
        <v>875</v>
      </c>
      <c r="V27" s="22"/>
      <c r="X27" s="2"/>
      <c r="Y27" s="2"/>
      <c r="Z27" s="2"/>
      <c r="AA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row>
    <row r="28" customFormat="false" ht="12.8" hidden="false" customHeight="false" outlineLevel="0" collapsed="false">
      <c r="B28" s="22"/>
      <c r="C28" s="22"/>
      <c r="D28" s="22"/>
      <c r="G28" s="23"/>
      <c r="I28" s="23"/>
      <c r="J28" s="27"/>
      <c r="K28" s="23"/>
      <c r="L28" s="23"/>
      <c r="M28" s="23"/>
      <c r="N28" s="22"/>
      <c r="O28" s="22"/>
      <c r="P28" s="22"/>
      <c r="R28" s="22"/>
      <c r="S28" s="22"/>
      <c r="T28" s="22"/>
      <c r="U28" s="22"/>
      <c r="V28" s="22"/>
      <c r="X28" s="2"/>
      <c r="Y28" s="2"/>
      <c r="Z28" s="2"/>
      <c r="AA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row>
    <row r="29" customFormat="false" ht="12.8" hidden="false" customHeight="false" outlineLevel="0" collapsed="false">
      <c r="B29" s="22"/>
      <c r="C29" s="22"/>
      <c r="D29" s="22"/>
      <c r="G29" s="23"/>
      <c r="I29" s="23"/>
      <c r="J29" s="27"/>
      <c r="K29" s="23"/>
      <c r="L29" s="23"/>
      <c r="M29" s="23"/>
      <c r="N29" s="22"/>
      <c r="O29" s="22"/>
      <c r="P29" s="22"/>
      <c r="R29" s="22"/>
      <c r="S29" s="22"/>
      <c r="T29" s="22"/>
      <c r="V29" s="22"/>
      <c r="X29" s="22"/>
      <c r="Y29" s="2"/>
      <c r="Z29" s="2"/>
      <c r="AA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row>
    <row r="30" customFormat="false" ht="12.8" hidden="false" customHeight="false" outlineLevel="0" collapsed="false">
      <c r="B30" s="22"/>
      <c r="C30" s="22"/>
      <c r="D30" s="22"/>
      <c r="G30" s="23"/>
      <c r="I30" s="23"/>
      <c r="J30" s="27"/>
      <c r="K30" s="23"/>
      <c r="L30" s="23"/>
      <c r="M30" s="23"/>
      <c r="N30" s="22"/>
      <c r="O30" s="22"/>
      <c r="P30" s="22"/>
      <c r="R30" s="22"/>
      <c r="S30" s="22"/>
      <c r="T30" s="22"/>
      <c r="V30" s="22"/>
      <c r="X30" s="22"/>
      <c r="Y30" s="2"/>
      <c r="Z30" s="2"/>
      <c r="AA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customFormat="false" ht="12.8" hidden="false" customHeight="false" outlineLevel="0" collapsed="false">
      <c r="B31" s="22"/>
      <c r="C31" s="22"/>
      <c r="D31" s="22"/>
      <c r="G31" s="23"/>
      <c r="I31" s="23"/>
      <c r="J31" s="27"/>
      <c r="K31" s="23"/>
      <c r="L31" s="23"/>
      <c r="M31" s="23"/>
      <c r="N31" s="22"/>
      <c r="P31" s="22"/>
      <c r="R31" s="22"/>
      <c r="S31" s="22"/>
      <c r="T31" s="22"/>
      <c r="U31" s="22"/>
      <c r="V31" s="22"/>
      <c r="X31" s="22"/>
      <c r="Y31" s="2"/>
      <c r="Z31" s="2"/>
      <c r="AA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customFormat="false" ht="12.8" hidden="false" customHeight="false" outlineLevel="0" collapsed="false">
      <c r="B32" s="22"/>
      <c r="C32" s="22"/>
      <c r="D32" s="22"/>
      <c r="G32" s="23"/>
      <c r="I32" s="23"/>
      <c r="J32" s="27"/>
      <c r="K32" s="23"/>
      <c r="L32" s="23"/>
      <c r="M32" s="23"/>
      <c r="N32" s="22"/>
      <c r="O32" s="22"/>
      <c r="P32" s="22"/>
      <c r="R32" s="22"/>
      <c r="S32" s="22"/>
      <c r="T32" s="22"/>
      <c r="U32" s="22"/>
      <c r="V32" s="22"/>
      <c r="X32" s="22"/>
      <c r="Y32" s="2"/>
      <c r="Z32" s="2"/>
      <c r="AA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customFormat="false" ht="12.8" hidden="false" customHeight="false" outlineLevel="0" collapsed="false">
      <c r="B33" s="22"/>
      <c r="C33" s="22"/>
      <c r="D33" s="22"/>
      <c r="G33" s="23"/>
      <c r="I33" s="23"/>
      <c r="J33" s="27"/>
      <c r="K33" s="23"/>
      <c r="L33" s="23"/>
      <c r="M33" s="23"/>
      <c r="N33" s="22"/>
      <c r="P33" s="22"/>
      <c r="R33" s="22"/>
      <c r="S33" s="22"/>
      <c r="T33" s="22"/>
      <c r="U33" s="22"/>
      <c r="V33" s="22"/>
      <c r="X33" s="2"/>
      <c r="Y33" s="2"/>
      <c r="Z33" s="2"/>
      <c r="AA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customFormat="false" ht="12.8" hidden="false" customHeight="false" outlineLevel="0" collapsed="false">
      <c r="B34" s="22"/>
      <c r="C34" s="22"/>
      <c r="D34" s="22"/>
      <c r="G34" s="23"/>
      <c r="I34" s="23"/>
      <c r="J34" s="27"/>
      <c r="K34" s="23"/>
      <c r="L34" s="23"/>
      <c r="M34" s="23"/>
      <c r="N34" s="22"/>
      <c r="O34" s="22"/>
      <c r="P34" s="22"/>
      <c r="R34" s="22"/>
      <c r="S34" s="22"/>
      <c r="T34" s="22"/>
      <c r="V34" s="22"/>
      <c r="X34" s="22"/>
      <c r="Y34" s="2"/>
      <c r="Z34" s="2"/>
      <c r="AA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customFormat="false" ht="12.8" hidden="false" customHeight="false" outlineLevel="0" collapsed="false">
      <c r="B35" s="22"/>
      <c r="C35" s="22"/>
      <c r="D35" s="22"/>
      <c r="G35" s="23"/>
      <c r="I35" s="23"/>
      <c r="J35" s="27"/>
      <c r="K35" s="23"/>
      <c r="L35" s="23"/>
      <c r="M35" s="23"/>
      <c r="N35" s="22"/>
      <c r="O35" s="22"/>
      <c r="P35" s="22"/>
      <c r="R35" s="22"/>
      <c r="S35" s="22"/>
      <c r="T35" s="22"/>
      <c r="V35" s="22"/>
      <c r="X35" s="22"/>
      <c r="Y35" s="2"/>
      <c r="Z35" s="2"/>
      <c r="AA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customFormat="false" ht="12.8" hidden="false" customHeight="false" outlineLevel="0" collapsed="false">
      <c r="B36" s="22"/>
      <c r="C36" s="22"/>
      <c r="D36" s="22"/>
      <c r="G36" s="23"/>
      <c r="I36" s="23"/>
      <c r="J36" s="27"/>
      <c r="K36" s="23"/>
      <c r="L36" s="23"/>
      <c r="M36" s="23"/>
      <c r="N36" s="22"/>
      <c r="O36" s="22"/>
      <c r="P36" s="22"/>
      <c r="R36" s="22"/>
      <c r="S36" s="22"/>
      <c r="T36" s="22"/>
      <c r="U36" s="22"/>
      <c r="V36" s="22"/>
      <c r="X36" s="22"/>
      <c r="Y36" s="2"/>
      <c r="Z36" s="2"/>
      <c r="AA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customFormat="false" ht="12.8" hidden="false" customHeight="false" outlineLevel="0" collapsed="false">
      <c r="B37" s="22"/>
      <c r="C37" s="22"/>
      <c r="D37" s="22"/>
      <c r="G37" s="23"/>
      <c r="I37" s="23"/>
      <c r="J37" s="27"/>
      <c r="K37" s="23"/>
      <c r="L37" s="23"/>
      <c r="M37" s="23"/>
      <c r="N37" s="22"/>
      <c r="O37" s="22"/>
      <c r="P37" s="22"/>
      <c r="R37" s="22"/>
      <c r="S37" s="22"/>
      <c r="T37" s="22"/>
      <c r="V37" s="22"/>
      <c r="X37" s="22"/>
      <c r="Y37" s="2"/>
      <c r="Z37" s="2"/>
      <c r="AA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row>
    <row r="38" customFormat="false" ht="12.8" hidden="false" customHeight="false" outlineLevel="0" collapsed="false">
      <c r="B38" s="22"/>
      <c r="C38" s="22"/>
      <c r="D38" s="22"/>
      <c r="G38" s="23"/>
      <c r="I38" s="23"/>
      <c r="J38" s="27"/>
      <c r="K38" s="23"/>
      <c r="L38" s="23"/>
      <c r="M38" s="23"/>
      <c r="N38" s="22"/>
      <c r="O38" s="22"/>
      <c r="P38" s="22"/>
      <c r="R38" s="22"/>
      <c r="S38" s="22"/>
      <c r="T38" s="22"/>
      <c r="V38" s="22"/>
      <c r="X38" s="22"/>
      <c r="Y38" s="2"/>
      <c r="Z38" s="2"/>
      <c r="AA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customFormat="false" ht="12.8" hidden="false" customHeight="false" outlineLevel="0" collapsed="false">
      <c r="B39" s="22"/>
      <c r="C39" s="22"/>
      <c r="D39" s="22"/>
      <c r="G39" s="23"/>
      <c r="I39" s="23"/>
      <c r="J39" s="27"/>
      <c r="K39" s="23"/>
      <c r="L39" s="23"/>
      <c r="M39" s="23"/>
      <c r="N39" s="22"/>
      <c r="O39" s="22"/>
      <c r="P39" s="22"/>
      <c r="R39" s="22"/>
      <c r="S39" s="22"/>
      <c r="T39" s="22"/>
      <c r="U39" s="22"/>
      <c r="V39" s="22"/>
      <c r="X39" s="2"/>
      <c r="Y39" s="2"/>
      <c r="Z39" s="2"/>
      <c r="AA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customFormat="false" ht="12.8" hidden="false" customHeight="false" outlineLevel="0" collapsed="false">
      <c r="B40" s="22"/>
      <c r="C40" s="22"/>
      <c r="D40" s="22"/>
      <c r="G40" s="23"/>
      <c r="I40" s="23"/>
      <c r="J40" s="27"/>
      <c r="K40" s="23"/>
      <c r="L40" s="23"/>
      <c r="M40" s="23"/>
      <c r="N40" s="22"/>
      <c r="O40" s="22"/>
      <c r="P40" s="22"/>
      <c r="R40" s="22"/>
      <c r="S40" s="22"/>
      <c r="T40" s="22"/>
      <c r="U40" s="22"/>
      <c r="V40" s="22"/>
      <c r="X40" s="22"/>
      <c r="Y40" s="2"/>
      <c r="Z40" s="2"/>
      <c r="AA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customFormat="false" ht="12.8" hidden="false" customHeight="false" outlineLevel="0" collapsed="false">
      <c r="B41" s="22"/>
      <c r="C41" s="22"/>
      <c r="D41" s="22"/>
      <c r="G41" s="23"/>
      <c r="I41" s="23"/>
      <c r="J41" s="27"/>
      <c r="K41" s="23"/>
      <c r="L41" s="23"/>
      <c r="M41" s="23"/>
      <c r="N41" s="22"/>
      <c r="O41" s="22"/>
      <c r="P41" s="22"/>
      <c r="R41" s="22"/>
      <c r="S41" s="22"/>
      <c r="T41" s="22"/>
      <c r="U41" s="22"/>
      <c r="V41" s="22"/>
      <c r="X41" s="22"/>
      <c r="Y41" s="2"/>
      <c r="Z41" s="2"/>
      <c r="AA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customFormat="false" ht="12.8" hidden="false" customHeight="false" outlineLevel="0" collapsed="false">
      <c r="B42" s="22"/>
      <c r="C42" s="22"/>
      <c r="D42" s="22"/>
      <c r="G42" s="23"/>
      <c r="I42" s="23"/>
      <c r="J42" s="27"/>
      <c r="K42" s="23"/>
      <c r="L42" s="23"/>
      <c r="M42" s="23"/>
      <c r="N42" s="22"/>
      <c r="O42" s="22"/>
      <c r="P42" s="22"/>
      <c r="R42" s="22"/>
      <c r="S42" s="22"/>
      <c r="T42" s="22"/>
      <c r="U42" s="22"/>
      <c r="V42" s="22"/>
      <c r="X42" s="2"/>
      <c r="Y42" s="2"/>
      <c r="Z42" s="2"/>
      <c r="AA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customFormat="false" ht="12.8" hidden="false" customHeight="false" outlineLevel="0" collapsed="false">
      <c r="B43" s="22"/>
      <c r="C43" s="22"/>
      <c r="D43" s="22"/>
      <c r="G43" s="23"/>
      <c r="I43" s="23"/>
      <c r="J43" s="27"/>
      <c r="K43" s="23"/>
      <c r="L43" s="23"/>
      <c r="M43" s="23"/>
      <c r="N43" s="22"/>
      <c r="O43" s="22"/>
      <c r="P43" s="22"/>
      <c r="R43" s="22"/>
      <c r="S43" s="22"/>
      <c r="T43" s="22"/>
      <c r="U43" s="22"/>
      <c r="V43" s="22"/>
      <c r="X43" s="2"/>
      <c r="Y43" s="2"/>
      <c r="Z43" s="2"/>
      <c r="AA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customFormat="false" ht="12.8" hidden="false" customHeight="false" outlineLevel="0" collapsed="false">
      <c r="B44" s="22"/>
      <c r="C44" s="22"/>
      <c r="D44" s="22"/>
      <c r="G44" s="23"/>
      <c r="I44" s="23"/>
      <c r="J44" s="27"/>
      <c r="K44" s="23"/>
      <c r="L44" s="23"/>
      <c r="M44" s="23"/>
      <c r="N44" s="22"/>
      <c r="O44" s="22"/>
      <c r="P44" s="22"/>
      <c r="R44" s="22"/>
      <c r="S44" s="22"/>
      <c r="T44" s="22"/>
      <c r="V44" s="22"/>
      <c r="X44" s="22"/>
      <c r="Y44" s="2"/>
      <c r="Z44" s="2"/>
      <c r="AA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customFormat="false" ht="12.8" hidden="false" customHeight="false" outlineLevel="0" collapsed="false">
      <c r="B45" s="22"/>
      <c r="C45" s="22"/>
      <c r="D45" s="22"/>
      <c r="G45" s="23"/>
      <c r="I45" s="23"/>
      <c r="J45" s="27"/>
      <c r="K45" s="23"/>
      <c r="L45" s="23"/>
      <c r="M45" s="23"/>
      <c r="N45" s="22"/>
      <c r="O45" s="22"/>
      <c r="P45" s="22"/>
      <c r="R45" s="22"/>
      <c r="S45" s="22"/>
      <c r="T45" s="22"/>
      <c r="U45" s="22"/>
      <c r="V45" s="22"/>
      <c r="X45" s="2"/>
      <c r="Y45" s="2"/>
      <c r="Z45" s="2"/>
      <c r="AA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customFormat="false" ht="12.8" hidden="false" customHeight="false" outlineLevel="0" collapsed="false">
      <c r="B46" s="22"/>
      <c r="C46" s="22"/>
      <c r="D46" s="22"/>
      <c r="G46" s="23"/>
      <c r="I46" s="23"/>
      <c r="J46" s="27"/>
      <c r="K46" s="23"/>
      <c r="L46" s="23"/>
      <c r="M46" s="23"/>
      <c r="N46" s="22"/>
      <c r="O46" s="22"/>
      <c r="P46" s="22"/>
      <c r="R46" s="22"/>
      <c r="S46" s="22"/>
      <c r="T46" s="22"/>
      <c r="U46" s="22"/>
      <c r="V46" s="22"/>
      <c r="X46" s="22"/>
      <c r="Y46" s="2"/>
      <c r="Z46" s="2"/>
      <c r="AA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customFormat="false" ht="12.8" hidden="false" customHeight="false" outlineLevel="0" collapsed="false">
      <c r="B47" s="22"/>
      <c r="C47" s="22"/>
      <c r="D47" s="22"/>
      <c r="G47" s="23"/>
      <c r="I47" s="23"/>
      <c r="J47" s="27"/>
      <c r="K47" s="23"/>
      <c r="L47" s="23"/>
      <c r="M47" s="23"/>
      <c r="N47" s="22"/>
      <c r="O47" s="22"/>
      <c r="P47" s="22"/>
      <c r="R47" s="22"/>
      <c r="S47" s="22"/>
      <c r="T47" s="22"/>
      <c r="V47" s="22"/>
      <c r="X47" s="22"/>
      <c r="Y47" s="2"/>
      <c r="Z47" s="2"/>
      <c r="AA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customFormat="false" ht="12.8" hidden="false" customHeight="false" outlineLevel="0" collapsed="false">
      <c r="B48" s="22"/>
      <c r="C48" s="22"/>
      <c r="D48" s="22"/>
      <c r="G48" s="23"/>
      <c r="I48" s="23"/>
      <c r="J48" s="27"/>
      <c r="K48" s="23"/>
      <c r="L48" s="23"/>
      <c r="M48" s="23"/>
      <c r="N48" s="22"/>
      <c r="O48" s="22"/>
      <c r="P48" s="22"/>
      <c r="R48" s="22"/>
      <c r="S48" s="22"/>
      <c r="T48" s="22"/>
      <c r="V48" s="22"/>
      <c r="X48" s="22"/>
      <c r="Y48" s="2"/>
      <c r="Z48" s="2"/>
      <c r="AA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customFormat="false" ht="12.8" hidden="false" customHeight="false" outlineLevel="0" collapsed="false">
      <c r="B49" s="22"/>
      <c r="C49" s="22"/>
      <c r="D49" s="22"/>
      <c r="G49" s="23"/>
      <c r="I49" s="23"/>
      <c r="J49" s="27"/>
      <c r="K49" s="23"/>
      <c r="L49" s="23"/>
      <c r="M49" s="23"/>
      <c r="N49" s="22"/>
      <c r="O49" s="22"/>
      <c r="P49" s="22"/>
      <c r="R49" s="22"/>
      <c r="S49" s="22"/>
      <c r="T49" s="22"/>
      <c r="V49" s="22"/>
      <c r="X49" s="22"/>
      <c r="Y49" s="2"/>
      <c r="Z49" s="2"/>
      <c r="AA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customFormat="false" ht="12.8" hidden="false" customHeight="false" outlineLevel="0" collapsed="false">
      <c r="B50" s="22"/>
      <c r="C50" s="22"/>
      <c r="D50" s="22"/>
      <c r="G50" s="23"/>
      <c r="I50" s="23"/>
      <c r="J50" s="27"/>
      <c r="K50" s="23"/>
      <c r="L50" s="23"/>
      <c r="M50" s="23"/>
      <c r="N50" s="22"/>
      <c r="O50" s="22"/>
      <c r="P50" s="22"/>
      <c r="R50" s="22"/>
      <c r="S50" s="22"/>
      <c r="T50" s="22"/>
      <c r="V50" s="22"/>
      <c r="X50" s="22"/>
      <c r="Y50" s="2"/>
      <c r="Z50" s="2"/>
      <c r="AA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customFormat="false" ht="12.8" hidden="false" customHeight="false" outlineLevel="0" collapsed="false">
      <c r="B51" s="22"/>
      <c r="C51" s="22"/>
      <c r="D51" s="22"/>
      <c r="G51" s="23"/>
      <c r="I51" s="23"/>
      <c r="J51" s="27"/>
      <c r="K51" s="23"/>
      <c r="L51" s="23"/>
      <c r="M51" s="23"/>
      <c r="N51" s="22"/>
      <c r="O51" s="22"/>
      <c r="P51" s="22"/>
      <c r="R51" s="22"/>
      <c r="S51" s="22"/>
      <c r="T51" s="22"/>
      <c r="U51" s="22"/>
      <c r="V51" s="22"/>
      <c r="X51" s="2"/>
      <c r="Y51" s="2"/>
      <c r="Z51" s="2"/>
      <c r="AA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customFormat="false" ht="12.8" hidden="false" customHeight="false" outlineLevel="0" collapsed="false">
      <c r="B52" s="22"/>
      <c r="C52" s="22"/>
      <c r="D52" s="22"/>
      <c r="G52" s="23"/>
      <c r="I52" s="23"/>
      <c r="J52" s="27"/>
      <c r="K52" s="23"/>
      <c r="L52" s="23"/>
      <c r="M52" s="23"/>
      <c r="N52" s="22"/>
      <c r="O52" s="22"/>
      <c r="P52" s="22"/>
      <c r="R52" s="22"/>
      <c r="S52" s="22"/>
      <c r="T52" s="22"/>
      <c r="V52" s="22"/>
      <c r="X52" s="22"/>
      <c r="Y52" s="2"/>
      <c r="Z52" s="2"/>
      <c r="AA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customFormat="false" ht="12.8" hidden="false" customHeight="false" outlineLevel="0" collapsed="false">
      <c r="B53" s="22"/>
      <c r="C53" s="22"/>
      <c r="D53" s="22"/>
      <c r="G53" s="23"/>
      <c r="I53" s="23"/>
      <c r="J53" s="27"/>
      <c r="K53" s="23"/>
      <c r="L53" s="23"/>
      <c r="M53" s="23"/>
      <c r="N53" s="22"/>
      <c r="P53" s="22"/>
      <c r="R53" s="22"/>
      <c r="S53" s="22"/>
      <c r="T53" s="22"/>
      <c r="U53" s="22"/>
      <c r="V53" s="22"/>
      <c r="X53" s="22"/>
      <c r="Y53" s="2"/>
      <c r="Z53" s="2"/>
      <c r="AA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customFormat="false" ht="12.8" hidden="false" customHeight="false" outlineLevel="0" collapsed="false">
      <c r="B54" s="22"/>
      <c r="C54" s="22"/>
      <c r="D54" s="22"/>
      <c r="G54" s="23"/>
      <c r="I54" s="23"/>
      <c r="J54" s="27"/>
      <c r="K54" s="23"/>
      <c r="L54" s="23"/>
      <c r="M54" s="23"/>
      <c r="N54" s="22"/>
      <c r="P54" s="22"/>
      <c r="R54" s="22"/>
      <c r="S54" s="22"/>
      <c r="T54" s="22"/>
      <c r="U54" s="22"/>
      <c r="V54" s="22"/>
      <c r="X54" s="2"/>
      <c r="Y54" s="2"/>
      <c r="Z54" s="2"/>
      <c r="AA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customFormat="false" ht="12.8" hidden="false" customHeight="false" outlineLevel="0" collapsed="false">
      <c r="B55" s="22"/>
      <c r="C55" s="22"/>
      <c r="D55" s="22"/>
      <c r="G55" s="23"/>
      <c r="I55" s="23"/>
      <c r="J55" s="27"/>
      <c r="K55" s="23"/>
      <c r="L55" s="23"/>
      <c r="M55" s="23"/>
      <c r="N55" s="22"/>
      <c r="O55" s="22"/>
      <c r="P55" s="22"/>
      <c r="R55" s="22"/>
      <c r="S55" s="22"/>
      <c r="T55" s="22"/>
      <c r="U55" s="22"/>
      <c r="V55" s="22"/>
      <c r="X55" s="2"/>
      <c r="Y55" s="2"/>
      <c r="Z55" s="2"/>
      <c r="AA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customFormat="false" ht="12.8" hidden="false" customHeight="false" outlineLevel="0" collapsed="false">
      <c r="B56" s="22"/>
      <c r="C56" s="22"/>
      <c r="D56" s="22"/>
      <c r="G56" s="23"/>
      <c r="I56" s="23"/>
      <c r="J56" s="27"/>
      <c r="K56" s="23"/>
      <c r="L56" s="23"/>
      <c r="M56" s="23"/>
      <c r="N56" s="22"/>
      <c r="O56" s="22"/>
      <c r="P56" s="22"/>
      <c r="R56" s="22"/>
      <c r="S56" s="22"/>
      <c r="T56" s="22"/>
      <c r="U56" s="22"/>
      <c r="V56" s="22"/>
      <c r="X56" s="22"/>
      <c r="Y56" s="2"/>
      <c r="Z56" s="2"/>
      <c r="AA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customFormat="false" ht="12.8" hidden="false" customHeight="false" outlineLevel="0" collapsed="false">
      <c r="B57" s="22"/>
      <c r="C57" s="22"/>
      <c r="D57" s="22"/>
      <c r="G57" s="23"/>
      <c r="I57" s="23"/>
      <c r="J57" s="27"/>
      <c r="K57" s="23"/>
      <c r="L57" s="23"/>
      <c r="M57" s="23"/>
      <c r="N57" s="22"/>
      <c r="O57" s="22"/>
      <c r="P57" s="22"/>
      <c r="R57" s="22"/>
      <c r="S57" s="22"/>
      <c r="T57" s="22"/>
      <c r="V57" s="22"/>
      <c r="X57" s="22"/>
      <c r="Y57" s="2"/>
      <c r="Z57" s="2"/>
      <c r="AA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customFormat="false" ht="12.8" hidden="false" customHeight="false" outlineLevel="0" collapsed="false">
      <c r="B58" s="22"/>
      <c r="C58" s="22"/>
      <c r="D58" s="22"/>
      <c r="G58" s="23"/>
      <c r="J58" s="27"/>
      <c r="L58" s="23"/>
      <c r="M58" s="23"/>
      <c r="N58" s="22"/>
      <c r="O58" s="22"/>
      <c r="P58" s="22"/>
      <c r="R58" s="22"/>
      <c r="S58" s="22"/>
      <c r="T58" s="22"/>
      <c r="X58" s="22"/>
      <c r="Y58" s="2"/>
      <c r="Z58" s="2"/>
      <c r="AA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customFormat="false" ht="12.8" hidden="false" customHeight="false" outlineLevel="0" collapsed="false">
      <c r="B59" s="22"/>
      <c r="C59" s="22"/>
      <c r="D59" s="22"/>
      <c r="G59" s="23"/>
      <c r="I59" s="23"/>
      <c r="J59" s="27"/>
      <c r="K59" s="23"/>
      <c r="L59" s="23"/>
      <c r="M59" s="23"/>
      <c r="N59" s="22"/>
      <c r="O59" s="22"/>
      <c r="P59" s="22"/>
      <c r="Q59" s="22"/>
      <c r="R59" s="22"/>
      <c r="S59" s="22"/>
      <c r="T59" s="22"/>
      <c r="U59" s="22"/>
      <c r="V59" s="22"/>
      <c r="X59" s="22"/>
      <c r="Y59" s="2"/>
      <c r="Z59" s="2"/>
      <c r="AA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customFormat="false" ht="12.8" hidden="false" customHeight="false" outlineLevel="0" collapsed="false">
      <c r="B60" s="22"/>
      <c r="C60" s="22"/>
      <c r="D60" s="22"/>
      <c r="G60" s="23"/>
      <c r="I60" s="23"/>
      <c r="J60" s="27"/>
      <c r="K60" s="23"/>
      <c r="L60" s="23"/>
      <c r="M60" s="23"/>
      <c r="N60" s="22"/>
      <c r="P60" s="22"/>
      <c r="R60" s="22"/>
      <c r="S60" s="22"/>
      <c r="T60" s="22"/>
      <c r="U60" s="22"/>
      <c r="V60" s="22"/>
      <c r="X60" s="22"/>
      <c r="Y60" s="2"/>
      <c r="Z60" s="2"/>
      <c r="AA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c r="CV60" s="2"/>
    </row>
    <row r="61" customFormat="false" ht="12.8" hidden="false" customHeight="false" outlineLevel="0" collapsed="false">
      <c r="B61" s="22"/>
      <c r="C61" s="22"/>
      <c r="D61" s="22"/>
      <c r="G61" s="23"/>
      <c r="I61" s="23"/>
      <c r="J61" s="27"/>
      <c r="K61" s="23"/>
      <c r="L61" s="23"/>
      <c r="M61" s="23"/>
      <c r="N61" s="22"/>
      <c r="O61" s="22"/>
      <c r="P61" s="22"/>
      <c r="R61" s="22"/>
      <c r="S61" s="22"/>
      <c r="T61" s="22"/>
      <c r="U61" s="22"/>
      <c r="V61" s="22"/>
      <c r="X61" s="22"/>
      <c r="Y61" s="2"/>
      <c r="Z61" s="2"/>
      <c r="AA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customFormat="false" ht="12.8" hidden="false" customHeight="false" outlineLevel="0" collapsed="false">
      <c r="B62" s="22"/>
      <c r="C62" s="22"/>
      <c r="D62" s="22"/>
      <c r="G62" s="23"/>
      <c r="I62" s="23"/>
      <c r="J62" s="27"/>
      <c r="K62" s="23"/>
      <c r="L62" s="23"/>
      <c r="M62" s="23"/>
      <c r="N62" s="22"/>
      <c r="O62" s="22"/>
      <c r="P62" s="22"/>
      <c r="R62" s="22"/>
      <c r="S62" s="22"/>
      <c r="T62" s="22"/>
      <c r="X62" s="22"/>
      <c r="Y62" s="2"/>
      <c r="Z62" s="2"/>
      <c r="AA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customFormat="false" ht="12.8" hidden="false" customHeight="false" outlineLevel="0" collapsed="false">
      <c r="B63" s="22"/>
      <c r="C63" s="22"/>
      <c r="D63" s="22"/>
      <c r="G63" s="23"/>
      <c r="J63" s="27"/>
      <c r="L63" s="23"/>
      <c r="M63" s="23"/>
      <c r="N63" s="22"/>
      <c r="O63" s="22"/>
      <c r="P63" s="22"/>
      <c r="R63" s="22"/>
      <c r="S63" s="22"/>
      <c r="T63" s="22"/>
      <c r="U63" s="22"/>
      <c r="X63" s="22"/>
      <c r="Y63" s="2"/>
      <c r="Z63" s="2"/>
      <c r="AA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customFormat="false" ht="12.8" hidden="false" customHeight="false" outlineLevel="0" collapsed="false">
      <c r="B64" s="22"/>
      <c r="C64" s="22"/>
      <c r="D64" s="22"/>
      <c r="G64" s="23"/>
      <c r="J64" s="27"/>
      <c r="L64" s="23"/>
      <c r="M64" s="23"/>
      <c r="N64" s="22"/>
      <c r="O64" s="22"/>
      <c r="P64" s="22"/>
      <c r="R64" s="22"/>
      <c r="S64" s="22"/>
      <c r="T64" s="22"/>
      <c r="X64" s="22"/>
      <c r="Y64" s="2"/>
      <c r="Z64" s="2"/>
      <c r="AA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customFormat="false" ht="12.8" hidden="false" customHeight="false" outlineLevel="0" collapsed="false">
      <c r="B65" s="22"/>
      <c r="C65" s="22"/>
      <c r="D65" s="22"/>
      <c r="G65" s="23"/>
      <c r="J65" s="27"/>
      <c r="L65" s="23"/>
      <c r="M65" s="23"/>
      <c r="N65" s="22"/>
      <c r="O65" s="22"/>
      <c r="P65" s="22"/>
      <c r="R65" s="22"/>
      <c r="S65" s="22"/>
      <c r="T65" s="22"/>
      <c r="X65" s="22"/>
      <c r="Y65" s="2"/>
      <c r="Z65" s="2"/>
      <c r="AA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customFormat="false" ht="12.8" hidden="false" customHeight="false" outlineLevel="0" collapsed="false">
      <c r="B66" s="22"/>
      <c r="C66" s="22"/>
      <c r="D66" s="22"/>
      <c r="G66" s="23"/>
      <c r="I66" s="23"/>
      <c r="J66" s="27"/>
      <c r="K66" s="23"/>
      <c r="L66" s="23"/>
      <c r="M66" s="23"/>
      <c r="N66" s="22"/>
      <c r="O66" s="22"/>
      <c r="P66" s="22"/>
      <c r="R66" s="22"/>
      <c r="S66" s="22"/>
      <c r="T66" s="22"/>
      <c r="X66" s="22"/>
      <c r="Y66" s="2"/>
      <c r="Z66" s="2"/>
      <c r="AA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customFormat="false" ht="12.8" hidden="false" customHeight="false" outlineLevel="0" collapsed="false">
      <c r="B67" s="22"/>
      <c r="C67" s="22"/>
      <c r="D67" s="22"/>
      <c r="G67" s="23"/>
      <c r="I67" s="23"/>
      <c r="J67" s="27"/>
      <c r="K67" s="23"/>
      <c r="L67" s="23"/>
      <c r="M67" s="23"/>
      <c r="N67" s="22"/>
      <c r="O67" s="22"/>
      <c r="P67" s="22"/>
      <c r="R67" s="22"/>
      <c r="S67" s="22"/>
      <c r="T67" s="22"/>
      <c r="U67" s="22"/>
      <c r="X67" s="22"/>
      <c r="Y67" s="2"/>
      <c r="Z67" s="2"/>
      <c r="AA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customFormat="false" ht="12.8" hidden="false" customHeight="false" outlineLevel="0" collapsed="false">
      <c r="B68" s="22"/>
      <c r="C68" s="22"/>
      <c r="D68" s="22"/>
      <c r="G68" s="23"/>
      <c r="I68" s="23"/>
      <c r="J68" s="27"/>
      <c r="K68" s="23"/>
      <c r="L68" s="23"/>
      <c r="M68" s="23"/>
      <c r="N68" s="22"/>
      <c r="O68" s="22"/>
      <c r="P68" s="22"/>
      <c r="R68" s="22"/>
      <c r="S68" s="22"/>
      <c r="T68" s="22"/>
      <c r="X68" s="22"/>
      <c r="Y68" s="2"/>
      <c r="Z68" s="2"/>
      <c r="AA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customFormat="false" ht="12.8" hidden="false" customHeight="false" outlineLevel="0" collapsed="false">
      <c r="B69" s="22"/>
      <c r="C69" s="22"/>
      <c r="D69" s="22"/>
      <c r="G69" s="23"/>
      <c r="I69" s="23"/>
      <c r="J69" s="27"/>
      <c r="K69" s="23"/>
      <c r="L69" s="23"/>
      <c r="M69" s="23"/>
      <c r="N69" s="22"/>
      <c r="O69" s="22"/>
      <c r="P69" s="22"/>
      <c r="R69" s="22"/>
      <c r="S69" s="22"/>
      <c r="T69" s="22"/>
      <c r="X69" s="22"/>
      <c r="Y69" s="2"/>
      <c r="Z69" s="2"/>
      <c r="AA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customFormat="false" ht="12.8" hidden="false" customHeight="false" outlineLevel="0" collapsed="false">
      <c r="B70" s="22"/>
      <c r="C70" s="22"/>
      <c r="D70" s="22"/>
      <c r="G70" s="23"/>
      <c r="I70" s="23"/>
      <c r="J70" s="27"/>
      <c r="K70" s="23"/>
      <c r="L70" s="23"/>
      <c r="M70" s="23"/>
      <c r="N70" s="22"/>
      <c r="O70" s="22"/>
      <c r="P70" s="22"/>
      <c r="R70" s="22"/>
      <c r="S70" s="22"/>
      <c r="T70" s="22"/>
      <c r="X70" s="22"/>
      <c r="Y70" s="2"/>
      <c r="Z70" s="2"/>
      <c r="AA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customFormat="false" ht="12.8" hidden="false" customHeight="false" outlineLevel="0" collapsed="false">
      <c r="B71" s="22"/>
      <c r="C71" s="22"/>
      <c r="D71" s="22"/>
      <c r="G71" s="23"/>
      <c r="I71" s="23"/>
      <c r="J71" s="27"/>
      <c r="K71" s="23"/>
      <c r="L71" s="23"/>
      <c r="M71" s="23"/>
      <c r="N71" s="22"/>
      <c r="O71" s="22"/>
      <c r="P71" s="22"/>
      <c r="R71" s="22"/>
      <c r="S71" s="22"/>
      <c r="T71" s="22"/>
      <c r="X71" s="22"/>
      <c r="Y71" s="2"/>
      <c r="Z71" s="2"/>
      <c r="AA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customFormat="false" ht="12.8" hidden="false" customHeight="false" outlineLevel="0" collapsed="false">
      <c r="B72" s="22"/>
      <c r="C72" s="22"/>
      <c r="D72" s="22"/>
      <c r="G72" s="23"/>
      <c r="I72" s="23"/>
      <c r="J72" s="27"/>
      <c r="K72" s="23"/>
      <c r="L72" s="23"/>
      <c r="M72" s="23"/>
      <c r="N72" s="22"/>
      <c r="O72" s="22"/>
      <c r="P72" s="22"/>
      <c r="R72" s="22"/>
      <c r="S72" s="22"/>
      <c r="T72" s="22"/>
      <c r="X72" s="22"/>
      <c r="Y72" s="2"/>
      <c r="Z72" s="2"/>
      <c r="AA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customFormat="false" ht="12.8" hidden="false" customHeight="false" outlineLevel="0" collapsed="false">
      <c r="B73" s="22"/>
      <c r="C73" s="22"/>
      <c r="D73" s="22"/>
      <c r="G73" s="23"/>
      <c r="I73" s="23"/>
      <c r="J73" s="27"/>
      <c r="K73" s="23"/>
      <c r="L73" s="23"/>
      <c r="M73" s="23"/>
      <c r="N73" s="22"/>
      <c r="O73" s="22"/>
      <c r="P73" s="22"/>
      <c r="R73" s="22"/>
      <c r="S73" s="22"/>
      <c r="T73" s="22"/>
      <c r="X73" s="22"/>
      <c r="Y73" s="2"/>
      <c r="Z73" s="2"/>
      <c r="AA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customFormat="false" ht="12.8" hidden="false" customHeight="false" outlineLevel="0" collapsed="false">
      <c r="B74" s="22"/>
      <c r="C74" s="22"/>
      <c r="D74" s="22"/>
      <c r="G74" s="23"/>
      <c r="I74" s="23"/>
      <c r="J74" s="27"/>
      <c r="K74" s="23"/>
      <c r="L74" s="23"/>
      <c r="M74" s="23"/>
      <c r="N74" s="22"/>
      <c r="O74" s="22"/>
      <c r="P74" s="22"/>
      <c r="R74" s="22"/>
      <c r="S74" s="22"/>
      <c r="T74" s="22"/>
      <c r="X74" s="22"/>
      <c r="Y74" s="2"/>
      <c r="Z74" s="2"/>
      <c r="AA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customFormat="false" ht="12.8" hidden="false" customHeight="false" outlineLevel="0" collapsed="false">
      <c r="B75" s="22"/>
      <c r="C75" s="22"/>
      <c r="D75" s="22"/>
      <c r="G75" s="23"/>
      <c r="I75" s="23"/>
      <c r="J75" s="27"/>
      <c r="K75" s="23"/>
      <c r="L75" s="23"/>
      <c r="M75" s="23"/>
      <c r="N75" s="22"/>
      <c r="O75" s="22"/>
      <c r="P75" s="22"/>
      <c r="R75" s="22"/>
      <c r="S75" s="22"/>
      <c r="T75" s="22"/>
      <c r="X75" s="22"/>
      <c r="Y75" s="2"/>
      <c r="Z75" s="2"/>
      <c r="AA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customFormat="false" ht="12.8" hidden="false" customHeight="false" outlineLevel="0" collapsed="false">
      <c r="B76" s="22"/>
      <c r="C76" s="22"/>
      <c r="D76" s="22"/>
      <c r="G76" s="23"/>
      <c r="I76" s="23"/>
      <c r="J76" s="27"/>
      <c r="K76" s="23"/>
      <c r="L76" s="23"/>
      <c r="M76" s="23"/>
      <c r="N76" s="22"/>
      <c r="O76" s="22"/>
      <c r="P76" s="22"/>
      <c r="R76" s="22"/>
      <c r="S76" s="22"/>
      <c r="T76" s="22"/>
      <c r="X76" s="22"/>
      <c r="Y76" s="2"/>
      <c r="Z76" s="2"/>
      <c r="AA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customFormat="false" ht="12.8" hidden="false" customHeight="false" outlineLevel="0" collapsed="false">
      <c r="B77" s="22"/>
      <c r="C77" s="22"/>
      <c r="D77" s="22"/>
      <c r="G77" s="23"/>
      <c r="I77" s="23"/>
      <c r="J77" s="27"/>
      <c r="K77" s="23"/>
      <c r="L77" s="23"/>
      <c r="M77" s="23"/>
      <c r="N77" s="22"/>
      <c r="O77" s="22"/>
      <c r="P77" s="22"/>
      <c r="R77" s="22"/>
      <c r="S77" s="22"/>
      <c r="T77" s="22"/>
      <c r="U77" s="22"/>
      <c r="X77" s="22"/>
      <c r="Y77" s="2"/>
      <c r="Z77" s="2"/>
      <c r="AA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row>
    <row r="78" customFormat="false" ht="12.8" hidden="false" customHeight="false" outlineLevel="0" collapsed="false">
      <c r="B78" s="22"/>
      <c r="C78" s="22"/>
      <c r="D78" s="22"/>
      <c r="G78" s="23"/>
      <c r="I78" s="23"/>
      <c r="J78" s="27"/>
      <c r="K78" s="23"/>
      <c r="L78" s="23"/>
      <c r="M78" s="23"/>
      <c r="N78" s="22"/>
      <c r="O78" s="22"/>
      <c r="P78" s="22"/>
      <c r="R78" s="22"/>
      <c r="S78" s="22"/>
      <c r="T78" s="22"/>
      <c r="U78" s="22"/>
      <c r="X78" s="22"/>
      <c r="Y78" s="2"/>
      <c r="Z78" s="2"/>
      <c r="AA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row>
    <row r="79" customFormat="false" ht="12.8" hidden="false" customHeight="false" outlineLevel="0" collapsed="false">
      <c r="B79" s="22"/>
      <c r="C79" s="22"/>
      <c r="D79" s="22"/>
      <c r="G79" s="23"/>
      <c r="I79" s="23"/>
      <c r="J79" s="27"/>
      <c r="K79" s="23"/>
      <c r="L79" s="23"/>
      <c r="M79" s="23"/>
      <c r="N79" s="22"/>
      <c r="O79" s="22"/>
      <c r="P79" s="22"/>
      <c r="R79" s="22"/>
      <c r="S79" s="22"/>
      <c r="T79" s="22"/>
      <c r="X79" s="22"/>
      <c r="Y79" s="2"/>
      <c r="Z79" s="2"/>
      <c r="AA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customFormat="false" ht="12.8" hidden="false" customHeight="false" outlineLevel="0" collapsed="false">
      <c r="B80" s="22"/>
      <c r="C80" s="22"/>
      <c r="D80" s="22"/>
      <c r="G80" s="23"/>
      <c r="I80" s="23"/>
      <c r="J80" s="27"/>
      <c r="K80" s="23"/>
      <c r="L80" s="23"/>
      <c r="M80" s="23"/>
      <c r="N80" s="22"/>
      <c r="O80" s="22"/>
      <c r="P80" s="22"/>
      <c r="R80" s="22"/>
      <c r="S80" s="22"/>
      <c r="T80" s="22"/>
      <c r="U80" s="22"/>
      <c r="X80" s="22"/>
      <c r="Y80" s="2"/>
      <c r="Z80" s="2"/>
      <c r="AA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row>
    <row r="81" customFormat="false" ht="12.8" hidden="false" customHeight="false" outlineLevel="0" collapsed="false">
      <c r="B81" s="22"/>
      <c r="C81" s="22"/>
      <c r="D81" s="22"/>
      <c r="G81" s="23"/>
      <c r="I81" s="23"/>
      <c r="J81" s="27"/>
      <c r="K81" s="23"/>
      <c r="L81" s="23"/>
      <c r="M81" s="23"/>
      <c r="N81" s="22"/>
      <c r="O81" s="22"/>
      <c r="P81" s="22"/>
      <c r="R81" s="22"/>
      <c r="S81" s="22"/>
      <c r="T81" s="22"/>
      <c r="U81" s="22"/>
      <c r="V81" s="22"/>
      <c r="X81" s="22"/>
      <c r="Y81" s="2"/>
      <c r="Z81" s="2"/>
      <c r="AA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customFormat="false" ht="12.8" hidden="false" customHeight="false" outlineLevel="0" collapsed="false">
      <c r="B82" s="22"/>
      <c r="C82" s="22"/>
      <c r="D82" s="22"/>
      <c r="G82" s="23"/>
      <c r="I82" s="23"/>
      <c r="J82" s="27"/>
      <c r="K82" s="23"/>
      <c r="L82" s="23"/>
      <c r="M82" s="23"/>
      <c r="N82" s="22"/>
      <c r="O82" s="22"/>
      <c r="P82" s="22"/>
      <c r="R82" s="22"/>
      <c r="S82" s="22"/>
      <c r="T82" s="22"/>
      <c r="U82" s="22"/>
      <c r="V82" s="22"/>
      <c r="X82" s="22"/>
      <c r="Y82" s="2"/>
      <c r="Z82" s="2"/>
      <c r="AA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customFormat="false" ht="12.8" hidden="false" customHeight="false" outlineLevel="0" collapsed="false">
      <c r="B83" s="22"/>
      <c r="C83" s="22"/>
      <c r="D83" s="22"/>
      <c r="G83" s="23"/>
      <c r="I83" s="23"/>
      <c r="J83" s="27"/>
      <c r="K83" s="23"/>
      <c r="L83" s="23"/>
      <c r="M83" s="23"/>
      <c r="N83" s="22"/>
      <c r="O83" s="22"/>
      <c r="P83" s="22"/>
      <c r="R83" s="22"/>
      <c r="S83" s="22"/>
      <c r="T83" s="22"/>
      <c r="X83" s="22"/>
      <c r="Y83" s="2"/>
      <c r="Z83" s="2"/>
      <c r="AA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customFormat="false" ht="12.8" hidden="false" customHeight="false" outlineLevel="0" collapsed="false">
      <c r="B84" s="22"/>
      <c r="C84" s="22"/>
      <c r="D84" s="22"/>
      <c r="G84" s="23"/>
      <c r="J84" s="27"/>
      <c r="L84" s="23"/>
      <c r="M84" s="23"/>
      <c r="N84" s="22"/>
      <c r="O84" s="22"/>
      <c r="P84" s="22"/>
      <c r="R84" s="22"/>
      <c r="S84" s="22"/>
      <c r="T84" s="22"/>
      <c r="X84" s="22"/>
      <c r="Y84" s="2"/>
      <c r="Z84" s="2"/>
      <c r="AA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customFormat="false" ht="12.8" hidden="false" customHeight="false" outlineLevel="0" collapsed="false">
      <c r="B85" s="22"/>
      <c r="C85" s="22"/>
      <c r="D85" s="22"/>
      <c r="G85" s="23"/>
      <c r="I85" s="23"/>
      <c r="J85" s="27"/>
      <c r="K85" s="23"/>
      <c r="L85" s="23"/>
      <c r="M85" s="23"/>
      <c r="N85" s="22"/>
      <c r="P85" s="22"/>
      <c r="R85" s="22"/>
      <c r="S85" s="22"/>
      <c r="T85" s="22"/>
      <c r="U85" s="22"/>
      <c r="V85" s="22"/>
      <c r="X85" s="22"/>
      <c r="Y85" s="2"/>
      <c r="Z85" s="2"/>
      <c r="AA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row>
    <row r="86" customFormat="false" ht="12.8" hidden="false" customHeight="false" outlineLevel="0" collapsed="false">
      <c r="B86" s="22"/>
      <c r="C86" s="22"/>
      <c r="D86" s="22"/>
      <c r="G86" s="23"/>
      <c r="I86" s="23"/>
      <c r="J86" s="27"/>
      <c r="K86" s="23"/>
      <c r="L86" s="23"/>
      <c r="M86" s="23"/>
      <c r="N86" s="22"/>
      <c r="O86" s="22"/>
      <c r="P86" s="22"/>
      <c r="R86" s="22"/>
      <c r="S86" s="22"/>
      <c r="T86" s="22"/>
      <c r="U86" s="22"/>
      <c r="V86" s="22"/>
      <c r="X86" s="2"/>
      <c r="Y86" s="2"/>
      <c r="Z86" s="2"/>
      <c r="AA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customFormat="false" ht="12.8" hidden="false" customHeight="false" outlineLevel="0" collapsed="false">
      <c r="B87" s="22"/>
      <c r="C87" s="22"/>
      <c r="D87" s="22"/>
      <c r="G87" s="22"/>
      <c r="H87" s="2"/>
      <c r="I87" s="22"/>
      <c r="J87" s="30"/>
      <c r="K87" s="22"/>
      <c r="L87" s="22"/>
      <c r="M87" s="22"/>
      <c r="N87" s="22"/>
      <c r="O87" s="22"/>
      <c r="P87" s="22"/>
      <c r="R87" s="22"/>
      <c r="S87" s="22"/>
      <c r="T87" s="22"/>
      <c r="U87" s="22"/>
      <c r="V87" s="22"/>
      <c r="W87" s="22"/>
      <c r="X87" s="2"/>
      <c r="Y87" s="2"/>
      <c r="Z87" s="2"/>
      <c r="AA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customFormat="false" ht="12.8" hidden="false" customHeight="false" outlineLevel="0" collapsed="false">
      <c r="B88" s="22"/>
      <c r="C88" s="22"/>
      <c r="D88" s="22"/>
      <c r="G88" s="23"/>
      <c r="I88" s="23"/>
      <c r="J88" s="27"/>
      <c r="K88" s="23"/>
      <c r="L88" s="23"/>
      <c r="M88" s="23"/>
      <c r="N88" s="22"/>
      <c r="O88" s="22"/>
      <c r="P88" s="22"/>
      <c r="R88" s="22"/>
      <c r="S88" s="22"/>
      <c r="T88" s="22"/>
      <c r="U88" s="22"/>
      <c r="V88" s="22"/>
      <c r="W88" s="22"/>
      <c r="X88" s="2"/>
      <c r="Y88" s="2"/>
      <c r="Z88" s="2"/>
      <c r="AA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c r="CV88" s="2"/>
    </row>
    <row r="89" customFormat="false" ht="12.8" hidden="false" customHeight="false" outlineLevel="0" collapsed="false">
      <c r="B89" s="22"/>
      <c r="C89" s="22"/>
      <c r="D89" s="22"/>
      <c r="G89" s="23"/>
      <c r="I89" s="23"/>
      <c r="J89" s="27"/>
      <c r="K89" s="23"/>
      <c r="L89" s="23"/>
      <c r="M89" s="23"/>
      <c r="N89" s="22"/>
      <c r="O89" s="22"/>
      <c r="P89" s="22"/>
      <c r="R89" s="22"/>
      <c r="S89" s="22"/>
      <c r="T89" s="22"/>
      <c r="U89" s="22"/>
      <c r="V89" s="22"/>
      <c r="W89" s="22"/>
      <c r="X89" s="22"/>
      <c r="Y89" s="2"/>
      <c r="Z89" s="2"/>
      <c r="AA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customFormat="false" ht="12.8" hidden="false" customHeight="false" outlineLevel="0" collapsed="false">
      <c r="B90" s="22"/>
      <c r="C90" s="22"/>
      <c r="D90" s="22"/>
      <c r="G90" s="23"/>
      <c r="I90" s="23"/>
      <c r="J90" s="27"/>
      <c r="K90" s="23"/>
      <c r="L90" s="23"/>
      <c r="M90" s="23"/>
      <c r="N90" s="22"/>
      <c r="O90" s="22"/>
      <c r="P90" s="22"/>
      <c r="R90" s="22"/>
      <c r="S90" s="22"/>
      <c r="T90" s="22"/>
      <c r="U90" s="22"/>
      <c r="V90" s="22"/>
      <c r="W90" s="22"/>
      <c r="X90" s="2"/>
      <c r="Y90" s="2"/>
      <c r="Z90" s="2"/>
      <c r="AA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c r="CV90" s="2"/>
    </row>
    <row r="91" customFormat="false" ht="12.8" hidden="false" customHeight="false" outlineLevel="0" collapsed="false">
      <c r="B91" s="22"/>
      <c r="C91" s="22"/>
      <c r="D91" s="22"/>
      <c r="G91" s="22"/>
      <c r="H91" s="2"/>
      <c r="I91" s="22"/>
      <c r="J91" s="30"/>
      <c r="K91" s="22"/>
      <c r="L91" s="22"/>
      <c r="M91" s="22"/>
      <c r="N91" s="22"/>
      <c r="O91" s="22"/>
      <c r="P91" s="22"/>
      <c r="R91" s="22"/>
      <c r="S91" s="22"/>
      <c r="T91" s="22"/>
      <c r="U91" s="22"/>
      <c r="V91" s="22"/>
      <c r="W91" s="22"/>
      <c r="X91" s="2"/>
      <c r="Y91" s="2"/>
      <c r="Z91" s="2"/>
      <c r="AA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c r="CV91" s="2"/>
    </row>
    <row r="92" customFormat="false" ht="12.8" hidden="false" customHeight="false" outlineLevel="0" collapsed="false">
      <c r="B92" s="22"/>
      <c r="C92" s="22"/>
      <c r="D92" s="22"/>
      <c r="G92" s="23"/>
      <c r="I92" s="23"/>
      <c r="J92" s="27"/>
      <c r="K92" s="23"/>
      <c r="L92" s="23"/>
      <c r="M92" s="23"/>
      <c r="N92" s="22"/>
      <c r="O92" s="22"/>
      <c r="P92" s="22"/>
      <c r="R92" s="22"/>
      <c r="S92" s="22"/>
      <c r="T92" s="22"/>
      <c r="U92" s="24"/>
      <c r="V92" s="22"/>
      <c r="W92" s="22"/>
      <c r="X92" s="2"/>
      <c r="Y92" s="2"/>
      <c r="Z92" s="2"/>
      <c r="AA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customFormat="false" ht="12.8" hidden="false" customHeight="false" outlineLevel="0" collapsed="false">
      <c r="B93" s="22"/>
      <c r="C93" s="22"/>
      <c r="D93" s="22"/>
      <c r="G93" s="23"/>
      <c r="I93" s="23"/>
      <c r="J93" s="27"/>
      <c r="K93" s="23"/>
      <c r="L93" s="23"/>
      <c r="M93" s="23"/>
      <c r="N93" s="22"/>
      <c r="O93" s="22"/>
      <c r="P93" s="22"/>
      <c r="R93" s="22"/>
      <c r="S93" s="22"/>
      <c r="T93" s="22"/>
      <c r="U93" s="22"/>
      <c r="V93" s="22"/>
      <c r="X93" s="22"/>
      <c r="Y93" s="2"/>
      <c r="Z93" s="2"/>
      <c r="AA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customFormat="false" ht="12.8" hidden="false" customHeight="false" outlineLevel="0" collapsed="false">
      <c r="B94" s="22"/>
      <c r="C94" s="22"/>
      <c r="D94" s="22"/>
      <c r="G94" s="23"/>
      <c r="I94" s="23"/>
      <c r="J94" s="27"/>
      <c r="K94" s="23"/>
      <c r="L94" s="23"/>
      <c r="M94" s="23"/>
      <c r="N94" s="22"/>
      <c r="O94" s="22"/>
      <c r="P94" s="22"/>
      <c r="R94" s="22"/>
      <c r="S94" s="22"/>
      <c r="T94" s="22"/>
      <c r="V94" s="22"/>
      <c r="X94" s="22"/>
      <c r="Y94" s="2"/>
      <c r="Z94" s="2"/>
      <c r="AA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c r="CV94" s="2"/>
    </row>
    <row r="95" customFormat="false" ht="12.8" hidden="false" customHeight="false" outlineLevel="0" collapsed="false">
      <c r="B95" s="22"/>
      <c r="C95" s="22"/>
      <c r="D95" s="22"/>
      <c r="G95" s="23"/>
      <c r="I95" s="23"/>
      <c r="J95" s="27"/>
      <c r="K95" s="23"/>
      <c r="L95" s="23"/>
      <c r="M95" s="23"/>
      <c r="N95" s="22"/>
      <c r="O95" s="22"/>
      <c r="P95" s="22"/>
      <c r="R95" s="22"/>
      <c r="S95" s="22"/>
      <c r="T95" s="22"/>
      <c r="U95" s="24"/>
      <c r="V95" s="22"/>
      <c r="W95" s="22"/>
      <c r="X95" s="2"/>
      <c r="Y95" s="2"/>
      <c r="Z95" s="2"/>
      <c r="AA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customFormat="false" ht="12.8" hidden="false" customHeight="false" outlineLevel="0" collapsed="false">
      <c r="B96" s="22"/>
      <c r="C96" s="22"/>
      <c r="D96" s="22"/>
      <c r="G96" s="23"/>
      <c r="I96" s="23"/>
      <c r="J96" s="27"/>
      <c r="K96" s="23"/>
      <c r="L96" s="23"/>
      <c r="M96" s="23"/>
      <c r="N96" s="22"/>
      <c r="O96" s="22"/>
      <c r="P96" s="22"/>
      <c r="R96" s="22"/>
      <c r="S96" s="22"/>
      <c r="T96" s="22"/>
      <c r="U96" s="22"/>
      <c r="V96" s="22"/>
      <c r="W96" s="22"/>
      <c r="X96" s="2"/>
      <c r="Y96" s="2"/>
      <c r="Z96" s="2"/>
      <c r="AA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customFormat="false" ht="12.8" hidden="false" customHeight="false" outlineLevel="0" collapsed="false">
      <c r="B97" s="22"/>
      <c r="C97" s="22"/>
      <c r="D97" s="22"/>
      <c r="G97" s="23"/>
      <c r="I97" s="23"/>
      <c r="J97" s="27"/>
      <c r="K97" s="23"/>
      <c r="L97" s="23"/>
      <c r="M97" s="23"/>
      <c r="N97" s="22"/>
      <c r="O97" s="22"/>
      <c r="P97" s="22"/>
      <c r="R97" s="22"/>
      <c r="S97" s="22"/>
      <c r="T97" s="22"/>
      <c r="X97" s="22"/>
      <c r="Y97" s="2"/>
      <c r="Z97" s="2"/>
      <c r="AA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customFormat="false" ht="12.8" hidden="false" customHeight="false" outlineLevel="0" collapsed="false">
      <c r="B98" s="22"/>
      <c r="C98" s="22"/>
      <c r="D98" s="22"/>
      <c r="G98" s="23"/>
      <c r="I98" s="23"/>
      <c r="J98" s="27"/>
      <c r="K98" s="23"/>
      <c r="L98" s="23"/>
      <c r="M98" s="23"/>
      <c r="N98" s="22"/>
      <c r="O98" s="22"/>
      <c r="P98" s="22"/>
      <c r="R98" s="22"/>
      <c r="S98" s="22"/>
      <c r="T98" s="22"/>
      <c r="X98" s="22"/>
      <c r="Y98" s="2"/>
      <c r="Z98" s="2"/>
      <c r="AA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customFormat="false" ht="12.8" hidden="false" customHeight="false" outlineLevel="0" collapsed="false">
      <c r="B99" s="22"/>
      <c r="C99" s="22"/>
      <c r="D99" s="22"/>
      <c r="G99" s="23"/>
      <c r="I99" s="23"/>
      <c r="J99" s="27"/>
      <c r="K99" s="23"/>
      <c r="L99" s="23"/>
      <c r="M99" s="23"/>
      <c r="N99" s="22"/>
      <c r="O99" s="22"/>
      <c r="P99" s="22"/>
      <c r="R99" s="22"/>
      <c r="S99" s="22"/>
      <c r="T99" s="22"/>
      <c r="U99" s="22"/>
      <c r="V99" s="22"/>
      <c r="X99" s="2"/>
      <c r="Y99" s="2"/>
      <c r="Z99" s="2"/>
      <c r="AA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customFormat="false" ht="12.8" hidden="false" customHeight="false" outlineLevel="0" collapsed="false">
      <c r="B100" s="22"/>
      <c r="C100" s="22"/>
      <c r="D100" s="22"/>
      <c r="G100" s="23"/>
      <c r="I100" s="23"/>
      <c r="J100" s="27"/>
      <c r="K100" s="23"/>
      <c r="L100" s="23"/>
      <c r="M100" s="23"/>
      <c r="N100" s="22"/>
      <c r="O100" s="22"/>
      <c r="P100" s="22"/>
      <c r="R100" s="22"/>
      <c r="S100" s="22"/>
      <c r="T100" s="22"/>
      <c r="U100" s="22"/>
      <c r="X100" s="22"/>
      <c r="Y100" s="2"/>
      <c r="Z100" s="2"/>
      <c r="AA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customFormat="false" ht="12.8" hidden="false" customHeight="false" outlineLevel="0" collapsed="false">
      <c r="B101" s="22"/>
      <c r="C101" s="22"/>
      <c r="D101" s="22"/>
      <c r="G101" s="23"/>
      <c r="I101" s="23"/>
      <c r="J101" s="27"/>
      <c r="K101" s="23"/>
      <c r="L101" s="23"/>
      <c r="M101" s="23"/>
      <c r="N101" s="22"/>
      <c r="O101" s="22"/>
      <c r="P101" s="22"/>
      <c r="R101" s="22"/>
      <c r="S101" s="22"/>
      <c r="T101" s="22"/>
      <c r="U101" s="22"/>
      <c r="X101" s="22"/>
      <c r="Y101" s="2"/>
      <c r="Z101" s="2"/>
      <c r="AA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customFormat="false" ht="12.8" hidden="false" customHeight="false" outlineLevel="0" collapsed="false">
      <c r="B102" s="22"/>
      <c r="C102" s="22"/>
      <c r="D102" s="22"/>
      <c r="G102" s="23"/>
      <c r="I102" s="23"/>
      <c r="J102" s="27"/>
      <c r="K102" s="23"/>
      <c r="L102" s="23"/>
      <c r="M102" s="23"/>
      <c r="N102" s="22"/>
      <c r="O102" s="22"/>
      <c r="P102" s="22"/>
      <c r="R102" s="22"/>
      <c r="S102" s="22"/>
      <c r="T102" s="22"/>
      <c r="V102" s="22"/>
      <c r="X102" s="22"/>
      <c r="Y102" s="2"/>
      <c r="Z102" s="2"/>
      <c r="AA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customFormat="false" ht="12.8" hidden="false" customHeight="false" outlineLevel="0" collapsed="false">
      <c r="B103" s="22"/>
      <c r="C103" s="22"/>
      <c r="D103" s="22"/>
      <c r="G103" s="23"/>
      <c r="I103" s="23"/>
      <c r="J103" s="27"/>
      <c r="K103" s="23"/>
      <c r="L103" s="23"/>
      <c r="M103" s="23"/>
      <c r="N103" s="22"/>
      <c r="O103" s="22"/>
      <c r="P103" s="22"/>
      <c r="R103" s="22"/>
      <c r="S103" s="22"/>
      <c r="T103" s="22"/>
      <c r="V103" s="22"/>
      <c r="X103" s="22"/>
      <c r="Y103" s="2"/>
      <c r="Z103" s="2"/>
      <c r="AA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customFormat="false" ht="12.8" hidden="false" customHeight="false" outlineLevel="0" collapsed="false">
      <c r="B104" s="22"/>
      <c r="C104" s="22"/>
      <c r="D104" s="22"/>
      <c r="G104" s="23"/>
      <c r="I104" s="23"/>
      <c r="J104" s="27"/>
      <c r="K104" s="23"/>
      <c r="L104" s="23"/>
      <c r="M104" s="23"/>
      <c r="N104" s="22"/>
      <c r="O104" s="22"/>
      <c r="P104" s="22"/>
      <c r="R104" s="22"/>
      <c r="S104" s="22"/>
      <c r="T104" s="22"/>
      <c r="U104" s="22"/>
      <c r="V104" s="22"/>
      <c r="X104" s="22"/>
      <c r="Y104" s="2"/>
      <c r="Z104" s="2"/>
      <c r="AA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c r="CV104" s="2"/>
    </row>
    <row r="105" customFormat="false" ht="12.8" hidden="false" customHeight="false" outlineLevel="0" collapsed="false">
      <c r="B105" s="22"/>
      <c r="C105" s="22"/>
      <c r="D105" s="22"/>
      <c r="G105" s="23"/>
      <c r="I105" s="23"/>
      <c r="J105" s="27"/>
      <c r="K105" s="23"/>
      <c r="L105" s="23"/>
      <c r="M105" s="23"/>
      <c r="N105" s="22"/>
      <c r="O105" s="22"/>
      <c r="P105" s="22"/>
      <c r="R105" s="22"/>
      <c r="S105" s="22"/>
      <c r="T105" s="22"/>
      <c r="V105" s="22"/>
      <c r="X105" s="22"/>
      <c r="Y105" s="2"/>
      <c r="Z105" s="2"/>
      <c r="AA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c r="CV105" s="2"/>
    </row>
    <row r="106" customFormat="false" ht="12.8" hidden="false" customHeight="false" outlineLevel="0" collapsed="false">
      <c r="B106" s="22"/>
      <c r="C106" s="22"/>
      <c r="D106" s="22"/>
      <c r="G106" s="23"/>
      <c r="I106" s="23"/>
      <c r="J106" s="27"/>
      <c r="K106" s="23"/>
      <c r="L106" s="23"/>
      <c r="M106" s="23"/>
      <c r="N106" s="22"/>
      <c r="O106" s="22"/>
      <c r="P106" s="22"/>
      <c r="R106" s="22"/>
      <c r="S106" s="22"/>
      <c r="T106" s="22"/>
      <c r="V106" s="22"/>
      <c r="X106" s="22"/>
      <c r="Y106" s="2"/>
      <c r="Z106" s="2"/>
      <c r="AA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c r="CV106" s="2"/>
    </row>
    <row r="107" customFormat="false" ht="12.8" hidden="false" customHeight="false" outlineLevel="0" collapsed="false">
      <c r="B107" s="22"/>
      <c r="C107" s="22"/>
      <c r="D107" s="22"/>
      <c r="G107" s="23"/>
      <c r="J107" s="27"/>
      <c r="L107" s="23"/>
      <c r="M107" s="23"/>
      <c r="N107" s="22"/>
      <c r="O107" s="22"/>
      <c r="P107" s="22"/>
      <c r="R107" s="22"/>
      <c r="S107" s="22"/>
      <c r="T107" s="22"/>
      <c r="U107" s="22"/>
      <c r="X107" s="22"/>
      <c r="Y107" s="2"/>
      <c r="Z107" s="2"/>
      <c r="AA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c r="CV107" s="2"/>
    </row>
    <row r="108" customFormat="false" ht="12.8" hidden="false" customHeight="false" outlineLevel="0" collapsed="false">
      <c r="B108" s="22"/>
      <c r="C108" s="22"/>
      <c r="D108" s="22"/>
      <c r="G108" s="23"/>
      <c r="I108" s="23"/>
      <c r="J108" s="27"/>
      <c r="K108" s="23"/>
      <c r="L108" s="23"/>
      <c r="M108" s="23"/>
      <c r="N108" s="22"/>
      <c r="O108" s="22"/>
      <c r="P108" s="22"/>
      <c r="R108" s="22"/>
      <c r="S108" s="22"/>
      <c r="T108" s="22"/>
      <c r="X108" s="22"/>
      <c r="Y108" s="2"/>
      <c r="Z108" s="2"/>
      <c r="AA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customFormat="false" ht="12.8" hidden="false" customHeight="false" outlineLevel="0" collapsed="false">
      <c r="B109" s="22"/>
      <c r="C109" s="22"/>
      <c r="D109" s="22"/>
      <c r="G109" s="23"/>
      <c r="I109" s="23"/>
      <c r="J109" s="27"/>
      <c r="K109" s="23"/>
      <c r="L109" s="23"/>
      <c r="M109" s="23"/>
      <c r="N109" s="22"/>
      <c r="O109" s="22"/>
      <c r="P109" s="22"/>
      <c r="R109" s="22"/>
      <c r="S109" s="22"/>
      <c r="T109" s="22"/>
      <c r="X109" s="22"/>
      <c r="Y109" s="2"/>
      <c r="Z109" s="2"/>
      <c r="AA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customFormat="false" ht="12.8" hidden="false" customHeight="false" outlineLevel="0" collapsed="false">
      <c r="B110" s="22"/>
      <c r="C110" s="22"/>
      <c r="D110" s="22"/>
      <c r="G110" s="23"/>
      <c r="I110" s="23"/>
      <c r="J110" s="27"/>
      <c r="K110" s="23"/>
      <c r="L110" s="23"/>
      <c r="M110" s="23"/>
      <c r="N110" s="22"/>
      <c r="O110" s="22"/>
      <c r="P110" s="22"/>
      <c r="R110" s="22"/>
      <c r="S110" s="22"/>
      <c r="T110" s="22"/>
      <c r="V110" s="22"/>
      <c r="X110" s="22"/>
      <c r="Y110" s="2"/>
      <c r="Z110" s="2"/>
      <c r="AA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customFormat="false" ht="12.8" hidden="false" customHeight="false" outlineLevel="0" collapsed="false">
      <c r="B111" s="22"/>
      <c r="C111" s="22"/>
      <c r="D111" s="22"/>
      <c r="G111" s="23"/>
      <c r="I111" s="23"/>
      <c r="J111" s="27"/>
      <c r="K111" s="23"/>
      <c r="L111" s="23"/>
      <c r="M111" s="23"/>
      <c r="N111" s="22"/>
      <c r="O111" s="22"/>
      <c r="P111" s="22"/>
      <c r="R111" s="22"/>
      <c r="S111" s="22"/>
      <c r="T111" s="22"/>
      <c r="V111" s="22"/>
      <c r="X111" s="22"/>
      <c r="Y111" s="2"/>
      <c r="Z111" s="2"/>
      <c r="AA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c r="CV111" s="2"/>
    </row>
    <row r="112" customFormat="false" ht="12.8" hidden="false" customHeight="false" outlineLevel="0" collapsed="false">
      <c r="B112" s="22"/>
      <c r="C112" s="22"/>
      <c r="D112" s="22"/>
      <c r="G112" s="23"/>
      <c r="I112" s="23"/>
      <c r="J112" s="27"/>
      <c r="K112" s="23"/>
      <c r="L112" s="23"/>
      <c r="M112" s="23"/>
      <c r="N112" s="22"/>
      <c r="O112" s="22"/>
      <c r="P112" s="22"/>
      <c r="R112" s="22"/>
      <c r="S112" s="22"/>
      <c r="T112" s="22"/>
      <c r="V112" s="22"/>
      <c r="X112" s="22"/>
      <c r="Y112" s="2"/>
      <c r="Z112" s="2"/>
      <c r="AA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customFormat="false" ht="12.8" hidden="false" customHeight="false" outlineLevel="0" collapsed="false">
      <c r="B113" s="22"/>
      <c r="C113" s="22"/>
      <c r="D113" s="22"/>
      <c r="G113" s="23"/>
      <c r="I113" s="23"/>
      <c r="J113" s="27"/>
      <c r="K113" s="23"/>
      <c r="L113" s="23"/>
      <c r="M113" s="23"/>
      <c r="N113" s="22"/>
      <c r="O113" s="22"/>
      <c r="P113" s="22"/>
      <c r="R113" s="22"/>
      <c r="S113" s="22"/>
      <c r="T113" s="22"/>
      <c r="U113" s="22"/>
      <c r="V113" s="22"/>
      <c r="X113" s="2"/>
      <c r="Y113" s="2"/>
      <c r="Z113" s="2"/>
      <c r="AA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c r="CV113" s="2"/>
    </row>
    <row r="114" customFormat="false" ht="12.8" hidden="false" customHeight="false" outlineLevel="0" collapsed="false">
      <c r="B114" s="22"/>
      <c r="C114" s="22"/>
      <c r="D114" s="22"/>
      <c r="G114" s="23"/>
      <c r="I114" s="23"/>
      <c r="J114" s="27"/>
      <c r="K114" s="23"/>
      <c r="L114" s="23"/>
      <c r="M114" s="23"/>
      <c r="N114" s="22"/>
      <c r="O114" s="22"/>
      <c r="P114" s="22"/>
      <c r="R114" s="22"/>
      <c r="S114" s="22"/>
      <c r="T114" s="22"/>
      <c r="U114" s="22"/>
      <c r="V114" s="22"/>
      <c r="X114" s="2"/>
      <c r="Y114" s="2"/>
      <c r="Z114" s="2"/>
      <c r="AA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c r="CV114" s="2"/>
    </row>
    <row r="115" customFormat="false" ht="12.8" hidden="false" customHeight="false" outlineLevel="0" collapsed="false">
      <c r="B115" s="22"/>
      <c r="C115" s="22"/>
      <c r="D115" s="22"/>
      <c r="G115" s="23"/>
      <c r="I115" s="23"/>
      <c r="J115" s="27"/>
      <c r="K115" s="23"/>
      <c r="L115" s="23"/>
      <c r="M115" s="23"/>
      <c r="N115" s="22"/>
      <c r="O115" s="22"/>
      <c r="P115" s="22"/>
      <c r="R115" s="22"/>
      <c r="S115" s="22"/>
      <c r="T115" s="22"/>
      <c r="U115" s="22"/>
      <c r="V115" s="22"/>
      <c r="X115" s="2"/>
      <c r="Y115" s="2"/>
      <c r="Z115" s="2"/>
      <c r="AA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row r="116" customFormat="false" ht="12.8" hidden="false" customHeight="false" outlineLevel="0" collapsed="false">
      <c r="B116" s="22"/>
      <c r="C116" s="22"/>
      <c r="D116" s="22"/>
      <c r="G116" s="23"/>
      <c r="I116" s="23"/>
      <c r="J116" s="27"/>
      <c r="K116" s="23"/>
      <c r="L116" s="23"/>
      <c r="M116" s="23"/>
      <c r="N116" s="22"/>
      <c r="O116" s="22"/>
      <c r="P116" s="22"/>
      <c r="R116" s="22"/>
      <c r="S116" s="22"/>
      <c r="T116" s="22"/>
      <c r="U116" s="22"/>
      <c r="V116" s="22"/>
      <c r="X116" s="2"/>
      <c r="Y116" s="2"/>
      <c r="Z116" s="2"/>
      <c r="AA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c r="CV116" s="2"/>
    </row>
    <row r="117" customFormat="false" ht="12.8" hidden="false" customHeight="false" outlineLevel="0" collapsed="false">
      <c r="B117" s="22"/>
      <c r="C117" s="22"/>
      <c r="D117" s="22"/>
      <c r="G117" s="23"/>
      <c r="I117" s="23"/>
      <c r="J117" s="27"/>
      <c r="K117" s="23"/>
      <c r="L117" s="23"/>
      <c r="M117" s="23"/>
      <c r="N117" s="22"/>
      <c r="O117" s="22"/>
      <c r="P117" s="22"/>
      <c r="R117" s="22"/>
      <c r="S117" s="22"/>
      <c r="T117" s="22"/>
      <c r="U117" s="22"/>
      <c r="V117" s="22"/>
      <c r="X117" s="2"/>
      <c r="Y117" s="2"/>
      <c r="Z117" s="2"/>
      <c r="AA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c r="CV117" s="2"/>
    </row>
    <row r="118" customFormat="false" ht="12.8" hidden="false" customHeight="false" outlineLevel="0" collapsed="false">
      <c r="B118" s="22"/>
      <c r="C118" s="22"/>
      <c r="D118" s="22"/>
      <c r="G118" s="23"/>
      <c r="I118" s="23"/>
      <c r="J118" s="27"/>
      <c r="K118" s="23"/>
      <c r="L118" s="23"/>
      <c r="M118" s="23"/>
      <c r="N118" s="22"/>
      <c r="O118" s="22"/>
      <c r="P118" s="22"/>
      <c r="R118" s="22"/>
      <c r="S118" s="22"/>
      <c r="T118" s="22"/>
      <c r="U118" s="22"/>
      <c r="V118" s="22"/>
      <c r="X118" s="2"/>
      <c r="Y118" s="2"/>
      <c r="Z118" s="2"/>
      <c r="AA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c r="CV118" s="2"/>
    </row>
    <row r="119" customFormat="false" ht="12.8" hidden="false" customHeight="false" outlineLevel="0" collapsed="false">
      <c r="B119" s="22"/>
      <c r="C119" s="22"/>
      <c r="D119" s="22"/>
      <c r="G119" s="23"/>
      <c r="I119" s="23"/>
      <c r="J119" s="27"/>
      <c r="K119" s="23"/>
      <c r="L119" s="23"/>
      <c r="M119" s="23"/>
      <c r="N119" s="22"/>
      <c r="O119" s="22"/>
      <c r="P119" s="22"/>
      <c r="R119" s="22"/>
      <c r="S119" s="22"/>
      <c r="T119" s="22"/>
      <c r="U119" s="22"/>
      <c r="V119" s="22"/>
      <c r="X119" s="2"/>
      <c r="Y119" s="2"/>
      <c r="Z119" s="2"/>
      <c r="AA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c r="CV119" s="2"/>
    </row>
    <row r="120" customFormat="false" ht="12.8" hidden="false" customHeight="false" outlineLevel="0" collapsed="false">
      <c r="B120" s="22"/>
      <c r="C120" s="22"/>
      <c r="D120" s="22"/>
      <c r="G120" s="23"/>
      <c r="I120" s="23"/>
      <c r="J120" s="27"/>
      <c r="K120" s="23"/>
      <c r="L120" s="23"/>
      <c r="M120" s="23"/>
      <c r="N120" s="22"/>
      <c r="O120" s="22"/>
      <c r="P120" s="22"/>
      <c r="R120" s="22"/>
      <c r="S120" s="22"/>
      <c r="T120" s="22"/>
      <c r="U120" s="22"/>
      <c r="V120" s="22"/>
      <c r="X120" s="2"/>
      <c r="Y120" s="2"/>
      <c r="Z120" s="2"/>
      <c r="AA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c r="CV120" s="2"/>
    </row>
    <row r="121" customFormat="false" ht="12.8" hidden="false" customHeight="false" outlineLevel="0" collapsed="false">
      <c r="B121" s="22"/>
      <c r="C121" s="22"/>
      <c r="D121" s="22"/>
      <c r="G121" s="23"/>
      <c r="I121" s="23"/>
      <c r="J121" s="27"/>
      <c r="K121" s="23"/>
      <c r="L121" s="23"/>
      <c r="M121" s="23"/>
      <c r="N121" s="22"/>
      <c r="O121" s="22"/>
      <c r="P121" s="22"/>
      <c r="R121" s="22"/>
      <c r="S121" s="22"/>
      <c r="T121" s="22"/>
      <c r="U121" s="22"/>
      <c r="V121" s="22"/>
      <c r="X121" s="2"/>
      <c r="Y121" s="2"/>
      <c r="Z121" s="2"/>
      <c r="AA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c r="CV121" s="2"/>
    </row>
    <row r="122" customFormat="false" ht="12.8" hidden="false" customHeight="false" outlineLevel="0" collapsed="false">
      <c r="B122" s="22"/>
      <c r="C122" s="22"/>
      <c r="D122" s="22"/>
      <c r="G122" s="23"/>
      <c r="I122" s="23"/>
      <c r="J122" s="27"/>
      <c r="K122" s="23"/>
      <c r="L122" s="23"/>
      <c r="M122" s="23"/>
      <c r="N122" s="22"/>
      <c r="O122" s="22"/>
      <c r="P122" s="22"/>
      <c r="R122" s="22"/>
      <c r="S122" s="22"/>
      <c r="T122" s="22"/>
      <c r="U122" s="22"/>
      <c r="V122" s="22"/>
      <c r="X122" s="2"/>
      <c r="Y122" s="2"/>
      <c r="Z122" s="2"/>
      <c r="AA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c r="CV122" s="2"/>
    </row>
    <row r="123" customFormat="false" ht="12.8" hidden="false" customHeight="false" outlineLevel="0" collapsed="false">
      <c r="B123" s="22"/>
      <c r="C123" s="22"/>
      <c r="D123" s="22"/>
      <c r="G123" s="23"/>
      <c r="I123" s="23"/>
      <c r="J123" s="27"/>
      <c r="K123" s="23"/>
      <c r="L123" s="23"/>
      <c r="M123" s="23"/>
      <c r="N123" s="22"/>
      <c r="O123" s="22"/>
      <c r="P123" s="22"/>
      <c r="R123" s="22"/>
      <c r="S123" s="22"/>
      <c r="T123" s="22"/>
      <c r="U123" s="22"/>
      <c r="V123" s="22"/>
      <c r="X123" s="2"/>
      <c r="Y123" s="2"/>
      <c r="Z123" s="2"/>
      <c r="AA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2"/>
    </row>
    <row r="124" customFormat="false" ht="12.8" hidden="false" customHeight="false" outlineLevel="0" collapsed="false">
      <c r="B124" s="22"/>
      <c r="C124" s="22"/>
      <c r="D124" s="22"/>
      <c r="G124" s="23"/>
      <c r="I124" s="23"/>
      <c r="J124" s="27"/>
      <c r="K124" s="23"/>
      <c r="L124" s="23"/>
      <c r="M124" s="23"/>
      <c r="N124" s="22"/>
      <c r="O124" s="22"/>
      <c r="P124" s="22"/>
      <c r="R124" s="22"/>
      <c r="S124" s="22"/>
      <c r="T124" s="22"/>
      <c r="U124" s="22"/>
      <c r="V124" s="22"/>
      <c r="X124" s="2"/>
      <c r="Y124" s="2"/>
      <c r="Z124" s="2"/>
      <c r="AA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c r="CV124" s="2"/>
    </row>
    <row r="125" customFormat="false" ht="12.8" hidden="false" customHeight="false" outlineLevel="0" collapsed="false">
      <c r="B125" s="22"/>
      <c r="C125" s="22"/>
      <c r="D125" s="22"/>
      <c r="G125" s="23"/>
      <c r="I125" s="23"/>
      <c r="J125" s="27"/>
      <c r="K125" s="23"/>
      <c r="L125" s="23"/>
      <c r="M125" s="23"/>
      <c r="N125" s="22"/>
      <c r="O125" s="22"/>
      <c r="P125" s="22"/>
      <c r="R125" s="22"/>
      <c r="S125" s="22"/>
      <c r="T125" s="22"/>
      <c r="U125" s="22"/>
      <c r="V125" s="22"/>
      <c r="X125" s="2"/>
      <c r="Y125" s="2"/>
      <c r="Z125" s="2"/>
      <c r="AA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c r="CV125" s="2"/>
    </row>
    <row r="126" customFormat="false" ht="12.8" hidden="false" customHeight="false" outlineLevel="0" collapsed="false">
      <c r="B126" s="22"/>
      <c r="C126" s="22"/>
      <c r="D126" s="22"/>
      <c r="G126" s="23"/>
      <c r="I126" s="23"/>
      <c r="J126" s="27"/>
      <c r="K126" s="23"/>
      <c r="L126" s="23"/>
      <c r="M126" s="23"/>
      <c r="N126" s="22"/>
      <c r="O126" s="22"/>
      <c r="P126" s="22"/>
      <c r="R126" s="22"/>
      <c r="S126" s="22"/>
      <c r="T126" s="22"/>
      <c r="U126" s="22"/>
      <c r="V126" s="22"/>
      <c r="X126" s="2"/>
      <c r="Y126" s="2"/>
      <c r="Z126" s="2"/>
      <c r="AA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c r="CV126" s="2"/>
    </row>
    <row r="127" customFormat="false" ht="12.8" hidden="false" customHeight="false" outlineLevel="0" collapsed="false">
      <c r="B127" s="22"/>
      <c r="C127" s="22"/>
      <c r="D127" s="22"/>
      <c r="G127" s="23"/>
      <c r="I127" s="23"/>
      <c r="J127" s="27"/>
      <c r="K127" s="23"/>
      <c r="L127" s="23"/>
      <c r="M127" s="23"/>
      <c r="N127" s="22"/>
      <c r="O127" s="22"/>
      <c r="P127" s="22"/>
      <c r="R127" s="22"/>
      <c r="S127" s="22"/>
      <c r="T127" s="22"/>
      <c r="U127" s="22"/>
      <c r="V127" s="22"/>
      <c r="X127" s="2"/>
      <c r="Y127" s="2"/>
      <c r="Z127" s="2"/>
      <c r="AA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c r="CV127" s="2"/>
    </row>
    <row r="128" customFormat="false" ht="12.8" hidden="false" customHeight="false" outlineLevel="0" collapsed="false">
      <c r="B128" s="22"/>
      <c r="C128" s="22"/>
      <c r="D128" s="22"/>
      <c r="G128" s="23"/>
      <c r="I128" s="23"/>
      <c r="J128" s="27"/>
      <c r="K128" s="23"/>
      <c r="L128" s="23"/>
      <c r="M128" s="23"/>
      <c r="N128" s="22"/>
      <c r="O128" s="22"/>
      <c r="P128" s="22"/>
      <c r="R128" s="22"/>
      <c r="S128" s="22"/>
      <c r="T128" s="22"/>
      <c r="U128" s="22"/>
      <c r="V128" s="22"/>
      <c r="X128" s="2"/>
      <c r="Y128" s="2"/>
      <c r="Z128" s="2"/>
      <c r="AA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c r="CV128" s="2"/>
    </row>
    <row r="129" customFormat="false" ht="12.8" hidden="false" customHeight="false" outlineLevel="0" collapsed="false">
      <c r="B129" s="22"/>
      <c r="C129" s="22"/>
      <c r="D129" s="22"/>
      <c r="G129" s="23"/>
      <c r="I129" s="23"/>
      <c r="J129" s="27"/>
      <c r="K129" s="23"/>
      <c r="L129" s="23"/>
      <c r="M129" s="23"/>
      <c r="N129" s="22"/>
      <c r="O129" s="22"/>
      <c r="P129" s="22"/>
      <c r="R129" s="22"/>
      <c r="S129" s="22"/>
      <c r="T129" s="22"/>
      <c r="U129" s="22"/>
      <c r="V129" s="22"/>
      <c r="X129" s="2"/>
      <c r="Y129" s="2"/>
      <c r="Z129" s="2"/>
      <c r="AA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c r="CV129" s="2"/>
    </row>
    <row r="130" customFormat="false" ht="12.8" hidden="false" customHeight="false" outlineLevel="0" collapsed="false">
      <c r="B130" s="22"/>
      <c r="C130" s="22"/>
      <c r="D130" s="22"/>
      <c r="G130" s="23"/>
      <c r="I130" s="23"/>
      <c r="J130" s="27"/>
      <c r="K130" s="23"/>
      <c r="L130" s="23"/>
      <c r="M130" s="23"/>
      <c r="N130" s="22"/>
      <c r="O130" s="22"/>
      <c r="P130" s="22"/>
      <c r="R130" s="22"/>
      <c r="S130" s="22"/>
      <c r="T130" s="22"/>
      <c r="U130" s="22"/>
      <c r="V130" s="22"/>
      <c r="X130" s="2"/>
      <c r="Y130" s="2"/>
      <c r="Z130" s="2"/>
      <c r="AA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c r="CV130" s="2"/>
    </row>
    <row r="131" customFormat="false" ht="12.8" hidden="false" customHeight="false" outlineLevel="0" collapsed="false">
      <c r="B131" s="22"/>
      <c r="C131" s="22"/>
      <c r="D131" s="22"/>
      <c r="G131" s="23"/>
      <c r="I131" s="23"/>
      <c r="J131" s="27"/>
      <c r="K131" s="23"/>
      <c r="L131" s="23"/>
      <c r="M131" s="23"/>
      <c r="N131" s="22"/>
      <c r="O131" s="22"/>
      <c r="P131" s="22"/>
      <c r="R131" s="22"/>
      <c r="S131" s="22"/>
      <c r="T131" s="22"/>
      <c r="V131" s="22"/>
      <c r="X131" s="22"/>
      <c r="Y131" s="2"/>
      <c r="Z131" s="2"/>
      <c r="AA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c r="CV131" s="2"/>
    </row>
    <row r="132" customFormat="false" ht="12.8" hidden="false" customHeight="false" outlineLevel="0" collapsed="false">
      <c r="B132" s="22"/>
      <c r="C132" s="22"/>
      <c r="D132" s="22"/>
      <c r="G132" s="23"/>
      <c r="I132" s="23"/>
      <c r="J132" s="27"/>
      <c r="K132" s="23"/>
      <c r="L132" s="23"/>
      <c r="M132" s="23"/>
      <c r="N132" s="22"/>
      <c r="O132" s="22"/>
      <c r="P132" s="22"/>
      <c r="R132" s="22"/>
      <c r="S132" s="22"/>
      <c r="T132" s="22"/>
      <c r="U132" s="22"/>
      <c r="V132" s="22"/>
      <c r="X132" s="2"/>
      <c r="Y132" s="2"/>
      <c r="Z132" s="2"/>
      <c r="AA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c r="CV132" s="2"/>
    </row>
    <row r="133" customFormat="false" ht="12.8" hidden="false" customHeight="false" outlineLevel="0" collapsed="false">
      <c r="B133" s="22"/>
      <c r="C133" s="22"/>
      <c r="D133" s="22"/>
      <c r="G133" s="23"/>
      <c r="J133" s="27"/>
      <c r="L133" s="23"/>
      <c r="M133" s="23"/>
      <c r="N133" s="22"/>
      <c r="O133" s="22"/>
      <c r="P133" s="22"/>
      <c r="R133" s="22"/>
      <c r="S133" s="22"/>
      <c r="T133" s="22"/>
      <c r="X133" s="22"/>
      <c r="Y133" s="2"/>
      <c r="Z133" s="2"/>
      <c r="AA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c r="CV133" s="2"/>
    </row>
    <row r="134" customFormat="false" ht="12.8" hidden="false" customHeight="false" outlineLevel="0" collapsed="false">
      <c r="B134" s="22"/>
      <c r="C134" s="22"/>
      <c r="D134" s="22"/>
      <c r="G134" s="23"/>
      <c r="J134" s="27"/>
      <c r="L134" s="23"/>
      <c r="M134" s="23"/>
      <c r="N134" s="22"/>
      <c r="O134" s="22"/>
      <c r="P134" s="22"/>
      <c r="R134" s="22"/>
      <c r="S134" s="22"/>
      <c r="T134" s="22"/>
      <c r="X134" s="22"/>
      <c r="Y134" s="2"/>
      <c r="Z134" s="2"/>
      <c r="AA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c r="CV134" s="2"/>
    </row>
    <row r="135" customFormat="false" ht="12.8" hidden="false" customHeight="false" outlineLevel="0" collapsed="false">
      <c r="B135" s="22"/>
      <c r="C135" s="22"/>
      <c r="D135" s="22"/>
      <c r="G135" s="23"/>
      <c r="I135" s="23"/>
      <c r="J135" s="27"/>
      <c r="K135" s="23"/>
      <c r="L135" s="23"/>
      <c r="M135" s="23"/>
      <c r="N135" s="22"/>
      <c r="O135" s="22"/>
      <c r="P135" s="22"/>
      <c r="Q135" s="22"/>
      <c r="R135" s="22"/>
      <c r="S135" s="22"/>
      <c r="T135" s="22"/>
      <c r="V135" s="22"/>
      <c r="X135" s="22"/>
      <c r="Y135" s="2"/>
      <c r="Z135" s="2"/>
      <c r="AA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c r="CV135" s="2"/>
    </row>
    <row r="136" customFormat="false" ht="12.8" hidden="false" customHeight="false" outlineLevel="0" collapsed="false">
      <c r="B136" s="22"/>
      <c r="C136" s="22"/>
      <c r="D136" s="22"/>
      <c r="G136" s="23"/>
      <c r="I136" s="23"/>
      <c r="J136" s="27"/>
      <c r="K136" s="23"/>
      <c r="L136" s="23"/>
      <c r="M136" s="23"/>
      <c r="N136" s="22"/>
      <c r="O136" s="22"/>
      <c r="P136" s="22"/>
      <c r="R136" s="22"/>
      <c r="S136" s="22"/>
      <c r="T136" s="22"/>
      <c r="X136" s="22"/>
      <c r="Y136" s="2"/>
      <c r="Z136" s="2"/>
      <c r="AA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c r="CV136" s="2"/>
    </row>
    <row r="137" customFormat="false" ht="12.8" hidden="false" customHeight="false" outlineLevel="0" collapsed="false">
      <c r="B137" s="22"/>
      <c r="C137" s="22"/>
      <c r="D137" s="22"/>
      <c r="G137" s="23"/>
      <c r="I137" s="23"/>
      <c r="J137" s="27"/>
      <c r="K137" s="23"/>
      <c r="L137" s="23"/>
      <c r="M137" s="23"/>
      <c r="N137" s="22"/>
      <c r="O137" s="22"/>
      <c r="P137" s="22"/>
      <c r="R137" s="22"/>
      <c r="S137" s="22"/>
      <c r="T137" s="22"/>
      <c r="V137" s="22"/>
      <c r="X137" s="22"/>
      <c r="Y137" s="2"/>
      <c r="Z137" s="2"/>
      <c r="AA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c r="CV137" s="2"/>
    </row>
    <row r="138" customFormat="false" ht="12.8" hidden="false" customHeight="false" outlineLevel="0" collapsed="false">
      <c r="B138" s="22"/>
      <c r="C138" s="22"/>
      <c r="D138" s="22"/>
      <c r="G138" s="23"/>
      <c r="J138" s="27"/>
      <c r="L138" s="23"/>
      <c r="M138" s="23"/>
      <c r="N138" s="22"/>
      <c r="O138" s="22"/>
      <c r="P138" s="22"/>
      <c r="R138" s="22"/>
      <c r="S138" s="22"/>
      <c r="T138" s="22"/>
      <c r="X138" s="22"/>
      <c r="Y138" s="2"/>
      <c r="Z138" s="2"/>
      <c r="AA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c r="CV138" s="2"/>
    </row>
    <row r="139" customFormat="false" ht="12.8" hidden="false" customHeight="false" outlineLevel="0" collapsed="false">
      <c r="B139" s="22"/>
      <c r="C139" s="22"/>
      <c r="D139" s="22"/>
      <c r="G139" s="23"/>
      <c r="J139" s="27"/>
      <c r="L139" s="23"/>
      <c r="M139" s="23"/>
      <c r="N139" s="22"/>
      <c r="O139" s="22"/>
      <c r="P139" s="22"/>
      <c r="R139" s="22"/>
      <c r="S139" s="22"/>
      <c r="T139" s="22"/>
      <c r="X139" s="22"/>
      <c r="Y139" s="2"/>
      <c r="Z139" s="2"/>
      <c r="AA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c r="CV139" s="2"/>
    </row>
    <row r="140" customFormat="false" ht="12.8" hidden="false" customHeight="false" outlineLevel="0" collapsed="false">
      <c r="B140" s="22"/>
      <c r="C140" s="22"/>
      <c r="D140" s="22"/>
      <c r="G140" s="23"/>
      <c r="J140" s="27"/>
      <c r="L140" s="23"/>
      <c r="M140" s="23"/>
      <c r="N140" s="22"/>
      <c r="O140" s="22"/>
      <c r="P140" s="22"/>
      <c r="R140" s="22"/>
      <c r="S140" s="22"/>
      <c r="T140" s="22"/>
      <c r="X140" s="22"/>
      <c r="Y140" s="2"/>
      <c r="Z140" s="2"/>
      <c r="AA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c r="CV140" s="2"/>
    </row>
    <row r="141" customFormat="false" ht="12.8" hidden="false" customHeight="false" outlineLevel="0" collapsed="false">
      <c r="B141" s="22"/>
      <c r="C141" s="22"/>
      <c r="D141" s="22"/>
      <c r="G141" s="23"/>
      <c r="I141" s="23"/>
      <c r="J141" s="27"/>
      <c r="K141" s="23"/>
      <c r="L141" s="23"/>
      <c r="P141" s="22"/>
      <c r="Q141" s="22"/>
      <c r="R141" s="22"/>
      <c r="S141" s="22"/>
      <c r="T141" s="22"/>
      <c r="U141" s="22"/>
      <c r="V141" s="22"/>
      <c r="X141" s="2"/>
      <c r="Y141" s="2"/>
      <c r="Z141" s="2"/>
      <c r="AA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c r="CV141" s="2"/>
    </row>
    <row r="142" customFormat="false" ht="12.8" hidden="false" customHeight="false" outlineLevel="0" collapsed="false">
      <c r="B142" s="22"/>
      <c r="C142" s="22"/>
      <c r="D142" s="22"/>
      <c r="G142" s="23"/>
      <c r="I142" s="23"/>
      <c r="J142" s="27"/>
      <c r="K142" s="23"/>
      <c r="L142" s="23"/>
      <c r="P142" s="22"/>
      <c r="R142" s="22"/>
      <c r="S142" s="22"/>
      <c r="T142" s="22"/>
      <c r="U142" s="22"/>
      <c r="V142" s="22"/>
      <c r="W142" s="22"/>
      <c r="X142" s="2"/>
      <c r="Y142" s="2"/>
      <c r="Z142" s="2"/>
      <c r="AA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c r="CV142" s="2"/>
    </row>
  </sheetData>
  <autoFilter ref="A1:X9999">
    <filterColumn colId="19">
      <filters blank="1">
        <filter val="REJECTED"/>
      </filters>
    </filterColumn>
  </autoFilter>
  <conditionalFormatting sqref="T2:T9999">
    <cfRule type="cellIs" priority="2" operator="equal" aboveAverage="0" equalAverage="0" bottom="0" percent="0" rank="0" text="" dxfId="10">
      <formula>"Accepted"</formula>
    </cfRule>
    <cfRule type="cellIs" priority="3" operator="equal" aboveAverage="0" equalAverage="0" bottom="0" percent="0" rank="0" text="" dxfId="11">
      <formula>"Revised"</formula>
    </cfRule>
    <cfRule type="cellIs" priority="4" operator="equal" aboveAverage="0" equalAverage="0" bottom="0" percent="0" rank="0" text="" dxfId="12">
      <formula>"Rejected"</formula>
    </cfRule>
  </conditionalFormatting>
  <conditionalFormatting sqref="U94:U9999 U20:U92 U16:U17 U2:U14">
    <cfRule type="expression" priority="5" aboveAverage="0" equalAverage="0" bottom="0" percent="0" rank="0" text="" dxfId="13">
      <formula>AND(OR($T2="Revised", $T2="Rejected"),$U2="")</formula>
    </cfRule>
    <cfRule type="expression" priority="6" aboveAverage="0" equalAverage="0" bottom="0" percent="0" rank="0" text="" dxfId="13">
      <formula>AND($T2="Accepted", $U2&lt;&gt;"")</formula>
    </cfRule>
  </conditionalFormatting>
  <conditionalFormatting sqref="C2:C9999">
    <cfRule type="expression" priority="7" aboveAverage="0" equalAverage="0" bottom="0" percent="0" rank="0" text="" dxfId="10">
      <formula>$T2="Accepted"</formula>
    </cfRule>
    <cfRule type="expression" priority="8" aboveAverage="0" equalAverage="0" bottom="0" percent="0" rank="0" text="" dxfId="12">
      <formula>$T2="Rejected"</formula>
    </cfRule>
    <cfRule type="expression" priority="9" aboveAverage="0" equalAverage="0" bottom="0" percent="0" rank="0" text="" dxfId="11">
      <formula>$T2="Revised"</formula>
    </cfRule>
  </conditionalFormatting>
  <dataValidations count="8">
    <dataValidation allowBlank="true" errorStyle="stop" operator="between" prompt="Select one of the values from the drop down list" promptTitle="Category" showDropDown="false" showErrorMessage="true" showInputMessage="true" sqref="K1:L1" type="custom">
      <formula1>0</formula1>
      <formula2>0</formula2>
    </dataValidation>
    <dataValidation allowBlank="true" errorStyle="stop" operator="between" prompt="Enter the number of page in Arabic or Roman format. The number should be the printed page number from the clean (i.e. non-redline) draft." promptTitle="Page" showDropDown="false" showErrorMessage="true" showInputMessage="true" sqref="M1" type="custom">
      <formula1>0</formula1>
      <formula2>0</formula2>
    </dataValidation>
    <dataValidation allowBlank="true" errorStyle="stop" operator="between" prompt="Enter subclause,  e.g.  &quot;1.2a.3b&quot;,  &quot;C.3&quot;. Don't include the word &quot;Annex, Clause, Subclause&quot; etc." promptTitle="Sub-clause" showDropDown="false" showErrorMessage="true" showInputMessage="true" sqref="N1" type="custom">
      <formula1>0</formula1>
      <formula2>0</formula2>
    </dataValidation>
    <dataValidation allowBlank="true" errorStyle="stop" operator="between" prompt="Enter the line number in Arabic or Roman format. The number should be the printed line number from the clean (i.e. non-redline) draft." promptTitle="Line #" showDropDown="false" showErrorMessage="true" showInputMessage="true" sqref="O1" type="custom">
      <formula1>0</formula1>
      <formula2>0</formula2>
    </dataValidation>
    <dataValidation allowBlank="true" errorStyle="stop" operator="between" prompt="Describe a problem or something you want to be changed" promptTitle="Comment" showDropDown="false" showErrorMessage="true" showInputMessage="true" sqref="P1:R1" type="custom">
      <formula1>0</formula1>
      <formula2>0</formula2>
    </dataValidation>
    <dataValidation allowBlank="true" errorStyle="stop" operator="between" prompt="Enter what you'd like to see changed to resolve this comment in sufficient detail so that the specific wording of the changes that will cause the Do Not Approve voter to change his or her vote to Approve can readily be determined." promptTitle="Proposed Change" showDropDown="false" showErrorMessage="true" showInputMessage="true" sqref="S1" type="custom">
      <formula1>S1</formula1>
      <formula2>0</formula2>
    </dataValidation>
    <dataValidation allowBlank="true" errorStyle="stop" operator="between" prompt="Enter detailed response to the comment and the suggested change." promptTitle="Disposition Detail" showDropDown="false" showErrorMessage="true" showInputMessage="true" sqref="T1:U1" type="none">
      <formula1>0</formula1>
      <formula2>0</formula2>
    </dataValidation>
    <dataValidation allowBlank="true" error="Entered value is not a valid value from list.  File may error out." errorStyle="information" errorTitle="Warning." operator="between" prompt="Select a value from List" promptTitle="Reminder" showDropDown="false" showErrorMessage="true" showInputMessage="true" sqref="T2:T1027" type="list">
      <formula1>$AC$1:$AE$1</formula1>
      <formula2>0</formula2>
    </dataValidation>
  </dataValidations>
  <printOptions headings="false" gridLines="true" gridLinesSet="true" horizontalCentered="false" verticalCentered="false"/>
  <pageMargins left="0.75" right="0.75" top="1" bottom="1"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true" showRowColHeaders="true" showZeros="true" rightToLeft="false" tabSelected="true" showOutlineSymbols="true" defaultGridColor="true" view="normal" topLeftCell="A1" colorId="64" zoomScale="120" zoomScaleNormal="120" zoomScalePageLayoutView="100" workbookViewId="0">
      <selection pane="topLeft" activeCell="O5" activeCellId="0" sqref="O5"/>
    </sheetView>
  </sheetViews>
  <sheetFormatPr defaultColWidth="11.53515625" defaultRowHeight="12.8" zeroHeight="false" outlineLevelRow="0" outlineLevelCol="0"/>
  <cols>
    <col collapsed="false" customWidth="true" hidden="false" outlineLevel="0" max="1" min="1" style="2" width="5.28"/>
    <col collapsed="false" customWidth="true" hidden="false" outlineLevel="0" max="2" min="2" style="2" width="13.21"/>
    <col collapsed="false" customWidth="true" hidden="false" outlineLevel="0" max="16" min="3" style="2" width="13.01"/>
  </cols>
  <sheetData>
    <row r="2" customFormat="false" ht="24.45" hidden="false" customHeight="false" outlineLevel="0" collapsed="false">
      <c r="B2" s="31"/>
      <c r="C2" s="31"/>
      <c r="D2" s="32" t="s">
        <v>33</v>
      </c>
      <c r="E2" s="32"/>
      <c r="F2" s="32"/>
      <c r="G2" s="32"/>
      <c r="H2" s="32" t="s">
        <v>876</v>
      </c>
      <c r="I2" s="32"/>
      <c r="J2" s="32"/>
      <c r="K2" s="32"/>
      <c r="L2" s="32" t="s">
        <v>877</v>
      </c>
      <c r="M2" s="32"/>
      <c r="N2" s="32"/>
      <c r="O2" s="32" t="s">
        <v>878</v>
      </c>
      <c r="P2" s="32"/>
      <c r="Q2" s="33"/>
    </row>
    <row r="3" customFormat="false" ht="15" hidden="false" customHeight="false" outlineLevel="0" collapsed="false">
      <c r="B3" s="34" t="s">
        <v>879</v>
      </c>
      <c r="C3" s="35" t="s">
        <v>880</v>
      </c>
      <c r="D3" s="35" t="s">
        <v>56</v>
      </c>
      <c r="E3" s="35" t="s">
        <v>88</v>
      </c>
      <c r="F3" s="35" t="s">
        <v>65</v>
      </c>
      <c r="G3" s="35" t="s">
        <v>881</v>
      </c>
      <c r="H3" s="35" t="s">
        <v>882</v>
      </c>
      <c r="I3" s="35" t="s">
        <v>883</v>
      </c>
      <c r="J3" s="35" t="s">
        <v>884</v>
      </c>
      <c r="K3" s="35" t="s">
        <v>877</v>
      </c>
      <c r="L3" s="35" t="s">
        <v>56</v>
      </c>
      <c r="M3" s="35" t="s">
        <v>88</v>
      </c>
      <c r="N3" s="35" t="s">
        <v>885</v>
      </c>
      <c r="O3" s="35" t="s">
        <v>45</v>
      </c>
      <c r="P3" s="35" t="s">
        <v>886</v>
      </c>
    </row>
    <row r="4" customFormat="false" ht="15" hidden="false" customHeight="false" outlineLevel="0" collapsed="false">
      <c r="B4" s="36" t="s">
        <v>887</v>
      </c>
      <c r="C4" s="37" t="n">
        <f aca="true">IF($B4="","",COUNTIF(INDIRECT(CONCATENATE($B4,"!",IF(INDIRECT(CONCATENATE($B4, "!I", IF(INDIRECT(CONCATENATE($B4, "!A1"))="Comment ID", 1,2)))="Category", "P","P"),IF(INDIRECT(CONCATENATE($B4, "!A1"))="Comment ID", 2,3),":",IF(INDIRECT(CONCATENATE($B4, "!I", IF(INDIRECT(CONCATENATE($B4, "!A1"))="Comment ID", 1,2)))="Category", "P","P"),"99999")), "&lt;&gt;"))</f>
        <v>141</v>
      </c>
      <c r="D4" s="37" t="n">
        <f aca="true">IF($B4="","",COUNTIF(INDIRECT(CONCATENATE($B4,"!",IF(INDIRECT(CONCATENATE($B4, "!I", IF(INDIRECT(CONCATENATE($B4, "!A1"))="Comment ID", 1,2)))="Category", "L","L"),IF(INDIRECT(CONCATENATE($B4, "!A1"))="Comment ID", 2,3),":",IF(INDIRECT(CONCATENATE($B4, "!I", IF(INDIRECT(CONCATENATE($B4, "!A1"))="Comment ID", 1,2)))="Category", "L","L"),"99999")), "Editorial"))</f>
        <v>75</v>
      </c>
      <c r="E4" s="37" t="n">
        <f aca="true">IF($B4="","",COUNTIF(INDIRECT(CONCATENATE($B4,"!",IF(INDIRECT(CONCATENATE($B4, "!I", IF(INDIRECT(CONCATENATE($B4, "!A1"))="Comment ID", 1,2)))="Category", "L","L"),IF(INDIRECT(CONCATENATE($B4, "!A1"))="Comment ID", 2,3),":",IF(INDIRECT(CONCATENATE($B4, "!I", IF(INDIRECT(CONCATENATE($B4, "!A1"))="Comment ID", 1,2)))="Category", "L","L"),"99999")), "Technical"))</f>
        <v>57</v>
      </c>
      <c r="F4" s="37" t="n">
        <f aca="true">IF($B4="","",COUNTIF(INDIRECT(CONCATENATE($B4,"!",IF(INDIRECT(CONCATENATE($B4, "!I", IF(INDIRECT(CONCATENATE($B4, "!A1"))="Comment ID", 1,2)))="Category", "L","L"),IF(INDIRECT(CONCATENATE($B4, "!A1"))="Comment ID", 2,3),":",IF(INDIRECT(CONCATENATE($B4, "!I", IF(INDIRECT(CONCATENATE($B4, "!A1"))="Comment ID", 1,2)))="Category", "L","L"),"99999")), "General"))</f>
        <v>9</v>
      </c>
      <c r="G4" s="37" t="n">
        <f aca="false">IF($B4="","",C4-SUM(D4:F4))</f>
        <v>0</v>
      </c>
      <c r="H4" s="37" t="n">
        <f aca="true">IF($B4="","",COUNTIF(INDIRECT(CONCATENATE($B4,"!",IF(INDIRECT(CONCATENATE($B4, "!I", IF(INDIRECT(CONCATENATE($B4, "!A1"))="Comment ID", 1,2)))="Category", "T","T"),IF(INDIRECT(CONCATENATE($B4, "!A1"))="Comment ID", 2,3),":",IF(INDIRECT(CONCATENATE($B4, "!I", IF(INDIRECT(CONCATENATE($B4, "!A1"))="Comment ID", 1,2)))="Category", "T","T"),"99999")), "Accepted"))</f>
        <v>62</v>
      </c>
      <c r="I4" s="37" t="n">
        <f aca="true">IF($B4="","",COUNTIF(INDIRECT(CONCATENATE($B4,"!",IF(INDIRECT(CONCATENATE($B4, "!I", IF(INDIRECT(CONCATENATE($B4, "!A1"))="Comment ID", 1,2)))="Category", "T","T"),IF(INDIRECT(CONCATENATE($B4, "!A1"))="Comment ID", 2,3),":",IF(INDIRECT(CONCATENATE($B4, "!I", IF(INDIRECT(CONCATENATE($B4, "!A1"))="Comment ID", 1,2)))="Category", "T","T"),"99999")), "Revised"))</f>
        <v>37</v>
      </c>
      <c r="J4" s="37" t="n">
        <f aca="true">IF($B4="","",COUNTIF(INDIRECT(CONCATENATE($B4,"!",IF(INDIRECT(CONCATENATE($B4, "!I", IF(INDIRECT(CONCATENATE($B4, "!A1"))="Comment ID", 1,2)))="Category", "T","T"),IF(INDIRECT(CONCATENATE($B4, "!A1"))="Comment ID", 2,3),":",IF(INDIRECT(CONCATENATE($B4, "!I", IF(INDIRECT(CONCATENATE($B4, "!A1"))="Comment ID", 1,2)))="Category", "T","T"),"99999")), "Rejected"))</f>
        <v>42</v>
      </c>
      <c r="K4" s="37" t="n">
        <f aca="false">IF($B4="","",C4-SUM(H4:J4))</f>
        <v>0</v>
      </c>
      <c r="L4" s="37" t="n">
        <f aca="true">IF($B4="","",COUNTIFS(INDIRECT(CONCATENATE($B4,"!",IF(INDIRECT(CONCATENATE($B4, "!I", IF(INDIRECT(CONCATENATE($B4, "!A1"))="Comment ID", 1,2)))="Category", "L","L"),IF(INDIRECT(CONCATENATE($B4, "!A1"))="Comment ID", 2,3),":",IF(INDIRECT(CONCATENATE($B4, "!I", IF(INDIRECT(CONCATENATE($B4, "!A1"))="Comment ID", 1,2)))="Category", "L","L"),"99999")), "Editorial",INDIRECT(CONCATENATE($B4,"!",IF(INDIRECT(CONCATENATE($B4, "!I", IF(INDIRECT(CONCATENATE($B4, "!A1"))="Comment ID", 1,2)))="Category", "T","T"),IF(INDIRECT(CONCATENATE($B4, "!A1"))="Comment ID", 2,3),":",IF(INDIRECT(CONCATENATE($B4, "!I", IF(INDIRECT(CONCATENATE($B4, "!A1"))="Comment ID", 1,2)))="Category", "T","T"),"99999")), "="))</f>
        <v>0</v>
      </c>
      <c r="M4" s="37" t="n">
        <f aca="true">IF($B4="","",COUNTIFS(INDIRECT(CONCATENATE($B4,"!",IF(INDIRECT(CONCATENATE($B4, "!I", IF(INDIRECT(CONCATENATE($B4, "!A1"))="Comment ID", 1,2)))="Category", "L","L"),IF(INDIRECT(CONCATENATE($B4, "!A1"))="Comment ID", 2,3),":",IF(INDIRECT(CONCATENATE($B4, "!I", IF(INDIRECT(CONCATENATE($B4, "!A1"))="Comment ID", 1,2)))="Category", "L","L"),"99999")), "Technical",INDIRECT(CONCATENATE($B4,"!",IF(INDIRECT(CONCATENATE($B4, "!I", IF(INDIRECT(CONCATENATE($B4, "!A1"))="Comment ID", 1,2)))="Category", "T","T"),IF(INDIRECT(CONCATENATE($B4, "!A1"))="Comment ID", 2,3),":",IF(INDIRECT(CONCATENATE($B4, "!I", IF(INDIRECT(CONCATENATE($B4, "!A1"))="Comment ID", 1,2)))="Category", "T","T"),"99999")), "="))</f>
        <v>0</v>
      </c>
      <c r="N4" s="37" t="n">
        <f aca="true">IF($B4="","",COUNTIFS(INDIRECT(CONCATENATE($B4,"!",IF(INDIRECT(CONCATENATE($B4, "!I", IF(INDIRECT(CONCATENATE($B4, "!A1"))="Comment ID", 1,2)))="Category", "L","L"),IF(INDIRECT(CONCATENATE($B4, "!A1"))="Comment ID", 2,3),":",IF(INDIRECT(CONCATENATE($B4, "!I", IF(INDIRECT(CONCATENATE($B4, "!A1"))="Comment ID", 1,2)))="Category", "L","L"),"99999")), "General",INDIRECT(CONCATENATE($B4,"!",IF(INDIRECT(CONCATENATE($B4, "!I", IF(INDIRECT(CONCATENATE($B4, "!A1"))="Comment ID", 1,2)))="Category", "T","T"),IF(INDIRECT(CONCATENATE($B4, "!A1"))="Comment ID", 2,3),":",IF(INDIRECT(CONCATENATE($B4, "!I", IF(INDIRECT(CONCATENATE($B4, "!A1"))="Comment ID", 1,2)))="Category", "T","T"),"99999")), "="))</f>
        <v>0</v>
      </c>
      <c r="O4" s="37" t="n">
        <f aca="true">IF($B4="","",COUNTIF(INDIRECT(CONCATENATE($B4,"!",IF(INDIRECT(CONCATENATE($B4, "!I", IF(INDIRECT(CONCATENATE($B4, "!A1"))="Comment ID", 1,2)))="Category", "L","L"),IF(INDIRECT(CONCATENATE($B4, "!A1"))="Comment ID", 2,3),":",IF(INDIRECT(CONCATENATE($B4, "!I", IF(INDIRECT(CONCATENATE($B4, "!A1"))="Comment ID", 1,2)))="Category", "X","X"),"99999")), "Done"))</f>
        <v>98</v>
      </c>
      <c r="P4" s="37" t="n">
        <f aca="true">IF($B4="","",COUNTIFS(INDIRECT(CONCATENATE($B4,"!",IF(INDIRECT(CONCATENATE($B4, "!I", IF(INDIRECT(CONCATENATE($B4, "!A1"))="Comment ID", 1,2)))="Category", "T","T"),IF(INDIRECT(CONCATENATE($B4, "!A1"))="Comment ID", 2,3),":",IF(INDIRECT(CONCATENATE($B4, "!I", IF(INDIRECT(CONCATENATE($B4, "!A1"))="Comment ID", 1,2)))="Category", "T","T"),"99999")), "&lt;&gt;Rejected",INDIRECT(CONCATENATE($B4,"!",IF(INDIRECT(CONCATENATE($B4, "!I", IF(INDIRECT(CONCATENATE($B4, "!A1"))="Comment ID", 1,2)))="Category", "T","T"),IF(INDIRECT(CONCATENATE($B4, "!A1"))="Comment ID", 2,3),":",IF(INDIRECT(CONCATENATE($B4, "!I", IF(INDIRECT(CONCATENATE($B4, "!A1"))="Comment ID", 1,2)))="Category", "T","T"),"99999")), "&lt;&gt;",INDIRECT(CONCATENATE($B4,"!",IF(INDIRECT(CONCATENATE($B4, "!I", IF(INDIRECT(CONCATENATE($B4, "!A1"))="Comment ID", 1,2)))="Category", "X","X"),IF(INDIRECT(CONCATENATE($B4, "!A1"))="Comment ID", 2,3),":",IF(INDIRECT(CONCATENATE($B4, "!I", IF(INDIRECT(CONCATENATE($B4, "!A1"))="Comment ID", 1,2)))="Category", "X","X"),"99999")), "="))</f>
        <v>1</v>
      </c>
    </row>
    <row r="5" customFormat="false" ht="15" hidden="false" customHeight="false" outlineLevel="0" collapsed="false">
      <c r="B5" s="38" t="s">
        <v>888</v>
      </c>
      <c r="C5" s="39" t="n">
        <f aca="true">IF($B5="","",COUNTIF(INDIRECT(CONCATENATE($B5,"!",IF(INDIRECT(CONCATENATE($B5, "!I", IF(INDIRECT(CONCATENATE($B5, "!A1"))="Comment ID", 1,2)))="Category", "G","H"),IF(INDIRECT(CONCATENATE($B5, "!A1"))="Comment ID", 2,3),":",IF(INDIRECT(CONCATENATE($B5, "!I", IF(INDIRECT(CONCATENATE($B5, "!A1"))="Comment ID", 1,2)))="Category", "G","H"),"99999")), "&lt;&gt;"))</f>
        <v>26</v>
      </c>
      <c r="D5" s="39" t="n">
        <f aca="true">IF($B5="","",COUNTIF(INDIRECT(CONCATENATE($B5,"!",IF(INDIRECT(CONCATENATE($B5, "!I", IF(INDIRECT(CONCATENATE($B5, "!A1"))="Comment ID", 1,2)))="Category", "L","L"),IF(INDIRECT(CONCATENATE($B5, "!A1"))="Comment ID", 2,3),":",IF(INDIRECT(CONCATENATE($B5, "!I", IF(INDIRECT(CONCATENATE($B5, "!A1"))="Comment ID", 1,2)))="Category", "L","L"),"99999")), "Editorial"))</f>
        <v>11</v>
      </c>
      <c r="E5" s="39" t="n">
        <f aca="true">IF($B5="","",COUNTIF(INDIRECT(CONCATENATE($B5,"!",IF(INDIRECT(CONCATENATE($B5, "!I", IF(INDIRECT(CONCATENATE($B5, "!A1"))="Comment ID", 1,2)))="Category", "L","L"),IF(INDIRECT(CONCATENATE($B5, "!A1"))="Comment ID", 2,3),":",IF(INDIRECT(CONCATENATE($B5, "!I", IF(INDIRECT(CONCATENATE($B5, "!A1"))="Comment ID", 1,2)))="Category", "L","L"),"99999")), "Technical"))</f>
        <v>15</v>
      </c>
      <c r="F5" s="39" t="n">
        <f aca="true">IF($B5="","",COUNTIF(INDIRECT(CONCATENATE($B5,"!",IF(INDIRECT(CONCATENATE($B5, "!I", IF(INDIRECT(CONCATENATE($B5, "!A1"))="Comment ID", 1,2)))="Category", "L","L"),IF(INDIRECT(CONCATENATE($B5, "!A1"))="Comment ID", 2,3),":",IF(INDIRECT(CONCATENATE($B5, "!I", IF(INDIRECT(CONCATENATE($B5, "!A1"))="Comment ID", 1,2)))="Category", "L","L"),"99999")), "General"))</f>
        <v>0</v>
      </c>
      <c r="G5" s="39" t="n">
        <f aca="false">IF($B5="","",C5-SUM(D5:F5))</f>
        <v>0</v>
      </c>
      <c r="H5" s="39" t="n">
        <f aca="true">IF($B5="","",COUNTIF(INDIRECT(CONCATENATE($B5,"!",IF(INDIRECT(CONCATENATE($B5, "!I", IF(INDIRECT(CONCATENATE($B5, "!A1"))="Comment ID", 1,2)))="Category", "T","T"),IF(INDIRECT(CONCATENATE($B5, "!A1"))="Comment ID", 2,3),":",IF(INDIRECT(CONCATENATE($B5, "!I", IF(INDIRECT(CONCATENATE($B5, "!A1"))="Comment ID", 1,2)))="Category", "T","T"),"99999")), "Accepted"))</f>
        <v>10</v>
      </c>
      <c r="I5" s="39" t="n">
        <f aca="true">IF($B5="","",COUNTIF(INDIRECT(CONCATENATE($B5,"!",IF(INDIRECT(CONCATENATE($B5, "!I", IF(INDIRECT(CONCATENATE($B5, "!A1"))="Comment ID", 1,2)))="Category", "T","T"),IF(INDIRECT(CONCATENATE($B5, "!A1"))="Comment ID", 2,3),":",IF(INDIRECT(CONCATENATE($B5, "!I", IF(INDIRECT(CONCATENATE($B5, "!A1"))="Comment ID", 1,2)))="Category", "T","T"),"99999")), "Revised"))</f>
        <v>7</v>
      </c>
      <c r="J5" s="39" t="n">
        <f aca="true">IF($B5="","",COUNTIF(INDIRECT(CONCATENATE($B5,"!",IF(INDIRECT(CONCATENATE($B5, "!I", IF(INDIRECT(CONCATENATE($B5, "!A1"))="Comment ID", 1,2)))="Category", "T","T"),IF(INDIRECT(CONCATENATE($B5, "!A1"))="Comment ID", 2,3),":",IF(INDIRECT(CONCATENATE($B5, "!I", IF(INDIRECT(CONCATENATE($B5, "!A1"))="Comment ID", 1,2)))="Category", "T","T"),"99999")), "Rejected"))</f>
        <v>9</v>
      </c>
      <c r="K5" s="39" t="n">
        <f aca="false">IF($B5="","",C5-SUM(H5:J5))</f>
        <v>0</v>
      </c>
      <c r="L5" s="39" t="n">
        <f aca="true">IF($B5="","",COUNTIFS(INDIRECT(CONCATENATE($B5,"!",IF(INDIRECT(CONCATENATE($B5, "!I", IF(INDIRECT(CONCATENATE($B5, "!A1"))="Comment ID", 1,2)))="Category", "L","L"),IF(INDIRECT(CONCATENATE($B5, "!A1"))="Comment ID", 2,3),":",IF(INDIRECT(CONCATENATE($B5, "!I", IF(INDIRECT(CONCATENATE($B5, "!A1"))="Comment ID", 1,2)))="Category", "L","L"),"99999")), "Editorial",INDIRECT(CONCATENATE($B5,"!",IF(INDIRECT(CONCATENATE($B5, "!I", IF(INDIRECT(CONCATENATE($B5, "!A1"))="Comment ID", 1,2)))="Category", "T","T"),IF(INDIRECT(CONCATENATE($B5, "!A1"))="Comment ID", 2,3),":",IF(INDIRECT(CONCATENATE($B5, "!I", IF(INDIRECT(CONCATENATE($B5, "!A1"))="Comment ID", 1,2)))="Category", "T","T"),"99999")), "="))</f>
        <v>0</v>
      </c>
      <c r="M5" s="39" t="n">
        <f aca="true">IF($B5="","",COUNTIFS(INDIRECT(CONCATENATE($B5,"!",IF(INDIRECT(CONCATENATE($B5, "!I", IF(INDIRECT(CONCATENATE($B5, "!A1"))="Comment ID", 1,2)))="Category", "L","L"),IF(INDIRECT(CONCATENATE($B5, "!A1"))="Comment ID", 2,3),":",IF(INDIRECT(CONCATENATE($B5, "!I", IF(INDIRECT(CONCATENATE($B5, "!A1"))="Comment ID", 1,2)))="Category", "L","L"),"99999")), "Technical",INDIRECT(CONCATENATE($B5,"!",IF(INDIRECT(CONCATENATE($B5, "!I", IF(INDIRECT(CONCATENATE($B5, "!A1"))="Comment ID", 1,2)))="Category", "T","T"),IF(INDIRECT(CONCATENATE($B5, "!A1"))="Comment ID", 2,3),":",IF(INDIRECT(CONCATENATE($B5, "!I", IF(INDIRECT(CONCATENATE($B5, "!A1"))="Comment ID", 1,2)))="Category", "T","T"),"99999")), "="))</f>
        <v>0</v>
      </c>
      <c r="N5" s="39" t="n">
        <f aca="true">IF($B5="","",COUNTIFS(INDIRECT(CONCATENATE($B5,"!",IF(INDIRECT(CONCATENATE($B5, "!I", IF(INDIRECT(CONCATENATE($B5, "!A1"))="Comment ID", 1,2)))="Category", "L","L"),IF(INDIRECT(CONCATENATE($B5, "!A1"))="Comment ID", 2,3),":",IF(INDIRECT(CONCATENATE($B5, "!I", IF(INDIRECT(CONCATENATE($B5, "!A1"))="Comment ID", 1,2)))="Category", "L","L"),"99999")), "General",INDIRECT(CONCATENATE($B5,"!",IF(INDIRECT(CONCATENATE($B5, "!I", IF(INDIRECT(CONCATENATE($B5, "!A1"))="Comment ID", 1,2)))="Category", "T","T"),IF(INDIRECT(CONCATENATE($B5, "!A1"))="Comment ID", 2,3),":",IF(INDIRECT(CONCATENATE($B5, "!I", IF(INDIRECT(CONCATENATE($B5, "!A1"))="Comment ID", 1,2)))="Category", "T","T"),"99999")), "="))</f>
        <v>0</v>
      </c>
      <c r="O5" s="39" t="n">
        <f aca="true">IF($B5="","",COUNTIF(INDIRECT(CONCATENATE($B5,"!",IF(INDIRECT(CONCATENATE($B5, "!I", IF(INDIRECT(CONCATENATE($B5, "!A1"))="Comment ID", 1,2)))="Category", "L","L"),IF(INDIRECT(CONCATENATE($B5, "!A1"))="Comment ID", 2,3),":",IF(INDIRECT(CONCATENATE($B5, "!I", IF(INDIRECT(CONCATENATE($B5, "!A1"))="Comment ID", 1,2)))="Category", "X","X"),"99999")), "Done"))</f>
        <v>17</v>
      </c>
      <c r="P5" s="39" t="n">
        <f aca="true">IF($B5="","",COUNTIFS(INDIRECT(CONCATENATE($B5,"!",IF(INDIRECT(CONCATENATE($B5, "!I", IF(INDIRECT(CONCATENATE($B5, "!A1"))="Comment ID", 1,2)))="Category", "T","T"),IF(INDIRECT(CONCATENATE($B5, "!A1"))="Comment ID", 2,3),":",IF(INDIRECT(CONCATENATE($B5, "!I", IF(INDIRECT(CONCATENATE($B5, "!A1"))="Comment ID", 1,2)))="Category", "T","T"),"99999")), "&lt;&gt;Rejected",INDIRECT(CONCATENATE($B5,"!",IF(INDIRECT(CONCATENATE($B5, "!I", IF(INDIRECT(CONCATENATE($B5, "!A1"))="Comment ID", 1,2)))="Category", "T","T"),IF(INDIRECT(CONCATENATE($B5, "!A1"))="Comment ID", 2,3),":",IF(INDIRECT(CONCATENATE($B5, "!I", IF(INDIRECT(CONCATENATE($B5, "!A1"))="Comment ID", 1,2)))="Category", "T","T"),"99999")), "&lt;&gt;",INDIRECT(CONCATENATE($B5,"!",IF(INDIRECT(CONCATENATE($B5, "!I", IF(INDIRECT(CONCATENATE($B5, "!A1"))="Comment ID", 1,2)))="Category", "X","X"),IF(INDIRECT(CONCATENATE($B5, "!A1"))="Comment ID", 2,3),":",IF(INDIRECT(CONCATENATE($B5, "!I", IF(INDIRECT(CONCATENATE($B5, "!A1"))="Comment ID", 1,2)))="Category", "X","X"),"99999")), "="))</f>
        <v>0</v>
      </c>
    </row>
    <row r="6" customFormat="false" ht="15" hidden="false" customHeight="false" outlineLevel="0" collapsed="false">
      <c r="B6" s="36"/>
      <c r="C6" s="37" t="str">
        <f aca="true">IF($B6="","",COUNTIF(INDIRECT(CONCATENATE($B6,"!",IF(INDIRECT(CONCATENATE($B6, "!I", IF(INDIRECT(CONCATENATE($B6, "!A1"))="Comment ID", 1,2)))="Category", "G","H"),IF(INDIRECT(CONCATENATE($B6, "!A1"))="Comment ID", 2,3),":",IF(INDIRECT(CONCATENATE($B6, "!I", IF(INDIRECT(CONCATENATE($B6, "!A1"))="Comment ID", 1,2)))="Category", "G","H"),"99999")), "&lt;&gt;"))</f>
        <v/>
      </c>
      <c r="D6" s="37" t="str">
        <f aca="true">IF($B6="","",COUNTIF(INDIRECT(CONCATENATE($B6,"!",IF(INDIRECT(CONCATENATE($B6, "!I", IF(INDIRECT(CONCATENATE($B6, "!A1"))="Comment ID", 1,2)))="Category", "L","L"),IF(INDIRECT(CONCATENATE($B6, "!A1"))="Comment ID", 2,3),":",IF(INDIRECT(CONCATENATE($B6, "!I", IF(INDIRECT(CONCATENATE($B6, "!A1"))="Comment ID", 1,2)))="Category", "L","L"),"99999")), "Editorial"))</f>
        <v/>
      </c>
      <c r="E6" s="37" t="str">
        <f aca="true">IF($B6="","",COUNTIF(INDIRECT(CONCATENATE($B6,"!",IF(INDIRECT(CONCATENATE($B6, "!I", IF(INDIRECT(CONCATENATE($B6, "!A1"))="Comment ID", 1,2)))="Category", "L","L"),IF(INDIRECT(CONCATENATE($B6, "!A1"))="Comment ID", 2,3),":",IF(INDIRECT(CONCATENATE($B6, "!I", IF(INDIRECT(CONCATENATE($B6, "!A1"))="Comment ID", 1,2)))="Category", "L","L"),"99999")), "Technical"))</f>
        <v/>
      </c>
      <c r="F6" s="37" t="str">
        <f aca="true">IF($B6="","",COUNTIF(INDIRECT(CONCATENATE($B6,"!",IF(INDIRECT(CONCATENATE($B6, "!I", IF(INDIRECT(CONCATENATE($B6, "!A1"))="Comment ID", 1,2)))="Category", "L","L"),IF(INDIRECT(CONCATENATE($B6, "!A1"))="Comment ID", 2,3),":",IF(INDIRECT(CONCATENATE($B6, "!I", IF(INDIRECT(CONCATENATE($B6, "!A1"))="Comment ID", 1,2)))="Category", "L","L"),"99999")), "General"))</f>
        <v/>
      </c>
      <c r="G6" s="37" t="str">
        <f aca="false">IF($B6="","",C6-SUM(D6:F6))</f>
        <v/>
      </c>
      <c r="H6" s="37" t="str">
        <f aca="true">IF($B6="","",COUNTIF(INDIRECT(CONCATENATE($B6,"!",IF(INDIRECT(CONCATENATE($B6, "!I", IF(INDIRECT(CONCATENATE($B6, "!A1"))="Comment ID", 1,2)))="Category", "T","T"),IF(INDIRECT(CONCATENATE($B6, "!A1"))="Comment ID", 2,3),":",IF(INDIRECT(CONCATENATE($B6, "!I", IF(INDIRECT(CONCATENATE($B6, "!A1"))="Comment ID", 1,2)))="Category", "T","T"),"99999")), "Accepted"))</f>
        <v/>
      </c>
      <c r="I6" s="37" t="str">
        <f aca="true">IF($B6="","",COUNTIF(INDIRECT(CONCATENATE($B6,"!",IF(INDIRECT(CONCATENATE($B6, "!I", IF(INDIRECT(CONCATENATE($B6, "!A1"))="Comment ID", 1,2)))="Category", "T","T"),IF(INDIRECT(CONCATENATE($B6, "!A1"))="Comment ID", 2,3),":",IF(INDIRECT(CONCATENATE($B6, "!I", IF(INDIRECT(CONCATENATE($B6, "!A1"))="Comment ID", 1,2)))="Category", "T","T"),"99999")), "Revised"))</f>
        <v/>
      </c>
      <c r="J6" s="37" t="str">
        <f aca="true">IF($B6="","",COUNTIF(INDIRECT(CONCATENATE($B6,"!",IF(INDIRECT(CONCATENATE($B6, "!I", IF(INDIRECT(CONCATENATE($B6, "!A1"))="Comment ID", 1,2)))="Category", "T","T"),IF(INDIRECT(CONCATENATE($B6, "!A1"))="Comment ID", 2,3),":",IF(INDIRECT(CONCATENATE($B6, "!I", IF(INDIRECT(CONCATENATE($B6, "!A1"))="Comment ID", 1,2)))="Category", "T","T"),"99999")), "Rejected"))</f>
        <v/>
      </c>
      <c r="K6" s="37" t="str">
        <f aca="false">IF($B6="","",C6-SUM(H6:J6))</f>
        <v/>
      </c>
      <c r="L6" s="37" t="str">
        <f aca="true">IF($B6="","",COUNTIFS(INDIRECT(CONCATENATE($B6,"!",IF(INDIRECT(CONCATENATE($B6, "!I", IF(INDIRECT(CONCATENATE($B6, "!A1"))="Comment ID", 1,2)))="Category", "L","L"),IF(INDIRECT(CONCATENATE($B6, "!A1"))="Comment ID", 2,3),":",IF(INDIRECT(CONCATENATE($B6, "!I", IF(INDIRECT(CONCATENATE($B6, "!A1"))="Comment ID", 1,2)))="Category", "L","L"),"99999")), "Editorial",INDIRECT(CONCATENATE($B6,"!",IF(INDIRECT(CONCATENATE($B6, "!I", IF(INDIRECT(CONCATENATE($B6, "!A1"))="Comment ID", 1,2)))="Category", "T","T"),IF(INDIRECT(CONCATENATE($B6, "!A1"))="Comment ID", 2,3),":",IF(INDIRECT(CONCATENATE($B6, "!I", IF(INDIRECT(CONCATENATE($B6, "!A1"))="Comment ID", 1,2)))="Category", "T","T"),"99999")), "="))</f>
        <v/>
      </c>
      <c r="M6" s="37" t="str">
        <f aca="true">IF($B6="","",COUNTIFS(INDIRECT(CONCATENATE($B6,"!",IF(INDIRECT(CONCATENATE($B6, "!I", IF(INDIRECT(CONCATENATE($B6, "!A1"))="Comment ID", 1,2)))="Category", "L","L"),IF(INDIRECT(CONCATENATE($B6, "!A1"))="Comment ID", 2,3),":",IF(INDIRECT(CONCATENATE($B6, "!I", IF(INDIRECT(CONCATENATE($B6, "!A1"))="Comment ID", 1,2)))="Category", "L","L"),"99999")), "Technical",INDIRECT(CONCATENATE($B6,"!",IF(INDIRECT(CONCATENATE($B6, "!I", IF(INDIRECT(CONCATENATE($B6, "!A1"))="Comment ID", 1,2)))="Category", "T","T"),IF(INDIRECT(CONCATENATE($B6, "!A1"))="Comment ID", 2,3),":",IF(INDIRECT(CONCATENATE($B6, "!I", IF(INDIRECT(CONCATENATE($B6, "!A1"))="Comment ID", 1,2)))="Category", "T","T"),"99999")), "="))</f>
        <v/>
      </c>
      <c r="N6" s="37" t="str">
        <f aca="true">IF($B6="","",COUNTIFS(INDIRECT(CONCATENATE($B6,"!",IF(INDIRECT(CONCATENATE($B6, "!I", IF(INDIRECT(CONCATENATE($B6, "!A1"))="Comment ID", 1,2)))="Category", "L","L"),IF(INDIRECT(CONCATENATE($B6, "!A1"))="Comment ID", 2,3),":",IF(INDIRECT(CONCATENATE($B6, "!I", IF(INDIRECT(CONCATENATE($B6, "!A1"))="Comment ID", 1,2)))="Category", "L","L"),"99999")), "General",INDIRECT(CONCATENATE($B6,"!",IF(INDIRECT(CONCATENATE($B6, "!I", IF(INDIRECT(CONCATENATE($B6, "!A1"))="Comment ID", 1,2)))="Category", "T","T"),IF(INDIRECT(CONCATENATE($B6, "!A1"))="Comment ID", 2,3),":",IF(INDIRECT(CONCATENATE($B6, "!I", IF(INDIRECT(CONCATENATE($B6, "!A1"))="Comment ID", 1,2)))="Category", "T","T"),"99999")), "="))</f>
        <v/>
      </c>
      <c r="O6" s="37" t="str">
        <f aca="true">IF($B6="","",COUNTIF(INDIRECT(CONCATENATE($B6,"!",IF(INDIRECT(CONCATENATE($B6, "!I", IF(INDIRECT(CONCATENATE($B6, "!A1"))="Comment ID", 1,2)))="Category", "L","L"),IF(INDIRECT(CONCATENATE($B6, "!A1"))="Comment ID", 2,3),":",IF(INDIRECT(CONCATENATE($B6, "!I", IF(INDIRECT(CONCATENATE($B6, "!A1"))="Comment ID", 1,2)))="Category", "X","X"),"99999")), "Done"))</f>
        <v/>
      </c>
      <c r="P6" s="37" t="str">
        <f aca="true">IF($B6="","",COUNTIFS(INDIRECT(CONCATENATE($B6,"!",IF(INDIRECT(CONCATENATE($B6, "!I", IF(INDIRECT(CONCATENATE($B6, "!A1"))="Comment ID", 1,2)))="Category", "T","T"),IF(INDIRECT(CONCATENATE($B6, "!A1"))="Comment ID", 2,3),":",IF(INDIRECT(CONCATENATE($B6, "!I", IF(INDIRECT(CONCATENATE($B6, "!A1"))="Comment ID", 1,2)))="Category", "T","T"),"99999")), "&lt;&gt;Rejected",INDIRECT(CONCATENATE($B6,"!",IF(INDIRECT(CONCATENATE($B6, "!I", IF(INDIRECT(CONCATENATE($B6, "!A1"))="Comment ID", 1,2)))="Category", "T","T"),IF(INDIRECT(CONCATENATE($B6, "!A1"))="Comment ID", 2,3),":",IF(INDIRECT(CONCATENATE($B6, "!I", IF(INDIRECT(CONCATENATE($B6, "!A1"))="Comment ID", 1,2)))="Category", "T","T"),"99999")), "&lt;&gt;",INDIRECT(CONCATENATE($B6,"!",IF(INDIRECT(CONCATENATE($B6, "!I", IF(INDIRECT(CONCATENATE($B6, "!A1"))="Comment ID", 1,2)))="Category", "X","X"),IF(INDIRECT(CONCATENATE($B6, "!A1"))="Comment ID", 2,3),":",IF(INDIRECT(CONCATENATE($B6, "!I", IF(INDIRECT(CONCATENATE($B6, "!A1"))="Comment ID", 1,2)))="Category", "X","X"),"99999")), "="))</f>
        <v/>
      </c>
    </row>
    <row r="7" customFormat="false" ht="15" hidden="false" customHeight="false" outlineLevel="0" collapsed="false">
      <c r="B7" s="38"/>
      <c r="C7" s="39" t="str">
        <f aca="true">IF($B7="","",COUNTIF(INDIRECT(CONCATENATE($B7,"!",IF(INDIRECT(CONCATENATE($B7, "!I", IF(INDIRECT(CONCATENATE($B7, "!A1"))="Comment ID", 1,2)))="Category", "G","H"),IF(INDIRECT(CONCATENATE($B7, "!A1"))="Comment ID", 2,3),":",IF(INDIRECT(CONCATENATE($B7, "!I", IF(INDIRECT(CONCATENATE($B7, "!A1"))="Comment ID", 1,2)))="Category", "G","H"),"99999")), "&lt;&gt;"))</f>
        <v/>
      </c>
      <c r="D7" s="39" t="str">
        <f aca="true">IF($B7="","",COUNTIF(INDIRECT(CONCATENATE($B7,"!",IF(INDIRECT(CONCATENATE($B7, "!I", IF(INDIRECT(CONCATENATE($B7, "!A1"))="Comment ID", 1,2)))="Category", "L","L"),IF(INDIRECT(CONCATENATE($B7, "!A1"))="Comment ID", 2,3),":",IF(INDIRECT(CONCATENATE($B7, "!I", IF(INDIRECT(CONCATENATE($B7, "!A1"))="Comment ID", 1,2)))="Category", "L","L"),"99999")), "Editorial"))</f>
        <v/>
      </c>
      <c r="E7" s="39" t="str">
        <f aca="true">IF($B7="","",COUNTIF(INDIRECT(CONCATENATE($B7,"!",IF(INDIRECT(CONCATENATE($B7, "!I", IF(INDIRECT(CONCATENATE($B7, "!A1"))="Comment ID", 1,2)))="Category", "L","L"),IF(INDIRECT(CONCATENATE($B7, "!A1"))="Comment ID", 2,3),":",IF(INDIRECT(CONCATENATE($B7, "!I", IF(INDIRECT(CONCATENATE($B7, "!A1"))="Comment ID", 1,2)))="Category", "L","L"),"99999")), "Technical"))</f>
        <v/>
      </c>
      <c r="F7" s="39" t="str">
        <f aca="true">IF($B7="","",COUNTIF(INDIRECT(CONCATENATE($B7,"!",IF(INDIRECT(CONCATENATE($B7, "!I", IF(INDIRECT(CONCATENATE($B7, "!A1"))="Comment ID", 1,2)))="Category", "L","L"),IF(INDIRECT(CONCATENATE($B7, "!A1"))="Comment ID", 2,3),":",IF(INDIRECT(CONCATENATE($B7, "!I", IF(INDIRECT(CONCATENATE($B7, "!A1"))="Comment ID", 1,2)))="Category", "L","L"),"99999")), "General"))</f>
        <v/>
      </c>
      <c r="G7" s="39" t="str">
        <f aca="false">IF($B7="","",C7-SUM(D7:F7))</f>
        <v/>
      </c>
      <c r="H7" s="39" t="str">
        <f aca="true">IF($B7="","",COUNTIF(INDIRECT(CONCATENATE($B7,"!",IF(INDIRECT(CONCATENATE($B7, "!I", IF(INDIRECT(CONCATENATE($B7, "!A1"))="Comment ID", 1,2)))="Category", "T","T"),IF(INDIRECT(CONCATENATE($B7, "!A1"))="Comment ID", 2,3),":",IF(INDIRECT(CONCATENATE($B7, "!I", IF(INDIRECT(CONCATENATE($B7, "!A1"))="Comment ID", 1,2)))="Category", "T","T"),"99999")), "Accepted"))</f>
        <v/>
      </c>
      <c r="I7" s="39" t="str">
        <f aca="true">IF($B7="","",COUNTIF(INDIRECT(CONCATENATE($B7,"!",IF(INDIRECT(CONCATENATE($B7, "!I", IF(INDIRECT(CONCATENATE($B7, "!A1"))="Comment ID", 1,2)))="Category", "T","T"),IF(INDIRECT(CONCATENATE($B7, "!A1"))="Comment ID", 2,3),":",IF(INDIRECT(CONCATENATE($B7, "!I", IF(INDIRECT(CONCATENATE($B7, "!A1"))="Comment ID", 1,2)))="Category", "T","T"),"99999")), "Revised"))</f>
        <v/>
      </c>
      <c r="J7" s="39" t="str">
        <f aca="true">IF($B7="","",COUNTIF(INDIRECT(CONCATENATE($B7,"!",IF(INDIRECT(CONCATENATE($B7, "!I", IF(INDIRECT(CONCATENATE($B7, "!A1"))="Comment ID", 1,2)))="Category", "T","T"),IF(INDIRECT(CONCATENATE($B7, "!A1"))="Comment ID", 2,3),":",IF(INDIRECT(CONCATENATE($B7, "!I", IF(INDIRECT(CONCATENATE($B7, "!A1"))="Comment ID", 1,2)))="Category", "T","T"),"99999")), "Rejected"))</f>
        <v/>
      </c>
      <c r="K7" s="39" t="str">
        <f aca="false">IF($B7="","",C7-SUM(H7:J7))</f>
        <v/>
      </c>
      <c r="L7" s="39" t="str">
        <f aca="true">IF($B7="","",COUNTIFS(INDIRECT(CONCATENATE($B7,"!",IF(INDIRECT(CONCATENATE($B7, "!I", IF(INDIRECT(CONCATENATE($B7, "!A1"))="Comment ID", 1,2)))="Category", "L","L"),IF(INDIRECT(CONCATENATE($B7, "!A1"))="Comment ID", 2,3),":",IF(INDIRECT(CONCATENATE($B7, "!I", IF(INDIRECT(CONCATENATE($B7, "!A1"))="Comment ID", 1,2)))="Category", "L","L"),"99999")), "Editorial",INDIRECT(CONCATENATE($B7,"!",IF(INDIRECT(CONCATENATE($B7, "!I", IF(INDIRECT(CONCATENATE($B7, "!A1"))="Comment ID", 1,2)))="Category", "T","T"),IF(INDIRECT(CONCATENATE($B7, "!A1"))="Comment ID", 2,3),":",IF(INDIRECT(CONCATENATE($B7, "!I", IF(INDIRECT(CONCATENATE($B7, "!A1"))="Comment ID", 1,2)))="Category", "T","T"),"99999")), "="))</f>
        <v/>
      </c>
      <c r="M7" s="39" t="str">
        <f aca="true">IF($B7="","",COUNTIFS(INDIRECT(CONCATENATE($B7,"!",IF(INDIRECT(CONCATENATE($B7, "!I", IF(INDIRECT(CONCATENATE($B7, "!A1"))="Comment ID", 1,2)))="Category", "L","L"),IF(INDIRECT(CONCATENATE($B7, "!A1"))="Comment ID", 2,3),":",IF(INDIRECT(CONCATENATE($B7, "!I", IF(INDIRECT(CONCATENATE($B7, "!A1"))="Comment ID", 1,2)))="Category", "L","L"),"99999")), "Technical",INDIRECT(CONCATENATE($B7,"!",IF(INDIRECT(CONCATENATE($B7, "!I", IF(INDIRECT(CONCATENATE($B7, "!A1"))="Comment ID", 1,2)))="Category", "T","T"),IF(INDIRECT(CONCATENATE($B7, "!A1"))="Comment ID", 2,3),":",IF(INDIRECT(CONCATENATE($B7, "!I", IF(INDIRECT(CONCATENATE($B7, "!A1"))="Comment ID", 1,2)))="Category", "T","T"),"99999")), "="))</f>
        <v/>
      </c>
      <c r="N7" s="39" t="str">
        <f aca="true">IF($B7="","",COUNTIFS(INDIRECT(CONCATENATE($B7,"!",IF(INDIRECT(CONCATENATE($B7, "!I", IF(INDIRECT(CONCATENATE($B7, "!A1"))="Comment ID", 1,2)))="Category", "L","L"),IF(INDIRECT(CONCATENATE($B7, "!A1"))="Comment ID", 2,3),":",IF(INDIRECT(CONCATENATE($B7, "!I", IF(INDIRECT(CONCATENATE($B7, "!A1"))="Comment ID", 1,2)))="Category", "L","L"),"99999")), "General",INDIRECT(CONCATENATE($B7,"!",IF(INDIRECT(CONCATENATE($B7, "!I", IF(INDIRECT(CONCATENATE($B7, "!A1"))="Comment ID", 1,2)))="Category", "T","T"),IF(INDIRECT(CONCATENATE($B7, "!A1"))="Comment ID", 2,3),":",IF(INDIRECT(CONCATENATE($B7, "!I", IF(INDIRECT(CONCATENATE($B7, "!A1"))="Comment ID", 1,2)))="Category", "T","T"),"99999")), "="))</f>
        <v/>
      </c>
      <c r="O7" s="39" t="str">
        <f aca="true">IF($B7="","",COUNTIF(INDIRECT(CONCATENATE($B7,"!",IF(INDIRECT(CONCATENATE($B7, "!I", IF(INDIRECT(CONCATENATE($B7, "!A1"))="Comment ID", 1,2)))="Category", "L","L"),IF(INDIRECT(CONCATENATE($B7, "!A1"))="Comment ID", 2,3),":",IF(INDIRECT(CONCATENATE($B7, "!I", IF(INDIRECT(CONCATENATE($B7, "!A1"))="Comment ID", 1,2)))="Category", "X","X"),"99999")), "Done"))</f>
        <v/>
      </c>
      <c r="P7" s="39" t="str">
        <f aca="true">IF($B7="","",COUNTIFS(INDIRECT(CONCATENATE($B7,"!",IF(INDIRECT(CONCATENATE($B7, "!I", IF(INDIRECT(CONCATENATE($B7, "!A1"))="Comment ID", 1,2)))="Category", "T","T"),IF(INDIRECT(CONCATENATE($B7, "!A1"))="Comment ID", 2,3),":",IF(INDIRECT(CONCATENATE($B7, "!I", IF(INDIRECT(CONCATENATE($B7, "!A1"))="Comment ID", 1,2)))="Category", "T","T"),"99999")), "&lt;&gt;Rejected",INDIRECT(CONCATENATE($B7,"!",IF(INDIRECT(CONCATENATE($B7, "!I", IF(INDIRECT(CONCATENATE($B7, "!A1"))="Comment ID", 1,2)))="Category", "T","T"),IF(INDIRECT(CONCATENATE($B7, "!A1"))="Comment ID", 2,3),":",IF(INDIRECT(CONCATENATE($B7, "!I", IF(INDIRECT(CONCATENATE($B7, "!A1"))="Comment ID", 1,2)))="Category", "T","T"),"99999")), "&lt;&gt;",INDIRECT(CONCATENATE($B7,"!",IF(INDIRECT(CONCATENATE($B7, "!I", IF(INDIRECT(CONCATENATE($B7, "!A1"))="Comment ID", 1,2)))="Category", "X","X"),IF(INDIRECT(CONCATENATE($B7, "!A1"))="Comment ID", 2,3),":",IF(INDIRECT(CONCATENATE($B7, "!I", IF(INDIRECT(CONCATENATE($B7, "!A1"))="Comment ID", 1,2)))="Category", "X","X"),"99999")), "="))</f>
        <v/>
      </c>
    </row>
    <row r="8" customFormat="false" ht="15" hidden="false" customHeight="false" outlineLevel="0" collapsed="false">
      <c r="B8" s="36"/>
      <c r="C8" s="37" t="str">
        <f aca="true">IF($B8="","",COUNTIF(INDIRECT(CONCATENATE($B8,"!",IF(INDIRECT(CONCATENATE($B8, "!I", IF(INDIRECT(CONCATENATE($B8, "!A1"))="Comment ID", 1,2)))="Category", "G","H"),IF(INDIRECT(CONCATENATE($B8, "!A1"))="Comment ID", 2,3),":",IF(INDIRECT(CONCATENATE($B8, "!I", IF(INDIRECT(CONCATENATE($B8, "!A1"))="Comment ID", 1,2)))="Category", "G","H"),"99999")), "&lt;&gt;"))</f>
        <v/>
      </c>
      <c r="D8" s="37" t="str">
        <f aca="true">IF($B8="","",COUNTIF(INDIRECT(CONCATENATE($B8,"!",IF(INDIRECT(CONCATENATE($B8, "!I", IF(INDIRECT(CONCATENATE($B8, "!A1"))="Comment ID", 1,2)))="Category", "L","L"),IF(INDIRECT(CONCATENATE($B8, "!A1"))="Comment ID", 2,3),":",IF(INDIRECT(CONCATENATE($B8, "!I", IF(INDIRECT(CONCATENATE($B8, "!A1"))="Comment ID", 1,2)))="Category", "L","L"),"99999")), "Editorial"))</f>
        <v/>
      </c>
      <c r="E8" s="37" t="str">
        <f aca="true">IF($B8="","",COUNTIF(INDIRECT(CONCATENATE($B8,"!",IF(INDIRECT(CONCATENATE($B8, "!I", IF(INDIRECT(CONCATENATE($B8, "!A1"))="Comment ID", 1,2)))="Category", "L","L"),IF(INDIRECT(CONCATENATE($B8, "!A1"))="Comment ID", 2,3),":",IF(INDIRECT(CONCATENATE($B8, "!I", IF(INDIRECT(CONCATENATE($B8, "!A1"))="Comment ID", 1,2)))="Category", "L","L"),"99999")), "Technical"))</f>
        <v/>
      </c>
      <c r="F8" s="37" t="str">
        <f aca="true">IF($B8="","",COUNTIF(INDIRECT(CONCATENATE($B8,"!",IF(INDIRECT(CONCATENATE($B8, "!I", IF(INDIRECT(CONCATENATE($B8, "!A1"))="Comment ID", 1,2)))="Category", "L","L"),IF(INDIRECT(CONCATENATE($B8, "!A1"))="Comment ID", 2,3),":",IF(INDIRECT(CONCATENATE($B8, "!I", IF(INDIRECT(CONCATENATE($B8, "!A1"))="Comment ID", 1,2)))="Category", "L","L"),"99999")), "General"))</f>
        <v/>
      </c>
      <c r="G8" s="37" t="str">
        <f aca="false">IF($B8="","",C8-SUM(D8:F8))</f>
        <v/>
      </c>
      <c r="H8" s="37" t="str">
        <f aca="true">IF($B8="","",COUNTIF(INDIRECT(CONCATENATE($B8,"!",IF(INDIRECT(CONCATENATE($B8, "!I", IF(INDIRECT(CONCATENATE($B8, "!A1"))="Comment ID", 1,2)))="Category", "T","T"),IF(INDIRECT(CONCATENATE($B8, "!A1"))="Comment ID", 2,3),":",IF(INDIRECT(CONCATENATE($B8, "!I", IF(INDIRECT(CONCATENATE($B8, "!A1"))="Comment ID", 1,2)))="Category", "T","T"),"99999")), "Accepted"))</f>
        <v/>
      </c>
      <c r="I8" s="37" t="str">
        <f aca="true">IF($B8="","",COUNTIF(INDIRECT(CONCATENATE($B8,"!",IF(INDIRECT(CONCATENATE($B8, "!I", IF(INDIRECT(CONCATENATE($B8, "!A1"))="Comment ID", 1,2)))="Category", "T","T"),IF(INDIRECT(CONCATENATE($B8, "!A1"))="Comment ID", 2,3),":",IF(INDIRECT(CONCATENATE($B8, "!I", IF(INDIRECT(CONCATENATE($B8, "!A1"))="Comment ID", 1,2)))="Category", "T","T"),"99999")), "Revised"))</f>
        <v/>
      </c>
      <c r="J8" s="37" t="str">
        <f aca="true">IF($B8="","",COUNTIF(INDIRECT(CONCATENATE($B8,"!",IF(INDIRECT(CONCATENATE($B8, "!I", IF(INDIRECT(CONCATENATE($B8, "!A1"))="Comment ID", 1,2)))="Category", "T","T"),IF(INDIRECT(CONCATENATE($B8, "!A1"))="Comment ID", 2,3),":",IF(INDIRECT(CONCATENATE($B8, "!I", IF(INDIRECT(CONCATENATE($B8, "!A1"))="Comment ID", 1,2)))="Category", "T","T"),"99999")), "Rejected"))</f>
        <v/>
      </c>
      <c r="K8" s="37" t="str">
        <f aca="false">IF($B8="","",C8-SUM(H8:J8))</f>
        <v/>
      </c>
      <c r="L8" s="37"/>
      <c r="M8" s="37"/>
      <c r="N8" s="37"/>
      <c r="O8" s="37" t="str">
        <f aca="true">IF($B8="","",COUNTIF(INDIRECT(CONCATENATE($B8,"!",IF(INDIRECT(CONCATENATE($B8, "!I", IF(INDIRECT(CONCATENATE($B8, "!A1"))="Comment ID", 1,2)))="Category", "L","L"),IF(INDIRECT(CONCATENATE($B8, "!A1"))="Comment ID", 2,3),":",IF(INDIRECT(CONCATENATE($B8, "!I", IF(INDIRECT(CONCATENATE($B8, "!A1"))="Comment ID", 1,2)))="Category", "X","X"),"99999")), "Done"))</f>
        <v/>
      </c>
      <c r="P8" s="37" t="str">
        <f aca="true">IF($B8="","",COUNTIFS(INDIRECT(CONCATENATE($B8,"!",IF(INDIRECT(CONCATENATE($B8, "!I", IF(INDIRECT(CONCATENATE($B8, "!A1"))="Comment ID", 1,2)))="Category", "T","T"),IF(INDIRECT(CONCATENATE($B8, "!A1"))="Comment ID", 2,3),":",IF(INDIRECT(CONCATENATE($B8, "!I", IF(INDIRECT(CONCATENATE($B8, "!A1"))="Comment ID", 1,2)))="Category", "T","T"),"99999")), "&lt;&gt;Rejected",INDIRECT(CONCATENATE($B8,"!",IF(INDIRECT(CONCATENATE($B8, "!I", IF(INDIRECT(CONCATENATE($B8, "!A1"))="Comment ID", 1,2)))="Category", "T","T"),IF(INDIRECT(CONCATENATE($B8, "!A1"))="Comment ID", 2,3),":",IF(INDIRECT(CONCATENATE($B8, "!I", IF(INDIRECT(CONCATENATE($B8, "!A1"))="Comment ID", 1,2)))="Category", "T","T"),"99999")), "&lt;&gt;",INDIRECT(CONCATENATE($B8,"!",IF(INDIRECT(CONCATENATE($B8, "!I", IF(INDIRECT(CONCATENATE($B8, "!A1"))="Comment ID", 1,2)))="Category", "X","X"),IF(INDIRECT(CONCATENATE($B8, "!A1"))="Comment ID", 2,3),":",IF(INDIRECT(CONCATENATE($B8, "!I", IF(INDIRECT(CONCATENATE($B8, "!A1"))="Comment ID", 1,2)))="Category", "X","X"),"99999")), "="))</f>
        <v/>
      </c>
    </row>
    <row r="9" customFormat="false" ht="15" hidden="false" customHeight="false" outlineLevel="0" collapsed="false">
      <c r="B9" s="38"/>
      <c r="C9" s="39" t="str">
        <f aca="true">IF($B9="","",COUNTIF(INDIRECT(CONCATENATE($B9,"!",IF(INDIRECT(CONCATENATE($B9, "!I", IF(INDIRECT(CONCATENATE($B9, "!A1"))="Comment ID", 1,2)))="Category", "G","H"),IF(INDIRECT(CONCATENATE($B9, "!A1"))="Comment ID", 2,3),":",IF(INDIRECT(CONCATENATE($B9, "!I", IF(INDIRECT(CONCATENATE($B9, "!A1"))="Comment ID", 1,2)))="Category", "G","H"),"99999")), "&lt;&gt;"))</f>
        <v/>
      </c>
      <c r="D9" s="39" t="str">
        <f aca="true">IF($B9="","",COUNTIF(INDIRECT(CONCATENATE($B9,"!",IF(INDIRECT(CONCATENATE($B9, "!I", IF(INDIRECT(CONCATENATE($B9, "!A1"))="Comment ID", 1,2)))="Category", "L","L"),IF(INDIRECT(CONCATENATE($B9, "!A1"))="Comment ID", 2,3),":",IF(INDIRECT(CONCATENATE($B9, "!I", IF(INDIRECT(CONCATENATE($B9, "!A1"))="Comment ID", 1,2)))="Category", "L","L"),"99999")), "Editorial"))</f>
        <v/>
      </c>
      <c r="E9" s="39" t="str">
        <f aca="true">IF($B9="","",COUNTIF(INDIRECT(CONCATENATE($B9,"!",IF(INDIRECT(CONCATENATE($B9, "!I", IF(INDIRECT(CONCATENATE($B9, "!A1"))="Comment ID", 1,2)))="Category", "L","L"),IF(INDIRECT(CONCATENATE($B9, "!A1"))="Comment ID", 2,3),":",IF(INDIRECT(CONCATENATE($B9, "!I", IF(INDIRECT(CONCATENATE($B9, "!A1"))="Comment ID", 1,2)))="Category", "L","L"),"99999")), "Technical"))</f>
        <v/>
      </c>
      <c r="F9" s="39" t="str">
        <f aca="true">IF($B9="","",COUNTIF(INDIRECT(CONCATENATE($B9,"!",IF(INDIRECT(CONCATENATE($B9, "!I", IF(INDIRECT(CONCATENATE($B9, "!A1"))="Comment ID", 1,2)))="Category", "L","L"),IF(INDIRECT(CONCATENATE($B9, "!A1"))="Comment ID", 2,3),":",IF(INDIRECT(CONCATENATE($B9, "!I", IF(INDIRECT(CONCATENATE($B9, "!A1"))="Comment ID", 1,2)))="Category", "L","L"),"99999")), "General"))</f>
        <v/>
      </c>
      <c r="G9" s="39" t="str">
        <f aca="false">IF($B9="","",C9-SUM(D9:F9))</f>
        <v/>
      </c>
      <c r="H9" s="39" t="str">
        <f aca="true">IF($B9="","",COUNTIF(INDIRECT(CONCATENATE($B9,"!",IF(INDIRECT(CONCATENATE($B9, "!I", IF(INDIRECT(CONCATENATE($B9, "!A1"))="Comment ID", 1,2)))="Category", "T","T"),IF(INDIRECT(CONCATENATE($B9, "!A1"))="Comment ID", 2,3),":",IF(INDIRECT(CONCATENATE($B9, "!I", IF(INDIRECT(CONCATENATE($B9, "!A1"))="Comment ID", 1,2)))="Category", "T","T"),"99999")), "Accepted"))</f>
        <v/>
      </c>
      <c r="I9" s="39" t="str">
        <f aca="true">IF($B9="","",COUNTIF(INDIRECT(CONCATENATE($B9,"!",IF(INDIRECT(CONCATENATE($B9, "!I", IF(INDIRECT(CONCATENATE($B9, "!A1"))="Comment ID", 1,2)))="Category", "T","T"),IF(INDIRECT(CONCATENATE($B9, "!A1"))="Comment ID", 2,3),":",IF(INDIRECT(CONCATENATE($B9, "!I", IF(INDIRECT(CONCATENATE($B9, "!A1"))="Comment ID", 1,2)))="Category", "T","T"),"99999")), "Revised"))</f>
        <v/>
      </c>
      <c r="J9" s="39" t="str">
        <f aca="true">IF($B9="","",COUNTIF(INDIRECT(CONCATENATE($B9,"!",IF(INDIRECT(CONCATENATE($B9, "!I", IF(INDIRECT(CONCATENATE($B9, "!A1"))="Comment ID", 1,2)))="Category", "T","T"),IF(INDIRECT(CONCATENATE($B9, "!A1"))="Comment ID", 2,3),":",IF(INDIRECT(CONCATENATE($B9, "!I", IF(INDIRECT(CONCATENATE($B9, "!A1"))="Comment ID", 1,2)))="Category", "T","T"),"99999")), "Rejected"))</f>
        <v/>
      </c>
      <c r="K9" s="39" t="str">
        <f aca="false">IF($B9="","",C9-SUM(H9:J9))</f>
        <v/>
      </c>
      <c r="L9" s="39"/>
      <c r="M9" s="39"/>
      <c r="N9" s="39"/>
      <c r="O9" s="39" t="str">
        <f aca="true">IF($B9="","",COUNTIF(INDIRECT(CONCATENATE($B9,"!",IF(INDIRECT(CONCATENATE($B9, "!I", IF(INDIRECT(CONCATENATE($B9, "!A1"))="Comment ID", 1,2)))="Category", "L","L"),IF(INDIRECT(CONCATENATE($B9, "!A1"))="Comment ID", 2,3),":",IF(INDIRECT(CONCATENATE($B9, "!I", IF(INDIRECT(CONCATENATE($B9, "!A1"))="Comment ID", 1,2)))="Category", "X","X"),"99999")), "Done"))</f>
        <v/>
      </c>
      <c r="P9" s="39" t="str">
        <f aca="true">IF($B9="","",COUNTIFS(INDIRECT(CONCATENATE($B9,"!",IF(INDIRECT(CONCATENATE($B9, "!I", IF(INDIRECT(CONCATENATE($B9, "!A1"))="Comment ID", 1,2)))="Category", "T","T"),IF(INDIRECT(CONCATENATE($B9, "!A1"))="Comment ID", 2,3),":",IF(INDIRECT(CONCATENATE($B9, "!I", IF(INDIRECT(CONCATENATE($B9, "!A1"))="Comment ID", 1,2)))="Category", "T","T"),"99999")), "&lt;&gt;Rejected",INDIRECT(CONCATENATE($B9,"!",IF(INDIRECT(CONCATENATE($B9, "!I", IF(INDIRECT(CONCATENATE($B9, "!A1"))="Comment ID", 1,2)))="Category", "T","T"),IF(INDIRECT(CONCATENATE($B9, "!A1"))="Comment ID", 2,3),":",IF(INDIRECT(CONCATENATE($B9, "!I", IF(INDIRECT(CONCATENATE($B9, "!A1"))="Comment ID", 1,2)))="Category", "T","T"),"99999")), "&lt;&gt;",INDIRECT(CONCATENATE($B9,"!",IF(INDIRECT(CONCATENATE($B9, "!I", IF(INDIRECT(CONCATENATE($B9, "!A1"))="Comment ID", 1,2)))="Category", "X","X"),IF(INDIRECT(CONCATENATE($B9, "!A1"))="Comment ID", 2,3),":",IF(INDIRECT(CONCATENATE($B9, "!I", IF(INDIRECT(CONCATENATE($B9, "!A1"))="Comment ID", 1,2)))="Category", "X","X"),"99999")), "="))</f>
        <v/>
      </c>
    </row>
    <row r="10" customFormat="false" ht="15" hidden="false" customHeight="false" outlineLevel="0" collapsed="false">
      <c r="B10" s="36"/>
      <c r="C10" s="37" t="str">
        <f aca="true">IF($B10="","",COUNTIF(INDIRECT(CONCATENATE($B10,"!",IF(INDIRECT(CONCATENATE($B10, "!I", IF(INDIRECT(CONCATENATE($B10, "!A1"))="Comment ID", 1,2)))="Category", "G","H"),IF(INDIRECT(CONCATENATE($B10, "!A1"))="Comment ID", 2,3),":",IF(INDIRECT(CONCATENATE($B10, "!I", IF(INDIRECT(CONCATENATE($B10, "!A1"))="Comment ID", 1,2)))="Category", "G","H"),"99999")), "&lt;&gt;"))</f>
        <v/>
      </c>
      <c r="D10" s="37" t="str">
        <f aca="true">IF($B10="","",COUNTIF(INDIRECT(CONCATENATE($B10,"!",IF(INDIRECT(CONCATENATE($B10, "!I", IF(INDIRECT(CONCATENATE($B10, "!A1"))="Comment ID", 1,2)))="Category", "L","L"),IF(INDIRECT(CONCATENATE($B10, "!A1"))="Comment ID", 2,3),":",IF(INDIRECT(CONCATENATE($B10, "!I", IF(INDIRECT(CONCATENATE($B10, "!A1"))="Comment ID", 1,2)))="Category", "L","L"),"99999")), "Editorial"))</f>
        <v/>
      </c>
      <c r="E10" s="37" t="str">
        <f aca="true">IF($B10="","",COUNTIF(INDIRECT(CONCATENATE($B10,"!",IF(INDIRECT(CONCATENATE($B10, "!I", IF(INDIRECT(CONCATENATE($B10, "!A1"))="Comment ID", 1,2)))="Category", "L","L"),IF(INDIRECT(CONCATENATE($B10, "!A1"))="Comment ID", 2,3),":",IF(INDIRECT(CONCATENATE($B10, "!I", IF(INDIRECT(CONCATENATE($B10, "!A1"))="Comment ID", 1,2)))="Category", "L","L"),"99999")), "Technical"))</f>
        <v/>
      </c>
      <c r="F10" s="37" t="str">
        <f aca="true">IF($B10="","",COUNTIF(INDIRECT(CONCATENATE($B10,"!",IF(INDIRECT(CONCATENATE($B10, "!I", IF(INDIRECT(CONCATENATE($B10, "!A1"))="Comment ID", 1,2)))="Category", "L","L"),IF(INDIRECT(CONCATENATE($B10, "!A1"))="Comment ID", 2,3),":",IF(INDIRECT(CONCATENATE($B10, "!I", IF(INDIRECT(CONCATENATE($B10, "!A1"))="Comment ID", 1,2)))="Category", "L","L"),"99999")), "General"))</f>
        <v/>
      </c>
      <c r="G10" s="37" t="str">
        <f aca="false">IF($B10="","",C10-SUM(D10:F10))</f>
        <v/>
      </c>
      <c r="H10" s="37" t="str">
        <f aca="true">IF($B10="","",COUNTIF(INDIRECT(CONCATENATE($B10,"!",IF(INDIRECT(CONCATENATE($B10, "!I", IF(INDIRECT(CONCATENATE($B10, "!A1"))="Comment ID", 1,2)))="Category", "T","T"),IF(INDIRECT(CONCATENATE($B10, "!A1"))="Comment ID", 2,3),":",IF(INDIRECT(CONCATENATE($B10, "!I", IF(INDIRECT(CONCATENATE($B10, "!A1"))="Comment ID", 1,2)))="Category", "T","T"),"99999")), "Accepted"))</f>
        <v/>
      </c>
      <c r="I10" s="37" t="str">
        <f aca="true">IF($B10="","",COUNTIF(INDIRECT(CONCATENATE($B10,"!",IF(INDIRECT(CONCATENATE($B10, "!I", IF(INDIRECT(CONCATENATE($B10, "!A1"))="Comment ID", 1,2)))="Category", "T","T"),IF(INDIRECT(CONCATENATE($B10, "!A1"))="Comment ID", 2,3),":",IF(INDIRECT(CONCATENATE($B10, "!I", IF(INDIRECT(CONCATENATE($B10, "!A1"))="Comment ID", 1,2)))="Category", "T","T"),"99999")), "Revised"))</f>
        <v/>
      </c>
      <c r="J10" s="37" t="str">
        <f aca="true">IF($B10="","",COUNTIF(INDIRECT(CONCATENATE($B10,"!",IF(INDIRECT(CONCATENATE($B10, "!I", IF(INDIRECT(CONCATENATE($B10, "!A1"))="Comment ID", 1,2)))="Category", "T","T"),IF(INDIRECT(CONCATENATE($B10, "!A1"))="Comment ID", 2,3),":",IF(INDIRECT(CONCATENATE($B10, "!I", IF(INDIRECT(CONCATENATE($B10, "!A1"))="Comment ID", 1,2)))="Category", "T","T"),"99999")), "Rejected"))</f>
        <v/>
      </c>
      <c r="K10" s="37" t="str">
        <f aca="false">IF($B10="","",C10-SUM(H10:J10))</f>
        <v/>
      </c>
      <c r="L10" s="37"/>
      <c r="M10" s="37"/>
      <c r="N10" s="37"/>
      <c r="O10" s="37" t="str">
        <f aca="true">IF($B10="","",COUNTIF(INDIRECT(CONCATENATE($B10,"!",IF(INDIRECT(CONCATENATE($B10, "!I", IF(INDIRECT(CONCATENATE($B10, "!A1"))="Comment ID", 1,2)))="Category", "L","L"),IF(INDIRECT(CONCATENATE($B10, "!A1"))="Comment ID", 2,3),":",IF(INDIRECT(CONCATENATE($B10, "!I", IF(INDIRECT(CONCATENATE($B10, "!A1"))="Comment ID", 1,2)))="Category", "X","X"),"99999")), "Done"))</f>
        <v/>
      </c>
      <c r="P10" s="37" t="str">
        <f aca="true">IF($B10="","",COUNTIFS(INDIRECT(CONCATENATE($B10,"!",IF(INDIRECT(CONCATENATE($B10, "!I", IF(INDIRECT(CONCATENATE($B10, "!A1"))="Comment ID", 1,2)))="Category", "T","T"),IF(INDIRECT(CONCATENATE($B10, "!A1"))="Comment ID", 2,3),":",IF(INDIRECT(CONCATENATE($B10, "!I", IF(INDIRECT(CONCATENATE($B10, "!A1"))="Comment ID", 1,2)))="Category", "T","T"),"99999")), "&lt;&gt;Rejected",INDIRECT(CONCATENATE($B10,"!",IF(INDIRECT(CONCATENATE($B10, "!I", IF(INDIRECT(CONCATENATE($B10, "!A1"))="Comment ID", 1,2)))="Category", "T","T"),IF(INDIRECT(CONCATENATE($B10, "!A1"))="Comment ID", 2,3),":",IF(INDIRECT(CONCATENATE($B10, "!I", IF(INDIRECT(CONCATENATE($B10, "!A1"))="Comment ID", 1,2)))="Category", "T","T"),"99999")), "&lt;&gt;",INDIRECT(CONCATENATE($B10,"!",IF(INDIRECT(CONCATENATE($B10, "!I", IF(INDIRECT(CONCATENATE($B10, "!A1"))="Comment ID", 1,2)))="Category", "X","X"),IF(INDIRECT(CONCATENATE($B10, "!A1"))="Comment ID", 2,3),":",IF(INDIRECT(CONCATENATE($B10, "!I", IF(INDIRECT(CONCATENATE($B10, "!A1"))="Comment ID", 1,2)))="Category", "X","X"),"99999")), "="))</f>
        <v/>
      </c>
    </row>
    <row r="11" customFormat="false" ht="15" hidden="false" customHeight="false" outlineLevel="0" collapsed="false">
      <c r="B11" s="38"/>
      <c r="C11" s="39" t="str">
        <f aca="true">IF($B11="","",COUNTIF(INDIRECT(CONCATENATE($B11,"!",IF(INDIRECT(CONCATENATE($B11, "!I", IF(INDIRECT(CONCATENATE($B11, "!A1"))="Comment ID", 1,2)))="Category", "G","H"),IF(INDIRECT(CONCATENATE($B11, "!A1"))="Comment ID", 2,3),":",IF(INDIRECT(CONCATENATE($B11, "!I", IF(INDIRECT(CONCATENATE($B11, "!A1"))="Comment ID", 1,2)))="Category", "G","H"),"99999")), "&lt;&gt;"))</f>
        <v/>
      </c>
      <c r="D11" s="39" t="str">
        <f aca="true">IF($B11="","",COUNTIF(INDIRECT(CONCATENATE($B11,"!",IF(INDIRECT(CONCATENATE($B11, "!I", IF(INDIRECT(CONCATENATE($B11, "!A1"))="Comment ID", 1,2)))="Category", "L","L"),IF(INDIRECT(CONCATENATE($B11, "!A1"))="Comment ID", 2,3),":",IF(INDIRECT(CONCATENATE($B11, "!I", IF(INDIRECT(CONCATENATE($B11, "!A1"))="Comment ID", 1,2)))="Category", "L","L"),"99999")), "Editorial"))</f>
        <v/>
      </c>
      <c r="E11" s="39" t="str">
        <f aca="true">IF($B11="","",COUNTIF(INDIRECT(CONCATENATE($B11,"!",IF(INDIRECT(CONCATENATE($B11, "!I", IF(INDIRECT(CONCATENATE($B11, "!A1"))="Comment ID", 1,2)))="Category", "L","L"),IF(INDIRECT(CONCATENATE($B11, "!A1"))="Comment ID", 2,3),":",IF(INDIRECT(CONCATENATE($B11, "!I", IF(INDIRECT(CONCATENATE($B11, "!A1"))="Comment ID", 1,2)))="Category", "L","L"),"99999")), "Technical"))</f>
        <v/>
      </c>
      <c r="F11" s="39" t="str">
        <f aca="true">IF($B11="","",COUNTIF(INDIRECT(CONCATENATE($B11,"!",IF(INDIRECT(CONCATENATE($B11, "!I", IF(INDIRECT(CONCATENATE($B11, "!A1"))="Comment ID", 1,2)))="Category", "L","L"),IF(INDIRECT(CONCATENATE($B11, "!A1"))="Comment ID", 2,3),":",IF(INDIRECT(CONCATENATE($B11, "!I", IF(INDIRECT(CONCATENATE($B11, "!A1"))="Comment ID", 1,2)))="Category", "L","L"),"99999")), "General"))</f>
        <v/>
      </c>
      <c r="G11" s="39" t="str">
        <f aca="false">IF($B11="","",C11-SUM(D11:F11))</f>
        <v/>
      </c>
      <c r="H11" s="39" t="str">
        <f aca="true">IF($B11="","",COUNTIF(INDIRECT(CONCATENATE($B11,"!",IF(INDIRECT(CONCATENATE($B11, "!I", IF(INDIRECT(CONCATENATE($B11, "!A1"))="Comment ID", 1,2)))="Category", "T","T"),IF(INDIRECT(CONCATENATE($B11, "!A1"))="Comment ID", 2,3),":",IF(INDIRECT(CONCATENATE($B11, "!I", IF(INDIRECT(CONCATENATE($B11, "!A1"))="Comment ID", 1,2)))="Category", "T","T"),"99999")), "Accepted"))</f>
        <v/>
      </c>
      <c r="I11" s="39" t="str">
        <f aca="true">IF($B11="","",COUNTIF(INDIRECT(CONCATENATE($B11,"!",IF(INDIRECT(CONCATENATE($B11, "!I", IF(INDIRECT(CONCATENATE($B11, "!A1"))="Comment ID", 1,2)))="Category", "T","T"),IF(INDIRECT(CONCATENATE($B11, "!A1"))="Comment ID", 2,3),":",IF(INDIRECT(CONCATENATE($B11, "!I", IF(INDIRECT(CONCATENATE($B11, "!A1"))="Comment ID", 1,2)))="Category", "T","T"),"99999")), "Revised"))</f>
        <v/>
      </c>
      <c r="J11" s="39" t="str">
        <f aca="true">IF($B11="","",COUNTIF(INDIRECT(CONCATENATE($B11,"!",IF(INDIRECT(CONCATENATE($B11, "!I", IF(INDIRECT(CONCATENATE($B11, "!A1"))="Comment ID", 1,2)))="Category", "T","T"),IF(INDIRECT(CONCATENATE($B11, "!A1"))="Comment ID", 2,3),":",IF(INDIRECT(CONCATENATE($B11, "!I", IF(INDIRECT(CONCATENATE($B11, "!A1"))="Comment ID", 1,2)))="Category", "T","T"),"99999")), "Rejected"))</f>
        <v/>
      </c>
      <c r="K11" s="39" t="str">
        <f aca="false">IF($B11="","",C11-SUM(H11:J11))</f>
        <v/>
      </c>
      <c r="L11" s="39"/>
      <c r="M11" s="39"/>
      <c r="N11" s="39"/>
      <c r="O11" s="39" t="str">
        <f aca="true">IF($B11="","",COUNTIF(INDIRECT(CONCATENATE($B11,"!",IF(INDIRECT(CONCATENATE($B11, "!I", IF(INDIRECT(CONCATENATE($B11, "!A1"))="Comment ID", 1,2)))="Category", "L","L"),IF(INDIRECT(CONCATENATE($B11, "!A1"))="Comment ID", 2,3),":",IF(INDIRECT(CONCATENATE($B11, "!I", IF(INDIRECT(CONCATENATE($B11, "!A1"))="Comment ID", 1,2)))="Category", "X","X"),"99999")), "Done"))</f>
        <v/>
      </c>
      <c r="P11" s="39" t="str">
        <f aca="true">IF($B11="","",COUNTIFS(INDIRECT(CONCATENATE($B11,"!",IF(INDIRECT(CONCATENATE($B11, "!I", IF(INDIRECT(CONCATENATE($B11, "!A1"))="Comment ID", 1,2)))="Category", "T","T"),IF(INDIRECT(CONCATENATE($B11, "!A1"))="Comment ID", 2,3),":",IF(INDIRECT(CONCATENATE($B11, "!I", IF(INDIRECT(CONCATENATE($B11, "!A1"))="Comment ID", 1,2)))="Category", "T","T"),"99999")), "&lt;&gt;Rejected",INDIRECT(CONCATENATE($B11,"!",IF(INDIRECT(CONCATENATE($B11, "!I", IF(INDIRECT(CONCATENATE($B11, "!A1"))="Comment ID", 1,2)))="Category", "T","T"),IF(INDIRECT(CONCATENATE($B11, "!A1"))="Comment ID", 2,3),":",IF(INDIRECT(CONCATENATE($B11, "!I", IF(INDIRECT(CONCATENATE($B11, "!A1"))="Comment ID", 1,2)))="Category", "T","T"),"99999")), "&lt;&gt;",INDIRECT(CONCATENATE($B11,"!",IF(INDIRECT(CONCATENATE($B11, "!I", IF(INDIRECT(CONCATENATE($B11, "!A1"))="Comment ID", 1,2)))="Category", "X","X"),IF(INDIRECT(CONCATENATE($B11, "!A1"))="Comment ID", 2,3),":",IF(INDIRECT(CONCATENATE($B11, "!I", IF(INDIRECT(CONCATENATE($B11, "!A1"))="Comment ID", 1,2)))="Category", "X","X"),"99999")), "="))</f>
        <v/>
      </c>
    </row>
    <row r="12" customFormat="false" ht="15" hidden="false" customHeight="false" outlineLevel="0" collapsed="false">
      <c r="B12" s="36"/>
      <c r="C12" s="37" t="str">
        <f aca="true">IF($B12="","",COUNTIF(INDIRECT(CONCATENATE($B12,"!",IF(INDIRECT(CONCATENATE($B12, "!I", IF(INDIRECT(CONCATENATE($B12, "!A1"))="Comment ID", 1,2)))="Category", "G","H"),IF(INDIRECT(CONCATENATE($B12, "!A1"))="Comment ID", 2,3),":",IF(INDIRECT(CONCATENATE($B12, "!I", IF(INDIRECT(CONCATENATE($B12, "!A1"))="Comment ID", 1,2)))="Category", "G","H"),"99999")), "&lt;&gt;"))</f>
        <v/>
      </c>
      <c r="D12" s="37" t="str">
        <f aca="true">IF($B12="","",COUNTIF(INDIRECT(CONCATENATE($B12,"!",IF(INDIRECT(CONCATENATE($B12, "!I", IF(INDIRECT(CONCATENATE($B12, "!A1"))="Comment ID", 1,2)))="Category", "L","L"),IF(INDIRECT(CONCATENATE($B12, "!A1"))="Comment ID", 2,3),":",IF(INDIRECT(CONCATENATE($B12, "!I", IF(INDIRECT(CONCATENATE($B12, "!A1"))="Comment ID", 1,2)))="Category", "L","L"),"99999")), "Editorial"))</f>
        <v/>
      </c>
      <c r="E12" s="37" t="str">
        <f aca="true">IF($B12="","",COUNTIF(INDIRECT(CONCATENATE($B12,"!",IF(INDIRECT(CONCATENATE($B12, "!I", IF(INDIRECT(CONCATENATE($B12, "!A1"))="Comment ID", 1,2)))="Category", "L","L"),IF(INDIRECT(CONCATENATE($B12, "!A1"))="Comment ID", 2,3),":",IF(INDIRECT(CONCATENATE($B12, "!I", IF(INDIRECT(CONCATENATE($B12, "!A1"))="Comment ID", 1,2)))="Category", "L","L"),"99999")), "Technical"))</f>
        <v/>
      </c>
      <c r="F12" s="37" t="str">
        <f aca="true">IF($B12="","",COUNTIF(INDIRECT(CONCATENATE($B12,"!",IF(INDIRECT(CONCATENATE($B12, "!I", IF(INDIRECT(CONCATENATE($B12, "!A1"))="Comment ID", 1,2)))="Category", "L","L"),IF(INDIRECT(CONCATENATE($B12, "!A1"))="Comment ID", 2,3),":",IF(INDIRECT(CONCATENATE($B12, "!I", IF(INDIRECT(CONCATENATE($B12, "!A1"))="Comment ID", 1,2)))="Category", "L","L"),"99999")), "General"))</f>
        <v/>
      </c>
      <c r="G12" s="37" t="str">
        <f aca="false">IF($B12="","",C12-SUM(D12:F12))</f>
        <v/>
      </c>
      <c r="H12" s="37" t="str">
        <f aca="true">IF($B12="","",COUNTIF(INDIRECT(CONCATENATE($B12,"!",IF(INDIRECT(CONCATENATE($B12, "!I", IF(INDIRECT(CONCATENATE($B12, "!A1"))="Comment ID", 1,2)))="Category", "T","T"),IF(INDIRECT(CONCATENATE($B12, "!A1"))="Comment ID", 2,3),":",IF(INDIRECT(CONCATENATE($B12, "!I", IF(INDIRECT(CONCATENATE($B12, "!A1"))="Comment ID", 1,2)))="Category", "T","T"),"99999")), "Accepted"))</f>
        <v/>
      </c>
      <c r="I12" s="37" t="str">
        <f aca="true">IF($B12="","",COUNTIF(INDIRECT(CONCATENATE($B12,"!",IF(INDIRECT(CONCATENATE($B12, "!I", IF(INDIRECT(CONCATENATE($B12, "!A1"))="Comment ID", 1,2)))="Category", "T","T"),IF(INDIRECT(CONCATENATE($B12, "!A1"))="Comment ID", 2,3),":",IF(INDIRECT(CONCATENATE($B12, "!I", IF(INDIRECT(CONCATENATE($B12, "!A1"))="Comment ID", 1,2)))="Category", "T","T"),"99999")), "Revised"))</f>
        <v/>
      </c>
      <c r="J12" s="37" t="str">
        <f aca="true">IF($B12="","",COUNTIF(INDIRECT(CONCATENATE($B12,"!",IF(INDIRECT(CONCATENATE($B12, "!I", IF(INDIRECT(CONCATENATE($B12, "!A1"))="Comment ID", 1,2)))="Category", "T","T"),IF(INDIRECT(CONCATENATE($B12, "!A1"))="Comment ID", 2,3),":",IF(INDIRECT(CONCATENATE($B12, "!I", IF(INDIRECT(CONCATENATE($B12, "!A1"))="Comment ID", 1,2)))="Category", "T","T"),"99999")), "Rejected"))</f>
        <v/>
      </c>
      <c r="K12" s="37" t="str">
        <f aca="false">IF($B12="","",C12-SUM(H12:J12))</f>
        <v/>
      </c>
      <c r="L12" s="37"/>
      <c r="M12" s="37"/>
      <c r="N12" s="37"/>
      <c r="O12" s="37" t="str">
        <f aca="true">IF($B12="","",COUNTIF(INDIRECT(CONCATENATE($B12,"!",IF(INDIRECT(CONCATENATE($B12, "!I", IF(INDIRECT(CONCATENATE($B12, "!A1"))="Comment ID", 1,2)))="Category", "L","L"),IF(INDIRECT(CONCATENATE($B12, "!A1"))="Comment ID", 2,3),":",IF(INDIRECT(CONCATENATE($B12, "!I", IF(INDIRECT(CONCATENATE($B12, "!A1"))="Comment ID", 1,2)))="Category", "X","X"),"99999")), "Done"))</f>
        <v/>
      </c>
      <c r="P12" s="37" t="str">
        <f aca="true">IF($B12="","",COUNTIFS(INDIRECT(CONCATENATE($B12,"!",IF(INDIRECT(CONCATENATE($B12, "!I", IF(INDIRECT(CONCATENATE($B12, "!A1"))="Comment ID", 1,2)))="Category", "T","T"),IF(INDIRECT(CONCATENATE($B12, "!A1"))="Comment ID", 2,3),":",IF(INDIRECT(CONCATENATE($B12, "!I", IF(INDIRECT(CONCATENATE($B12, "!A1"))="Comment ID", 1,2)))="Category", "T","T"),"99999")), "&lt;&gt;Rejected",INDIRECT(CONCATENATE($B12,"!",IF(INDIRECT(CONCATENATE($B12, "!I", IF(INDIRECT(CONCATENATE($B12, "!A1"))="Comment ID", 1,2)))="Category", "T","T"),IF(INDIRECT(CONCATENATE($B12, "!A1"))="Comment ID", 2,3),":",IF(INDIRECT(CONCATENATE($B12, "!I", IF(INDIRECT(CONCATENATE($B12, "!A1"))="Comment ID", 1,2)))="Category", "T","T"),"99999")), "&lt;&gt;",INDIRECT(CONCATENATE($B12,"!",IF(INDIRECT(CONCATENATE($B12, "!I", IF(INDIRECT(CONCATENATE($B12, "!A1"))="Comment ID", 1,2)))="Category", "X","X"),IF(INDIRECT(CONCATENATE($B12, "!A1"))="Comment ID", 2,3),":",IF(INDIRECT(CONCATENATE($B12, "!I", IF(INDIRECT(CONCATENATE($B12, "!A1"))="Comment ID", 1,2)))="Category", "X","X"),"99999")), "="))</f>
        <v/>
      </c>
    </row>
    <row r="13" customFormat="false" ht="15" hidden="false" customHeight="false" outlineLevel="0" collapsed="false">
      <c r="B13" s="38"/>
      <c r="C13" s="39" t="str">
        <f aca="true">IF($B13="","",COUNTIF(INDIRECT(CONCATENATE($B13,"!",IF(INDIRECT(CONCATENATE($B13, "!I", IF(INDIRECT(CONCATENATE($B13, "!A1"))="Comment ID", 1,2)))="Category", "G","H"),IF(INDIRECT(CONCATENATE($B13, "!A1"))="Comment ID", 2,3),":",IF(INDIRECT(CONCATENATE($B13, "!I", IF(INDIRECT(CONCATENATE($B13, "!A1"))="Comment ID", 1,2)))="Category", "G","H"),"99999")), "&lt;&gt;"))</f>
        <v/>
      </c>
      <c r="D13" s="39" t="str">
        <f aca="true">IF($B13="","",COUNTIF(INDIRECT(CONCATENATE($B13,"!",IF(INDIRECT(CONCATENATE($B13, "!I", IF(INDIRECT(CONCATENATE($B13, "!A1"))="Comment ID", 1,2)))="Category", "L","L"),IF(INDIRECT(CONCATENATE($B13, "!A1"))="Comment ID", 2,3),":",IF(INDIRECT(CONCATENATE($B13, "!I", IF(INDIRECT(CONCATENATE($B13, "!A1"))="Comment ID", 1,2)))="Category", "L","L"),"99999")), "Editorial"))</f>
        <v/>
      </c>
      <c r="E13" s="39" t="str">
        <f aca="true">IF($B13="","",COUNTIF(INDIRECT(CONCATENATE($B13,"!",IF(INDIRECT(CONCATENATE($B13, "!I", IF(INDIRECT(CONCATENATE($B13, "!A1"))="Comment ID", 1,2)))="Category", "L","L"),IF(INDIRECT(CONCATENATE($B13, "!A1"))="Comment ID", 2,3),":",IF(INDIRECT(CONCATENATE($B13, "!I", IF(INDIRECT(CONCATENATE($B13, "!A1"))="Comment ID", 1,2)))="Category", "L","L"),"99999")), "Technical"))</f>
        <v/>
      </c>
      <c r="F13" s="39" t="str">
        <f aca="true">IF($B13="","",COUNTIF(INDIRECT(CONCATENATE($B13,"!",IF(INDIRECT(CONCATENATE($B13, "!I", IF(INDIRECT(CONCATENATE($B13, "!A1"))="Comment ID", 1,2)))="Category", "L","L"),IF(INDIRECT(CONCATENATE($B13, "!A1"))="Comment ID", 2,3),":",IF(INDIRECT(CONCATENATE($B13, "!I", IF(INDIRECT(CONCATENATE($B13, "!A1"))="Comment ID", 1,2)))="Category", "L","L"),"99999")), "General"))</f>
        <v/>
      </c>
      <c r="G13" s="39" t="str">
        <f aca="false">IF($B13="","",C13-SUM(D13:F13))</f>
        <v/>
      </c>
      <c r="H13" s="39" t="str">
        <f aca="true">IF($B13="","",COUNTIF(INDIRECT(CONCATENATE($B13,"!",IF(INDIRECT(CONCATENATE($B13, "!I", IF(INDIRECT(CONCATENATE($B13, "!A1"))="Comment ID", 1,2)))="Category", "T","T"),IF(INDIRECT(CONCATENATE($B13, "!A1"))="Comment ID", 2,3),":",IF(INDIRECT(CONCATENATE($B13, "!I", IF(INDIRECT(CONCATENATE($B13, "!A1"))="Comment ID", 1,2)))="Category", "T","T"),"99999")), "Accepted"))</f>
        <v/>
      </c>
      <c r="I13" s="39" t="str">
        <f aca="true">IF($B13="","",COUNTIF(INDIRECT(CONCATENATE($B13,"!",IF(INDIRECT(CONCATENATE($B13, "!I", IF(INDIRECT(CONCATENATE($B13, "!A1"))="Comment ID", 1,2)))="Category", "T","T"),IF(INDIRECT(CONCATENATE($B13, "!A1"))="Comment ID", 2,3),":",IF(INDIRECT(CONCATENATE($B13, "!I", IF(INDIRECT(CONCATENATE($B13, "!A1"))="Comment ID", 1,2)))="Category", "T","T"),"99999")), "Revised"))</f>
        <v/>
      </c>
      <c r="J13" s="39" t="str">
        <f aca="true">IF($B13="","",COUNTIF(INDIRECT(CONCATENATE($B13,"!",IF(INDIRECT(CONCATENATE($B13, "!I", IF(INDIRECT(CONCATENATE($B13, "!A1"))="Comment ID", 1,2)))="Category", "T","T"),IF(INDIRECT(CONCATENATE($B13, "!A1"))="Comment ID", 2,3),":",IF(INDIRECT(CONCATENATE($B13, "!I", IF(INDIRECT(CONCATENATE($B13, "!A1"))="Comment ID", 1,2)))="Category", "T","T"),"99999")), "Rejected"))</f>
        <v/>
      </c>
      <c r="K13" s="39" t="str">
        <f aca="false">IF($B13="","",C13-SUM(H13:J13))</f>
        <v/>
      </c>
      <c r="L13" s="39"/>
      <c r="M13" s="39"/>
      <c r="N13" s="39"/>
      <c r="O13" s="39" t="str">
        <f aca="true">IF($B13="","",COUNTIF(INDIRECT(CONCATENATE($B13,"!",IF(INDIRECT(CONCATENATE($B13, "!I", IF(INDIRECT(CONCATENATE($B13, "!A1"))="Comment ID", 1,2)))="Category", "L","L"),IF(INDIRECT(CONCATENATE($B13, "!A1"))="Comment ID", 2,3),":",IF(INDIRECT(CONCATENATE($B13, "!I", IF(INDIRECT(CONCATENATE($B13, "!A1"))="Comment ID", 1,2)))="Category", "X","X"),"99999")), "Done"))</f>
        <v/>
      </c>
      <c r="P13" s="39" t="str">
        <f aca="true">IF($B13="","",COUNTIFS(INDIRECT(CONCATENATE($B13,"!",IF(INDIRECT(CONCATENATE($B13, "!I", IF(INDIRECT(CONCATENATE($B13, "!A1"))="Comment ID", 1,2)))="Category", "T","T"),IF(INDIRECT(CONCATENATE($B13, "!A1"))="Comment ID", 2,3),":",IF(INDIRECT(CONCATENATE($B13, "!I", IF(INDIRECT(CONCATENATE($B13, "!A1"))="Comment ID", 1,2)))="Category", "T","T"),"99999")), "&lt;&gt;Rejected",INDIRECT(CONCATENATE($B13,"!",IF(INDIRECT(CONCATENATE($B13, "!I", IF(INDIRECT(CONCATENATE($B13, "!A1"))="Comment ID", 1,2)))="Category", "T","T"),IF(INDIRECT(CONCATENATE($B13, "!A1"))="Comment ID", 2,3),":",IF(INDIRECT(CONCATENATE($B13, "!I", IF(INDIRECT(CONCATENATE($B13, "!A1"))="Comment ID", 1,2)))="Category", "T","T"),"99999")), "&lt;&gt;",INDIRECT(CONCATENATE($B13,"!",IF(INDIRECT(CONCATENATE($B13, "!I", IF(INDIRECT(CONCATENATE($B13, "!A1"))="Comment ID", 1,2)))="Category", "X","X"),IF(INDIRECT(CONCATENATE($B13, "!A1"))="Comment ID", 2,3),":",IF(INDIRECT(CONCATENATE($B13, "!I", IF(INDIRECT(CONCATENATE($B13, "!A1"))="Comment ID", 1,2)))="Category", "X","X"),"99999")), "="))</f>
        <v/>
      </c>
    </row>
    <row r="14" customFormat="false" ht="15" hidden="false" customHeight="false" outlineLevel="0" collapsed="false">
      <c r="B14" s="36"/>
      <c r="C14" s="37" t="str">
        <f aca="true">IF($B14="","",COUNTIF(INDIRECT(CONCATENATE($B14,"!",IF(INDIRECT(CONCATENATE($B14, "!I", IF(INDIRECT(CONCATENATE($B14, "!A1"))="Comment ID", 1,2)))="Category", "G","H"),IF(INDIRECT(CONCATENATE($B14, "!A1"))="Comment ID", 2,3),":",IF(INDIRECT(CONCATENATE($B14, "!I", IF(INDIRECT(CONCATENATE($B14, "!A1"))="Comment ID", 1,2)))="Category", "G","H"),"99999")), "&lt;&gt;"))</f>
        <v/>
      </c>
      <c r="D14" s="37" t="str">
        <f aca="true">IF($B14="","",COUNTIF(INDIRECT(CONCATENATE($B14,"!",IF(INDIRECT(CONCATENATE($B14, "!I", IF(INDIRECT(CONCATENATE($B14, "!A1"))="Comment ID", 1,2)))="Category", "L","L"),IF(INDIRECT(CONCATENATE($B14, "!A1"))="Comment ID", 2,3),":",IF(INDIRECT(CONCATENATE($B14, "!I", IF(INDIRECT(CONCATENATE($B14, "!A1"))="Comment ID", 1,2)))="Category", "L","L"),"99999")), "Editorial"))</f>
        <v/>
      </c>
      <c r="E14" s="37" t="str">
        <f aca="true">IF($B14="","",COUNTIF(INDIRECT(CONCATENATE($B14,"!",IF(INDIRECT(CONCATENATE($B14, "!I", IF(INDIRECT(CONCATENATE($B14, "!A1"))="Comment ID", 1,2)))="Category", "L","L"),IF(INDIRECT(CONCATENATE($B14, "!A1"))="Comment ID", 2,3),":",IF(INDIRECT(CONCATENATE($B14, "!I", IF(INDIRECT(CONCATENATE($B14, "!A1"))="Comment ID", 1,2)))="Category", "L","L"),"99999")), "Technical"))</f>
        <v/>
      </c>
      <c r="F14" s="37" t="str">
        <f aca="true">IF($B14="","",COUNTIF(INDIRECT(CONCATENATE($B14,"!",IF(INDIRECT(CONCATENATE($B14, "!I", IF(INDIRECT(CONCATENATE($B14, "!A1"))="Comment ID", 1,2)))="Category", "L","L"),IF(INDIRECT(CONCATENATE($B14, "!A1"))="Comment ID", 2,3),":",IF(INDIRECT(CONCATENATE($B14, "!I", IF(INDIRECT(CONCATENATE($B14, "!A1"))="Comment ID", 1,2)))="Category", "L","L"),"99999")), "General"))</f>
        <v/>
      </c>
      <c r="G14" s="37" t="str">
        <f aca="false">IF($B14="","",C14-SUM(D14:F14))</f>
        <v/>
      </c>
      <c r="H14" s="37" t="str">
        <f aca="true">IF($B14="","",COUNTIF(INDIRECT(CONCATENATE($B14,"!",IF(INDIRECT(CONCATENATE($B14, "!I", IF(INDIRECT(CONCATENATE($B14, "!A1"))="Comment ID", 1,2)))="Category", "T","T"),IF(INDIRECT(CONCATENATE($B14, "!A1"))="Comment ID", 2,3),":",IF(INDIRECT(CONCATENATE($B14, "!I", IF(INDIRECT(CONCATENATE($B14, "!A1"))="Comment ID", 1,2)))="Category", "T","T"),"99999")), "Accepted"))</f>
        <v/>
      </c>
      <c r="I14" s="37" t="str">
        <f aca="true">IF($B14="","",COUNTIF(INDIRECT(CONCATENATE($B14,"!",IF(INDIRECT(CONCATENATE($B14, "!I", IF(INDIRECT(CONCATENATE($B14, "!A1"))="Comment ID", 1,2)))="Category", "T","T"),IF(INDIRECT(CONCATENATE($B14, "!A1"))="Comment ID", 2,3),":",IF(INDIRECT(CONCATENATE($B14, "!I", IF(INDIRECT(CONCATENATE($B14, "!A1"))="Comment ID", 1,2)))="Category", "T","T"),"99999")), "Revised"))</f>
        <v/>
      </c>
      <c r="J14" s="37" t="str">
        <f aca="true">IF($B14="","",COUNTIF(INDIRECT(CONCATENATE($B14,"!",IF(INDIRECT(CONCATENATE($B14, "!I", IF(INDIRECT(CONCATENATE($B14, "!A1"))="Comment ID", 1,2)))="Category", "T","T"),IF(INDIRECT(CONCATENATE($B14, "!A1"))="Comment ID", 2,3),":",IF(INDIRECT(CONCATENATE($B14, "!I", IF(INDIRECT(CONCATENATE($B14, "!A1"))="Comment ID", 1,2)))="Category", "T","T"),"99999")), "Rejected"))</f>
        <v/>
      </c>
      <c r="K14" s="37" t="str">
        <f aca="false">IF($B14="","",C14-SUM(H14:J14))</f>
        <v/>
      </c>
      <c r="L14" s="37"/>
      <c r="M14" s="37"/>
      <c r="N14" s="37"/>
      <c r="O14" s="37" t="str">
        <f aca="true">IF($B14="","",COUNTIF(INDIRECT(CONCATENATE($B14,"!",IF(INDIRECT(CONCATENATE($B14, "!I", IF(INDIRECT(CONCATENATE($B14, "!A1"))="Comment ID", 1,2)))="Category", "L","L"),IF(INDIRECT(CONCATENATE($B14, "!A1"))="Comment ID", 2,3),":",IF(INDIRECT(CONCATENATE($B14, "!I", IF(INDIRECT(CONCATENATE($B14, "!A1"))="Comment ID", 1,2)))="Category", "X","X"),"99999")), "Done"))</f>
        <v/>
      </c>
      <c r="P14" s="37" t="str">
        <f aca="true">IF($B14="","",COUNTIFS(INDIRECT(CONCATENATE($B14,"!",IF(INDIRECT(CONCATENATE($B14, "!I", IF(INDIRECT(CONCATENATE($B14, "!A1"))="Comment ID", 1,2)))="Category", "T","T"),IF(INDIRECT(CONCATENATE($B14, "!A1"))="Comment ID", 2,3),":",IF(INDIRECT(CONCATENATE($B14, "!I", IF(INDIRECT(CONCATENATE($B14, "!A1"))="Comment ID", 1,2)))="Category", "T","T"),"99999")), "&lt;&gt;Rejected",INDIRECT(CONCATENATE($B14,"!",IF(INDIRECT(CONCATENATE($B14, "!I", IF(INDIRECT(CONCATENATE($B14, "!A1"))="Comment ID", 1,2)))="Category", "T","T"),IF(INDIRECT(CONCATENATE($B14, "!A1"))="Comment ID", 2,3),":",IF(INDIRECT(CONCATENATE($B14, "!I", IF(INDIRECT(CONCATENATE($B14, "!A1"))="Comment ID", 1,2)))="Category", "T","T"),"99999")), "&lt;&gt;",INDIRECT(CONCATENATE($B14,"!",IF(INDIRECT(CONCATENATE($B14, "!I", IF(INDIRECT(CONCATENATE($B14, "!A1"))="Comment ID", 1,2)))="Category", "X","X"),IF(INDIRECT(CONCATENATE($B14, "!A1"))="Comment ID", 2,3),":",IF(INDIRECT(CONCATENATE($B14, "!I", IF(INDIRECT(CONCATENATE($B14, "!A1"))="Comment ID", 1,2)))="Category", "X","X"),"99999")), "="))</f>
        <v/>
      </c>
    </row>
  </sheetData>
  <mergeCells count="4">
    <mergeCell ref="D2:G2"/>
    <mergeCell ref="H2:K2"/>
    <mergeCell ref="L2:N2"/>
    <mergeCell ref="O2:P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2124</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2014-03-27T17:40:35Z</dcterms:created>
  <dc:creator>Edward M. Jankowich</dc:creator>
  <dc:description/>
  <dc:language>en-US</dc:language>
  <cp:lastModifiedBy/>
  <dcterms:modified xsi:type="dcterms:W3CDTF">2024-06-14T18:13:23Z</dcterms:modified>
  <cp:revision>52</cp:revision>
  <dc:subject/>
  <dc:title/>
</cp:coreProperties>
</file>

<file path=docProps/custom.xml><?xml version="1.0" encoding="utf-8"?>
<Properties xmlns="http://schemas.openxmlformats.org/officeDocument/2006/custom-properties" xmlns:vt="http://schemas.openxmlformats.org/officeDocument/2006/docPropsVTypes"/>
</file>