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Data\Docs\Standards\802.15\2024-07\"/>
    </mc:Choice>
  </mc:AlternateContent>
  <xr:revisionPtr revIDLastSave="0" documentId="13_ncr:1_{295C0248-73A3-4739-AE10-A0B35A7BDD66}" xr6:coauthVersionLast="47" xr6:coauthVersionMax="47" xr10:uidLastSave="{00000000-0000-0000-0000-000000000000}"/>
  <bookViews>
    <workbookView xWindow="2145" yWindow="3495" windowWidth="41355" windowHeight="25665" tabRatio="500" activeTab="2" xr2:uid="{00000000-000D-0000-FFFF-FFFF00000000}"/>
  </bookViews>
  <sheets>
    <sheet name="IEEE_Cover" sheetId="1" r:id="rId1"/>
    <sheet name="LBxxx_template" sheetId="2" r:id="rId2"/>
    <sheet name="LB205" sheetId="5" r:id="rId3"/>
    <sheet name="Statistics" sheetId="3" r:id="rId4"/>
  </sheets>
  <definedNames>
    <definedName name="_xlnm._FilterDatabase" localSheetId="2" hidden="1">'LB205'!$A$1:$O$1</definedName>
    <definedName name="_xlnm._FilterDatabase" localSheetId="1" hidden="1">LBxxx_template!$A$2:$P$2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14" i="3" l="1"/>
  <c r="J14" i="3"/>
  <c r="I14" i="3"/>
  <c r="H14" i="3"/>
  <c r="G14" i="3"/>
  <c r="F14" i="3"/>
  <c r="E14" i="3"/>
  <c r="D14" i="3"/>
  <c r="C14" i="3"/>
  <c r="K13" i="3"/>
  <c r="J13" i="3"/>
  <c r="I13" i="3"/>
  <c r="H13" i="3"/>
  <c r="G13" i="3"/>
  <c r="F13" i="3"/>
  <c r="E13" i="3"/>
  <c r="D13" i="3"/>
  <c r="C13" i="3"/>
  <c r="K12" i="3"/>
  <c r="J12" i="3"/>
  <c r="I12" i="3"/>
  <c r="H12" i="3"/>
  <c r="G12" i="3"/>
  <c r="F12" i="3"/>
  <c r="E12" i="3"/>
  <c r="D12" i="3"/>
  <c r="C12" i="3"/>
  <c r="K11" i="3"/>
  <c r="J11" i="3"/>
  <c r="I11" i="3"/>
  <c r="H11" i="3"/>
  <c r="G11" i="3"/>
  <c r="F11" i="3"/>
  <c r="E11" i="3"/>
  <c r="D11" i="3"/>
  <c r="C11" i="3"/>
  <c r="K10" i="3"/>
  <c r="J10" i="3"/>
  <c r="I10" i="3"/>
  <c r="H10" i="3"/>
  <c r="G10" i="3"/>
  <c r="F10" i="3"/>
  <c r="E10" i="3"/>
  <c r="D10" i="3"/>
  <c r="C10" i="3"/>
  <c r="K9" i="3"/>
  <c r="J9" i="3"/>
  <c r="I9" i="3"/>
  <c r="H9" i="3"/>
  <c r="G9" i="3"/>
  <c r="F9" i="3"/>
  <c r="E9" i="3"/>
  <c r="D9" i="3"/>
  <c r="C9" i="3"/>
  <c r="K8" i="3"/>
  <c r="J8" i="3"/>
  <c r="I8" i="3"/>
  <c r="H8" i="3"/>
  <c r="G8" i="3"/>
  <c r="F8" i="3"/>
  <c r="E8" i="3"/>
  <c r="D8" i="3"/>
  <c r="C8" i="3"/>
  <c r="K7" i="3"/>
  <c r="J7" i="3"/>
  <c r="I7" i="3"/>
  <c r="H7" i="3"/>
  <c r="G7" i="3"/>
  <c r="F7" i="3"/>
  <c r="E7" i="3"/>
  <c r="D7" i="3"/>
  <c r="C7" i="3"/>
  <c r="K6" i="3"/>
  <c r="J6" i="3"/>
  <c r="I6" i="3"/>
  <c r="H6" i="3"/>
  <c r="G6" i="3"/>
  <c r="F6" i="3"/>
  <c r="E6" i="3"/>
  <c r="D6" i="3"/>
  <c r="C6" i="3"/>
  <c r="D5" i="3"/>
  <c r="C5" i="3"/>
  <c r="I5" i="3"/>
  <c r="J5" i="3"/>
  <c r="H5" i="3"/>
  <c r="F5" i="3"/>
  <c r="E5" i="3"/>
  <c r="F4" i="3"/>
  <c r="J4" i="3"/>
  <c r="D4" i="3"/>
  <c r="E4" i="3"/>
  <c r="H4" i="3"/>
  <c r="I4" i="3"/>
  <c r="C4" i="3"/>
  <c r="K4" i="3" l="1"/>
  <c r="G4" i="3"/>
  <c r="K5" i="3"/>
  <c r="G5" i="3"/>
</calcChain>
</file>

<file path=xl/sharedStrings.xml><?xml version="1.0" encoding="utf-8"?>
<sst xmlns="http://schemas.openxmlformats.org/spreadsheetml/2006/main" count="376" uniqueCount="193">
  <si>
    <t>Instructions:
Fill in month and year at B1
Update doc# in D1
Fill in TG project number in C7
Fill in date in C8.
Fill in your name and address in C9:D11
Update TG project number in C15
For each LB
Duplicate the LBxxx_template sheet
Rename the copied sheet as LBxxx, where xxx is the letter ballot number (or LBxxx_Rogue for rogue comments). Do not use spaces in the sheet names.</t>
  </si>
  <si>
    <t>IEEE P802.15</t>
  </si>
  <si>
    <t>Wireless Personal Area Networks</t>
  </si>
  <si>
    <t>Project</t>
  </si>
  <si>
    <t>IEEE P802.15 Working Group for Wireless Personal Area Networks (WPANs)</t>
  </si>
  <si>
    <t>Title</t>
  </si>
  <si>
    <t>Date Submitted</t>
  </si>
  <si>
    <t>Source</t>
  </si>
  <si>
    <t>Voice: n/a</t>
  </si>
  <si>
    <t>Re:</t>
  </si>
  <si>
    <t>Abstract</t>
  </si>
  <si>
    <t>Purpose</t>
  </si>
  <si>
    <t>[This document is used to consolidate comments for an 802.15 Letter Ballots.]</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</si>
  <si>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</si>
  <si>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</si>
  <si>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</si>
  <si>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</si>
  <si>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</si>
  <si>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Comment ID</t>
  </si>
  <si>
    <t>Name</t>
  </si>
  <si>
    <t>Affiliation</t>
  </si>
  <si>
    <t>Email (remove this column before posting to mentor)</t>
  </si>
  <si>
    <t>Page</t>
  </si>
  <si>
    <t>Sub-clause</t>
  </si>
  <si>
    <t>Line #</t>
  </si>
  <si>
    <t>Comment</t>
  </si>
  <si>
    <t>Proposed Change</t>
  </si>
  <si>
    <t>Category</t>
  </si>
  <si>
    <t>Must Be Satisfied?</t>
  </si>
  <si>
    <t>Disposition Status</t>
  </si>
  <si>
    <t>Disposition Detail</t>
  </si>
  <si>
    <t>Other1</t>
  </si>
  <si>
    <t>Other2</t>
  </si>
  <si>
    <t>Other3</t>
  </si>
  <si>
    <t>i-1</t>
  </si>
  <si>
    <t>Disposition status</t>
  </si>
  <si>
    <t>Letter ballot</t>
  </si>
  <si>
    <t>Total</t>
  </si>
  <si>
    <t>Editorial</t>
  </si>
  <si>
    <t>Technical</t>
  </si>
  <si>
    <t>General</t>
  </si>
  <si>
    <t>Unknown</t>
  </si>
  <si>
    <t>Accepted</t>
  </si>
  <si>
    <t>Revised</t>
  </si>
  <si>
    <t>Rejected</t>
  </si>
  <si>
    <t>Unresolved</t>
  </si>
  <si>
    <t>January 2024</t>
  </si>
  <si>
    <t>15-24-0049-01-016t</t>
  </si>
  <si>
    <t>802.15 Consolidated Letter Ballot Comment for IEEE P802.15.16t</t>
  </si>
  <si>
    <t>Tim Godfrey</t>
  </si>
  <si>
    <t>EPRI</t>
  </si>
  <si>
    <t>E-mail: tim.godfrey@ieee.org</t>
  </si>
  <si>
    <t>Consolidated letter ballot comments for IEEE P802.15.16t</t>
  </si>
  <si>
    <t>No</t>
  </si>
  <si>
    <t>i-2</t>
  </si>
  <si>
    <t>i-3</t>
  </si>
  <si>
    <t>i-4</t>
  </si>
  <si>
    <t>i-5</t>
  </si>
  <si>
    <t>i-6</t>
  </si>
  <si>
    <t>i-7</t>
  </si>
  <si>
    <t>i-8</t>
  </si>
  <si>
    <t>i-9</t>
  </si>
  <si>
    <t>i-10</t>
  </si>
  <si>
    <t>i-11</t>
  </si>
  <si>
    <t>i-12</t>
  </si>
  <si>
    <t>i-13</t>
  </si>
  <si>
    <t>i-14</t>
  </si>
  <si>
    <t>i-15</t>
  </si>
  <si>
    <t>i-16</t>
  </si>
  <si>
    <t>i-17</t>
  </si>
  <si>
    <t>i-18</t>
  </si>
  <si>
    <t>i-19</t>
  </si>
  <si>
    <t>i-20</t>
  </si>
  <si>
    <t>i-21</t>
  </si>
  <si>
    <t>i-22</t>
  </si>
  <si>
    <t>i-23</t>
  </si>
  <si>
    <t>i-24</t>
  </si>
  <si>
    <t>i-25</t>
  </si>
  <si>
    <t>i-26</t>
  </si>
  <si>
    <t>i-27</t>
  </si>
  <si>
    <t>i-28</t>
  </si>
  <si>
    <t>i-29</t>
  </si>
  <si>
    <t>i-30</t>
  </si>
  <si>
    <t>i-31</t>
  </si>
  <si>
    <t>i-32</t>
  </si>
  <si>
    <t>i-33</t>
  </si>
  <si>
    <t>6.3.2.3.9.33</t>
  </si>
  <si>
    <t>6.3.37.4.5</t>
  </si>
  <si>
    <t>6.3.37.5.2.1.2</t>
  </si>
  <si>
    <t>6.3.37.6.6</t>
  </si>
  <si>
    <t>6.3.37.8.2</t>
  </si>
  <si>
    <t>6.3.37.8.3</t>
  </si>
  <si>
    <t>LB204</t>
  </si>
  <si>
    <t>i-34</t>
  </si>
  <si>
    <t>i-35</t>
  </si>
  <si>
    <t>i-36</t>
  </si>
  <si>
    <t>Tero Kivinen</t>
  </si>
  <si>
    <t>Wi-SUN Alliance</t>
  </si>
  <si>
    <t>Footer</t>
  </si>
  <si>
    <t xml:space="preserve">The footer of the document needs to say "This is unapproved IEEE Standards Draft, subject to change.". Now it is missing from some pages. </t>
  </si>
  <si>
    <t>Add "This is unapproved IEEE Standards Draft, subject to change." to the footer.</t>
  </si>
  <si>
    <t>E</t>
  </si>
  <si>
    <t>Introduction</t>
  </si>
  <si>
    <t xml:space="preserve">The boxed text needs to say the current draft and version number, i.e., replace "IEEE Std 802.16-2017" with "P802.15.16t/D3.0". </t>
  </si>
  <si>
    <t>As described in comment.</t>
  </si>
  <si>
    <t xml:space="preserve">Entry 6.3.37.4.5 is not properly aligned. </t>
  </si>
  <si>
    <t>Fix alignment.</t>
  </si>
  <si>
    <t xml:space="preserve">The 5th level entries does not have ....... between the heading and page number. </t>
  </si>
  <si>
    <t>Make TOC entries consistent by making sure that 5th level headings have same format than rest of them.</t>
  </si>
  <si>
    <t xml:space="preserve">More of incorrectly aligned TOC lines: 7.8a4.1.3, 7.8a4.2.1-6, 7.8a.5.2.1-3, 8.6.6.3. </t>
  </si>
  <si>
    <t xml:space="preserve">The actual text to be added should not be bold, and should not include editing instructions. </t>
  </si>
  <si>
    <t xml:space="preserve">Change "[Insert “FIPS 198-1, The keyed HASH Message Authentication Code (HMAC), July 2008” after “FIPS 197, Advanced Encryption Standard (AES).” in Clause 2]" and "[Insert “RFC 9147, The Datagram Transport Layer Security (DTLS) Protocol Version 1.3.” in Clause 2]" to 
"FIPS 198-1, The keyed HASH Message Authentication Code (HMAC), July 2008
RFC 9147, The Datagram Transport Layer Security (DTLS) Protocol Version 1.3."
Change editing instructions to say "Insert the following entries in the alphabetical order". </t>
  </si>
  <si>
    <t xml:space="preserve">Line numbers are missing. </t>
  </si>
  <si>
    <t>The draft should have line numbers so it is easier to comment specific lines of the text. Add line numbers to all pages.</t>
  </si>
  <si>
    <t xml:space="preserve">Move the "[Remove “IETF RFC 2104, “HMAC: Keyed-Hashing for Message Authentication,” Krawczyk, H.,Bellare, M., and Canetti, R., Feb. 1997” from Clause 2]" as separate editing instruction. </t>
  </si>
  <si>
    <t>Change "[Remove “IETF RFC 2104, “HMAC: Keyed-Hashing for Message Authentication,” Krawczyk. H.,Bellare, M., and Canetti, R., Feb. 1997” from Clause 2]" to "Remove the "IETF RFC 2104" from the list of references.</t>
  </si>
  <si>
    <t>6.3.2.3.9</t>
  </si>
  <si>
    <t xml:space="preserve">The editing instructions are too verbose. </t>
  </si>
  <si>
    <t>Change editor instructions on lines 6-10 to "Change last row in Table 6-69 as follows:".</t>
  </si>
  <si>
    <t xml:space="preserve">The table 6-325 should most likely be Table 6-101a, as I think we want to keep the Table 6-325 within the section 6.3.2.3.9.33 not move it to the end of the clause 6. </t>
  </si>
  <si>
    <t>Change Table 6-325 to 6-101a. Also fix the "- -" in table heading to emdash.</t>
  </si>
  <si>
    <t>6.3.37.3.1</t>
  </si>
  <si>
    <t xml:space="preserve">Extra period at the end of paragraph. </t>
  </si>
  <si>
    <t>Remove extra ".".</t>
  </si>
  <si>
    <t xml:space="preserve">The table 6-325 is not centered. Both the header and the table itself should be centered. </t>
  </si>
  <si>
    <t>Center header and table.</t>
  </si>
  <si>
    <t xml:space="preserve">The Table 6-325 is split over two pages, the second page should have "(continued)" after the heading to indicate that the table continues from the previous page. </t>
  </si>
  <si>
    <t>Add "(continued)" to heading lines for tables who continue from one page to another.</t>
  </si>
  <si>
    <t xml:space="preserve">The Figure 6-216, should have number 6-207a instead of 6-216, as the figure should be kept here not moved to the end of clause 6. Same for 6-217, 6-218 etc. </t>
  </si>
  <si>
    <t xml:space="preserve">Change Figure 6-216 to 6-207a, 6-217 to 6-207b, 6-218 to 6-207c etc. </t>
  </si>
  <si>
    <t xml:space="preserve">Figures 6-216, 6-217, and 6-218 are not referenced at all from the text. </t>
  </si>
  <si>
    <t xml:space="preserve">Remove the figures or add a reference to text explaining what they are for. </t>
  </si>
  <si>
    <t>T</t>
  </si>
  <si>
    <t>6.3.37.4.4</t>
  </si>
  <si>
    <t xml:space="preserve">Small integers in text should be spelled out. </t>
  </si>
  <si>
    <t>Change "offset of 1" to "offset of one".</t>
  </si>
  <si>
    <t xml:space="preserve">The figures 6-222 and 6-223 seems to be stretched. </t>
  </si>
  <si>
    <t>Fix the aspect ratio of the figures.</t>
  </si>
  <si>
    <t>6.3.37.5.2.1.1</t>
  </si>
  <si>
    <t xml:space="preserve">There is no reference to table 6-327 in the text. </t>
  </si>
  <si>
    <t>Add reference to table 6-327 in text.</t>
  </si>
  <si>
    <t xml:space="preserve">There is no reference to table 6-329 in the text. </t>
  </si>
  <si>
    <t>Add reference to table 6-329 in text.</t>
  </si>
  <si>
    <t>6.3.37.5.3</t>
  </si>
  <si>
    <t xml:space="preserve">There is no reference to the Table 6-330 in the text at all. </t>
  </si>
  <si>
    <t>Remove table 6-330, or add reference to it.</t>
  </si>
  <si>
    <t>6.3.37.6.1</t>
  </si>
  <si>
    <t xml:space="preserve">The proper way to refer the IEEE Standard is to use "IEEE Std 802.16-2017". </t>
  </si>
  <si>
    <t>Change "802.16-2017" to "IEEE Std 802.16-2017".</t>
  </si>
  <si>
    <t>6.3.37.6.2</t>
  </si>
  <si>
    <t xml:space="preserve">Lines 2-6 seems to be in wrong font and font size. </t>
  </si>
  <si>
    <t>Fix the font and font size.</t>
  </si>
  <si>
    <t>6.3.37.6.5</t>
  </si>
  <si>
    <t xml:space="preserve">Wrong font and font size. </t>
  </si>
  <si>
    <t>Fix font and font size.</t>
  </si>
  <si>
    <t xml:space="preserve">The dashed list format does not match the style used in base standard. </t>
  </si>
  <si>
    <t>Make sure dashed line format uses similar style than used in the base standard.</t>
  </si>
  <si>
    <t xml:space="preserve">The table 6-334 header has wrong font. </t>
  </si>
  <si>
    <t>Change to bold, and make sure it is using correct font.</t>
  </si>
  <si>
    <t xml:space="preserve">The table 6-334 content is using wrong font. </t>
  </si>
  <si>
    <t xml:space="preserve">Change headers to be in bold, and center them. Left adjust the first column, and fix the font and font size. Left adjust the Notes column. </t>
  </si>
  <si>
    <t xml:space="preserve">The table 6-335 content is using wrong font. </t>
  </si>
  <si>
    <t xml:space="preserve">Empty page. </t>
  </si>
  <si>
    <t>Remove empty page.</t>
  </si>
  <si>
    <t>7.8a.2</t>
  </si>
  <si>
    <t xml:space="preserve">The lettered list format used does not match the one used in the base standard. </t>
  </si>
  <si>
    <t>Make sure the lettered and numbered lists format used in this document matches the base standard. Base standard has indentation after the a) and following lines are indented to align with that.</t>
  </si>
  <si>
    <t xml:space="preserve">The dashed list format used does not match the one used in the base standard. </t>
  </si>
  <si>
    <t>Make sure the dashed lists format used in this document matches the base standard. Base standard has indentation after the dash and following lines are indented to align with that.</t>
  </si>
  <si>
    <t xml:space="preserve">Figure 7-25 seems to be stretched. </t>
  </si>
  <si>
    <t>Fix aspect ratio, and also center the figure.</t>
  </si>
  <si>
    <t xml:space="preserve">Figure 7-25 should be 7-23a. </t>
  </si>
  <si>
    <t>Change figure 7-25 to 7-23a, 7-26 to 7-23b etc.</t>
  </si>
  <si>
    <t>8.6.10</t>
  </si>
  <si>
    <t xml:space="preserve">The text here is not justified. </t>
  </si>
  <si>
    <t>Justify the text in 8.6.10.</t>
  </si>
  <si>
    <t>11.8.4.1</t>
  </si>
  <si>
    <t xml:space="preserve">It would be better to use different editorial instructions, i.e. say "Change table in 11.8.4.1 as follows:" and then include the copy of table from base standard, where you add underlined "Bit 2: PKM version 3", and strikeout "2" from "2-7" and add underlined 3 there after strikeouted "2". </t>
  </si>
  <si>
    <t xml:space="preserve">As described in comment. </t>
  </si>
  <si>
    <t>11.8.4.2</t>
  </si>
  <si>
    <t xml:space="preserve">It would be better to use different editorial instructions, i.e. say "Change table in 11.8.4.2 as follows:" and then include the copy of table from base standard, where new text is underlined and removed text is strikeouted. </t>
  </si>
  <si>
    <t>11.9.6</t>
  </si>
  <si>
    <t xml:space="preserve">Correct editing instructions would be "Change the table in 11.9.6 as follows:". Then remove line 19, and add "20 bytes" in the Length column that is strikeouted, and similarly include strikeout version of the old Value column. </t>
  </si>
  <si>
    <t>As described in the comment.</t>
  </si>
  <si>
    <t>11.9.29</t>
  </si>
  <si>
    <t xml:space="preserve">There is no underlined or strikeout text in the lines 24-25, and I do not see any changes in that text either. What is the actual change for this section. </t>
  </si>
  <si>
    <t>If there is no change, remove 11.9.29 completely.</t>
  </si>
  <si>
    <t>18.2.3</t>
  </si>
  <si>
    <t xml:space="preserve">The figure 18-3 is stretched badly. </t>
  </si>
  <si>
    <t>Fix aspect ratio of figure 18-3.</t>
  </si>
  <si>
    <t>i-37</t>
  </si>
  <si>
    <t>i-38</t>
  </si>
  <si>
    <t>i-39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</si>
</sst>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4"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sz val="12"/>
      <color rgb="FF0000FF"/>
      <name val="Times New Roman"/>
      <family val="1"/>
      <charset val="1"/>
    </font>
    <font>
      <b/>
      <sz val="10"/>
      <name val="Arial"/>
      <family val="2"/>
      <charset val="1"/>
    </font>
    <font>
      <u/>
      <sz val="10"/>
      <color rgb="FF0000FF"/>
      <name val="Arial"/>
      <family val="2"/>
      <charset val="1"/>
    </font>
    <font>
      <b/>
      <sz val="20"/>
      <name val="Arial"/>
      <family val="2"/>
      <charset val="1"/>
    </font>
    <font>
      <b/>
      <sz val="12"/>
      <name val="Arial"/>
      <family val="2"/>
      <charset val="1"/>
    </font>
    <font>
      <sz val="12"/>
      <name val="Arial"/>
      <family val="2"/>
      <charset val="1"/>
    </font>
    <font>
      <sz val="10"/>
      <name val="Arial"/>
      <family val="2"/>
      <charset val="1"/>
    </font>
    <font>
      <sz val="8"/>
      <name val="Arial"/>
      <family val="2"/>
      <charset val="1"/>
    </font>
  </fonts>
  <fills count="5">
    <fill>
      <patternFill patternType="none"/>
    </fill>
    <fill>
      <patternFill patternType="gray125"/>
    </fill>
    <fill>
      <patternFill patternType="solid">
        <fgColor rgb="FFFCF305"/>
        <bgColor rgb="FFFFFF00"/>
      </patternFill>
    </fill>
    <fill>
      <patternFill patternType="solid">
        <fgColor rgb="FFFF3333"/>
        <bgColor rgb="FFCC0000"/>
      </patternFill>
    </fill>
    <fill>
      <patternFill patternType="solid">
        <fgColor rgb="FFDDDDDD"/>
        <bgColor rgb="FFFFCCCC"/>
      </patternFill>
    </fill>
  </fills>
  <borders count="5">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0" fontId="8" fillId="0" borderId="0" applyBorder="0" applyProtection="0"/>
    <xf numFmtId="0" fontId="12" fillId="0" borderId="0"/>
    <xf numFmtId="0" fontId="12" fillId="0" borderId="0"/>
  </cellStyleXfs>
  <cellXfs count="40">
    <xf numFmtId="0" fontId="0" fillId="0" borderId="0" xfId="0"/>
    <xf numFmtId="0" fontId="5" fillId="0" borderId="2" xfId="3" applyFont="1" applyBorder="1" applyAlignment="1">
      <alignment vertical="top" wrapText="1"/>
    </xf>
    <xf numFmtId="0" fontId="12" fillId="0" borderId="0" xfId="3"/>
    <xf numFmtId="49" fontId="1" fillId="0" borderId="0" xfId="3" applyNumberFormat="1" applyFont="1" applyAlignment="1">
      <alignment horizontal="left"/>
    </xf>
    <xf numFmtId="0" fontId="2" fillId="0" borderId="0" xfId="3" applyFont="1"/>
    <xf numFmtId="0" fontId="1" fillId="0" borderId="0" xfId="0" applyFont="1"/>
    <xf numFmtId="0" fontId="4" fillId="0" borderId="0" xfId="3" applyFont="1" applyAlignment="1">
      <alignment horizontal="center"/>
    </xf>
    <xf numFmtId="0" fontId="5" fillId="0" borderId="1" xfId="3" applyFont="1" applyBorder="1" applyAlignment="1">
      <alignment vertical="top" wrapText="1"/>
    </xf>
    <xf numFmtId="0" fontId="5" fillId="0" borderId="0" xfId="3" applyFont="1" applyAlignment="1">
      <alignment vertical="top" wrapText="1"/>
    </xf>
    <xf numFmtId="0" fontId="6" fillId="0" borderId="0" xfId="3" applyFont="1" applyAlignment="1">
      <alignment vertical="top" wrapText="1"/>
    </xf>
    <xf numFmtId="0" fontId="5" fillId="0" borderId="3" xfId="3" applyFont="1" applyBorder="1" applyAlignment="1">
      <alignment vertical="top" wrapText="1"/>
    </xf>
    <xf numFmtId="0" fontId="12" fillId="0" borderId="3" xfId="3" applyBorder="1" applyAlignment="1">
      <alignment vertical="top" wrapText="1"/>
    </xf>
    <xf numFmtId="0" fontId="5" fillId="0" borderId="0" xfId="0" applyFont="1"/>
    <xf numFmtId="0" fontId="5" fillId="0" borderId="0" xfId="3" applyFont="1" applyAlignment="1">
      <alignment horizontal="left"/>
    </xf>
    <xf numFmtId="0" fontId="12" fillId="0" borderId="0" xfId="3" applyAlignment="1">
      <alignment wrapText="1"/>
    </xf>
    <xf numFmtId="0" fontId="0" fillId="0" borderId="0" xfId="0" applyAlignment="1">
      <alignment wrapText="1"/>
    </xf>
    <xf numFmtId="0" fontId="0" fillId="2" borderId="0" xfId="0" applyFill="1"/>
    <xf numFmtId="0" fontId="7" fillId="0" borderId="0" xfId="0" applyFont="1" applyAlignment="1">
      <alignment horizontal="left" vertical="center" wrapText="1"/>
    </xf>
    <xf numFmtId="0" fontId="0" fillId="0" borderId="0" xfId="0" applyAlignment="1">
      <alignment vertical="top"/>
    </xf>
    <xf numFmtId="0" fontId="7" fillId="0" borderId="0" xfId="0" applyFont="1"/>
    <xf numFmtId="0" fontId="7" fillId="3" borderId="0" xfId="0" applyFont="1" applyFill="1" applyAlignment="1">
      <alignment wrapText="1"/>
    </xf>
    <xf numFmtId="0" fontId="7" fillId="0" borderId="0" xfId="0" applyFont="1" applyAlignment="1">
      <alignment wrapText="1"/>
    </xf>
    <xf numFmtId="0" fontId="7" fillId="0" borderId="0" xfId="0" applyFont="1" applyAlignment="1">
      <alignment horizontal="center" wrapText="1"/>
    </xf>
    <xf numFmtId="0" fontId="8" fillId="0" borderId="0" xfId="1" applyBorder="1" applyProtection="1"/>
    <xf numFmtId="49" fontId="0" fillId="0" borderId="0" xfId="0" applyNumberFormat="1"/>
    <xf numFmtId="14" fontId="0" fillId="0" borderId="0" xfId="0" applyNumberFormat="1"/>
    <xf numFmtId="0" fontId="0" fillId="0" borderId="0" xfId="0" applyAlignment="1">
      <alignment horizontal="right"/>
    </xf>
    <xf numFmtId="0" fontId="0" fillId="0" borderId="3" xfId="0" applyBorder="1"/>
    <xf numFmtId="0" fontId="10" fillId="0" borderId="4" xfId="0" applyFont="1" applyBorder="1"/>
    <xf numFmtId="0" fontId="10" fillId="0" borderId="4" xfId="0" applyFont="1" applyBorder="1" applyAlignment="1">
      <alignment horizontal="center"/>
    </xf>
    <xf numFmtId="0" fontId="11" fillId="0" borderId="4" xfId="0" applyFont="1" applyBorder="1"/>
    <xf numFmtId="0" fontId="11" fillId="0" borderId="4" xfId="0" applyFont="1" applyBorder="1" applyAlignment="1">
      <alignment horizontal="center"/>
    </xf>
    <xf numFmtId="0" fontId="11" fillId="4" borderId="4" xfId="0" applyFont="1" applyFill="1" applyBorder="1"/>
    <xf numFmtId="0" fontId="11" fillId="4" borderId="4" xfId="0" applyFont="1" applyFill="1" applyBorder="1" applyAlignment="1">
      <alignment horizontal="center"/>
    </xf>
    <xf numFmtId="0" fontId="3" fillId="0" borderId="0" xfId="3" applyFont="1" applyAlignment="1">
      <alignment horizontal="left" vertical="top" wrapText="1"/>
    </xf>
    <xf numFmtId="0" fontId="5" fillId="0" borderId="2" xfId="3" applyFont="1" applyBorder="1" applyAlignment="1">
      <alignment vertical="top" wrapText="1"/>
    </xf>
    <xf numFmtId="0" fontId="4" fillId="0" borderId="2" xfId="3" applyFont="1" applyBorder="1" applyAlignment="1">
      <alignment vertical="top" wrapText="1"/>
    </xf>
    <xf numFmtId="164" fontId="5" fillId="0" borderId="2" xfId="3" applyNumberFormat="1" applyFont="1" applyBorder="1" applyAlignment="1">
      <alignment horizontal="left" vertical="top" wrapText="1"/>
    </xf>
    <xf numFmtId="0" fontId="7" fillId="2" borderId="0" xfId="0" applyFont="1" applyFill="1" applyAlignment="1">
      <alignment horizontal="left" vertical="center" wrapText="1"/>
    </xf>
    <xf numFmtId="0" fontId="9" fillId="0" borderId="4" xfId="0" applyFont="1" applyBorder="1" applyAlignment="1">
      <alignment horizontal="center" vertical="center"/>
    </xf>
  </cellXfs>
  <cellStyles count="4">
    <cellStyle name="Hyperlink" xfId="1" builtinId="8"/>
    <cellStyle name="Normal" xfId="0" builtinId="0"/>
    <cellStyle name="Normal 2" xfId="3" xr:uid="{00000000-0005-0000-0000-000007000000}"/>
    <cellStyle name="Normal 3" xfId="2" xr:uid="{00000000-0005-0000-0000-000006000000}"/>
  </cellStyles>
  <dxfs count="21">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s>
  <tableStyles count="0" defaultTableStyle="TableStyleMedium2" defaultPivotStyle="PivotStyleLight16"/>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1</xdr:col>
      <xdr:colOff>360</xdr:colOff>
      <xdr:row>14</xdr:row>
      <xdr:rowOff>114840</xdr:rowOff>
    </xdr:from>
    <xdr:to>
      <xdr:col>3</xdr:col>
      <xdr:colOff>217800</xdr:colOff>
      <xdr:row>22</xdr:row>
      <xdr:rowOff>130680</xdr:rowOff>
    </xdr:to>
    <xdr:sp macro="" textlink="">
      <xdr:nvSpPr>
        <xdr:cNvPr id="2" name="Text Frame 1">
          <a:extLst>
            <a:ext uri="{FF2B5EF4-FFF2-40B4-BE49-F238E27FC236}">
              <a16:creationId xmlns:a16="http://schemas.microsoft.com/office/drawing/2014/main" id="{00000000-0008-0000-0200-000002000000}"/>
            </a:ext>
          </a:extLst>
        </xdr:cNvPr>
        <xdr:cNvSpPr/>
      </xdr:nvSpPr>
      <xdr:spPr>
        <a:xfrm>
          <a:off x="372600" y="2873880"/>
          <a:ext cx="2059560" cy="1316520"/>
        </a:xfrm>
        <a:prstGeom prst="rect">
          <a:avLst/>
        </a:prstGeom>
        <a:solidFill>
          <a:srgbClr val="FFFF99"/>
        </a:solidFill>
        <a:ln w="36720">
          <a:solidFill>
            <a:srgbClr val="000000"/>
          </a:solidFill>
          <a:round/>
        </a:ln>
      </xdr:spPr>
      <xdr:style>
        <a:lnRef idx="0">
          <a:scrgbClr r="0" g="0" b="0"/>
        </a:lnRef>
        <a:fillRef idx="0">
          <a:scrgbClr r="0" g="0" b="0"/>
        </a:fillRef>
        <a:effectRef idx="0">
          <a:scrgbClr r="0" g="0" b="0"/>
        </a:effectRef>
        <a:fontRef idx="minor"/>
      </xdr:style>
      <xdr:txBody>
        <a:bodyPr lIns="18360" tIns="18360" rIns="18360" bIns="18360" anchor="t">
          <a:noAutofit/>
        </a:bodyPr>
        <a:lstStyle/>
        <a:p>
          <a:pPr>
            <a:lnSpc>
              <a:spcPct val="100000"/>
            </a:lnSpc>
          </a:pPr>
          <a:endParaRPr lang="en-US" sz="1000" b="0" strike="noStrike" spc="-1">
            <a:latin typeface="Times New Roman"/>
          </a:endParaRPr>
        </a:p>
        <a:p>
          <a:pPr>
            <a:lnSpc>
              <a:spcPct val="100000"/>
            </a:lnSpc>
          </a:pPr>
          <a:r>
            <a:rPr lang="en-US" sz="1000" b="1" strike="noStrike" spc="-1">
              <a:latin typeface="Arial"/>
              <a:ea typeface="Noto Sans CJK SC"/>
            </a:rPr>
            <a:t>Instructions: </a:t>
          </a:r>
          <a:endParaRPr lang="en-US" sz="1000" b="0" strike="noStrike" spc="-1">
            <a:latin typeface="Times New Roman"/>
          </a:endParaRPr>
        </a:p>
        <a:p>
          <a:pPr>
            <a:lnSpc>
              <a:spcPct val="100000"/>
            </a:lnSpc>
          </a:pPr>
          <a:endParaRPr lang="en-US" sz="1000" b="0" strike="noStrike" spc="-1">
            <a:latin typeface="Times New Roman"/>
          </a:endParaRPr>
        </a:p>
        <a:p>
          <a:pPr>
            <a:lnSpc>
              <a:spcPct val="100000"/>
            </a:lnSpc>
          </a:pPr>
          <a:r>
            <a:rPr lang="en-US" sz="1000" b="0" strike="noStrike" spc="-1">
              <a:latin typeface="Arial"/>
              <a:ea typeface="Noto Sans CJK SC"/>
            </a:rPr>
            <a:t>In column B type in the sheet name containing letter ballot comments to get statistics from that sheet. Note, that spaces are not allowed in the sheet names.</a:t>
          </a:r>
          <a:endParaRPr lang="en-US" sz="1000" b="0" strike="noStrike" spc="-1">
            <a:latin typeface="Times New Roman"/>
          </a:endParaRPr>
        </a:p>
        <a:p>
          <a:pPr>
            <a:lnSpc>
              <a:spcPct val="100000"/>
            </a:lnSpc>
          </a:pPr>
          <a:endParaRPr lang="en-US" sz="1000" b="0" strike="noStrike" spc="-1">
            <a:latin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kivinen@iki.fi"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Normal="100" workbookViewId="0">
      <selection activeCell="C15" sqref="C15:D15"/>
    </sheetView>
  </sheetViews>
  <sheetFormatPr defaultColWidth="9.140625" defaultRowHeight="12.75" x14ac:dyDescent="0.2"/>
  <cols>
    <col min="1" max="1" width="9.140625" style="2"/>
    <col min="2" max="2" width="15.28515625" style="2" customWidth="1"/>
    <col min="3" max="3" width="48.140625" style="2" customWidth="1"/>
    <col min="4" max="4" width="43.7109375" style="2" customWidth="1"/>
    <col min="5" max="5" width="5.140625" style="2" customWidth="1"/>
    <col min="6" max="6" width="50.85546875" style="2" customWidth="1"/>
    <col min="10" max="16381" width="9.140625" style="2"/>
    <col min="16382" max="16384" width="11.42578125" style="2" customWidth="1"/>
  </cols>
  <sheetData>
    <row r="1" spans="2:9" ht="18.75" customHeight="1" x14ac:dyDescent="0.4">
      <c r="B1" s="3" t="s">
        <v>46</v>
      </c>
      <c r="C1" s="4"/>
      <c r="D1" s="5" t="s">
        <v>47</v>
      </c>
      <c r="F1" s="34" t="s">
        <v>0</v>
      </c>
    </row>
    <row r="2" spans="2:9" x14ac:dyDescent="0.2">
      <c r="F2" s="34"/>
    </row>
    <row r="3" spans="2:9" ht="18.75" x14ac:dyDescent="0.3">
      <c r="C3" s="6" t="s">
        <v>1</v>
      </c>
      <c r="F3" s="34"/>
    </row>
    <row r="4" spans="2:9" ht="18.75" x14ac:dyDescent="0.3">
      <c r="C4" s="6" t="s">
        <v>2</v>
      </c>
      <c r="F4" s="34"/>
    </row>
    <row r="5" spans="2:9" ht="18.75" x14ac:dyDescent="0.3">
      <c r="B5" s="6"/>
      <c r="F5" s="34"/>
    </row>
    <row r="6" spans="2:9" ht="14.25" customHeight="1" x14ac:dyDescent="0.2">
      <c r="B6" s="7" t="s">
        <v>3</v>
      </c>
      <c r="C6" s="35" t="s">
        <v>4</v>
      </c>
      <c r="D6" s="35"/>
      <c r="F6" s="34"/>
    </row>
    <row r="7" spans="2:9" ht="17.25" customHeight="1" x14ac:dyDescent="0.2">
      <c r="B7" s="7" t="s">
        <v>5</v>
      </c>
      <c r="C7" s="36" t="s">
        <v>48</v>
      </c>
      <c r="D7" s="36"/>
      <c r="F7" s="34"/>
    </row>
    <row r="8" spans="2:9" ht="15.75" x14ac:dyDescent="0.2">
      <c r="B8" s="7" t="s">
        <v>6</v>
      </c>
      <c r="C8" s="37">
        <v>45307</v>
      </c>
      <c r="D8" s="37"/>
      <c r="F8" s="34"/>
    </row>
    <row r="9" spans="2:9" ht="14.25" customHeight="1" x14ac:dyDescent="0.2">
      <c r="B9" s="35" t="s">
        <v>7</v>
      </c>
      <c r="C9" s="7" t="s">
        <v>49</v>
      </c>
      <c r="D9" s="7" t="s">
        <v>8</v>
      </c>
      <c r="F9" s="34"/>
    </row>
    <row r="10" spans="2:9" ht="15.75" x14ac:dyDescent="0.2">
      <c r="B10" s="35"/>
      <c r="C10" s="8" t="s">
        <v>50</v>
      </c>
      <c r="D10" s="8"/>
      <c r="F10" s="34"/>
    </row>
    <row r="11" spans="2:9" ht="15.75" x14ac:dyDescent="0.2">
      <c r="B11" s="35"/>
      <c r="C11" s="8"/>
      <c r="D11" s="9" t="s">
        <v>51</v>
      </c>
      <c r="F11" s="34"/>
    </row>
    <row r="12" spans="2:9" ht="15.75" x14ac:dyDescent="0.2">
      <c r="B12" s="35"/>
      <c r="C12" s="10"/>
      <c r="D12" s="11"/>
      <c r="F12" s="34"/>
    </row>
    <row r="13" spans="2:9" ht="14.25" customHeight="1" x14ac:dyDescent="0.25">
      <c r="B13" s="35" t="s">
        <v>9</v>
      </c>
      <c r="C13" s="12"/>
      <c r="D13" s="7"/>
      <c r="F13" s="34"/>
    </row>
    <row r="14" spans="2:9" ht="15.75" x14ac:dyDescent="0.25">
      <c r="B14" s="35"/>
      <c r="C14" s="13"/>
      <c r="F14" s="34"/>
    </row>
    <row r="15" spans="2:9" ht="14.25" customHeight="1" x14ac:dyDescent="0.2">
      <c r="B15" s="7" t="s">
        <v>10</v>
      </c>
      <c r="C15" s="35" t="s">
        <v>52</v>
      </c>
      <c r="D15" s="35"/>
      <c r="F15" s="34"/>
    </row>
    <row r="16" spans="2:9" s="14" customFormat="1" ht="20.25" customHeight="1" x14ac:dyDescent="0.2">
      <c r="B16" s="7" t="s">
        <v>11</v>
      </c>
      <c r="C16" s="35" t="s">
        <v>12</v>
      </c>
      <c r="D16" s="35"/>
      <c r="F16" s="34"/>
      <c r="G16"/>
      <c r="H16"/>
      <c r="I16"/>
    </row>
    <row r="17" spans="2:9" s="14" customFormat="1" ht="84" customHeight="1" x14ac:dyDescent="0.2">
      <c r="B17" s="1" t="s">
        <v>13</v>
      </c>
      <c r="C17" s="35" t="s">
        <v>14</v>
      </c>
      <c r="D17" s="35"/>
      <c r="F17" s="34"/>
      <c r="G17"/>
      <c r="H17"/>
      <c r="I17"/>
    </row>
    <row r="18" spans="2:9" s="14" customFormat="1" ht="36.75" customHeight="1" x14ac:dyDescent="0.2">
      <c r="B18" s="10" t="s">
        <v>15</v>
      </c>
      <c r="C18" s="35" t="s">
        <v>16</v>
      </c>
      <c r="D18" s="35"/>
      <c r="F18" s="34"/>
      <c r="G18"/>
      <c r="H18"/>
      <c r="I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xr:uid="{00000000-0004-0000-0000-000000000000}"/>
  </hyperlink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3"/>
  <sheetViews>
    <sheetView zoomScaleNormal="100" workbookViewId="0">
      <selection activeCell="B1" sqref="A1:P3"/>
    </sheetView>
  </sheetViews>
  <sheetFormatPr defaultColWidth="8.7109375" defaultRowHeight="12.75" x14ac:dyDescent="0.2"/>
  <cols>
    <col min="1" max="2" width="14.7109375" customWidth="1"/>
    <col min="3" max="3" width="15.28515625" customWidth="1"/>
    <col min="4" max="4" width="14.28515625" customWidth="1"/>
    <col min="5" max="5" width="8.140625" customWidth="1"/>
    <col min="6" max="6" width="12.85546875" customWidth="1"/>
    <col min="7" max="7" width="8.85546875"/>
    <col min="8" max="8" width="42.140625" style="15" customWidth="1"/>
    <col min="9" max="9" width="41.7109375" style="15" customWidth="1"/>
    <col min="10" max="10" width="11.7109375" customWidth="1"/>
    <col min="11" max="11" width="12.28515625" customWidth="1"/>
    <col min="12" max="12" width="13.28515625" customWidth="1"/>
    <col min="13" max="13" width="31.28515625" style="15" customWidth="1"/>
    <col min="14" max="16" width="15.7109375" style="15" customWidth="1"/>
  </cols>
  <sheetData>
    <row r="1" spans="1:17" s="18" customFormat="1" ht="140.25" customHeight="1" x14ac:dyDescent="0.2">
      <c r="A1" s="16"/>
      <c r="B1" s="38" t="s">
        <v>17</v>
      </c>
      <c r="C1" s="38"/>
      <c r="D1" s="38"/>
      <c r="E1" s="38"/>
      <c r="F1" s="38"/>
      <c r="G1" s="38"/>
      <c r="H1" s="38"/>
      <c r="I1" s="38"/>
      <c r="J1" s="38"/>
      <c r="K1" s="38"/>
      <c r="L1" s="38"/>
      <c r="M1" s="38"/>
      <c r="N1" s="38"/>
      <c r="O1" s="38"/>
      <c r="P1" s="38"/>
      <c r="Q1" s="17"/>
    </row>
    <row r="2" spans="1:17" ht="51" x14ac:dyDescent="0.2">
      <c r="A2" s="19" t="s">
        <v>18</v>
      </c>
      <c r="B2" s="19" t="s">
        <v>19</v>
      </c>
      <c r="C2" s="19" t="s">
        <v>20</v>
      </c>
      <c r="D2" s="20" t="s">
        <v>21</v>
      </c>
      <c r="E2" s="19" t="s">
        <v>22</v>
      </c>
      <c r="F2" s="19" t="s">
        <v>23</v>
      </c>
      <c r="G2" s="19" t="s">
        <v>24</v>
      </c>
      <c r="H2" s="21" t="s">
        <v>25</v>
      </c>
      <c r="I2" s="21" t="s">
        <v>26</v>
      </c>
      <c r="J2" s="19" t="s">
        <v>27</v>
      </c>
      <c r="K2" s="22" t="s">
        <v>28</v>
      </c>
      <c r="L2" s="21" t="s">
        <v>29</v>
      </c>
      <c r="M2" s="21" t="s">
        <v>30</v>
      </c>
      <c r="N2" s="21" t="s">
        <v>31</v>
      </c>
      <c r="O2" s="21" t="s">
        <v>32</v>
      </c>
      <c r="P2" s="21" t="s">
        <v>33</v>
      </c>
    </row>
    <row r="3" spans="1:17" x14ac:dyDescent="0.2">
      <c r="A3" t="s">
        <v>34</v>
      </c>
      <c r="D3" s="23"/>
      <c r="F3" s="24"/>
    </row>
    <row r="4" spans="1:17" x14ac:dyDescent="0.2">
      <c r="D4" s="23"/>
      <c r="F4" s="24"/>
    </row>
    <row r="5" spans="1:17" x14ac:dyDescent="0.2">
      <c r="D5" s="23"/>
      <c r="F5" s="24"/>
    </row>
    <row r="6" spans="1:17" x14ac:dyDescent="0.2">
      <c r="D6" s="23"/>
      <c r="F6" s="25"/>
    </row>
    <row r="7" spans="1:17" x14ac:dyDescent="0.2">
      <c r="D7" s="23"/>
      <c r="F7" s="24"/>
    </row>
    <row r="8" spans="1:17" x14ac:dyDescent="0.2">
      <c r="D8" s="23"/>
      <c r="F8" s="24"/>
    </row>
    <row r="9" spans="1:17" x14ac:dyDescent="0.2">
      <c r="D9" s="23"/>
      <c r="F9" s="24"/>
    </row>
    <row r="10" spans="1:17" x14ac:dyDescent="0.2">
      <c r="D10" s="23"/>
      <c r="F10" s="24"/>
    </row>
    <row r="11" spans="1:17" x14ac:dyDescent="0.2">
      <c r="D11" s="23"/>
      <c r="F11" s="24"/>
    </row>
    <row r="12" spans="1:17" x14ac:dyDescent="0.2">
      <c r="D12" s="23"/>
      <c r="F12" s="24"/>
    </row>
    <row r="13" spans="1:17" x14ac:dyDescent="0.2">
      <c r="D13" s="23"/>
      <c r="F13" s="24"/>
    </row>
    <row r="14" spans="1:17" x14ac:dyDescent="0.2">
      <c r="D14" s="23"/>
      <c r="F14" s="24"/>
    </row>
    <row r="15" spans="1:17" x14ac:dyDescent="0.2">
      <c r="D15" s="23"/>
      <c r="F15" s="24"/>
    </row>
    <row r="16" spans="1:17" x14ac:dyDescent="0.2">
      <c r="D16" s="23"/>
      <c r="F16" s="24"/>
    </row>
    <row r="17" spans="4:7" x14ac:dyDescent="0.2">
      <c r="D17" s="23"/>
      <c r="F17" s="24"/>
    </row>
    <row r="18" spans="4:7" x14ac:dyDescent="0.2">
      <c r="D18" s="23"/>
      <c r="F18" s="24"/>
    </row>
    <row r="19" spans="4:7" x14ac:dyDescent="0.2">
      <c r="D19" s="23"/>
      <c r="F19" s="24"/>
    </row>
    <row r="20" spans="4:7" x14ac:dyDescent="0.2">
      <c r="D20" s="23"/>
      <c r="F20" s="24"/>
      <c r="G20" s="26"/>
    </row>
    <row r="21" spans="4:7" x14ac:dyDescent="0.2">
      <c r="D21" s="23"/>
      <c r="F21" s="24"/>
    </row>
    <row r="22" spans="4:7" x14ac:dyDescent="0.2">
      <c r="D22" s="23"/>
      <c r="F22" s="24"/>
    </row>
    <row r="23" spans="4:7" x14ac:dyDescent="0.2">
      <c r="D23" s="23"/>
      <c r="F23" s="24"/>
    </row>
  </sheetData>
  <autoFilter ref="A2:P2" xr:uid="{00000000-0009-0000-0000-000001000000}"/>
  <mergeCells count="1">
    <mergeCell ref="B1:P1"/>
  </mergeCells>
  <conditionalFormatting sqref="A3:A1048576">
    <cfRule type="expression" dxfId="20" priority="7">
      <formula>$L3="Accepted"</formula>
    </cfRule>
    <cfRule type="expression" dxfId="19" priority="8">
      <formula>$L3="Rejected"</formula>
    </cfRule>
    <cfRule type="expression" dxfId="18" priority="9">
      <formula>$L3="Revised"</formula>
    </cfRule>
  </conditionalFormatting>
  <conditionalFormatting sqref="L3:L1048576">
    <cfRule type="cellIs" dxfId="17" priority="2" operator="equal">
      <formula>"Accepted"</formula>
    </cfRule>
    <cfRule type="cellIs" dxfId="16" priority="3" operator="equal">
      <formula>"Revised"</formula>
    </cfRule>
    <cfRule type="cellIs" dxfId="15" priority="4" operator="equal">
      <formula>"Rejected"</formula>
    </cfRule>
  </conditionalFormatting>
  <conditionalFormatting sqref="M3:M1048576">
    <cfRule type="expression" dxfId="14" priority="5">
      <formula>AND(OR($L3="Revised", $L3="Rejected"),$M3="")</formula>
    </cfRule>
    <cfRule type="expression" dxfId="13" priority="6">
      <formula>AND($L3="Accepted", $M3&lt;&gt;"")</formula>
    </cfRule>
  </conditionalFormatting>
  <dataValidations count="4">
    <dataValidation type="list" operator="equal" allowBlank="1" showErrorMessage="1" sqref="J3:J1002" xr:uid="{00000000-0002-0000-0100-000000000000}">
      <formula1>"Editorial,Technical,General"</formula1>
      <formula2>0</formula2>
    </dataValidation>
    <dataValidation type="list" operator="equal" allowBlank="1" showErrorMessage="1" sqref="K3:K1002" xr:uid="{00000000-0002-0000-0100-000001000000}">
      <formula1>"Yes,No"</formula1>
      <formula2>0</formula2>
    </dataValidation>
    <dataValidation type="list" operator="equal" allowBlank="1" showErrorMessage="1" sqref="L3:L1003" xr:uid="{00000000-0002-0000-0100-000002000000}">
      <formula1>"Accepted,Revised,Rejected"</formula1>
      <formula2>0</formula2>
    </dataValidation>
    <dataValidation operator="equal" allowBlank="1" showErrorMessage="1" sqref="A3:A28" xr:uid="{00000000-0002-0000-0100-000003000000}">
      <formula1>0</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D0BC1-E90F-4D0C-8267-1E129BCB362E}">
  <dimension ref="A1:O43"/>
  <sheetViews>
    <sheetView tabSelected="1" topLeftCell="A30" zoomScale="160" zoomScaleNormal="160" workbookViewId="0">
      <selection activeCell="A41" sqref="A41"/>
    </sheetView>
  </sheetViews>
  <sheetFormatPr defaultColWidth="8.7109375" defaultRowHeight="12.75" x14ac:dyDescent="0.2"/>
  <cols>
    <col min="1" max="2" width="14.7109375" customWidth="1"/>
    <col min="3" max="3" width="15.28515625" customWidth="1"/>
    <col min="4" max="4" width="8.140625" customWidth="1"/>
    <col min="5" max="5" width="12.85546875" customWidth="1"/>
    <col min="7" max="7" width="42.140625" style="15" customWidth="1"/>
    <col min="8" max="8" width="41.7109375" style="15" customWidth="1"/>
    <col min="9" max="9" width="11.7109375" customWidth="1"/>
    <col min="10" max="10" width="12.28515625" customWidth="1"/>
    <col min="11" max="11" width="13.28515625" customWidth="1"/>
    <col min="12" max="12" width="31.28515625" style="15" customWidth="1"/>
    <col min="13" max="13" width="26.42578125" style="15" customWidth="1"/>
    <col min="14" max="15" width="15.7109375" style="15" customWidth="1"/>
  </cols>
  <sheetData>
    <row r="1" spans="1:15" ht="25.5" x14ac:dyDescent="0.2">
      <c r="A1" s="19" t="s">
        <v>18</v>
      </c>
      <c r="B1" s="19" t="s">
        <v>19</v>
      </c>
      <c r="C1" s="19" t="s">
        <v>20</v>
      </c>
      <c r="D1" s="19" t="s">
        <v>22</v>
      </c>
      <c r="E1" s="19" t="s">
        <v>23</v>
      </c>
      <c r="F1" s="19" t="s">
        <v>24</v>
      </c>
      <c r="G1" s="21" t="s">
        <v>25</v>
      </c>
      <c r="H1" s="21" t="s">
        <v>26</v>
      </c>
      <c r="I1" s="19" t="s">
        <v>27</v>
      </c>
      <c r="J1" s="22" t="s">
        <v>28</v>
      </c>
      <c r="K1" s="21" t="s">
        <v>29</v>
      </c>
      <c r="L1" s="21" t="s">
        <v>30</v>
      </c>
      <c r="M1" s="21" t="s">
        <v>31</v>
      </c>
      <c r="N1" s="21" t="s">
        <v>32</v>
      </c>
      <c r="O1" s="21" t="s">
        <v>33</v>
      </c>
    </row>
    <row r="2" spans="1:15" ht="38.25" x14ac:dyDescent="0.2">
      <c r="A2" t="s">
        <v>34</v>
      </c>
      <c r="B2" t="s">
        <v>96</v>
      </c>
      <c r="C2" t="s">
        <v>97</v>
      </c>
      <c r="D2">
        <v>1</v>
      </c>
      <c r="E2" t="s">
        <v>98</v>
      </c>
      <c r="G2" s="15" t="s">
        <v>99</v>
      </c>
      <c r="H2" s="15" t="s">
        <v>100</v>
      </c>
      <c r="I2" t="s">
        <v>101</v>
      </c>
      <c r="J2" t="s">
        <v>53</v>
      </c>
      <c r="K2" s="15"/>
      <c r="O2"/>
    </row>
    <row r="3" spans="1:15" ht="38.25" x14ac:dyDescent="0.2">
      <c r="A3" t="s">
        <v>54</v>
      </c>
      <c r="B3" t="s">
        <v>96</v>
      </c>
      <c r="C3" t="s">
        <v>97</v>
      </c>
      <c r="D3">
        <v>8</v>
      </c>
      <c r="E3" t="s">
        <v>102</v>
      </c>
      <c r="G3" s="15" t="s">
        <v>103</v>
      </c>
      <c r="H3" s="15" t="s">
        <v>104</v>
      </c>
      <c r="I3" t="s">
        <v>101</v>
      </c>
      <c r="J3" t="s">
        <v>53</v>
      </c>
      <c r="K3" s="15"/>
      <c r="O3"/>
    </row>
    <row r="4" spans="1:15" x14ac:dyDescent="0.2">
      <c r="A4" t="s">
        <v>55</v>
      </c>
      <c r="B4" t="s">
        <v>96</v>
      </c>
      <c r="C4" t="s">
        <v>97</v>
      </c>
      <c r="D4">
        <v>9</v>
      </c>
      <c r="G4" s="15" t="s">
        <v>105</v>
      </c>
      <c r="H4" s="15" t="s">
        <v>106</v>
      </c>
      <c r="I4" t="s">
        <v>101</v>
      </c>
      <c r="J4" t="s">
        <v>53</v>
      </c>
      <c r="K4" s="15"/>
      <c r="O4"/>
    </row>
    <row r="5" spans="1:15" ht="38.25" x14ac:dyDescent="0.2">
      <c r="A5" t="s">
        <v>56</v>
      </c>
      <c r="B5" t="s">
        <v>96</v>
      </c>
      <c r="C5" t="s">
        <v>97</v>
      </c>
      <c r="D5">
        <v>9</v>
      </c>
      <c r="G5" s="15" t="s">
        <v>107</v>
      </c>
      <c r="H5" s="15" t="s">
        <v>108</v>
      </c>
      <c r="I5" t="s">
        <v>101</v>
      </c>
      <c r="J5" t="s">
        <v>53</v>
      </c>
      <c r="K5" s="15"/>
      <c r="O5"/>
    </row>
    <row r="6" spans="1:15" ht="25.5" x14ac:dyDescent="0.2">
      <c r="A6" t="s">
        <v>57</v>
      </c>
      <c r="B6" t="s">
        <v>96</v>
      </c>
      <c r="C6" t="s">
        <v>97</v>
      </c>
      <c r="D6">
        <v>10</v>
      </c>
      <c r="G6" s="15" t="s">
        <v>109</v>
      </c>
      <c r="H6" s="15" t="s">
        <v>106</v>
      </c>
      <c r="I6" t="s">
        <v>101</v>
      </c>
      <c r="J6" t="s">
        <v>53</v>
      </c>
      <c r="K6" s="15"/>
      <c r="O6"/>
    </row>
    <row r="7" spans="1:15" ht="204" x14ac:dyDescent="0.2">
      <c r="A7" t="s">
        <v>58</v>
      </c>
      <c r="B7" t="s">
        <v>96</v>
      </c>
      <c r="C7" t="s">
        <v>97</v>
      </c>
      <c r="D7">
        <v>13</v>
      </c>
      <c r="E7">
        <v>2</v>
      </c>
      <c r="G7" s="15" t="s">
        <v>110</v>
      </c>
      <c r="H7" s="15" t="s">
        <v>111</v>
      </c>
      <c r="I7" t="s">
        <v>101</v>
      </c>
      <c r="J7" t="s">
        <v>53</v>
      </c>
      <c r="K7" s="15"/>
      <c r="O7"/>
    </row>
    <row r="8" spans="1:15" ht="38.25" x14ac:dyDescent="0.2">
      <c r="A8" t="s">
        <v>59</v>
      </c>
      <c r="B8" t="s">
        <v>96</v>
      </c>
      <c r="C8" t="s">
        <v>97</v>
      </c>
      <c r="D8">
        <v>13</v>
      </c>
      <c r="E8">
        <v>2</v>
      </c>
      <c r="G8" s="15" t="s">
        <v>112</v>
      </c>
      <c r="H8" s="15" t="s">
        <v>113</v>
      </c>
      <c r="I8" t="s">
        <v>101</v>
      </c>
      <c r="J8" t="s">
        <v>53</v>
      </c>
      <c r="K8" s="15"/>
      <c r="O8"/>
    </row>
    <row r="9" spans="1:15" ht="63.75" x14ac:dyDescent="0.2">
      <c r="A9" t="s">
        <v>60</v>
      </c>
      <c r="B9" t="s">
        <v>96</v>
      </c>
      <c r="C9" t="s">
        <v>97</v>
      </c>
      <c r="D9">
        <v>13</v>
      </c>
      <c r="E9">
        <v>2</v>
      </c>
      <c r="G9" s="15" t="s">
        <v>114</v>
      </c>
      <c r="H9" s="15" t="s">
        <v>115</v>
      </c>
      <c r="I9" t="s">
        <v>101</v>
      </c>
      <c r="J9" t="s">
        <v>53</v>
      </c>
      <c r="K9" s="15"/>
      <c r="O9"/>
    </row>
    <row r="10" spans="1:15" ht="25.5" x14ac:dyDescent="0.2">
      <c r="A10" t="s">
        <v>61</v>
      </c>
      <c r="B10" t="s">
        <v>96</v>
      </c>
      <c r="C10" t="s">
        <v>97</v>
      </c>
      <c r="D10">
        <v>17</v>
      </c>
      <c r="E10" t="s">
        <v>116</v>
      </c>
      <c r="F10">
        <v>6</v>
      </c>
      <c r="G10" s="15" t="s">
        <v>117</v>
      </c>
      <c r="H10" s="15" t="s">
        <v>118</v>
      </c>
      <c r="I10" t="s">
        <v>101</v>
      </c>
      <c r="J10" t="s">
        <v>53</v>
      </c>
      <c r="K10" s="15"/>
      <c r="O10"/>
    </row>
    <row r="11" spans="1:15" ht="51" x14ac:dyDescent="0.2">
      <c r="A11" t="s">
        <v>62</v>
      </c>
      <c r="B11" t="s">
        <v>96</v>
      </c>
      <c r="C11" t="s">
        <v>97</v>
      </c>
      <c r="D11">
        <v>17</v>
      </c>
      <c r="E11" t="s">
        <v>86</v>
      </c>
      <c r="F11">
        <v>17</v>
      </c>
      <c r="G11" s="15" t="s">
        <v>119</v>
      </c>
      <c r="H11" s="15" t="s">
        <v>120</v>
      </c>
      <c r="I11" t="s">
        <v>101</v>
      </c>
      <c r="J11" t="s">
        <v>53</v>
      </c>
      <c r="K11" s="15"/>
      <c r="O11"/>
    </row>
    <row r="12" spans="1:15" x14ac:dyDescent="0.2">
      <c r="A12" t="s">
        <v>63</v>
      </c>
      <c r="B12" t="s">
        <v>96</v>
      </c>
      <c r="C12" t="s">
        <v>97</v>
      </c>
      <c r="D12">
        <v>19</v>
      </c>
      <c r="E12" t="s">
        <v>121</v>
      </c>
      <c r="F12">
        <v>32</v>
      </c>
      <c r="G12" s="15" t="s">
        <v>122</v>
      </c>
      <c r="H12" s="15" t="s">
        <v>123</v>
      </c>
      <c r="I12" t="s">
        <v>101</v>
      </c>
      <c r="J12" t="s">
        <v>53</v>
      </c>
      <c r="K12" s="15"/>
      <c r="O12"/>
    </row>
    <row r="13" spans="1:15" ht="25.5" x14ac:dyDescent="0.2">
      <c r="A13" t="s">
        <v>64</v>
      </c>
      <c r="B13" t="s">
        <v>96</v>
      </c>
      <c r="C13" t="s">
        <v>97</v>
      </c>
      <c r="D13">
        <v>19</v>
      </c>
      <c r="E13" t="s">
        <v>121</v>
      </c>
      <c r="F13">
        <v>33</v>
      </c>
      <c r="G13" s="15" t="s">
        <v>124</v>
      </c>
      <c r="H13" s="15" t="s">
        <v>125</v>
      </c>
      <c r="I13" t="s">
        <v>101</v>
      </c>
      <c r="J13" t="s">
        <v>53</v>
      </c>
      <c r="K13" s="15"/>
      <c r="O13"/>
    </row>
    <row r="14" spans="1:15" ht="51" x14ac:dyDescent="0.2">
      <c r="A14" t="s">
        <v>65</v>
      </c>
      <c r="B14" t="s">
        <v>96</v>
      </c>
      <c r="C14" t="s">
        <v>97</v>
      </c>
      <c r="D14">
        <v>20</v>
      </c>
      <c r="E14" t="s">
        <v>121</v>
      </c>
      <c r="F14">
        <v>1</v>
      </c>
      <c r="G14" s="15" t="s">
        <v>126</v>
      </c>
      <c r="H14" s="15" t="s">
        <v>127</v>
      </c>
      <c r="I14" t="s">
        <v>101</v>
      </c>
      <c r="J14" t="s">
        <v>53</v>
      </c>
      <c r="K14" s="15"/>
      <c r="O14"/>
    </row>
    <row r="15" spans="1:15" ht="51" x14ac:dyDescent="0.2">
      <c r="A15" t="s">
        <v>66</v>
      </c>
      <c r="B15" t="s">
        <v>96</v>
      </c>
      <c r="C15" t="s">
        <v>97</v>
      </c>
      <c r="D15">
        <v>20</v>
      </c>
      <c r="E15" t="s">
        <v>121</v>
      </c>
      <c r="F15">
        <v>7</v>
      </c>
      <c r="G15" s="15" t="s">
        <v>128</v>
      </c>
      <c r="H15" s="15" t="s">
        <v>129</v>
      </c>
      <c r="I15" t="s">
        <v>101</v>
      </c>
      <c r="J15" t="s">
        <v>53</v>
      </c>
      <c r="K15" s="15"/>
      <c r="O15"/>
    </row>
    <row r="16" spans="1:15" s="15" customFormat="1" ht="25.5" x14ac:dyDescent="0.2">
      <c r="A16" t="s">
        <v>67</v>
      </c>
      <c r="B16" t="s">
        <v>96</v>
      </c>
      <c r="C16" t="s">
        <v>97</v>
      </c>
      <c r="D16">
        <v>20</v>
      </c>
      <c r="E16" t="s">
        <v>121</v>
      </c>
      <c r="F16">
        <v>7</v>
      </c>
      <c r="G16" s="15" t="s">
        <v>130</v>
      </c>
      <c r="H16" s="15" t="s">
        <v>131</v>
      </c>
      <c r="I16" t="s">
        <v>132</v>
      </c>
      <c r="J16" t="s">
        <v>53</v>
      </c>
      <c r="O16"/>
    </row>
    <row r="17" spans="1:15" s="15" customFormat="1" x14ac:dyDescent="0.2">
      <c r="A17" t="s">
        <v>68</v>
      </c>
      <c r="B17" t="s">
        <v>96</v>
      </c>
      <c r="C17" t="s">
        <v>97</v>
      </c>
      <c r="D17">
        <v>24</v>
      </c>
      <c r="E17" t="s">
        <v>133</v>
      </c>
      <c r="F17">
        <v>2</v>
      </c>
      <c r="G17" s="15" t="s">
        <v>134</v>
      </c>
      <c r="H17" s="15" t="s">
        <v>135</v>
      </c>
      <c r="I17" t="s">
        <v>101</v>
      </c>
      <c r="J17" t="s">
        <v>53</v>
      </c>
      <c r="O17"/>
    </row>
    <row r="18" spans="1:15" s="15" customFormat="1" ht="25.5" x14ac:dyDescent="0.2">
      <c r="A18" t="s">
        <v>69</v>
      </c>
      <c r="B18" t="s">
        <v>96</v>
      </c>
      <c r="C18" t="s">
        <v>97</v>
      </c>
      <c r="D18">
        <v>24</v>
      </c>
      <c r="E18" t="s">
        <v>87</v>
      </c>
      <c r="F18">
        <v>21</v>
      </c>
      <c r="G18" s="15" t="s">
        <v>136</v>
      </c>
      <c r="H18" s="15" t="s">
        <v>137</v>
      </c>
      <c r="I18" t="s">
        <v>101</v>
      </c>
      <c r="J18" t="s">
        <v>53</v>
      </c>
      <c r="O18"/>
    </row>
    <row r="19" spans="1:15" s="15" customFormat="1" x14ac:dyDescent="0.2">
      <c r="A19" t="s">
        <v>70</v>
      </c>
      <c r="B19" t="s">
        <v>96</v>
      </c>
      <c r="C19" t="s">
        <v>97</v>
      </c>
      <c r="D19">
        <v>28</v>
      </c>
      <c r="E19" t="s">
        <v>138</v>
      </c>
      <c r="F19">
        <v>1</v>
      </c>
      <c r="G19" s="15" t="s">
        <v>139</v>
      </c>
      <c r="H19" s="15" t="s">
        <v>140</v>
      </c>
      <c r="I19" t="s">
        <v>101</v>
      </c>
      <c r="J19" t="s">
        <v>53</v>
      </c>
      <c r="O19"/>
    </row>
    <row r="20" spans="1:15" s="15" customFormat="1" x14ac:dyDescent="0.2">
      <c r="A20" t="s">
        <v>71</v>
      </c>
      <c r="B20" t="s">
        <v>96</v>
      </c>
      <c r="C20" t="s">
        <v>97</v>
      </c>
      <c r="D20">
        <v>28</v>
      </c>
      <c r="E20" t="s">
        <v>88</v>
      </c>
      <c r="F20">
        <v>3</v>
      </c>
      <c r="G20" s="15" t="s">
        <v>141</v>
      </c>
      <c r="H20" s="15" t="s">
        <v>142</v>
      </c>
      <c r="I20" t="s">
        <v>101</v>
      </c>
      <c r="J20" t="s">
        <v>53</v>
      </c>
      <c r="O20"/>
    </row>
    <row r="21" spans="1:15" s="15" customFormat="1" ht="25.5" x14ac:dyDescent="0.2">
      <c r="A21" t="s">
        <v>72</v>
      </c>
      <c r="B21" t="s">
        <v>96</v>
      </c>
      <c r="C21" t="s">
        <v>97</v>
      </c>
      <c r="D21">
        <v>29</v>
      </c>
      <c r="E21" t="s">
        <v>143</v>
      </c>
      <c r="F21">
        <v>4</v>
      </c>
      <c r="G21" s="15" t="s">
        <v>144</v>
      </c>
      <c r="H21" s="15" t="s">
        <v>145</v>
      </c>
      <c r="I21" t="s">
        <v>101</v>
      </c>
      <c r="J21" t="s">
        <v>53</v>
      </c>
      <c r="O21"/>
    </row>
    <row r="22" spans="1:15" s="15" customFormat="1" ht="25.5" x14ac:dyDescent="0.2">
      <c r="A22" t="s">
        <v>73</v>
      </c>
      <c r="B22" t="s">
        <v>96</v>
      </c>
      <c r="C22" t="s">
        <v>97</v>
      </c>
      <c r="D22">
        <v>30</v>
      </c>
      <c r="E22" t="s">
        <v>146</v>
      </c>
      <c r="F22">
        <v>3</v>
      </c>
      <c r="G22" s="15" t="s">
        <v>147</v>
      </c>
      <c r="H22" s="15" t="s">
        <v>148</v>
      </c>
      <c r="I22" t="s">
        <v>101</v>
      </c>
      <c r="J22" t="s">
        <v>53</v>
      </c>
      <c r="O22"/>
    </row>
    <row r="23" spans="1:15" ht="25.5" x14ac:dyDescent="0.2">
      <c r="A23" t="s">
        <v>74</v>
      </c>
      <c r="B23" t="s">
        <v>96</v>
      </c>
      <c r="C23" t="s">
        <v>97</v>
      </c>
      <c r="D23">
        <v>32</v>
      </c>
      <c r="E23" t="s">
        <v>149</v>
      </c>
      <c r="F23">
        <v>2</v>
      </c>
      <c r="G23" s="15" t="s">
        <v>150</v>
      </c>
      <c r="H23" s="15" t="s">
        <v>151</v>
      </c>
      <c r="I23" t="s">
        <v>101</v>
      </c>
      <c r="J23" t="s">
        <v>53</v>
      </c>
      <c r="K23" s="15"/>
      <c r="O23"/>
    </row>
    <row r="24" spans="1:15" x14ac:dyDescent="0.2">
      <c r="A24" t="s">
        <v>75</v>
      </c>
      <c r="B24" t="s">
        <v>96</v>
      </c>
      <c r="C24" t="s">
        <v>97</v>
      </c>
      <c r="D24">
        <v>33</v>
      </c>
      <c r="E24" t="s">
        <v>152</v>
      </c>
      <c r="F24">
        <v>6</v>
      </c>
      <c r="G24" s="15" t="s">
        <v>153</v>
      </c>
      <c r="H24" s="15" t="s">
        <v>154</v>
      </c>
      <c r="I24" t="s">
        <v>101</v>
      </c>
      <c r="J24" t="s">
        <v>53</v>
      </c>
      <c r="K24" s="15"/>
      <c r="O24"/>
    </row>
    <row r="25" spans="1:15" x14ac:dyDescent="0.2">
      <c r="A25" t="s">
        <v>76</v>
      </c>
      <c r="B25" t="s">
        <v>96</v>
      </c>
      <c r="C25" t="s">
        <v>97</v>
      </c>
      <c r="D25">
        <v>33</v>
      </c>
      <c r="E25" t="s">
        <v>89</v>
      </c>
      <c r="F25">
        <v>8</v>
      </c>
      <c r="G25" s="15" t="s">
        <v>153</v>
      </c>
      <c r="H25" s="15" t="s">
        <v>154</v>
      </c>
      <c r="I25" t="s">
        <v>101</v>
      </c>
      <c r="J25" t="s">
        <v>53</v>
      </c>
      <c r="K25" s="15"/>
      <c r="O25"/>
    </row>
    <row r="26" spans="1:15" ht="25.5" x14ac:dyDescent="0.2">
      <c r="A26" t="s">
        <v>77</v>
      </c>
      <c r="B26" t="s">
        <v>96</v>
      </c>
      <c r="C26" t="s">
        <v>97</v>
      </c>
      <c r="D26">
        <v>34</v>
      </c>
      <c r="E26" t="s">
        <v>90</v>
      </c>
      <c r="F26">
        <v>11</v>
      </c>
      <c r="G26" s="15" t="s">
        <v>155</v>
      </c>
      <c r="H26" s="15" t="s">
        <v>156</v>
      </c>
      <c r="I26" t="s">
        <v>101</v>
      </c>
      <c r="J26" t="s">
        <v>53</v>
      </c>
      <c r="K26" s="15"/>
      <c r="O26"/>
    </row>
    <row r="27" spans="1:15" ht="25.5" x14ac:dyDescent="0.2">
      <c r="A27" t="s">
        <v>78</v>
      </c>
      <c r="B27" t="s">
        <v>96</v>
      </c>
      <c r="C27" t="s">
        <v>97</v>
      </c>
      <c r="D27">
        <v>35</v>
      </c>
      <c r="E27" t="s">
        <v>90</v>
      </c>
      <c r="F27">
        <v>1</v>
      </c>
      <c r="G27" s="15" t="s">
        <v>157</v>
      </c>
      <c r="H27" s="15" t="s">
        <v>158</v>
      </c>
      <c r="I27" t="s">
        <v>101</v>
      </c>
      <c r="J27" t="s">
        <v>53</v>
      </c>
      <c r="K27" s="15"/>
      <c r="O27"/>
    </row>
    <row r="28" spans="1:15" ht="38.25" x14ac:dyDescent="0.2">
      <c r="A28" t="s">
        <v>79</v>
      </c>
      <c r="B28" t="s">
        <v>96</v>
      </c>
      <c r="C28" t="s">
        <v>97</v>
      </c>
      <c r="D28">
        <v>35</v>
      </c>
      <c r="E28" t="s">
        <v>90</v>
      </c>
      <c r="F28">
        <v>2</v>
      </c>
      <c r="G28" s="15" t="s">
        <v>159</v>
      </c>
      <c r="H28" s="15" t="s">
        <v>160</v>
      </c>
      <c r="I28" t="s">
        <v>101</v>
      </c>
      <c r="J28" t="s">
        <v>53</v>
      </c>
      <c r="K28" s="15"/>
      <c r="O28"/>
    </row>
    <row r="29" spans="1:15" ht="38.25" x14ac:dyDescent="0.2">
      <c r="A29" t="s">
        <v>80</v>
      </c>
      <c r="B29" t="s">
        <v>96</v>
      </c>
      <c r="C29" t="s">
        <v>97</v>
      </c>
      <c r="D29">
        <v>36</v>
      </c>
      <c r="E29" t="s">
        <v>90</v>
      </c>
      <c r="F29">
        <v>2</v>
      </c>
      <c r="G29" s="15" t="s">
        <v>161</v>
      </c>
      <c r="H29" s="15" t="s">
        <v>160</v>
      </c>
      <c r="I29" t="s">
        <v>101</v>
      </c>
      <c r="J29" t="s">
        <v>53</v>
      </c>
      <c r="K29" s="15"/>
      <c r="O29"/>
    </row>
    <row r="30" spans="1:15" x14ac:dyDescent="0.2">
      <c r="A30" t="s">
        <v>81</v>
      </c>
      <c r="B30" t="s">
        <v>96</v>
      </c>
      <c r="C30" t="s">
        <v>97</v>
      </c>
      <c r="D30">
        <v>40</v>
      </c>
      <c r="E30" t="s">
        <v>91</v>
      </c>
      <c r="G30" s="15" t="s">
        <v>162</v>
      </c>
      <c r="H30" s="15" t="s">
        <v>163</v>
      </c>
      <c r="I30" t="s">
        <v>101</v>
      </c>
      <c r="J30" t="s">
        <v>53</v>
      </c>
      <c r="K30" s="15"/>
      <c r="O30"/>
    </row>
    <row r="31" spans="1:15" ht="63.75" x14ac:dyDescent="0.2">
      <c r="A31" t="s">
        <v>82</v>
      </c>
      <c r="B31" t="s">
        <v>96</v>
      </c>
      <c r="C31" t="s">
        <v>97</v>
      </c>
      <c r="D31">
        <v>41</v>
      </c>
      <c r="E31" t="s">
        <v>164</v>
      </c>
      <c r="F31">
        <v>9</v>
      </c>
      <c r="G31" s="15" t="s">
        <v>165</v>
      </c>
      <c r="H31" s="15" t="s">
        <v>166</v>
      </c>
      <c r="I31" t="s">
        <v>101</v>
      </c>
      <c r="J31" t="s">
        <v>53</v>
      </c>
      <c r="K31" s="15"/>
      <c r="O31"/>
    </row>
    <row r="32" spans="1:15" ht="51" x14ac:dyDescent="0.2">
      <c r="A32" t="s">
        <v>83</v>
      </c>
      <c r="B32" t="s">
        <v>96</v>
      </c>
      <c r="C32" t="s">
        <v>97</v>
      </c>
      <c r="D32">
        <v>41</v>
      </c>
      <c r="E32" t="s">
        <v>164</v>
      </c>
      <c r="F32">
        <v>16</v>
      </c>
      <c r="G32" s="15" t="s">
        <v>167</v>
      </c>
      <c r="H32" s="15" t="s">
        <v>168</v>
      </c>
      <c r="I32" t="s">
        <v>101</v>
      </c>
      <c r="J32" t="s">
        <v>53</v>
      </c>
      <c r="K32" s="15"/>
      <c r="O32"/>
    </row>
    <row r="33" spans="1:15" x14ac:dyDescent="0.2">
      <c r="A33" t="s">
        <v>84</v>
      </c>
      <c r="B33" t="s">
        <v>96</v>
      </c>
      <c r="C33" t="s">
        <v>97</v>
      </c>
      <c r="D33">
        <v>42</v>
      </c>
      <c r="E33" t="s">
        <v>164</v>
      </c>
      <c r="F33">
        <v>8</v>
      </c>
      <c r="G33" s="15" t="s">
        <v>169</v>
      </c>
      <c r="H33" s="15" t="s">
        <v>170</v>
      </c>
      <c r="I33" t="s">
        <v>101</v>
      </c>
      <c r="J33" t="s">
        <v>53</v>
      </c>
      <c r="K33" s="15"/>
      <c r="O33"/>
    </row>
    <row r="34" spans="1:15" x14ac:dyDescent="0.2">
      <c r="A34" t="s">
        <v>85</v>
      </c>
      <c r="B34" t="s">
        <v>96</v>
      </c>
      <c r="C34" t="s">
        <v>97</v>
      </c>
      <c r="D34">
        <v>42</v>
      </c>
      <c r="E34" t="s">
        <v>164</v>
      </c>
      <c r="F34">
        <v>9</v>
      </c>
      <c r="G34" s="15" t="s">
        <v>171</v>
      </c>
      <c r="H34" s="15" t="s">
        <v>172</v>
      </c>
      <c r="I34" t="s">
        <v>101</v>
      </c>
      <c r="J34" t="s">
        <v>53</v>
      </c>
      <c r="K34" s="15"/>
      <c r="O34"/>
    </row>
    <row r="35" spans="1:15" x14ac:dyDescent="0.2">
      <c r="A35" t="s">
        <v>93</v>
      </c>
      <c r="B35" t="s">
        <v>96</v>
      </c>
      <c r="C35" t="s">
        <v>97</v>
      </c>
      <c r="D35">
        <v>68</v>
      </c>
      <c r="E35" t="s">
        <v>173</v>
      </c>
      <c r="F35">
        <v>19</v>
      </c>
      <c r="G35" s="15" t="s">
        <v>174</v>
      </c>
      <c r="H35" s="15" t="s">
        <v>175</v>
      </c>
      <c r="I35" t="s">
        <v>101</v>
      </c>
      <c r="J35" t="s">
        <v>53</v>
      </c>
      <c r="K35" s="15"/>
      <c r="O35"/>
    </row>
    <row r="36" spans="1:15" ht="89.25" x14ac:dyDescent="0.2">
      <c r="A36" t="s">
        <v>94</v>
      </c>
      <c r="B36" t="s">
        <v>96</v>
      </c>
      <c r="C36" t="s">
        <v>97</v>
      </c>
      <c r="D36">
        <v>71</v>
      </c>
      <c r="E36" t="s">
        <v>176</v>
      </c>
      <c r="F36">
        <v>5</v>
      </c>
      <c r="G36" s="15" t="s">
        <v>177</v>
      </c>
      <c r="H36" s="15" t="s">
        <v>178</v>
      </c>
      <c r="I36" t="s">
        <v>101</v>
      </c>
      <c r="J36" t="s">
        <v>53</v>
      </c>
      <c r="K36" s="15"/>
      <c r="O36"/>
    </row>
    <row r="37" spans="1:15" ht="63.75" x14ac:dyDescent="0.2">
      <c r="A37" t="s">
        <v>95</v>
      </c>
      <c r="B37" t="s">
        <v>96</v>
      </c>
      <c r="C37" t="s">
        <v>97</v>
      </c>
      <c r="D37">
        <v>71</v>
      </c>
      <c r="E37" t="s">
        <v>179</v>
      </c>
      <c r="F37">
        <v>11</v>
      </c>
      <c r="G37" s="15" t="s">
        <v>180</v>
      </c>
      <c r="H37" s="15" t="s">
        <v>178</v>
      </c>
      <c r="I37" t="s">
        <v>101</v>
      </c>
      <c r="J37" t="s">
        <v>53</v>
      </c>
      <c r="K37" s="15"/>
      <c r="O37"/>
    </row>
    <row r="38" spans="1:15" ht="63.75" x14ac:dyDescent="0.2">
      <c r="A38" t="s">
        <v>190</v>
      </c>
      <c r="B38" t="s">
        <v>96</v>
      </c>
      <c r="C38" t="s">
        <v>97</v>
      </c>
      <c r="D38">
        <v>71</v>
      </c>
      <c r="E38" t="s">
        <v>181</v>
      </c>
      <c r="F38">
        <v>18</v>
      </c>
      <c r="G38" s="15" t="s">
        <v>182</v>
      </c>
      <c r="H38" s="15" t="s">
        <v>183</v>
      </c>
      <c r="I38" t="s">
        <v>101</v>
      </c>
      <c r="J38" t="s">
        <v>53</v>
      </c>
      <c r="K38" s="15"/>
      <c r="O38"/>
    </row>
    <row r="39" spans="1:15" ht="51" x14ac:dyDescent="0.2">
      <c r="A39" t="s">
        <v>191</v>
      </c>
      <c r="B39" t="s">
        <v>96</v>
      </c>
      <c r="C39" t="s">
        <v>97</v>
      </c>
      <c r="D39">
        <v>71</v>
      </c>
      <c r="E39" t="s">
        <v>184</v>
      </c>
      <c r="F39">
        <v>23</v>
      </c>
      <c r="G39" s="15" t="s">
        <v>185</v>
      </c>
      <c r="H39" s="15" t="s">
        <v>186</v>
      </c>
      <c r="I39" t="s">
        <v>101</v>
      </c>
      <c r="J39" t="s">
        <v>53</v>
      </c>
      <c r="K39" s="15"/>
      <c r="O39"/>
    </row>
    <row r="40" spans="1:15" x14ac:dyDescent="0.2">
      <c r="A40" t="s">
        <v>192</v>
      </c>
      <c r="B40" t="s">
        <v>96</v>
      </c>
      <c r="C40" t="s">
        <v>97</v>
      </c>
      <c r="D40">
        <v>76</v>
      </c>
      <c r="E40" t="s">
        <v>187</v>
      </c>
      <c r="F40">
        <v>1</v>
      </c>
      <c r="G40" s="15" t="s">
        <v>188</v>
      </c>
      <c r="H40" s="15" t="s">
        <v>189</v>
      </c>
      <c r="I40" t="s">
        <v>101</v>
      </c>
      <c r="J40" t="s">
        <v>53</v>
      </c>
      <c r="K40" s="15"/>
      <c r="O40"/>
    </row>
    <row r="41" spans="1:15" x14ac:dyDescent="0.2">
      <c r="F41" s="15"/>
      <c r="H41"/>
      <c r="K41" s="15"/>
      <c r="O41"/>
    </row>
    <row r="42" spans="1:15" x14ac:dyDescent="0.2">
      <c r="F42" s="15"/>
      <c r="H42"/>
      <c r="K42" s="15"/>
      <c r="O42"/>
    </row>
    <row r="43" spans="1:15" x14ac:dyDescent="0.2">
      <c r="F43" s="15"/>
      <c r="H43"/>
      <c r="K43" s="15"/>
      <c r="O43"/>
    </row>
  </sheetData>
  <autoFilter ref="A1:O1" xr:uid="{00000000-0009-0000-0000-000001000000}"/>
  <phoneticPr fontId="13" type="noConversion"/>
  <conditionalFormatting sqref="A44:A1048576">
    <cfRule type="expression" dxfId="12" priority="6">
      <formula>$K44="Accepted"</formula>
    </cfRule>
    <cfRule type="expression" dxfId="11" priority="7">
      <formula>$K44="Rejected"</formula>
    </cfRule>
    <cfRule type="expression" dxfId="10" priority="8">
      <formula>$K44="Revised"</formula>
    </cfRule>
  </conditionalFormatting>
  <conditionalFormatting sqref="K44:K1048576 J2:J43">
    <cfRule type="cellIs" dxfId="9" priority="1" operator="equal">
      <formula>"Accepted"</formula>
    </cfRule>
    <cfRule type="cellIs" dxfId="8" priority="2" operator="equal">
      <formula>"Revised"</formula>
    </cfRule>
    <cfRule type="cellIs" dxfId="7" priority="3" operator="equal">
      <formula>"Rejected"</formula>
    </cfRule>
  </conditionalFormatting>
  <conditionalFormatting sqref="L44:L1048576">
    <cfRule type="expression" dxfId="6" priority="4">
      <formula>AND(OR($K44="Revised", $K44="Rejected"),$L44="")</formula>
    </cfRule>
    <cfRule type="expression" dxfId="5" priority="5">
      <formula>AND($K44="Accepted", $L44&lt;&gt;"")</formula>
    </cfRule>
  </conditionalFormatting>
  <conditionalFormatting sqref="A2:A43">
    <cfRule type="expression" dxfId="4" priority="13">
      <formula>$J2="Accepted"</formula>
    </cfRule>
    <cfRule type="expression" dxfId="3" priority="14">
      <formula>$J2="Rejected"</formula>
    </cfRule>
    <cfRule type="expression" dxfId="2" priority="15">
      <formula>$J2="Revised"</formula>
    </cfRule>
  </conditionalFormatting>
  <conditionalFormatting sqref="K2:K43">
    <cfRule type="expression" dxfId="1" priority="24">
      <formula>AND(OR($J2="Revised", $J2="Rejected"),$K2="")</formula>
    </cfRule>
    <cfRule type="expression" dxfId="0" priority="25">
      <formula>AND($J2="Accepted", $K2&lt;&gt;"")</formula>
    </cfRule>
  </conditionalFormatting>
  <dataValidations count="4">
    <dataValidation operator="equal" allowBlank="1" showErrorMessage="1" sqref="A2:A27" xr:uid="{1DB92114-5AC0-49B5-968A-429F981249A6}">
      <formula1>0</formula1>
      <formula2>0</formula2>
    </dataValidation>
    <dataValidation type="list" operator="equal" allowBlank="1" showErrorMessage="1" sqref="K44:K1002 J41:J43" xr:uid="{2BD5B2DC-7E75-49DA-8CBB-D76D7972EFA7}">
      <formula1>"Accepted,Revised,Rejected"</formula1>
      <formula2>0</formula2>
    </dataValidation>
    <dataValidation type="list" operator="equal" allowBlank="1" showErrorMessage="1" sqref="J44:J1001 I41:I43" xr:uid="{FFBD012A-1959-43AD-810D-FD41FE8B6123}">
      <formula1>"Yes,No"</formula1>
      <formula2>0</formula2>
    </dataValidation>
    <dataValidation type="list" operator="equal" allowBlank="1" showErrorMessage="1" sqref="I44:I1001 H41:H43" xr:uid="{C2019453-0EED-48B7-9F8B-A947AA77B9B8}">
      <formula1>"Editorial,Technical,General"</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14"/>
  <sheetViews>
    <sheetView showGridLines="0" zoomScaleNormal="100" workbookViewId="0">
      <selection activeCell="B2" sqref="B2:K4"/>
    </sheetView>
  </sheetViews>
  <sheetFormatPr defaultColWidth="11.42578125" defaultRowHeight="12.75" x14ac:dyDescent="0.2"/>
  <cols>
    <col min="1" max="1" width="5.28515625" customWidth="1"/>
    <col min="2" max="2" width="13.140625" customWidth="1"/>
    <col min="3" max="11" width="13" customWidth="1"/>
    <col min="14" max="14" width="16.28515625" customWidth="1"/>
  </cols>
  <sheetData>
    <row r="2" spans="2:11" ht="26.25" x14ac:dyDescent="0.2">
      <c r="B2" s="27"/>
      <c r="C2" s="27"/>
      <c r="D2" s="39" t="s">
        <v>27</v>
      </c>
      <c r="E2" s="39"/>
      <c r="F2" s="39"/>
      <c r="G2" s="39"/>
      <c r="H2" s="39" t="s">
        <v>35</v>
      </c>
      <c r="I2" s="39"/>
      <c r="J2" s="39"/>
      <c r="K2" s="39"/>
    </row>
    <row r="3" spans="2:11" ht="15.75" x14ac:dyDescent="0.25">
      <c r="B3" s="28" t="s">
        <v>36</v>
      </c>
      <c r="C3" s="29" t="s">
        <v>37</v>
      </c>
      <c r="D3" s="29" t="s">
        <v>38</v>
      </c>
      <c r="E3" s="29" t="s">
        <v>39</v>
      </c>
      <c r="F3" s="29" t="s">
        <v>40</v>
      </c>
      <c r="G3" s="29" t="s">
        <v>41</v>
      </c>
      <c r="H3" s="29" t="s">
        <v>42</v>
      </c>
      <c r="I3" s="29" t="s">
        <v>43</v>
      </c>
      <c r="J3" s="29" t="s">
        <v>44</v>
      </c>
      <c r="K3" s="29" t="s">
        <v>45</v>
      </c>
    </row>
    <row r="4" spans="2:11" ht="15" x14ac:dyDescent="0.2">
      <c r="B4" s="30" t="s">
        <v>92</v>
      </c>
      <c r="C4" s="31" t="e">
        <f t="shared" ref="C4:C14" ca="1" si="0">IF($B4="","",COUNTIF(INDIRECT(CONCATENATE($B4,"!",IF(INDIRECT(CONCATENATE($B4, "!I", IF(INDIRECT(CONCATENATE($B4, "!A1"))="Comment ID", 1,2)))="Category", "G","H"),IF(INDIRECT(CONCATENATE($B4, "!A1"))="Comment ID", 2,3),":",IF(INDIRECT(CONCATENATE($B4, "!I", IF(INDIRECT(CONCATENATE($B4, "!A1"))="Comment ID", 1,2)))="Category", "G","H"),"99999")), "&lt;&gt;"))</f>
        <v>#REF!</v>
      </c>
      <c r="D4" s="31" t="e">
        <f t="shared" ref="D4:D14" ca="1" si="1">IF($B4="","",COUNTIF(INDIRECT(CONCATENATE($B4,"!",IF(INDIRECT(CONCATENATE($B4, "!I", IF(INDIRECT(CONCATENATE($B4, "!A1"))="Comment ID", 1,2)))="Category", "I","J"),IF(INDIRECT(CONCATENATE($B4, "!A1"))="Comment ID", 2,3),":",IF(INDIRECT(CONCATENATE($B4, "!I", IF(INDIRECT(CONCATENATE($B4, "!A1"))="Comment ID", 1,2)))="Category", "I","J"),"99999")), "Editorial"))</f>
        <v>#REF!</v>
      </c>
      <c r="E4" s="31" t="e">
        <f t="shared" ref="E4:E14" ca="1" si="2">IF($B4="","",COUNTIF(INDIRECT(CONCATENATE($B4,"!",IF(INDIRECT(CONCATENATE($B4, "!I", IF(INDIRECT(CONCATENATE($B4, "!A1"))="Comment ID", 1,2)))="Category", "I","J"),IF(INDIRECT(CONCATENATE($B4, "!A1"))="Comment ID", 2,3),":",IF(INDIRECT(CONCATENATE($B4, "!I", IF(INDIRECT(CONCATENATE($B4, "!A1"))="Comment ID", 1,2)))="Category", "I","J"),"99999")), "Technical"))</f>
        <v>#REF!</v>
      </c>
      <c r="F4" s="31" t="e">
        <f t="shared" ref="F4:F14" ca="1" si="3">IF($B4="","",COUNTIF(INDIRECT(CONCATENATE($B4,"!",IF(INDIRECT(CONCATENATE($B4, "!I", IF(INDIRECT(CONCATENATE($B4, "!A1"))="Comment ID", 1,2)))="Category", "I","J"),IF(INDIRECT(CONCATENATE($B4, "!A1"))="Comment ID", 2,3),":",IF(INDIRECT(CONCATENATE($B4, "!I", IF(INDIRECT(CONCATENATE($B4, "!A1"))="Comment ID", 1,2)))="Category", "I","J"),"99999")), "General"))</f>
        <v>#REF!</v>
      </c>
      <c r="G4" s="31" t="e">
        <f t="shared" ref="G4:G14" ca="1" si="4">IF($B4="","",C4-SUM(D4:F4))</f>
        <v>#REF!</v>
      </c>
      <c r="H4" s="31" t="e">
        <f t="shared" ref="H4:H14" ca="1" si="5">IF($B4="","",COUNTIF(INDIRECT(CONCATENATE($B4,"!",IF(INDIRECT(CONCATENATE($B4, "!I", IF(INDIRECT(CONCATENATE($B4, "!A1"))="Comment ID", 1,2)))="Category", "K","L"),IF(INDIRECT(CONCATENATE($B4, "!A1"))="Comment ID", 2,3),":",IF(INDIRECT(CONCATENATE($B4, "!I", IF(INDIRECT(CONCATENATE($B4, "!A1"))="Comment ID", 1,2)))="Category", "K","L"),"99999")), "Accepted"))</f>
        <v>#REF!</v>
      </c>
      <c r="I4" s="31" t="e">
        <f t="shared" ref="I4:I14" ca="1" si="6">IF($B4="","",COUNTIF(INDIRECT(CONCATENATE($B4,"!",IF(INDIRECT(CONCATENATE($B4, "!I", IF(INDIRECT(CONCATENATE($B4, "!A1"))="Comment ID", 1,2)))="Category", "K","L"),IF(INDIRECT(CONCATENATE($B4, "!A1"))="Comment ID", 2,3),":",IF(INDIRECT(CONCATENATE($B4, "!I", IF(INDIRECT(CONCATENATE($B4, "!A1"))="Comment ID", 1,2)))="Category", "K","L"),"99999")), "Revised"))</f>
        <v>#REF!</v>
      </c>
      <c r="J4" s="31" t="e">
        <f t="shared" ref="J4:J14" ca="1" si="7">IF($B4="","",COUNTIF(INDIRECT(CONCATENATE($B4,"!",IF(INDIRECT(CONCATENATE($B4, "!I", IF(INDIRECT(CONCATENATE($B4, "!A1"))="Comment ID", 1,2)))="Category", "K","L"),IF(INDIRECT(CONCATENATE($B4, "!A1"))="Comment ID", 2,3),":",IF(INDIRECT(CONCATENATE($B4, "!I", IF(INDIRECT(CONCATENATE($B4, "!A1"))="Comment ID", 1,2)))="Category", "K","L"),"99999")), "Rejected"))</f>
        <v>#REF!</v>
      </c>
      <c r="K4" s="31" t="e">
        <f t="shared" ref="K4:K14" ca="1" si="8">IF($B4="","",C4-SUM(H4:J4))</f>
        <v>#REF!</v>
      </c>
    </row>
    <row r="5" spans="2:11" ht="15" x14ac:dyDescent="0.2">
      <c r="B5" s="32"/>
      <c r="C5" s="33" t="str">
        <f t="shared" ca="1" si="0"/>
        <v/>
      </c>
      <c r="D5" s="33" t="str">
        <f t="shared" ca="1" si="1"/>
        <v/>
      </c>
      <c r="E5" s="33" t="str">
        <f t="shared" ca="1" si="2"/>
        <v/>
      </c>
      <c r="F5" s="33" t="str">
        <f t="shared" ca="1" si="3"/>
        <v/>
      </c>
      <c r="G5" s="33" t="str">
        <f t="shared" si="4"/>
        <v/>
      </c>
      <c r="H5" s="33" t="str">
        <f t="shared" ca="1" si="5"/>
        <v/>
      </c>
      <c r="I5" s="33" t="str">
        <f t="shared" ca="1" si="6"/>
        <v/>
      </c>
      <c r="J5" s="33" t="str">
        <f t="shared" ca="1" si="7"/>
        <v/>
      </c>
      <c r="K5" s="33" t="str">
        <f t="shared" si="8"/>
        <v/>
      </c>
    </row>
    <row r="6" spans="2:11" ht="15" x14ac:dyDescent="0.2">
      <c r="B6" s="30"/>
      <c r="C6" s="31" t="str">
        <f t="shared" ca="1" si="0"/>
        <v/>
      </c>
      <c r="D6" s="31" t="str">
        <f t="shared" ca="1" si="1"/>
        <v/>
      </c>
      <c r="E6" s="31" t="str">
        <f t="shared" ca="1" si="2"/>
        <v/>
      </c>
      <c r="F6" s="31" t="str">
        <f t="shared" ca="1" si="3"/>
        <v/>
      </c>
      <c r="G6" s="31" t="str">
        <f t="shared" si="4"/>
        <v/>
      </c>
      <c r="H6" s="31" t="str">
        <f t="shared" ca="1" si="5"/>
        <v/>
      </c>
      <c r="I6" s="31" t="str">
        <f t="shared" ca="1" si="6"/>
        <v/>
      </c>
      <c r="J6" s="31" t="str">
        <f t="shared" ca="1" si="7"/>
        <v/>
      </c>
      <c r="K6" s="31" t="str">
        <f t="shared" si="8"/>
        <v/>
      </c>
    </row>
    <row r="7" spans="2:11" ht="15" x14ac:dyDescent="0.2">
      <c r="B7" s="32"/>
      <c r="C7" s="33" t="str">
        <f t="shared" ca="1" si="0"/>
        <v/>
      </c>
      <c r="D7" s="33" t="str">
        <f t="shared" ca="1" si="1"/>
        <v/>
      </c>
      <c r="E7" s="33" t="str">
        <f t="shared" ca="1" si="2"/>
        <v/>
      </c>
      <c r="F7" s="33" t="str">
        <f t="shared" ca="1" si="3"/>
        <v/>
      </c>
      <c r="G7" s="33" t="str">
        <f t="shared" si="4"/>
        <v/>
      </c>
      <c r="H7" s="33" t="str">
        <f t="shared" ca="1" si="5"/>
        <v/>
      </c>
      <c r="I7" s="33" t="str">
        <f t="shared" ca="1" si="6"/>
        <v/>
      </c>
      <c r="J7" s="33" t="str">
        <f t="shared" ca="1" si="7"/>
        <v/>
      </c>
      <c r="K7" s="33" t="str">
        <f t="shared" si="8"/>
        <v/>
      </c>
    </row>
    <row r="8" spans="2:11" ht="15" x14ac:dyDescent="0.2">
      <c r="B8" s="30"/>
      <c r="C8" s="31" t="str">
        <f t="shared" ca="1" si="0"/>
        <v/>
      </c>
      <c r="D8" s="31" t="str">
        <f t="shared" ca="1" si="1"/>
        <v/>
      </c>
      <c r="E8" s="31" t="str">
        <f t="shared" ca="1" si="2"/>
        <v/>
      </c>
      <c r="F8" s="31" t="str">
        <f t="shared" ca="1" si="3"/>
        <v/>
      </c>
      <c r="G8" s="31" t="str">
        <f t="shared" si="4"/>
        <v/>
      </c>
      <c r="H8" s="31" t="str">
        <f t="shared" ca="1" si="5"/>
        <v/>
      </c>
      <c r="I8" s="31" t="str">
        <f t="shared" ca="1" si="6"/>
        <v/>
      </c>
      <c r="J8" s="31" t="str">
        <f t="shared" ca="1" si="7"/>
        <v/>
      </c>
      <c r="K8" s="31" t="str">
        <f t="shared" si="8"/>
        <v/>
      </c>
    </row>
    <row r="9" spans="2:11" ht="15" x14ac:dyDescent="0.2">
      <c r="B9" s="32"/>
      <c r="C9" s="33" t="str">
        <f t="shared" ca="1" si="0"/>
        <v/>
      </c>
      <c r="D9" s="33" t="str">
        <f t="shared" ca="1" si="1"/>
        <v/>
      </c>
      <c r="E9" s="33" t="str">
        <f t="shared" ca="1" si="2"/>
        <v/>
      </c>
      <c r="F9" s="33" t="str">
        <f t="shared" ca="1" si="3"/>
        <v/>
      </c>
      <c r="G9" s="33" t="str">
        <f t="shared" si="4"/>
        <v/>
      </c>
      <c r="H9" s="33" t="str">
        <f t="shared" ca="1" si="5"/>
        <v/>
      </c>
      <c r="I9" s="33" t="str">
        <f t="shared" ca="1" si="6"/>
        <v/>
      </c>
      <c r="J9" s="33" t="str">
        <f t="shared" ca="1" si="7"/>
        <v/>
      </c>
      <c r="K9" s="33" t="str">
        <f t="shared" si="8"/>
        <v/>
      </c>
    </row>
    <row r="10" spans="2:11" ht="15" x14ac:dyDescent="0.2">
      <c r="B10" s="30"/>
      <c r="C10" s="31" t="str">
        <f t="shared" ca="1" si="0"/>
        <v/>
      </c>
      <c r="D10" s="31" t="str">
        <f t="shared" ca="1" si="1"/>
        <v/>
      </c>
      <c r="E10" s="31" t="str">
        <f t="shared" ca="1" si="2"/>
        <v/>
      </c>
      <c r="F10" s="31" t="str">
        <f t="shared" ca="1" si="3"/>
        <v/>
      </c>
      <c r="G10" s="31" t="str">
        <f t="shared" si="4"/>
        <v/>
      </c>
      <c r="H10" s="31" t="str">
        <f t="shared" ca="1" si="5"/>
        <v/>
      </c>
      <c r="I10" s="31" t="str">
        <f t="shared" ca="1" si="6"/>
        <v/>
      </c>
      <c r="J10" s="31" t="str">
        <f t="shared" ca="1" si="7"/>
        <v/>
      </c>
      <c r="K10" s="31" t="str">
        <f t="shared" si="8"/>
        <v/>
      </c>
    </row>
    <row r="11" spans="2:11" ht="15" x14ac:dyDescent="0.2">
      <c r="B11" s="32"/>
      <c r="C11" s="33" t="str">
        <f t="shared" ca="1" si="0"/>
        <v/>
      </c>
      <c r="D11" s="33" t="str">
        <f t="shared" ca="1" si="1"/>
        <v/>
      </c>
      <c r="E11" s="33" t="str">
        <f t="shared" ca="1" si="2"/>
        <v/>
      </c>
      <c r="F11" s="33" t="str">
        <f t="shared" ca="1" si="3"/>
        <v/>
      </c>
      <c r="G11" s="33" t="str">
        <f t="shared" si="4"/>
        <v/>
      </c>
      <c r="H11" s="33" t="str">
        <f t="shared" ca="1" si="5"/>
        <v/>
      </c>
      <c r="I11" s="33" t="str">
        <f t="shared" ca="1" si="6"/>
        <v/>
      </c>
      <c r="J11" s="33" t="str">
        <f t="shared" ca="1" si="7"/>
        <v/>
      </c>
      <c r="K11" s="33" t="str">
        <f t="shared" si="8"/>
        <v/>
      </c>
    </row>
    <row r="12" spans="2:11" ht="15" x14ac:dyDescent="0.2">
      <c r="B12" s="30"/>
      <c r="C12" s="31" t="str">
        <f t="shared" ca="1" si="0"/>
        <v/>
      </c>
      <c r="D12" s="31" t="str">
        <f t="shared" ca="1" si="1"/>
        <v/>
      </c>
      <c r="E12" s="31" t="str">
        <f t="shared" ca="1" si="2"/>
        <v/>
      </c>
      <c r="F12" s="31" t="str">
        <f t="shared" ca="1" si="3"/>
        <v/>
      </c>
      <c r="G12" s="31" t="str">
        <f t="shared" si="4"/>
        <v/>
      </c>
      <c r="H12" s="31" t="str">
        <f t="shared" ca="1" si="5"/>
        <v/>
      </c>
      <c r="I12" s="31" t="str">
        <f t="shared" ca="1" si="6"/>
        <v/>
      </c>
      <c r="J12" s="31" t="str">
        <f t="shared" ca="1" si="7"/>
        <v/>
      </c>
      <c r="K12" s="31" t="str">
        <f t="shared" si="8"/>
        <v/>
      </c>
    </row>
    <row r="13" spans="2:11" ht="15" x14ac:dyDescent="0.2">
      <c r="B13" s="32"/>
      <c r="C13" s="33" t="str">
        <f t="shared" ca="1" si="0"/>
        <v/>
      </c>
      <c r="D13" s="33" t="str">
        <f t="shared" ca="1" si="1"/>
        <v/>
      </c>
      <c r="E13" s="33" t="str">
        <f t="shared" ca="1" si="2"/>
        <v/>
      </c>
      <c r="F13" s="33" t="str">
        <f t="shared" ca="1" si="3"/>
        <v/>
      </c>
      <c r="G13" s="33" t="str">
        <f t="shared" si="4"/>
        <v/>
      </c>
      <c r="H13" s="33" t="str">
        <f t="shared" ca="1" si="5"/>
        <v/>
      </c>
      <c r="I13" s="33" t="str">
        <f t="shared" ca="1" si="6"/>
        <v/>
      </c>
      <c r="J13" s="33" t="str">
        <f t="shared" ca="1" si="7"/>
        <v/>
      </c>
      <c r="K13" s="33" t="str">
        <f t="shared" si="8"/>
        <v/>
      </c>
    </row>
    <row r="14" spans="2:11" ht="15" x14ac:dyDescent="0.2">
      <c r="B14" s="30"/>
      <c r="C14" s="31" t="str">
        <f t="shared" ca="1" si="0"/>
        <v/>
      </c>
      <c r="D14" s="31" t="str">
        <f t="shared" ca="1" si="1"/>
        <v/>
      </c>
      <c r="E14" s="31" t="str">
        <f t="shared" ca="1" si="2"/>
        <v/>
      </c>
      <c r="F14" s="31" t="str">
        <f t="shared" ca="1" si="3"/>
        <v/>
      </c>
      <c r="G14" s="31" t="str">
        <f t="shared" si="4"/>
        <v/>
      </c>
      <c r="H14" s="31" t="str">
        <f t="shared" ca="1" si="5"/>
        <v/>
      </c>
      <c r="I14" s="31" t="str">
        <f t="shared" ca="1" si="6"/>
        <v/>
      </c>
      <c r="J14" s="31" t="str">
        <f t="shared" ca="1" si="7"/>
        <v/>
      </c>
      <c r="K14" s="31" t="str">
        <f t="shared" si="8"/>
        <v/>
      </c>
    </row>
  </sheetData>
  <mergeCells count="2">
    <mergeCell ref="D2:G2"/>
    <mergeCell ref="H2:K2"/>
  </mergeCells>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22665</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LBxxx_template</vt:lpstr>
      <vt:lpstr>LB205</vt:lpstr>
      <vt:lpstr>Statistics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Godfrey, Tim</cp:lastModifiedBy>
  <cp:revision>21</cp:revision>
  <dcterms:created xsi:type="dcterms:W3CDTF">2012-07-21T16:42:55Z</dcterms:created>
  <dcterms:modified xsi:type="dcterms:W3CDTF">2024-06-11T16:25:30Z</dcterms:modified>
  <dc:language>en-US</dc:language>
</cp:coreProperties>
</file>