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1DEBC65-9EF2-4EEA-96D3-537AAC11804A}" xr6:coauthVersionLast="47" xr6:coauthVersionMax="47" xr10:uidLastSave="{00000000-0000-0000-0000-000000000000}"/>
  <bookViews>
    <workbookView xWindow="30146" yWindow="1191" windowWidth="25200" windowHeight="153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B19" i="2"/>
  <c r="E86" i="2" l="1"/>
  <c r="E87" i="2" s="1"/>
  <c r="E88" i="2" s="1"/>
  <c r="E89" i="2" s="1"/>
  <c r="E90" i="2" s="1"/>
  <c r="E80" i="2"/>
  <c r="E81" i="2" s="1"/>
  <c r="E82" i="2" s="1"/>
  <c r="E83" i="2" s="1"/>
  <c r="E84" i="2" s="1"/>
  <c r="E66" i="2"/>
  <c r="E60" i="2"/>
  <c r="E53" i="2"/>
  <c r="E46" i="2"/>
  <c r="E41" i="2"/>
  <c r="E37" i="2"/>
  <c r="E30" i="2"/>
  <c r="E24" i="2"/>
  <c r="E18" i="2"/>
  <c r="E72" i="2"/>
  <c r="C85" i="2"/>
  <c r="C79" i="2"/>
  <c r="C72" i="2"/>
  <c r="C66" i="2"/>
  <c r="C60" i="2"/>
  <c r="C53" i="2"/>
  <c r="C46" i="2"/>
  <c r="C41" i="2"/>
  <c r="C36" i="2"/>
  <c r="C30" i="2"/>
  <c r="C24" i="2"/>
  <c r="C18" i="2"/>
  <c r="A85" i="2"/>
  <c r="A79" i="2"/>
  <c r="A66" i="2"/>
  <c r="A60" i="2"/>
  <c r="A53" i="2"/>
  <c r="A46" i="2"/>
  <c r="A41" i="2"/>
  <c r="A36" i="2"/>
  <c r="A30" i="2"/>
  <c r="A24" i="2"/>
  <c r="A18" i="2"/>
  <c r="C20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2" i="2" l="1"/>
  <c r="C4" i="2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2" i="2" l="1"/>
  <c r="E4" i="2"/>
  <c r="B6" i="2"/>
  <c r="B7" i="2" s="1"/>
  <c r="A12" i="2"/>
  <c r="A4" i="2"/>
  <c r="B8" i="2" l="1"/>
  <c r="B9" i="2" s="1"/>
  <c r="E54" i="2"/>
  <c r="F53" i="2"/>
  <c r="E61" i="2"/>
  <c r="E62" i="2" s="1"/>
  <c r="E63" i="2" s="1"/>
  <c r="E64" i="2" s="1"/>
  <c r="F60" i="2"/>
  <c r="E67" i="2"/>
  <c r="E68" i="2" s="1"/>
  <c r="E69" i="2" s="1"/>
  <c r="E70" i="2" s="1"/>
  <c r="F66" i="2"/>
  <c r="E47" i="2"/>
  <c r="E48" i="2" s="1"/>
  <c r="E49" i="2" s="1"/>
  <c r="E50" i="2" s="1"/>
  <c r="E51" i="2" s="1"/>
  <c r="F4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F12" i="2"/>
  <c r="E19" i="2"/>
  <c r="E20" i="2" s="1"/>
  <c r="E21" i="2" s="1"/>
  <c r="E22" i="2" s="1"/>
  <c r="F18" i="2"/>
  <c r="E25" i="2"/>
  <c r="E26" i="2" s="1"/>
  <c r="E27" i="2" s="1"/>
  <c r="E28" i="2" s="1"/>
  <c r="F24" i="2"/>
  <c r="E73" i="2"/>
  <c r="E74" i="2" s="1"/>
  <c r="E75" i="2" s="1"/>
  <c r="E76" i="2" s="1"/>
  <c r="E77" i="2" s="1"/>
  <c r="F72" i="2"/>
  <c r="E42" i="2"/>
  <c r="F41" i="2"/>
  <c r="E31" i="2"/>
  <c r="E32" i="2" s="1"/>
  <c r="E33" i="2" s="1"/>
  <c r="E34" i="2" s="1"/>
  <c r="F30" i="2"/>
  <c r="E38" i="2"/>
  <c r="E39" i="2" s="1"/>
  <c r="F37" i="2"/>
  <c r="B10" i="2" l="1"/>
  <c r="B13" i="2" s="1"/>
  <c r="B14" i="2" s="1"/>
  <c r="B15" i="2" s="1"/>
  <c r="B16" i="2" s="1"/>
  <c r="E43" i="2"/>
  <c r="E44" i="2" s="1"/>
  <c r="E55" i="2"/>
  <c r="E56" i="2" s="1"/>
  <c r="E57" i="2" s="1"/>
  <c r="E58" i="2" s="1"/>
  <c r="A6" i="1"/>
  <c r="A7" i="1"/>
  <c r="B20" i="2" l="1"/>
  <c r="B21" i="2" s="1"/>
  <c r="B22" i="2" s="1"/>
  <c r="B25" i="2" s="1"/>
  <c r="B26" i="2" s="1"/>
  <c r="B27" i="2" s="1"/>
  <c r="B28" i="2" s="1"/>
  <c r="B31" i="2" s="1"/>
  <c r="B32" i="2" l="1"/>
  <c r="B33" i="2" l="1"/>
  <c r="B34" i="2" s="1"/>
  <c r="B37" i="2" s="1"/>
  <c r="B38" i="2"/>
  <c r="B39" i="2" s="1"/>
  <c r="B42" i="2" s="1"/>
  <c r="B43" i="2" s="1"/>
  <c r="A72" i="2" l="1"/>
  <c r="B44" i="2" l="1"/>
  <c r="B47" i="2" s="1"/>
  <c r="B48" i="2" s="1"/>
  <c r="B49" i="2" s="1"/>
  <c r="B50" i="2" s="1"/>
  <c r="B51" i="2" s="1"/>
  <c r="B54" i="2" s="1"/>
  <c r="B55" i="2" l="1"/>
  <c r="B56" i="2" s="1"/>
  <c r="B57" i="2" s="1"/>
  <c r="B58" i="2" s="1"/>
  <c r="B61" i="2" s="1"/>
  <c r="B62" i="2" s="1"/>
  <c r="B63" i="2" s="1"/>
  <c r="B64" i="2" s="1"/>
  <c r="B67" i="2" s="1"/>
  <c r="B68" i="2" s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</calcChain>
</file>

<file path=xl/sharedStrings.xml><?xml version="1.0" encoding="utf-8"?>
<sst xmlns="http://schemas.openxmlformats.org/spreadsheetml/2006/main" count="288" uniqueCount="119">
  <si>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</si>
  <si>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</si>
  <si>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</si>
  <si>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</si>
  <si>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</si>
  <si>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</si>
  <si>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</si>
  <si>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</si>
  <si>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</si>
  <si>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</si>
  <si>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</si>
  <si>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</si>
  <si>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</si>
  <si>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</si>
  <si>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</si>
  <si>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</si>
  <si>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</si>
  <si>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</si>
  <si>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</si>
  <si>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</si>
  <si>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</si>
  <si>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</si>
  <si>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</si>
  <si>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</si>
  <si>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</si>
  <si>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</si>
  <si>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</si>
  <si>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Chaplin</t>
  </si>
  <si>
    <t>Carlos A.</t>
  </si>
  <si>
    <t>More comment resolution</t>
  </si>
  <si>
    <t>Billy</t>
  </si>
  <si>
    <t>Carlos</t>
  </si>
  <si>
    <t>Lead</t>
  </si>
  <si>
    <t>Comment Resolution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</si>
  <si>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</si>
  <si>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</si>
  <si>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</si>
  <si>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</si>
  <si>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</si>
  <si>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</si>
  <si>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</si>
  <si>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</si>
  <si>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</si>
  <si>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</si>
  <si>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</si>
  <si>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</si>
  <si>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</si>
  <si>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</si>
  <si>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</si>
  <si>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</si>
  <si>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</si>
  <si>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</si>
  <si>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</si>
  <si>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</si>
  <si>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</si>
  <si>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</si>
  <si>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</si>
  <si>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</si>
  <si>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</si>
  <si>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</si>
  <si>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</si>
  <si>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</si>
  <si>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</si>
  <si>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</si>
  <si>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</si>
  <si>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</si>
  <si>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</si>
  <si>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</si>
  <si>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MMS Comments</t>
  </si>
  <si>
    <t>Carl</t>
  </si>
  <si>
    <t>Review of what needs to be done</t>
  </si>
  <si>
    <t>Alex</t>
  </si>
  <si>
    <t xml:space="preserve">Coexistence topic </t>
  </si>
  <si>
    <t>Comment status review</t>
  </si>
  <si>
    <t>Clint C</t>
  </si>
  <si>
    <t>Vinod</t>
  </si>
  <si>
    <t>Editor's issues</t>
  </si>
  <si>
    <t>More LBT discussion</t>
  </si>
  <si>
    <t>More on CCA</t>
  </si>
  <si>
    <t>Coexistence topic</t>
  </si>
  <si>
    <t>Comment resolutions</t>
  </si>
  <si>
    <t>Ben</t>
  </si>
  <si>
    <t>CID  715  and 40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</si>
  <si>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</si>
  <si>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</si>
  <si>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</si>
  <si>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</si>
  <si>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</si>
  <si>
    <t>2. 3pm PT (1 hour)</t>
  </si>
  <si>
    <t xml:space="preserve">Ack related </t>
  </si>
  <si>
    <t>Verso</t>
  </si>
  <si>
    <t>0221-03</t>
  </si>
  <si>
    <t>•Commencing 28-May-2024</t>
  </si>
  <si>
    <t>•Will cancel when LB starts</t>
  </si>
  <si>
    <t>Comment Resolution?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</si>
  <si>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</si>
  <si>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</si>
  <si>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</si>
  <si>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</si>
  <si>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</si>
  <si>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</si>
  <si>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</si>
  <si>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</si>
  <si>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</si>
  <si>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</si>
  <si>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</si>
  <si>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</si>
  <si>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</si>
  <si>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</si>
  <si>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</si>
  <si>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</si>
  <si>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</si>
  <si>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</si>
  <si>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</si>
  <si>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</si>
  <si>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>CAD Completion/Comment Resolution</t>
  </si>
  <si>
    <t>Chaplin, Chair</t>
  </si>
  <si>
    <t xml:space="preserve">Meeting Slides: </t>
  </si>
  <si>
    <t>https://mentor.ieee.org/802.15/dcn/24/15-24-0327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</si>
</sst>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4" borderId="0" xfId="0" applyNumberFormat="1" applyFont="1" applyFill="1"/>
    <xf numFmtId="164" fontId="0" fillId="6" borderId="5" xfId="0" applyNumberFormat="1" applyFill="1" applyBorder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4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0" fillId="4" borderId="11" xfId="0" applyNumberFormat="1" applyFont="1" applyFill="1" applyBorder="1"/>
    <xf numFmtId="164" fontId="10" fillId="6" borderId="0" xfId="0" applyNumberFormat="1" applyFont="1" applyFill="1"/>
    <xf numFmtId="164" fontId="10" fillId="4" borderId="19" xfId="0" applyNumberFormat="1" applyFont="1" applyFill="1" applyBorder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20" xfId="0" applyFont="1" applyFill="1" applyBorder="1" applyAlignment="1">
      <alignment horizontal="left" vertical="center" wrapText="1"/>
    </xf>
    <xf numFmtId="164" fontId="6" fillId="7" borderId="0" xfId="1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6" Type="http://schemas.openxmlformats.org/officeDocument/2006/relationships/hyperlink" Target="https://mentor.ieee.org/802.15/dcn/24/15-24-0327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0" sqref="I1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63" customFormat="1" ht="18.75" x14ac:dyDescent="0.3">
      <c r="A1" s="62" t="s">
        <v>63</v>
      </c>
      <c r="B1" s="62"/>
      <c r="C1" s="62"/>
      <c r="D1" s="62"/>
      <c r="E1" s="62"/>
      <c r="F1" s="62"/>
      <c r="G1" s="62"/>
      <c r="I1" s="63" t="s">
        <v>83</v>
      </c>
    </row>
    <row r="2" spans="1:9" x14ac:dyDescent="0.25">
      <c r="A2" s="27" t="s">
        <v>42</v>
      </c>
      <c r="B2" s="27" t="s">
        <v>37</v>
      </c>
      <c r="C2" s="27" t="s">
        <v>38</v>
      </c>
      <c r="D2" s="27" t="s">
        <v>39</v>
      </c>
      <c r="E2" s="27" t="s">
        <v>40</v>
      </c>
      <c r="F2" s="27" t="s">
        <v>41</v>
      </c>
      <c r="G2" s="27" t="s">
        <v>43</v>
      </c>
    </row>
    <row r="3" spans="1:9" ht="15.75" x14ac:dyDescent="0.25">
      <c r="A3" s="46"/>
      <c r="B3" s="47"/>
      <c r="C3" s="48"/>
      <c r="D3" s="47">
        <f>DATE(2024,5,1)</f>
        <v>45413</v>
      </c>
      <c r="E3" s="52">
        <f>D3+1</f>
        <v>45414</v>
      </c>
      <c r="F3" s="52">
        <f>E3+1</f>
        <v>45415</v>
      </c>
      <c r="G3" s="52">
        <f>F3+1</f>
        <v>45416</v>
      </c>
      <c r="I3" s="59" t="s">
        <v>84</v>
      </c>
    </row>
    <row r="4" spans="1:9" ht="15.75" x14ac:dyDescent="0.25">
      <c r="A4" s="49">
        <f>G3+1</f>
        <v>45417</v>
      </c>
      <c r="B4" s="50">
        <f>A4+1</f>
        <v>45418</v>
      </c>
      <c r="C4" s="51">
        <f>B4+1</f>
        <v>45419</v>
      </c>
      <c r="D4" s="50">
        <f>C4+1</f>
        <v>45420</v>
      </c>
      <c r="E4" s="50">
        <f>D4+1</f>
        <v>45421</v>
      </c>
      <c r="F4" s="50">
        <f>E4+1</f>
        <v>45422</v>
      </c>
      <c r="G4" s="53">
        <f>F4+1</f>
        <v>45423</v>
      </c>
      <c r="I4" s="59" t="s">
        <v>44</v>
      </c>
    </row>
    <row r="5" spans="1:9" ht="15.75" x14ac:dyDescent="0.25">
      <c r="A5" s="49">
        <f>G4+1</f>
        <v>45424</v>
      </c>
      <c r="B5" s="50">
        <f t="shared" ref="B5:G8" si="0">A5+1</f>
        <v>45425</v>
      </c>
      <c r="C5" s="51">
        <f>B5+1</f>
        <v>45426</v>
      </c>
      <c r="D5" s="50">
        <f t="shared" ref="D5:G5" si="1">C5+1</f>
        <v>45427</v>
      </c>
      <c r="E5" s="50">
        <f t="shared" si="1"/>
        <v>45428</v>
      </c>
      <c r="F5" s="50">
        <f t="shared" si="1"/>
        <v>45429</v>
      </c>
      <c r="G5" s="29">
        <f t="shared" si="1"/>
        <v>45430</v>
      </c>
      <c r="I5" s="59" t="s">
        <v>88</v>
      </c>
    </row>
    <row r="6" spans="1:9" ht="15.75" x14ac:dyDescent="0.25">
      <c r="A6" s="30">
        <f>G5+1</f>
        <v>45431</v>
      </c>
      <c r="B6" s="27">
        <f t="shared" si="0"/>
        <v>45432</v>
      </c>
      <c r="C6" s="42">
        <f t="shared" si="0"/>
        <v>45433</v>
      </c>
      <c r="D6" s="27">
        <f t="shared" si="0"/>
        <v>45434</v>
      </c>
      <c r="E6" s="27">
        <f t="shared" si="0"/>
        <v>45435</v>
      </c>
      <c r="F6" s="27">
        <f t="shared" si="0"/>
        <v>45436</v>
      </c>
      <c r="G6" s="29">
        <f t="shared" si="0"/>
        <v>45437</v>
      </c>
      <c r="I6" s="59" t="s">
        <v>92</v>
      </c>
    </row>
    <row r="7" spans="1:9" ht="15.75" x14ac:dyDescent="0.25">
      <c r="A7" s="30">
        <f>G6+1</f>
        <v>45438</v>
      </c>
      <c r="B7" s="28">
        <f t="shared" si="0"/>
        <v>45439</v>
      </c>
      <c r="C7" s="54">
        <f t="shared" si="0"/>
        <v>45440</v>
      </c>
      <c r="D7" s="28">
        <f t="shared" si="0"/>
        <v>45441</v>
      </c>
      <c r="E7" s="54">
        <f t="shared" si="0"/>
        <v>45442</v>
      </c>
      <c r="F7" s="28">
        <f t="shared" si="0"/>
        <v>45443</v>
      </c>
      <c r="G7" s="32">
        <f t="shared" si="0"/>
        <v>45444</v>
      </c>
      <c r="I7" s="59" t="s">
        <v>93</v>
      </c>
    </row>
    <row r="8" spans="1:9" x14ac:dyDescent="0.25">
      <c r="A8" s="31">
        <f>G7+1</f>
        <v>45445</v>
      </c>
      <c r="B8" s="27">
        <f t="shared" si="0"/>
        <v>45446</v>
      </c>
      <c r="C8" s="55">
        <f t="shared" si="0"/>
        <v>45447</v>
      </c>
      <c r="D8" s="27">
        <f t="shared" si="0"/>
        <v>45448</v>
      </c>
      <c r="E8" s="54">
        <f t="shared" si="0"/>
        <v>45449</v>
      </c>
      <c r="F8" s="27">
        <f t="shared" si="0"/>
        <v>45450</v>
      </c>
      <c r="G8" s="33">
        <f t="shared" si="0"/>
        <v>45451</v>
      </c>
    </row>
    <row r="9" spans="1:9" ht="15.75" x14ac:dyDescent="0.25">
      <c r="A9" s="30">
        <f t="shared" ref="A9:A16" si="2">G8+1</f>
        <v>45452</v>
      </c>
      <c r="B9" s="27">
        <f t="shared" ref="B9:G9" si="3">A9+1</f>
        <v>45453</v>
      </c>
      <c r="C9" s="55">
        <f t="shared" si="3"/>
        <v>45454</v>
      </c>
      <c r="D9" s="27">
        <f t="shared" si="3"/>
        <v>45455</v>
      </c>
      <c r="E9" s="54">
        <f t="shared" si="3"/>
        <v>45456</v>
      </c>
      <c r="F9" s="27">
        <f t="shared" si="3"/>
        <v>45457</v>
      </c>
      <c r="G9" s="33">
        <f t="shared" si="3"/>
        <v>45458</v>
      </c>
      <c r="I9" s="59" t="s">
        <v>117</v>
      </c>
    </row>
    <row r="10" spans="1:9" x14ac:dyDescent="0.25">
      <c r="A10" s="30">
        <f t="shared" si="2"/>
        <v>45459</v>
      </c>
      <c r="B10" s="27">
        <f t="shared" ref="B10:G10" si="4">A10+1</f>
        <v>45460</v>
      </c>
      <c r="C10" s="55">
        <f t="shared" si="4"/>
        <v>45461</v>
      </c>
      <c r="D10" s="27">
        <f t="shared" si="4"/>
        <v>45462</v>
      </c>
      <c r="E10" s="54">
        <f t="shared" si="4"/>
        <v>45463</v>
      </c>
      <c r="F10" s="27">
        <f t="shared" si="4"/>
        <v>45464</v>
      </c>
      <c r="G10" s="33">
        <f t="shared" si="4"/>
        <v>45465</v>
      </c>
      <c r="I10" s="68" t="s">
        <v>118</v>
      </c>
    </row>
    <row r="11" spans="1:9" x14ac:dyDescent="0.25">
      <c r="A11" s="30">
        <f t="shared" si="2"/>
        <v>45466</v>
      </c>
      <c r="B11" s="27">
        <f t="shared" ref="B11:G11" si="5">A11+1</f>
        <v>45467</v>
      </c>
      <c r="C11" s="55">
        <f t="shared" si="5"/>
        <v>45468</v>
      </c>
      <c r="D11" s="35">
        <f t="shared" si="5"/>
        <v>45469</v>
      </c>
      <c r="E11" s="54">
        <f t="shared" si="5"/>
        <v>45470</v>
      </c>
      <c r="F11" s="35">
        <f t="shared" si="5"/>
        <v>45471</v>
      </c>
      <c r="G11" s="34">
        <f t="shared" si="5"/>
        <v>45472</v>
      </c>
    </row>
    <row r="12" spans="1:9" x14ac:dyDescent="0.25">
      <c r="A12" s="36">
        <f t="shared" si="2"/>
        <v>45473</v>
      </c>
      <c r="B12" s="35">
        <f t="shared" ref="B12:G12" si="6">A12+1</f>
        <v>45474</v>
      </c>
      <c r="C12" s="56">
        <f t="shared" si="6"/>
        <v>45475</v>
      </c>
      <c r="D12" s="27">
        <f t="shared" si="6"/>
        <v>45476</v>
      </c>
      <c r="E12" s="54">
        <f t="shared" si="6"/>
        <v>45477</v>
      </c>
      <c r="F12" s="27">
        <f t="shared" si="6"/>
        <v>45478</v>
      </c>
      <c r="G12" s="37">
        <f t="shared" si="6"/>
        <v>45479</v>
      </c>
    </row>
    <row r="13" spans="1:9" x14ac:dyDescent="0.25">
      <c r="A13" s="30">
        <f t="shared" si="2"/>
        <v>45480</v>
      </c>
      <c r="B13" s="27">
        <f t="shared" ref="B13:G13" si="7">A13+1</f>
        <v>45481</v>
      </c>
      <c r="C13" s="55">
        <f t="shared" si="7"/>
        <v>45482</v>
      </c>
      <c r="D13" s="27">
        <f t="shared" si="7"/>
        <v>45483</v>
      </c>
      <c r="E13" s="54">
        <f t="shared" si="7"/>
        <v>45484</v>
      </c>
      <c r="F13" s="27">
        <f t="shared" si="7"/>
        <v>45485</v>
      </c>
      <c r="G13" s="38">
        <f t="shared" si="7"/>
        <v>45486</v>
      </c>
    </row>
    <row r="14" spans="1:9" x14ac:dyDescent="0.25">
      <c r="A14" s="43">
        <f t="shared" si="2"/>
        <v>45487</v>
      </c>
      <c r="B14" s="44">
        <f t="shared" ref="B14:G14" si="8">A14+1</f>
        <v>45488</v>
      </c>
      <c r="C14" s="57">
        <f t="shared" si="8"/>
        <v>45489</v>
      </c>
      <c r="D14" s="44">
        <f t="shared" si="8"/>
        <v>45490</v>
      </c>
      <c r="E14" s="54">
        <f t="shared" si="8"/>
        <v>45491</v>
      </c>
      <c r="F14" s="44">
        <f t="shared" si="8"/>
        <v>45492</v>
      </c>
      <c r="G14" s="38">
        <f t="shared" si="8"/>
        <v>45493</v>
      </c>
      <c r="H14" s="45" t="s">
        <v>45</v>
      </c>
    </row>
    <row r="15" spans="1:9" x14ac:dyDescent="0.25">
      <c r="A15" s="30">
        <f t="shared" si="2"/>
        <v>45494</v>
      </c>
      <c r="B15" s="27">
        <f t="shared" ref="B15:G15" si="9">A15+1</f>
        <v>45495</v>
      </c>
      <c r="C15" s="55">
        <f t="shared" si="9"/>
        <v>45496</v>
      </c>
      <c r="D15" s="27">
        <f t="shared" si="9"/>
        <v>45497</v>
      </c>
      <c r="E15" s="54">
        <f t="shared" si="9"/>
        <v>45498</v>
      </c>
      <c r="F15" s="27">
        <f t="shared" si="9"/>
        <v>45499</v>
      </c>
      <c r="G15" s="39">
        <f t="shared" si="9"/>
        <v>45500</v>
      </c>
    </row>
    <row r="16" spans="1:9" x14ac:dyDescent="0.25">
      <c r="A16" s="40">
        <f t="shared" si="2"/>
        <v>45501</v>
      </c>
      <c r="B16" s="41">
        <f t="shared" ref="B16:F16" si="10">A16+1</f>
        <v>45502</v>
      </c>
      <c r="C16" s="58">
        <f t="shared" si="10"/>
        <v>45503</v>
      </c>
      <c r="D16" s="41">
        <f t="shared" si="10"/>
        <v>45504</v>
      </c>
      <c r="E16" s="54">
        <f t="shared" si="10"/>
        <v>45505</v>
      </c>
      <c r="F16" s="39">
        <f t="shared" si="10"/>
        <v>45506</v>
      </c>
    </row>
    <row r="17" spans="5:9" ht="15.75" x14ac:dyDescent="0.25">
      <c r="E17" s="54"/>
      <c r="H17" s="61" t="s">
        <v>64</v>
      </c>
      <c r="I17" s="4" t="s">
        <v>53</v>
      </c>
    </row>
    <row r="18" spans="5:9" x14ac:dyDescent="0.25">
      <c r="I18" s="4" t="s">
        <v>62</v>
      </c>
    </row>
    <row r="19" spans="5:9" x14ac:dyDescent="0.25">
      <c r="I19" s="26" t="s">
        <v>61</v>
      </c>
    </row>
    <row r="20" spans="5:9" x14ac:dyDescent="0.25">
      <c r="I20" t="s">
        <v>60</v>
      </c>
    </row>
    <row r="21" spans="5:9" x14ac:dyDescent="0.25">
      <c r="I21" s="26" t="s">
        <v>54</v>
      </c>
    </row>
    <row r="22" spans="5:9" x14ac:dyDescent="0.25">
      <c r="I22" t="s">
        <v>55</v>
      </c>
    </row>
    <row r="23" spans="5:9" x14ac:dyDescent="0.25">
      <c r="I23" s="26" t="s">
        <v>56</v>
      </c>
    </row>
    <row r="24" spans="5:9" x14ac:dyDescent="0.25">
      <c r="I24" t="s">
        <v>57</v>
      </c>
    </row>
    <row r="25" spans="5:9" x14ac:dyDescent="0.25">
      <c r="I25" s="26" t="s">
        <v>58</v>
      </c>
    </row>
    <row r="26" spans="5:9" x14ac:dyDescent="0.25">
      <c r="I26" s="26" t="s">
        <v>59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  <hyperlink ref="I10" r:id="rId6" xr:uid="{9F6D3D1D-18B7-4358-91A5-0C08BE618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5" sqref="B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32</v>
      </c>
      <c r="E1" s="6" t="s">
        <v>3</v>
      </c>
      <c r="F1" t="s">
        <v>66</v>
      </c>
    </row>
    <row r="2" spans="1:7" x14ac:dyDescent="0.25">
      <c r="A2" s="2">
        <v>45440</v>
      </c>
      <c r="B2" t="s">
        <v>68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33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115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33</v>
      </c>
      <c r="C5">
        <v>2</v>
      </c>
      <c r="F5" s="3">
        <v>0.625</v>
      </c>
      <c r="G5" s="3"/>
    </row>
    <row r="6" spans="1:7" x14ac:dyDescent="0.25">
      <c r="A6" s="2">
        <f>A2+7</f>
        <v>45447</v>
      </c>
      <c r="B6" t="s">
        <v>94</v>
      </c>
      <c r="C6">
        <v>1</v>
      </c>
      <c r="F6" s="3">
        <v>0.25</v>
      </c>
      <c r="G6" s="3"/>
    </row>
    <row r="7" spans="1:7" x14ac:dyDescent="0.25">
      <c r="A7" s="2">
        <f>A3+7</f>
        <v>45447</v>
      </c>
      <c r="B7" t="s">
        <v>94</v>
      </c>
      <c r="C7">
        <v>2</v>
      </c>
      <c r="F7" s="3">
        <v>0.625</v>
      </c>
      <c r="G7" s="3"/>
    </row>
    <row r="8" spans="1:7" x14ac:dyDescent="0.25">
      <c r="A8" s="2">
        <f>A4+7</f>
        <v>45449</v>
      </c>
      <c r="B8" t="s">
        <v>94</v>
      </c>
      <c r="C8">
        <v>1</v>
      </c>
      <c r="F8" s="3">
        <v>0.25</v>
      </c>
      <c r="G8" s="3"/>
    </row>
    <row r="9" spans="1:7" x14ac:dyDescent="0.25">
      <c r="A9" s="2">
        <f>A5+7</f>
        <v>45449</v>
      </c>
      <c r="B9" t="s">
        <v>94</v>
      </c>
      <c r="C9">
        <v>2</v>
      </c>
      <c r="F9" s="3">
        <v>0.625</v>
      </c>
      <c r="G9" s="3"/>
    </row>
    <row r="10" spans="1:7" x14ac:dyDescent="0.25">
      <c r="A10" s="2">
        <f>A6+7</f>
        <v>45454</v>
      </c>
      <c r="B10" t="s">
        <v>94</v>
      </c>
      <c r="C10">
        <v>1</v>
      </c>
      <c r="F10" s="3">
        <v>0.25</v>
      </c>
      <c r="G10" s="3"/>
    </row>
    <row r="11" spans="1:7" x14ac:dyDescent="0.25">
      <c r="A11" s="2">
        <f>A7+7</f>
        <v>45454</v>
      </c>
      <c r="B11" t="s">
        <v>94</v>
      </c>
      <c r="C11">
        <v>2</v>
      </c>
      <c r="F11" s="3">
        <v>0.625</v>
      </c>
      <c r="G11" s="3"/>
    </row>
    <row r="12" spans="1:7" x14ac:dyDescent="0.25">
      <c r="A12" s="2">
        <f>A8+7</f>
        <v>45456</v>
      </c>
      <c r="B12" t="s">
        <v>94</v>
      </c>
      <c r="C12">
        <v>1</v>
      </c>
      <c r="F12" s="3">
        <v>0.25</v>
      </c>
      <c r="G12" s="3"/>
    </row>
    <row r="13" spans="1:7" x14ac:dyDescent="0.25">
      <c r="A13" s="2">
        <f>A9+7</f>
        <v>45456</v>
      </c>
      <c r="B13" t="s">
        <v>94</v>
      </c>
      <c r="C13">
        <v>2</v>
      </c>
      <c r="F13" s="3">
        <v>0.625</v>
      </c>
      <c r="G13" s="3"/>
    </row>
    <row r="14" spans="1:7" x14ac:dyDescent="0.25">
      <c r="A14" s="2">
        <f>A10+7</f>
        <v>45461</v>
      </c>
      <c r="B14" t="s">
        <v>94</v>
      </c>
      <c r="C14">
        <v>1</v>
      </c>
      <c r="F14" s="3">
        <v>0.25</v>
      </c>
      <c r="G14" s="3"/>
    </row>
    <row r="15" spans="1:7" x14ac:dyDescent="0.25">
      <c r="A15" s="2">
        <f>A11+7</f>
        <v>45461</v>
      </c>
      <c r="B15" t="s">
        <v>94</v>
      </c>
      <c r="C15">
        <v>2</v>
      </c>
      <c r="F15" s="3">
        <v>0.625</v>
      </c>
      <c r="G15" s="3"/>
    </row>
    <row r="16" spans="1:7" x14ac:dyDescent="0.25">
      <c r="A16" s="2">
        <f>A12+7</f>
        <v>45463</v>
      </c>
      <c r="B16" t="s">
        <v>94</v>
      </c>
      <c r="C16">
        <v>1</v>
      </c>
      <c r="F16" s="3">
        <v>0.25</v>
      </c>
    </row>
    <row r="17" spans="1:6" x14ac:dyDescent="0.25">
      <c r="A17" s="2">
        <f>A13+7</f>
        <v>45463</v>
      </c>
      <c r="B17" t="s">
        <v>94</v>
      </c>
      <c r="C17">
        <v>2</v>
      </c>
      <c r="F17" s="3">
        <v>0.625</v>
      </c>
    </row>
    <row r="18" spans="1:6" x14ac:dyDescent="0.25">
      <c r="A18" s="2">
        <f>A14+7</f>
        <v>45468</v>
      </c>
      <c r="B18" t="s">
        <v>94</v>
      </c>
      <c r="C18">
        <v>1</v>
      </c>
      <c r="F18" s="3">
        <v>0.25</v>
      </c>
    </row>
    <row r="19" spans="1:6" x14ac:dyDescent="0.25">
      <c r="A19" s="2">
        <f>A15+7</f>
        <v>45468</v>
      </c>
      <c r="B19" t="s">
        <v>94</v>
      </c>
      <c r="C19">
        <v>2</v>
      </c>
      <c r="F19" s="3">
        <v>0.625</v>
      </c>
    </row>
    <row r="20" spans="1:6" x14ac:dyDescent="0.25">
      <c r="A20" s="2">
        <f>A16+7</f>
        <v>45470</v>
      </c>
      <c r="B20" t="s">
        <v>94</v>
      </c>
      <c r="C20">
        <v>1</v>
      </c>
      <c r="F20" s="3">
        <v>0.25</v>
      </c>
    </row>
    <row r="21" spans="1:6" x14ac:dyDescent="0.25">
      <c r="A21" s="2">
        <f>A17+7</f>
        <v>45470</v>
      </c>
      <c r="B21" t="s">
        <v>94</v>
      </c>
      <c r="C21">
        <v>2</v>
      </c>
      <c r="F21" s="3">
        <v>0.625</v>
      </c>
    </row>
    <row r="22" spans="1:6" x14ac:dyDescent="0.25">
      <c r="A22" s="2">
        <f>A18+7</f>
        <v>45475</v>
      </c>
      <c r="B22" t="s">
        <v>94</v>
      </c>
      <c r="C22">
        <v>1</v>
      </c>
      <c r="F22" s="3">
        <v>0.25</v>
      </c>
    </row>
    <row r="23" spans="1:6" x14ac:dyDescent="0.25">
      <c r="A23" s="2">
        <f>A19+7</f>
        <v>45475</v>
      </c>
      <c r="B23" t="s">
        <v>94</v>
      </c>
      <c r="C23">
        <v>2</v>
      </c>
      <c r="F23" s="3">
        <v>0.625</v>
      </c>
    </row>
    <row r="24" spans="1:6" x14ac:dyDescent="0.25">
      <c r="A24" s="2">
        <f>A20+7</f>
        <v>45477</v>
      </c>
      <c r="B24" t="s">
        <v>94</v>
      </c>
      <c r="C24">
        <v>1</v>
      </c>
      <c r="F24" s="3">
        <v>0.25</v>
      </c>
    </row>
    <row r="25" spans="1:6" x14ac:dyDescent="0.25">
      <c r="A25" s="2">
        <f>A21+7</f>
        <v>45477</v>
      </c>
      <c r="B25" t="s">
        <v>94</v>
      </c>
      <c r="C25">
        <v>2</v>
      </c>
      <c r="F25" s="3">
        <v>0.625</v>
      </c>
    </row>
    <row r="26" spans="1:6" x14ac:dyDescent="0.25">
      <c r="A26" s="2">
        <f>A22+7</f>
        <v>45482</v>
      </c>
      <c r="B26" t="s">
        <v>94</v>
      </c>
      <c r="C26">
        <v>1</v>
      </c>
      <c r="F26" s="3">
        <v>0.25</v>
      </c>
    </row>
    <row r="27" spans="1:6" x14ac:dyDescent="0.25">
      <c r="A27" s="2">
        <f>A23+7</f>
        <v>45482</v>
      </c>
      <c r="B27" t="s">
        <v>94</v>
      </c>
      <c r="C27">
        <v>2</v>
      </c>
      <c r="F27" s="3">
        <v>0.625</v>
      </c>
    </row>
    <row r="28" spans="1:6" x14ac:dyDescent="0.25">
      <c r="A28" s="2">
        <f>A24+7</f>
        <v>45484</v>
      </c>
      <c r="B28" t="s">
        <v>94</v>
      </c>
      <c r="C28">
        <v>1</v>
      </c>
      <c r="F28" s="3">
        <v>0.25</v>
      </c>
    </row>
    <row r="29" spans="1:6" x14ac:dyDescent="0.25">
      <c r="A29" s="2">
        <f>A25+7</f>
        <v>45484</v>
      </c>
      <c r="B29" t="s">
        <v>94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90"/>
  <sheetViews>
    <sheetView tabSelected="1" zoomScale="120" zoomScaleNormal="120" workbookViewId="0">
      <selection activeCell="E15" sqref="E15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36</v>
      </c>
      <c r="D1" s="14" t="s">
        <v>67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22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65</v>
      </c>
      <c r="F3" s="20" t="s">
        <v>4</v>
      </c>
      <c r="G3" s="22" t="s">
        <v>23</v>
      </c>
      <c r="I3" s="17" t="s">
        <v>26</v>
      </c>
    </row>
    <row r="4" spans="1:9" s="4" customFormat="1" x14ac:dyDescent="0.25">
      <c r="A4" s="25">
        <f>Summary!$A$2</f>
        <v>45440</v>
      </c>
      <c r="B4" s="23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>E4+TIME(0,D4,0)</f>
        <v>0.25</v>
      </c>
      <c r="F5" s="3"/>
      <c r="G5" s="24" t="s">
        <v>24</v>
      </c>
      <c r="I5" s="26"/>
    </row>
    <row r="6" spans="1:9" x14ac:dyDescent="0.25">
      <c r="B6" s="24">
        <f>B5+1</f>
        <v>2</v>
      </c>
      <c r="C6" t="s">
        <v>86</v>
      </c>
      <c r="D6">
        <v>15</v>
      </c>
      <c r="E6" s="3">
        <f>E5+TIME(0,D5,0)</f>
        <v>0.26041666666666669</v>
      </c>
      <c r="G6" s="24" t="s">
        <v>87</v>
      </c>
    </row>
    <row r="7" spans="1:9" x14ac:dyDescent="0.25">
      <c r="B7" s="24">
        <f>B6+1</f>
        <v>3</v>
      </c>
      <c r="C7" t="str">
        <f>Summary!$B$2</f>
        <v>MMS Comments</v>
      </c>
      <c r="D7">
        <v>10</v>
      </c>
      <c r="E7" s="3">
        <f>E6+TIME(0,D6,0)</f>
        <v>0.27083333333333337</v>
      </c>
      <c r="G7" s="24" t="s">
        <v>85</v>
      </c>
      <c r="I7" s="26"/>
    </row>
    <row r="8" spans="1:9" x14ac:dyDescent="0.25">
      <c r="B8" s="24">
        <f>B7+1</f>
        <v>4</v>
      </c>
      <c r="C8" t="str">
        <f>Summary!$B$2</f>
        <v>MMS Comments</v>
      </c>
      <c r="D8">
        <v>15</v>
      </c>
      <c r="E8" s="3">
        <f>E7+TIME(0,D7,0)</f>
        <v>0.27777777777777779</v>
      </c>
      <c r="G8" s="24" t="s">
        <v>69</v>
      </c>
      <c r="I8" s="26"/>
    </row>
    <row r="9" spans="1:9" x14ac:dyDescent="0.25">
      <c r="B9" s="24">
        <f>B8+1</f>
        <v>5</v>
      </c>
      <c r="C9" t="s">
        <v>89</v>
      </c>
      <c r="D9">
        <v>5</v>
      </c>
      <c r="E9" s="3">
        <f>E8+TIME(0,D8,0)</f>
        <v>0.28819444444444448</v>
      </c>
      <c r="G9" s="24" t="s">
        <v>90</v>
      </c>
    </row>
    <row r="10" spans="1:9" x14ac:dyDescent="0.25">
      <c r="B10" s="24">
        <f>B9+1</f>
        <v>6</v>
      </c>
      <c r="C10" t="s">
        <v>8</v>
      </c>
      <c r="D10">
        <v>0</v>
      </c>
      <c r="E10" s="3">
        <f>E9+TIME(0,D9,0)</f>
        <v>0.29166666666666669</v>
      </c>
      <c r="G10" s="24" t="s">
        <v>24</v>
      </c>
    </row>
    <row r="11" spans="1:9" x14ac:dyDescent="0.25">
      <c r="E11" s="3"/>
    </row>
    <row r="12" spans="1:9" s="4" customFormat="1" x14ac:dyDescent="0.25">
      <c r="A12" s="25">
        <f>Summary!$A$3</f>
        <v>45440</v>
      </c>
      <c r="B12" s="23"/>
      <c r="C12" s="4" t="str">
        <f>Summary!$B$3</f>
        <v>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7</v>
      </c>
      <c r="C13" t="s">
        <v>9</v>
      </c>
      <c r="D13">
        <v>5</v>
      </c>
      <c r="E13" s="3">
        <f>E12+TIME(0,D12,0)</f>
        <v>0.625</v>
      </c>
      <c r="G13" s="24" t="s">
        <v>24</v>
      </c>
    </row>
    <row r="14" spans="1:9" x14ac:dyDescent="0.25">
      <c r="B14" s="24">
        <f>B13+1</f>
        <v>8</v>
      </c>
      <c r="C14" t="str">
        <f>Summary!$B$3</f>
        <v>Comment Resolution</v>
      </c>
      <c r="D14">
        <v>35</v>
      </c>
      <c r="E14" s="3">
        <f>E13+TIME(0,D13,0)</f>
        <v>0.62847222222222221</v>
      </c>
      <c r="G14" s="24" t="s">
        <v>69</v>
      </c>
      <c r="H14" t="s">
        <v>91</v>
      </c>
      <c r="I14" s="26"/>
    </row>
    <row r="15" spans="1:9" x14ac:dyDescent="0.25">
      <c r="B15" s="24">
        <f>B14+1</f>
        <v>9</v>
      </c>
      <c r="C15" t="s">
        <v>70</v>
      </c>
      <c r="D15">
        <v>20</v>
      </c>
      <c r="E15" s="3">
        <f>E14+TIME(0,D14,0)</f>
        <v>0.65277777777777779</v>
      </c>
      <c r="G15" s="24" t="s">
        <v>116</v>
      </c>
      <c r="I15" s="26"/>
    </row>
    <row r="16" spans="1:9" x14ac:dyDescent="0.25">
      <c r="B16" s="24">
        <f>B15+1</f>
        <v>10</v>
      </c>
      <c r="C16" t="s">
        <v>8</v>
      </c>
      <c r="E16" s="3">
        <f>E15+TIME(0,D15,0)</f>
        <v>0.66666666666666663</v>
      </c>
      <c r="G16" s="24" t="s">
        <v>24</v>
      </c>
    </row>
    <row r="17" spans="1:9" x14ac:dyDescent="0.25">
      <c r="E17" s="3"/>
    </row>
    <row r="18" spans="1:9" s="4" customFormat="1" x14ac:dyDescent="0.25">
      <c r="A18" s="25">
        <f>Summary!$A$4</f>
        <v>45442</v>
      </c>
      <c r="B18" s="23"/>
      <c r="C18" s="4" t="str">
        <f>Summary!$B$4</f>
        <v>CAD Completion/Comment Resolution</v>
      </c>
      <c r="E18" s="5">
        <f>Summary!F4</f>
        <v>0.25</v>
      </c>
      <c r="F18" s="5">
        <f>E18+TIME(-$E$1,0,0)</f>
        <v>0.54166666666666674</v>
      </c>
      <c r="G18" s="23"/>
    </row>
    <row r="19" spans="1:9" x14ac:dyDescent="0.25">
      <c r="B19" s="24">
        <f>B16+1</f>
        <v>11</v>
      </c>
      <c r="C19" t="s">
        <v>9</v>
      </c>
      <c r="D19">
        <v>4</v>
      </c>
      <c r="E19" s="3">
        <f>E18+TIME(0,D18,0)</f>
        <v>0.25</v>
      </c>
      <c r="G19" s="24" t="s">
        <v>24</v>
      </c>
    </row>
    <row r="20" spans="1:9" x14ac:dyDescent="0.25">
      <c r="B20" s="24">
        <f>B19+1</f>
        <v>12</v>
      </c>
      <c r="C20" t="str">
        <f>Summary!$B$4</f>
        <v>CAD Completion/Comment Resolution</v>
      </c>
      <c r="D20">
        <v>44</v>
      </c>
      <c r="E20" s="3">
        <f>E19+TIME(0,D19,0)</f>
        <v>0.25277777777777777</v>
      </c>
      <c r="G20" s="24" t="s">
        <v>25</v>
      </c>
      <c r="I20" s="26"/>
    </row>
    <row r="21" spans="1:9" x14ac:dyDescent="0.25">
      <c r="B21" s="24">
        <f>B20+1</f>
        <v>13</v>
      </c>
      <c r="C21" t="s">
        <v>73</v>
      </c>
      <c r="D21">
        <v>12</v>
      </c>
      <c r="E21" s="3">
        <f>E20+TIME(0,D20,0)</f>
        <v>0.28333333333333333</v>
      </c>
      <c r="G21" s="24" t="s">
        <v>74</v>
      </c>
      <c r="I21" s="26"/>
    </row>
    <row r="22" spans="1:9" x14ac:dyDescent="0.25">
      <c r="B22" s="24">
        <f>B21+1</f>
        <v>14</v>
      </c>
      <c r="C22" t="s">
        <v>8</v>
      </c>
      <c r="D22">
        <v>0</v>
      </c>
      <c r="E22" s="3">
        <f>E21+TIME(0,D21,0)</f>
        <v>0.29166666666666669</v>
      </c>
      <c r="G22" s="24" t="s">
        <v>24</v>
      </c>
    </row>
    <row r="23" spans="1:9" x14ac:dyDescent="0.25">
      <c r="E23" s="3"/>
    </row>
    <row r="24" spans="1:9" s="4" customFormat="1" x14ac:dyDescent="0.25">
      <c r="A24" s="25">
        <f>Summary!$A$5</f>
        <v>45442</v>
      </c>
      <c r="B24" s="23"/>
      <c r="C24" s="4" t="str">
        <f>Summary!$B$5</f>
        <v>Comment Resolution</v>
      </c>
      <c r="E24" s="5">
        <f>Summary!F5</f>
        <v>0.625</v>
      </c>
      <c r="F24" s="5">
        <f>E24+TIME(-$E$1,0,0)</f>
        <v>0.91666666666666674</v>
      </c>
      <c r="G24" s="23"/>
    </row>
    <row r="25" spans="1:9" x14ac:dyDescent="0.25">
      <c r="B25" s="24">
        <f>B22+1</f>
        <v>15</v>
      </c>
      <c r="C25" t="s">
        <v>9</v>
      </c>
      <c r="D25">
        <v>4</v>
      </c>
      <c r="E25" s="3">
        <f>E24+TIME(0,D24,0)</f>
        <v>0.625</v>
      </c>
      <c r="G25" s="24" t="s">
        <v>24</v>
      </c>
    </row>
    <row r="26" spans="1:9" x14ac:dyDescent="0.25">
      <c r="B26" s="24">
        <f>B25+1</f>
        <v>16</v>
      </c>
      <c r="C26" t="s">
        <v>29</v>
      </c>
      <c r="D26">
        <v>48</v>
      </c>
      <c r="E26" s="3">
        <f>E25+TIME(0,D25,0)</f>
        <v>0.62777777777777777</v>
      </c>
      <c r="G26" s="24" t="s">
        <v>25</v>
      </c>
      <c r="I26" s="26"/>
    </row>
    <row r="27" spans="1:9" x14ac:dyDescent="0.25">
      <c r="B27" s="24">
        <f>B26+1</f>
        <v>17</v>
      </c>
      <c r="C27" t="s">
        <v>86</v>
      </c>
      <c r="D27">
        <v>8</v>
      </c>
      <c r="E27" s="3">
        <f>E26+TIME(0,D26,0)</f>
        <v>0.66111111111111109</v>
      </c>
      <c r="G27" s="24" t="s">
        <v>25</v>
      </c>
      <c r="I27" s="26"/>
    </row>
    <row r="28" spans="1:9" x14ac:dyDescent="0.25">
      <c r="B28" s="24">
        <f>B27+1</f>
        <v>18</v>
      </c>
      <c r="C28" t="s">
        <v>8</v>
      </c>
      <c r="D28">
        <v>0</v>
      </c>
      <c r="E28" s="3">
        <f>E27+TIME(0,D27,0)</f>
        <v>0.66666666666666663</v>
      </c>
      <c r="G28" s="24" t="s">
        <v>24</v>
      </c>
    </row>
    <row r="29" spans="1:9" x14ac:dyDescent="0.25">
      <c r="E29" s="3"/>
    </row>
    <row r="30" spans="1:9" s="4" customFormat="1" x14ac:dyDescent="0.25">
      <c r="A30" s="25">
        <f>Summary!$A$6</f>
        <v>45447</v>
      </c>
      <c r="B30" s="23"/>
      <c r="C30" s="4" t="str">
        <f>Summary!$B$6</f>
        <v>Comment Resolution?</v>
      </c>
      <c r="E30" s="5">
        <f>Summary!F6</f>
        <v>0.25</v>
      </c>
      <c r="F30" s="5">
        <f>E30+TIME(-$E$1,0,0)</f>
        <v>0.54166666666666674</v>
      </c>
      <c r="G30" s="23"/>
    </row>
    <row r="31" spans="1:9" x14ac:dyDescent="0.25">
      <c r="A31" s="2"/>
      <c r="B31" s="24">
        <f>B28+1</f>
        <v>19</v>
      </c>
      <c r="C31" t="s">
        <v>9</v>
      </c>
      <c r="D31">
        <v>4</v>
      </c>
      <c r="E31" s="3">
        <f>E30+TIME(0,D30,0)</f>
        <v>0.25</v>
      </c>
      <c r="G31" s="24" t="s">
        <v>24</v>
      </c>
    </row>
    <row r="32" spans="1:9" x14ac:dyDescent="0.25">
      <c r="B32" s="24">
        <f>B31+1</f>
        <v>20</v>
      </c>
      <c r="C32" t="s">
        <v>29</v>
      </c>
      <c r="D32">
        <v>28</v>
      </c>
      <c r="E32" s="3">
        <f>E31+TIME(0,D31,0)</f>
        <v>0.25277777777777777</v>
      </c>
      <c r="G32" s="24" t="s">
        <v>25</v>
      </c>
      <c r="I32" s="26"/>
    </row>
    <row r="33" spans="1:9" x14ac:dyDescent="0.25">
      <c r="B33" s="24">
        <f>B32+1</f>
        <v>21</v>
      </c>
      <c r="C33" t="s">
        <v>29</v>
      </c>
      <c r="D33">
        <v>28</v>
      </c>
      <c r="E33" s="3">
        <f>E32+TIME(0,D32,0)</f>
        <v>0.2722222222222222</v>
      </c>
      <c r="G33" s="24" t="s">
        <v>25</v>
      </c>
    </row>
    <row r="34" spans="1:9" x14ac:dyDescent="0.25">
      <c r="B34" s="24">
        <f>B33+1</f>
        <v>22</v>
      </c>
      <c r="C34" t="s">
        <v>8</v>
      </c>
      <c r="D34">
        <v>0</v>
      </c>
      <c r="E34" s="3">
        <f>E33+TIME(0,D33,0)</f>
        <v>0.29166666666666663</v>
      </c>
      <c r="G34" s="24" t="s">
        <v>24</v>
      </c>
    </row>
    <row r="36" spans="1:9" s="4" customFormat="1" x14ac:dyDescent="0.25">
      <c r="A36" s="25">
        <f>Summary!$A$7</f>
        <v>45447</v>
      </c>
      <c r="C36" s="4" t="str">
        <f>Summary!$B$7</f>
        <v>Comment Resolution?</v>
      </c>
    </row>
    <row r="37" spans="1:9" x14ac:dyDescent="0.25">
      <c r="A37" s="2"/>
      <c r="B37" s="24">
        <f>B34+1</f>
        <v>23</v>
      </c>
      <c r="C37" t="s">
        <v>9</v>
      </c>
      <c r="D37">
        <v>4</v>
      </c>
      <c r="E37" s="5">
        <f>Summary!F7</f>
        <v>0.625</v>
      </c>
      <c r="F37" s="5">
        <f>E37+TIME(-$E$1,0,0)</f>
        <v>0.91666666666666674</v>
      </c>
      <c r="G37" s="24" t="s">
        <v>24</v>
      </c>
    </row>
    <row r="38" spans="1:9" x14ac:dyDescent="0.25">
      <c r="B38" s="24">
        <f>B32+1</f>
        <v>21</v>
      </c>
      <c r="C38" t="s">
        <v>25</v>
      </c>
      <c r="D38">
        <v>56</v>
      </c>
      <c r="E38" s="3">
        <f>E37+TIME(0,D37,0)</f>
        <v>0.62777777777777777</v>
      </c>
      <c r="G38" s="24" t="s">
        <v>25</v>
      </c>
    </row>
    <row r="39" spans="1:9" x14ac:dyDescent="0.25">
      <c r="B39" s="24">
        <f>B38+1</f>
        <v>22</v>
      </c>
      <c r="C39" t="s">
        <v>8</v>
      </c>
      <c r="D39">
        <v>0</v>
      </c>
      <c r="E39" s="3">
        <f>E38+TIME(0,D38,0)</f>
        <v>0.66666666666666663</v>
      </c>
      <c r="G39" s="24" t="s">
        <v>24</v>
      </c>
    </row>
    <row r="40" spans="1:9" x14ac:dyDescent="0.25">
      <c r="A40" s="2"/>
    </row>
    <row r="41" spans="1:9" s="4" customFormat="1" x14ac:dyDescent="0.25">
      <c r="A41" s="25">
        <f>Summary!$A$8</f>
        <v>45449</v>
      </c>
      <c r="B41" s="23"/>
      <c r="C41" s="4" t="str">
        <f>Summary!$B$8</f>
        <v>Comment Resolution?</v>
      </c>
      <c r="E41" s="5">
        <f>Summary!F8</f>
        <v>0.25</v>
      </c>
      <c r="F41" s="5">
        <f>E41+TIME(-$E$1,0,0)</f>
        <v>0.54166666666666674</v>
      </c>
      <c r="G41" s="23"/>
    </row>
    <row r="42" spans="1:9" x14ac:dyDescent="0.25">
      <c r="B42" s="24">
        <f>B39+1</f>
        <v>23</v>
      </c>
      <c r="C42" t="s">
        <v>9</v>
      </c>
      <c r="D42">
        <v>5</v>
      </c>
      <c r="E42" s="3">
        <f t="shared" ref="E42:E44" si="0">E41+TIME(0,D41,0)</f>
        <v>0.25</v>
      </c>
      <c r="F42" s="5"/>
      <c r="G42" s="24" t="s">
        <v>24</v>
      </c>
    </row>
    <row r="43" spans="1:9" x14ac:dyDescent="0.25">
      <c r="B43" s="24">
        <f>B42+1</f>
        <v>24</v>
      </c>
      <c r="C43" t="s">
        <v>25</v>
      </c>
      <c r="D43">
        <v>55</v>
      </c>
      <c r="E43" s="3">
        <f t="shared" si="0"/>
        <v>0.25347222222222221</v>
      </c>
      <c r="G43" s="24" t="s">
        <v>24</v>
      </c>
    </row>
    <row r="44" spans="1:9" x14ac:dyDescent="0.25">
      <c r="B44" s="24">
        <f>B43+1</f>
        <v>25</v>
      </c>
      <c r="C44" t="s">
        <v>8</v>
      </c>
      <c r="E44" s="3">
        <f t="shared" si="0"/>
        <v>0.29166666666666663</v>
      </c>
    </row>
    <row r="45" spans="1:9" x14ac:dyDescent="0.25">
      <c r="E45" s="3"/>
    </row>
    <row r="46" spans="1:9" s="4" customFormat="1" x14ac:dyDescent="0.25">
      <c r="A46" s="25">
        <f>Summary!$A$9</f>
        <v>45449</v>
      </c>
      <c r="B46" s="23"/>
      <c r="C46" s="4" t="str">
        <f>Summary!$B$9</f>
        <v>Comment Resolution?</v>
      </c>
      <c r="E46" s="5">
        <f>Summary!F9</f>
        <v>0.625</v>
      </c>
      <c r="F46" s="5">
        <f>E46+TIME(-$E$1,0,0)</f>
        <v>0.91666666666666674</v>
      </c>
      <c r="G46" s="24"/>
    </row>
    <row r="47" spans="1:9" x14ac:dyDescent="0.25">
      <c r="B47" s="24">
        <f>B44+1</f>
        <v>26</v>
      </c>
      <c r="C47" t="s">
        <v>9</v>
      </c>
      <c r="D47">
        <v>2</v>
      </c>
      <c r="E47" s="3">
        <f>E46+TIME(0,D46,0)</f>
        <v>0.625</v>
      </c>
      <c r="G47" s="24" t="s">
        <v>24</v>
      </c>
    </row>
    <row r="48" spans="1:9" x14ac:dyDescent="0.25">
      <c r="B48" s="24">
        <f>B47+1</f>
        <v>27</v>
      </c>
      <c r="C48" t="s">
        <v>25</v>
      </c>
      <c r="D48">
        <v>24</v>
      </c>
      <c r="E48" s="3">
        <f>E47+TIME(0,D47,0)</f>
        <v>0.62638888888888888</v>
      </c>
      <c r="G48" s="24" t="s">
        <v>75</v>
      </c>
      <c r="I48" s="26"/>
    </row>
    <row r="49" spans="1:9" x14ac:dyDescent="0.25">
      <c r="B49" s="24">
        <f>B48+1</f>
        <v>28</v>
      </c>
      <c r="C49" t="s">
        <v>25</v>
      </c>
      <c r="D49">
        <v>24</v>
      </c>
      <c r="E49" s="3">
        <f>E48+TIME(0,D48,0)</f>
        <v>0.6430555555555556</v>
      </c>
      <c r="G49" s="24" t="s">
        <v>25</v>
      </c>
      <c r="I49" s="26"/>
    </row>
    <row r="50" spans="1:9" x14ac:dyDescent="0.25">
      <c r="B50" s="24">
        <f>B49+1</f>
        <v>29</v>
      </c>
      <c r="C50" t="s">
        <v>25</v>
      </c>
      <c r="D50">
        <v>10</v>
      </c>
      <c r="E50" s="3">
        <f>E49+TIME(0,D49,0)</f>
        <v>0.65972222222222232</v>
      </c>
      <c r="G50" s="24" t="s">
        <v>27</v>
      </c>
      <c r="I50" s="26"/>
    </row>
    <row r="51" spans="1:9" x14ac:dyDescent="0.25">
      <c r="A51" s="2"/>
      <c r="B51" s="24">
        <f>B50+1</f>
        <v>30</v>
      </c>
      <c r="C51" t="s">
        <v>8</v>
      </c>
      <c r="E51" s="3">
        <f>E50+TIME(0,D50,0)</f>
        <v>0.66666666666666674</v>
      </c>
      <c r="G51" s="24" t="s">
        <v>24</v>
      </c>
    </row>
    <row r="52" spans="1:9" x14ac:dyDescent="0.25">
      <c r="A52" s="2"/>
      <c r="E52" s="3"/>
      <c r="F52" s="5"/>
    </row>
    <row r="53" spans="1:9" s="4" customFormat="1" x14ac:dyDescent="0.25">
      <c r="A53" s="25">
        <f>Summary!$A$10</f>
        <v>45454</v>
      </c>
      <c r="B53" s="23"/>
      <c r="C53" s="4" t="str">
        <f>Summary!$B$10</f>
        <v>Comment Resolution?</v>
      </c>
      <c r="E53" s="5">
        <f>Summary!F10</f>
        <v>0.25</v>
      </c>
      <c r="F53" s="5">
        <f>E53+TIME(-$E$1,0,0)</f>
        <v>0.54166666666666674</v>
      </c>
      <c r="G53" s="23"/>
    </row>
    <row r="54" spans="1:9" x14ac:dyDescent="0.25">
      <c r="B54" s="24">
        <f>B51+1</f>
        <v>31</v>
      </c>
      <c r="C54" t="s">
        <v>9</v>
      </c>
      <c r="D54">
        <v>4</v>
      </c>
      <c r="E54" s="3">
        <f>E53+TIME(0,D53,0)</f>
        <v>0.25</v>
      </c>
      <c r="G54" s="24" t="s">
        <v>24</v>
      </c>
    </row>
    <row r="55" spans="1:9" x14ac:dyDescent="0.25">
      <c r="B55" s="24">
        <f>B54+1</f>
        <v>32</v>
      </c>
      <c r="C55" t="s">
        <v>76</v>
      </c>
      <c r="D55">
        <v>16</v>
      </c>
      <c r="E55" s="3">
        <f>E54+TIME(0,D54,0)</f>
        <v>0.25277777777777777</v>
      </c>
      <c r="G55" s="24" t="s">
        <v>30</v>
      </c>
    </row>
    <row r="56" spans="1:9" x14ac:dyDescent="0.25">
      <c r="B56" s="24">
        <f>B55+1</f>
        <v>33</v>
      </c>
      <c r="C56" t="s">
        <v>25</v>
      </c>
      <c r="D56">
        <v>12</v>
      </c>
      <c r="E56" s="3">
        <f>E55+TIME(0,D55,0)</f>
        <v>0.2638888888888889</v>
      </c>
      <c r="G56" s="24" t="s">
        <v>25</v>
      </c>
    </row>
    <row r="57" spans="1:9" x14ac:dyDescent="0.25">
      <c r="B57" s="24">
        <f>B56+1</f>
        <v>34</v>
      </c>
      <c r="C57" t="s">
        <v>25</v>
      </c>
      <c r="D57">
        <v>28</v>
      </c>
      <c r="E57" s="3">
        <f>E56+TIME(0,D56,0)</f>
        <v>0.27222222222222225</v>
      </c>
      <c r="G57" s="24" t="s">
        <v>28</v>
      </c>
    </row>
    <row r="58" spans="1:9" x14ac:dyDescent="0.25">
      <c r="B58" s="24">
        <f>B57+1</f>
        <v>35</v>
      </c>
      <c r="C58" t="s">
        <v>8</v>
      </c>
      <c r="E58" s="3">
        <f>E57+TIME(0,D57,0)</f>
        <v>0.29166666666666669</v>
      </c>
      <c r="G58" s="24" t="s">
        <v>24</v>
      </c>
    </row>
    <row r="59" spans="1:9" x14ac:dyDescent="0.25">
      <c r="A59" s="2"/>
      <c r="E59" s="3"/>
    </row>
    <row r="60" spans="1:9" s="4" customFormat="1" x14ac:dyDescent="0.25">
      <c r="A60" s="25">
        <f>Summary!$A$11</f>
        <v>45454</v>
      </c>
      <c r="B60" s="23"/>
      <c r="C60" s="4" t="str">
        <f>Summary!$B$11</f>
        <v>Comment Resolution?</v>
      </c>
      <c r="E60" s="5">
        <f>Summary!F11</f>
        <v>0.625</v>
      </c>
      <c r="F60" s="5">
        <f>E60+TIME(-$E$1,0,0)</f>
        <v>0.91666666666666674</v>
      </c>
      <c r="G60" s="23"/>
    </row>
    <row r="61" spans="1:9" x14ac:dyDescent="0.25">
      <c r="B61" s="24">
        <f>B58+1</f>
        <v>36</v>
      </c>
      <c r="C61" t="s">
        <v>9</v>
      </c>
      <c r="D61">
        <v>2</v>
      </c>
      <c r="E61" s="3">
        <f>E60+TIME(0,D60,0)</f>
        <v>0.625</v>
      </c>
      <c r="G61" s="24" t="s">
        <v>24</v>
      </c>
    </row>
    <row r="62" spans="1:9" x14ac:dyDescent="0.25">
      <c r="B62" s="24">
        <f>B61+1</f>
        <v>37</v>
      </c>
      <c r="C62" t="s">
        <v>77</v>
      </c>
      <c r="D62">
        <v>30</v>
      </c>
      <c r="E62" s="3">
        <f>E61+TIME(0,D61,0)</f>
        <v>0.62638888888888888</v>
      </c>
      <c r="G62" s="24" t="s">
        <v>71</v>
      </c>
      <c r="I62" s="26"/>
    </row>
    <row r="63" spans="1:9" x14ac:dyDescent="0.25">
      <c r="B63" s="24">
        <f>B62+1</f>
        <v>38</v>
      </c>
      <c r="C63" t="s">
        <v>78</v>
      </c>
      <c r="D63">
        <v>28</v>
      </c>
      <c r="E63" s="3">
        <f>E62+TIME(0,D62,0)</f>
        <v>0.64722222222222225</v>
      </c>
      <c r="G63" s="24" t="s">
        <v>31</v>
      </c>
      <c r="I63" s="26"/>
    </row>
    <row r="64" spans="1:9" x14ac:dyDescent="0.25">
      <c r="A64" s="2"/>
      <c r="B64" s="24">
        <f>B63+1</f>
        <v>39</v>
      </c>
      <c r="C64" t="s">
        <v>8</v>
      </c>
      <c r="D64">
        <v>0</v>
      </c>
      <c r="E64" s="3">
        <f>E63+TIME(0,D63,0)</f>
        <v>0.66666666666666674</v>
      </c>
      <c r="G64" s="24" t="s">
        <v>24</v>
      </c>
    </row>
    <row r="65" spans="1:9" x14ac:dyDescent="0.25">
      <c r="A65" s="2"/>
      <c r="E65" s="3"/>
    </row>
    <row r="66" spans="1:9" s="4" customFormat="1" x14ac:dyDescent="0.25">
      <c r="A66" s="25">
        <f>Summary!$A$12</f>
        <v>45456</v>
      </c>
      <c r="B66" s="23"/>
      <c r="C66" s="4" t="str">
        <f>Summary!$B$12</f>
        <v>Comment Resolution?</v>
      </c>
      <c r="E66" s="5">
        <f>Summary!F12</f>
        <v>0.25</v>
      </c>
      <c r="F66" s="5">
        <f>E66+TIME(-$E$1,0,0)</f>
        <v>0.54166666666666674</v>
      </c>
      <c r="G66" s="23"/>
    </row>
    <row r="67" spans="1:9" x14ac:dyDescent="0.25">
      <c r="B67" s="24">
        <f>B64+1</f>
        <v>40</v>
      </c>
      <c r="C67" t="s">
        <v>9</v>
      </c>
      <c r="D67">
        <v>10</v>
      </c>
      <c r="E67" s="3">
        <f>E66+TIME(0,D66,0)</f>
        <v>0.25</v>
      </c>
      <c r="G67" s="24" t="s">
        <v>24</v>
      </c>
    </row>
    <row r="68" spans="1:9" x14ac:dyDescent="0.25">
      <c r="B68" s="24">
        <f>B67+1</f>
        <v>41</v>
      </c>
      <c r="C68" t="s">
        <v>79</v>
      </c>
      <c r="D68">
        <v>25</v>
      </c>
      <c r="E68" s="3">
        <f>E67+TIME(0,D67,0)</f>
        <v>0.25694444444444442</v>
      </c>
      <c r="I68" s="26"/>
    </row>
    <row r="69" spans="1:9" x14ac:dyDescent="0.25">
      <c r="B69" s="24">
        <f>B68+1</f>
        <v>42</v>
      </c>
      <c r="C69" t="s">
        <v>72</v>
      </c>
      <c r="D69">
        <v>25</v>
      </c>
      <c r="E69" s="3">
        <f>E68+TIME(0,D68,0)</f>
        <v>0.27430555555555552</v>
      </c>
      <c r="I69" s="26"/>
    </row>
    <row r="70" spans="1:9" x14ac:dyDescent="0.25">
      <c r="B70" s="24">
        <f>B69+1</f>
        <v>43</v>
      </c>
      <c r="C70" t="s">
        <v>8</v>
      </c>
      <c r="D70">
        <v>0</v>
      </c>
      <c r="E70" s="3">
        <f>E69+TIME(0,D69,0)</f>
        <v>0.29166666666666663</v>
      </c>
      <c r="G70" s="24" t="s">
        <v>24</v>
      </c>
    </row>
    <row r="71" spans="1:9" x14ac:dyDescent="0.25">
      <c r="A71" s="2"/>
    </row>
    <row r="72" spans="1:9" s="4" customFormat="1" x14ac:dyDescent="0.25">
      <c r="A72" s="25">
        <f>Summary!$A$15</f>
        <v>45461</v>
      </c>
      <c r="B72" s="23"/>
      <c r="C72" s="4" t="str">
        <f>Summary!B13</f>
        <v>Comment Resolution?</v>
      </c>
      <c r="E72" s="5">
        <f>Summary!F13</f>
        <v>0.625</v>
      </c>
      <c r="F72" s="5">
        <f>E72+TIME(-$E$1,0,0)</f>
        <v>0.91666666666666674</v>
      </c>
      <c r="G72" s="23"/>
    </row>
    <row r="73" spans="1:9" x14ac:dyDescent="0.25">
      <c r="B73" s="24">
        <f>B70+1</f>
        <v>44</v>
      </c>
      <c r="C73" t="s">
        <v>9</v>
      </c>
      <c r="D73">
        <v>5</v>
      </c>
      <c r="E73" s="3">
        <f>E72+TIME(0,D72,0)</f>
        <v>0.625</v>
      </c>
      <c r="G73" s="24" t="s">
        <v>24</v>
      </c>
    </row>
    <row r="74" spans="1:9" x14ac:dyDescent="0.25">
      <c r="B74" s="24">
        <f>B73+1</f>
        <v>45</v>
      </c>
      <c r="C74" t="s">
        <v>35</v>
      </c>
      <c r="D74">
        <v>20</v>
      </c>
      <c r="E74" s="3">
        <f>E73+TIME(0,D73,0)</f>
        <v>0.62847222222222221</v>
      </c>
      <c r="G74" s="24" t="s">
        <v>27</v>
      </c>
    </row>
    <row r="75" spans="1:9" x14ac:dyDescent="0.25">
      <c r="B75" s="24">
        <f>B74+1</f>
        <v>46</v>
      </c>
      <c r="C75" t="s">
        <v>80</v>
      </c>
      <c r="D75">
        <v>25</v>
      </c>
      <c r="E75" s="3">
        <f>E74+TIME(0,D74,0)</f>
        <v>0.64236111111111105</v>
      </c>
      <c r="G75" s="24" t="s">
        <v>30</v>
      </c>
      <c r="I75" s="26"/>
    </row>
    <row r="76" spans="1:9" x14ac:dyDescent="0.25">
      <c r="B76" s="24">
        <f>B75+1</f>
        <v>47</v>
      </c>
      <c r="C76" t="s">
        <v>11</v>
      </c>
      <c r="D76">
        <v>10</v>
      </c>
      <c r="E76" s="3">
        <f>E75+TIME(0,D75,0)</f>
        <v>0.65972222222222221</v>
      </c>
      <c r="G76" s="24" t="s">
        <v>24</v>
      </c>
    </row>
    <row r="77" spans="1:9" x14ac:dyDescent="0.25">
      <c r="B77" s="24">
        <f>B76+1</f>
        <v>48</v>
      </c>
      <c r="C77" t="s">
        <v>8</v>
      </c>
      <c r="E77" s="3">
        <f>E76+TIME(0,D76,0)</f>
        <v>0.66666666666666663</v>
      </c>
      <c r="G77" s="24" t="s">
        <v>24</v>
      </c>
    </row>
    <row r="78" spans="1:9" x14ac:dyDescent="0.25">
      <c r="E78" s="3"/>
    </row>
    <row r="79" spans="1:9" x14ac:dyDescent="0.25">
      <c r="A79" s="25">
        <f>Summary!$A$13</f>
        <v>45456</v>
      </c>
      <c r="C79" t="str">
        <f>Summary!B14</f>
        <v>Comment Resolution?</v>
      </c>
    </row>
    <row r="80" spans="1:9" x14ac:dyDescent="0.25">
      <c r="B80" s="24">
        <f>B77+1</f>
        <v>49</v>
      </c>
      <c r="C80" t="s">
        <v>9</v>
      </c>
      <c r="D80">
        <v>4</v>
      </c>
      <c r="E80" s="5">
        <f>Summary!$F$13</f>
        <v>0.625</v>
      </c>
      <c r="G80" s="24" t="s">
        <v>24</v>
      </c>
    </row>
    <row r="81" spans="1:7" x14ac:dyDescent="0.25">
      <c r="B81" s="24">
        <f>B80+1</f>
        <v>50</v>
      </c>
      <c r="C81" t="s">
        <v>82</v>
      </c>
      <c r="D81">
        <v>25</v>
      </c>
      <c r="E81" s="3">
        <f t="shared" ref="E81:E84" si="1">E80+TIME(0,D80,0)</f>
        <v>0.62777777777777777</v>
      </c>
      <c r="G81" s="24" t="s">
        <v>81</v>
      </c>
    </row>
    <row r="82" spans="1:7" x14ac:dyDescent="0.25">
      <c r="B82" s="24">
        <f>B81+1</f>
        <v>51</v>
      </c>
      <c r="C82" t="s">
        <v>77</v>
      </c>
      <c r="D82">
        <v>25</v>
      </c>
      <c r="E82" s="3">
        <f t="shared" si="1"/>
        <v>0.64513888888888893</v>
      </c>
      <c r="G82" s="24" t="s">
        <v>25</v>
      </c>
    </row>
    <row r="83" spans="1:7" x14ac:dyDescent="0.25">
      <c r="B83" s="24">
        <f>B82+1</f>
        <v>52</v>
      </c>
      <c r="C83" t="s">
        <v>34</v>
      </c>
      <c r="D83">
        <v>6</v>
      </c>
      <c r="E83" s="3">
        <f t="shared" si="1"/>
        <v>0.66250000000000009</v>
      </c>
      <c r="G83" s="24" t="s">
        <v>30</v>
      </c>
    </row>
    <row r="84" spans="1:7" x14ac:dyDescent="0.25">
      <c r="B84" s="24">
        <f>B83+1</f>
        <v>53</v>
      </c>
      <c r="C84" t="s">
        <v>8</v>
      </c>
      <c r="E84" s="3">
        <f t="shared" si="1"/>
        <v>0.66666666666666674</v>
      </c>
      <c r="G84" s="24" t="s">
        <v>24</v>
      </c>
    </row>
    <row r="85" spans="1:7" x14ac:dyDescent="0.25">
      <c r="A85" s="25">
        <f>Summary!$A$14</f>
        <v>45461</v>
      </c>
      <c r="C85" t="str">
        <f>Summary!B15</f>
        <v>Comment Resolution?</v>
      </c>
    </row>
    <row r="86" spans="1:7" x14ac:dyDescent="0.25">
      <c r="C86" t="s">
        <v>9</v>
      </c>
      <c r="D86">
        <v>4</v>
      </c>
      <c r="E86" s="5">
        <f>Summary!$F$14</f>
        <v>0.25</v>
      </c>
      <c r="G86" s="24" t="s">
        <v>24</v>
      </c>
    </row>
    <row r="87" spans="1:7" x14ac:dyDescent="0.25">
      <c r="C87" t="s">
        <v>33</v>
      </c>
      <c r="D87">
        <v>25</v>
      </c>
      <c r="E87" s="3">
        <f t="shared" ref="E87:E90" si="2">E86+TIME(0,D86,0)</f>
        <v>0.25277777777777777</v>
      </c>
      <c r="G87" s="24" t="s">
        <v>25</v>
      </c>
    </row>
    <row r="88" spans="1:7" x14ac:dyDescent="0.25">
      <c r="C88" t="s">
        <v>33</v>
      </c>
      <c r="D88">
        <v>25</v>
      </c>
      <c r="E88" s="3">
        <f t="shared" si="2"/>
        <v>0.27013888888888887</v>
      </c>
      <c r="G88" s="24" t="s">
        <v>25</v>
      </c>
    </row>
    <row r="89" spans="1:7" x14ac:dyDescent="0.25">
      <c r="C89" t="s">
        <v>34</v>
      </c>
      <c r="D89">
        <v>6</v>
      </c>
      <c r="E89" s="3">
        <f t="shared" si="2"/>
        <v>0.28749999999999998</v>
      </c>
      <c r="G89" s="24" t="s">
        <v>30</v>
      </c>
    </row>
    <row r="90" spans="1:7" x14ac:dyDescent="0.25">
      <c r="C90" t="s">
        <v>8</v>
      </c>
      <c r="E90" s="3">
        <f t="shared" si="2"/>
        <v>0.29166666666666663</v>
      </c>
      <c r="G90" s="24" t="s">
        <v>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60" t="s">
        <v>95</v>
      </c>
      <c r="B2" s="12"/>
      <c r="C2" s="12"/>
    </row>
    <row r="3" spans="1:3" ht="17.25" thickBot="1" x14ac:dyDescent="0.3">
      <c r="A3" s="13" t="s">
        <v>21</v>
      </c>
      <c r="B3" s="13" t="s">
        <v>4</v>
      </c>
      <c r="C3" s="64">
        <v>0.54166666666666663</v>
      </c>
    </row>
    <row r="4" spans="1:3" ht="17.25" thickBot="1" x14ac:dyDescent="0.3">
      <c r="A4" s="7" t="s">
        <v>12</v>
      </c>
      <c r="B4" s="7" t="s">
        <v>13</v>
      </c>
      <c r="C4" s="7" t="s">
        <v>14</v>
      </c>
    </row>
    <row r="5" spans="1:3" ht="17.25" thickBot="1" x14ac:dyDescent="0.3">
      <c r="A5" s="7" t="s">
        <v>97</v>
      </c>
      <c r="B5" s="7" t="s">
        <v>46</v>
      </c>
      <c r="C5" s="7" t="s">
        <v>48</v>
      </c>
    </row>
    <row r="6" spans="1:3" ht="17.25" thickBot="1" x14ac:dyDescent="0.3">
      <c r="A6" s="9" t="s">
        <v>99</v>
      </c>
      <c r="B6" s="8" t="s">
        <v>47</v>
      </c>
      <c r="C6" s="9" t="s">
        <v>49</v>
      </c>
    </row>
    <row r="7" spans="1:3" ht="17.25" thickBot="1" x14ac:dyDescent="0.3">
      <c r="A7" s="9" t="s">
        <v>101</v>
      </c>
      <c r="B7" s="8" t="s">
        <v>50</v>
      </c>
      <c r="C7" s="9" t="s">
        <v>15</v>
      </c>
    </row>
    <row r="8" spans="1:3" ht="17.25" thickBot="1" x14ac:dyDescent="0.3">
      <c r="A8" s="9" t="s">
        <v>103</v>
      </c>
      <c r="B8" s="8" t="s">
        <v>51</v>
      </c>
      <c r="C8" s="9" t="s">
        <v>52</v>
      </c>
    </row>
    <row r="9" spans="1:3" ht="17.25" thickBot="1" x14ac:dyDescent="0.3">
      <c r="A9" s="9" t="s">
        <v>105</v>
      </c>
      <c r="B9" s="8" t="s">
        <v>16</v>
      </c>
      <c r="C9" s="9" t="s">
        <v>17</v>
      </c>
    </row>
    <row r="10" spans="1:3" ht="17.25" thickBot="1" x14ac:dyDescent="0.3">
      <c r="A10" s="9" t="s">
        <v>107</v>
      </c>
      <c r="B10" s="8" t="s">
        <v>18</v>
      </c>
      <c r="C10" s="9" t="s">
        <v>19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20</v>
      </c>
      <c r="B12" s="13" t="s">
        <v>4</v>
      </c>
      <c r="C12" s="64">
        <v>0.91666666666666663</v>
      </c>
    </row>
    <row r="13" spans="1:3" ht="17.25" thickBot="1" x14ac:dyDescent="0.3">
      <c r="A13" s="7" t="s">
        <v>12</v>
      </c>
      <c r="B13" s="7" t="s">
        <v>13</v>
      </c>
      <c r="C13" s="7" t="s">
        <v>14</v>
      </c>
    </row>
    <row r="14" spans="1:3" ht="17.25" thickBot="1" x14ac:dyDescent="0.3">
      <c r="A14" s="7" t="s">
        <v>103</v>
      </c>
      <c r="B14" s="7" t="s">
        <v>46</v>
      </c>
      <c r="C14" s="7" t="s">
        <v>48</v>
      </c>
    </row>
    <row r="15" spans="1:3" ht="17.25" thickBot="1" x14ac:dyDescent="0.3">
      <c r="A15" s="9" t="s">
        <v>109</v>
      </c>
      <c r="B15" s="8" t="s">
        <v>47</v>
      </c>
      <c r="C15" s="9" t="s">
        <v>49</v>
      </c>
    </row>
    <row r="16" spans="1:3" ht="17.25" thickBot="1" x14ac:dyDescent="0.3">
      <c r="A16" s="9" t="s">
        <v>110</v>
      </c>
      <c r="B16" s="8" t="s">
        <v>50</v>
      </c>
      <c r="C16" s="9" t="s">
        <v>15</v>
      </c>
    </row>
    <row r="17" spans="1:3" ht="17.25" thickBot="1" x14ac:dyDescent="0.3">
      <c r="A17" s="9" t="s">
        <v>114</v>
      </c>
      <c r="B17" s="8" t="s">
        <v>51</v>
      </c>
      <c r="C17" s="9" t="s">
        <v>52</v>
      </c>
    </row>
    <row r="18" spans="1:3" ht="17.25" thickBot="1" x14ac:dyDescent="0.3">
      <c r="A18" s="9" t="s">
        <v>112</v>
      </c>
      <c r="B18" s="8" t="s">
        <v>16</v>
      </c>
      <c r="C18" s="9" t="s">
        <v>17</v>
      </c>
    </row>
    <row r="19" spans="1:3" ht="17.25" thickBot="1" x14ac:dyDescent="0.3">
      <c r="A19" s="9" t="s">
        <v>113</v>
      </c>
      <c r="B19" s="8" t="s">
        <v>18</v>
      </c>
      <c r="C19" s="9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65" t="s">
        <v>96</v>
      </c>
      <c r="B1" s="66" t="s">
        <v>97</v>
      </c>
      <c r="C1" s="65" t="s">
        <v>46</v>
      </c>
      <c r="D1" s="66" t="s">
        <v>48</v>
      </c>
    </row>
    <row r="2" spans="1:4" x14ac:dyDescent="0.25">
      <c r="A2" s="65" t="s">
        <v>98</v>
      </c>
      <c r="B2" s="66" t="s">
        <v>99</v>
      </c>
      <c r="C2" s="65" t="s">
        <v>47</v>
      </c>
      <c r="D2" s="66" t="s">
        <v>49</v>
      </c>
    </row>
    <row r="3" spans="1:4" x14ac:dyDescent="0.25">
      <c r="A3" s="65" t="s">
        <v>100</v>
      </c>
      <c r="B3" s="66" t="s">
        <v>101</v>
      </c>
      <c r="C3" s="65" t="s">
        <v>50</v>
      </c>
      <c r="D3" s="66" t="s">
        <v>15</v>
      </c>
    </row>
    <row r="4" spans="1:4" x14ac:dyDescent="0.25">
      <c r="A4" s="65" t="s">
        <v>102</v>
      </c>
      <c r="B4" s="66" t="s">
        <v>103</v>
      </c>
      <c r="C4" s="65" t="s">
        <v>51</v>
      </c>
      <c r="D4" s="66" t="s">
        <v>52</v>
      </c>
    </row>
    <row r="5" spans="1:4" x14ac:dyDescent="0.25">
      <c r="A5" s="65" t="s">
        <v>104</v>
      </c>
      <c r="B5" s="66" t="s">
        <v>105</v>
      </c>
      <c r="C5" s="65" t="s">
        <v>16</v>
      </c>
      <c r="D5" s="66" t="s">
        <v>17</v>
      </c>
    </row>
    <row r="6" spans="1:4" x14ac:dyDescent="0.25">
      <c r="A6" s="65" t="s">
        <v>106</v>
      </c>
      <c r="B6" s="66" t="s">
        <v>107</v>
      </c>
      <c r="C6" s="65" t="s">
        <v>18</v>
      </c>
      <c r="D6" s="66" t="s">
        <v>19</v>
      </c>
    </row>
    <row r="8" spans="1:4" ht="30.75" thickBot="1" x14ac:dyDescent="0.3">
      <c r="A8" s="67" t="s">
        <v>108</v>
      </c>
      <c r="B8" s="67" t="s">
        <v>12</v>
      </c>
      <c r="C8" s="67" t="s">
        <v>13</v>
      </c>
      <c r="D8" s="67" t="s">
        <v>14</v>
      </c>
    </row>
    <row r="9" spans="1:4" x14ac:dyDescent="0.25">
      <c r="A9" s="65" t="s">
        <v>96</v>
      </c>
      <c r="B9" s="66" t="s">
        <v>103</v>
      </c>
      <c r="C9" s="65" t="s">
        <v>46</v>
      </c>
      <c r="D9" s="66" t="s">
        <v>48</v>
      </c>
    </row>
    <row r="10" spans="1:4" x14ac:dyDescent="0.25">
      <c r="A10" s="65" t="s">
        <v>98</v>
      </c>
      <c r="B10" s="66" t="s">
        <v>109</v>
      </c>
      <c r="C10" s="65" t="s">
        <v>47</v>
      </c>
      <c r="D10" s="66" t="s">
        <v>49</v>
      </c>
    </row>
    <row r="11" spans="1:4" x14ac:dyDescent="0.25">
      <c r="A11" s="65" t="s">
        <v>100</v>
      </c>
      <c r="B11" s="66" t="s">
        <v>110</v>
      </c>
      <c r="C11" s="65" t="s">
        <v>50</v>
      </c>
      <c r="D11" s="66" t="s">
        <v>15</v>
      </c>
    </row>
    <row r="12" spans="1:4" ht="28.5" x14ac:dyDescent="0.25">
      <c r="A12" s="65" t="s">
        <v>102</v>
      </c>
      <c r="B12" s="66" t="s">
        <v>111</v>
      </c>
      <c r="C12" s="65" t="s">
        <v>51</v>
      </c>
      <c r="D12" s="66" t="s">
        <v>52</v>
      </c>
    </row>
    <row r="13" spans="1:4" x14ac:dyDescent="0.25">
      <c r="A13" s="65" t="s">
        <v>104</v>
      </c>
      <c r="B13" s="66" t="s">
        <v>112</v>
      </c>
      <c r="C13" s="65" t="s">
        <v>16</v>
      </c>
      <c r="D13" s="66" t="s">
        <v>17</v>
      </c>
    </row>
    <row r="14" spans="1:4" x14ac:dyDescent="0.25">
      <c r="A14" s="65" t="s">
        <v>106</v>
      </c>
      <c r="B14" s="66" t="s">
        <v>113</v>
      </c>
      <c r="C14" s="65" t="s">
        <v>18</v>
      </c>
      <c r="D14" s="66" t="s">
        <v>19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2024-05-28T17:58:37Z</dcterms:modified>
</cp:coreProperties>
</file>