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6CF60ED2-680F-445C-8F74-28E3A7EFBF52}" xr6:coauthVersionLast="47" xr6:coauthVersionMax="47" xr10:uidLastSave="{00000000-0000-0000-0000-000000000000}"/>
  <bookViews>
    <workbookView xWindow="27315" yWindow="870" windowWidth="22980" windowHeight="1902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I1" i="1"/>
  <c r="G2" i="1" s="1"/>
  <c r="F69" i="2"/>
  <c r="F63" i="2"/>
  <c r="F57" i="2"/>
  <c r="F51" i="2"/>
  <c r="F44" i="2"/>
  <c r="F38" i="2"/>
  <c r="F33" i="2"/>
  <c r="F28" i="2"/>
  <c r="F22" i="2"/>
  <c r="F16" i="2"/>
  <c r="F10" i="2"/>
  <c r="F4" i="2"/>
  <c r="G13" i="1"/>
  <c r="G12" i="1"/>
  <c r="G11" i="1"/>
  <c r="G10" i="1"/>
  <c r="G9" i="1"/>
  <c r="G8" i="1"/>
  <c r="G7" i="1"/>
  <c r="G6" i="1"/>
  <c r="G5" i="1"/>
  <c r="G4" i="1"/>
  <c r="G3" i="1"/>
  <c r="F3" i="5"/>
  <c r="G3" i="5" s="1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D12" i="5" s="1"/>
  <c r="E12" i="5" s="1"/>
  <c r="F12" i="5" s="1"/>
  <c r="G12" i="5" s="1"/>
  <c r="A13" i="5" s="1"/>
  <c r="B13" i="5" s="1"/>
  <c r="C13" i="5" s="1"/>
  <c r="D13" i="5" s="1"/>
  <c r="E13" i="5" s="1"/>
  <c r="F13" i="5" s="1"/>
  <c r="G13" i="5" s="1"/>
  <c r="A14" i="5" s="1"/>
  <c r="B14" i="5" s="1"/>
  <c r="C14" i="5" s="1"/>
  <c r="D14" i="5" s="1"/>
  <c r="E14" i="5" s="1"/>
  <c r="F14" i="5" s="1"/>
  <c r="G14" i="5" s="1"/>
  <c r="A15" i="5" s="1"/>
  <c r="B15" i="5" s="1"/>
  <c r="C15" i="5" s="1"/>
  <c r="D15" i="5" s="1"/>
  <c r="E15" i="5" s="1"/>
  <c r="F15" i="5" s="1"/>
  <c r="G15" i="5" s="1"/>
  <c r="A16" i="5" s="1"/>
  <c r="B16" i="5" s="1"/>
  <c r="C16" i="5" s="1"/>
  <c r="D16" i="5" s="1"/>
  <c r="E16" i="5" s="1"/>
  <c r="F16" i="5" s="1"/>
  <c r="C69" i="2"/>
  <c r="C63" i="2"/>
  <c r="C57" i="2"/>
  <c r="B61" i="2"/>
  <c r="C59" i="2"/>
  <c r="C46" i="2"/>
  <c r="C18" i="2"/>
  <c r="A15" i="1"/>
  <c r="A13" i="1"/>
  <c r="A14" i="1"/>
  <c r="E33" i="2" l="1"/>
  <c r="E34" i="2" s="1"/>
  <c r="E35" i="2" s="1"/>
  <c r="E28" i="2"/>
  <c r="E29" i="2" s="1"/>
  <c r="E30" i="2" s="1"/>
  <c r="E31" i="2" s="1"/>
  <c r="E22" i="2"/>
  <c r="E23" i="2" s="1"/>
  <c r="E24" i="2" s="1"/>
  <c r="E25" i="2" s="1"/>
  <c r="E26" i="2" s="1"/>
  <c r="E16" i="2"/>
  <c r="E17" i="2" s="1"/>
  <c r="E10" i="2"/>
  <c r="E11" i="2" s="1"/>
  <c r="E12" i="2" s="1"/>
  <c r="E13" i="2" s="1"/>
  <c r="E14" i="2" s="1"/>
  <c r="E4" i="2"/>
  <c r="E5" i="2" s="1"/>
  <c r="E6" i="2" s="1"/>
  <c r="E7" i="2" s="1"/>
  <c r="E8" i="2" s="1"/>
  <c r="E38" i="2"/>
  <c r="E39" i="2" s="1"/>
  <c r="E40" i="2" s="1"/>
  <c r="E41" i="2" s="1"/>
  <c r="E42" i="2" s="1"/>
  <c r="C4" i="2"/>
  <c r="C51" i="2"/>
  <c r="E69" i="2"/>
  <c r="E70" i="2" s="1"/>
  <c r="E71" i="2" s="1"/>
  <c r="E72" i="2" s="1"/>
  <c r="E73" i="2" s="1"/>
  <c r="E74" i="2" s="1"/>
  <c r="E63" i="2"/>
  <c r="E64" i="2" s="1"/>
  <c r="E65" i="2" s="1"/>
  <c r="E66" i="2" s="1"/>
  <c r="E67" i="2" s="1"/>
  <c r="E57" i="2"/>
  <c r="E58" i="2" s="1"/>
  <c r="E59" i="2" s="1"/>
  <c r="E60" i="2" s="1"/>
  <c r="E61" i="2" s="1"/>
  <c r="E51" i="2"/>
  <c r="E52" i="2" s="1"/>
  <c r="E53" i="2" s="1"/>
  <c r="E54" i="2" s="1"/>
  <c r="E55" i="2" s="1"/>
  <c r="E44" i="2"/>
  <c r="E45" i="2" s="1"/>
  <c r="E46" i="2" s="1"/>
  <c r="E47" i="2" s="1"/>
  <c r="E48" i="2" s="1"/>
  <c r="E49" i="2" s="1"/>
  <c r="C28" i="2"/>
  <c r="C41" i="2"/>
  <c r="B6" i="2"/>
  <c r="B7" i="2" s="1"/>
  <c r="B8" i="2" s="1"/>
  <c r="B11" i="2" s="1"/>
  <c r="B12" i="2" s="1"/>
  <c r="B13" i="2" s="1"/>
  <c r="B14" i="2" s="1"/>
  <c r="A10" i="2"/>
  <c r="A4" i="2"/>
  <c r="B17" i="2" l="1"/>
  <c r="B18" i="2" s="1"/>
  <c r="E18" i="2"/>
  <c r="E19" i="2" s="1"/>
  <c r="E20" i="2" s="1"/>
  <c r="B19" i="2" l="1"/>
  <c r="B20" i="2" s="1"/>
  <c r="B23" i="2" s="1"/>
  <c r="B24" i="2" s="1"/>
  <c r="A4" i="1"/>
  <c r="A5" i="1"/>
  <c r="B29" i="2" l="1"/>
  <c r="B30" i="2" s="1"/>
  <c r="B31" i="2" s="1"/>
  <c r="B33" i="2" s="1"/>
  <c r="B25" i="2"/>
  <c r="B26" i="2" s="1"/>
  <c r="A7" i="1"/>
  <c r="A22" i="2"/>
  <c r="A6" i="1"/>
  <c r="A16" i="2"/>
  <c r="B34" i="2" l="1"/>
  <c r="B35" i="2" s="1"/>
  <c r="A8" i="1"/>
  <c r="A28" i="2"/>
  <c r="A9" i="1"/>
  <c r="A33" i="2"/>
  <c r="B40" i="2" l="1"/>
  <c r="B41" i="2" s="1"/>
  <c r="A11" i="1"/>
  <c r="A44" i="2"/>
  <c r="A10" i="1"/>
  <c r="A38" i="2"/>
  <c r="B42" i="2" l="1"/>
  <c r="B45" i="2" s="1"/>
  <c r="B46" i="2" s="1"/>
  <c r="B47" i="2" s="1"/>
  <c r="B48" i="2" s="1"/>
  <c r="A12" i="1"/>
  <c r="A63" i="2" s="1"/>
  <c r="A51" i="2"/>
  <c r="A69" i="2"/>
  <c r="A57" i="2"/>
  <c r="B49" i="2" l="1"/>
  <c r="B52" i="2" s="1"/>
  <c r="B53" i="2" s="1"/>
  <c r="B54" i="2" l="1"/>
  <c r="B55" i="2" s="1"/>
  <c r="B58" i="2" s="1"/>
  <c r="B59" i="2" s="1"/>
  <c r="B60" i="2" s="1"/>
  <c r="B64" i="2" l="1"/>
  <c r="B65" i="2" s="1"/>
  <c r="B66" i="2" s="1"/>
  <c r="B67" i="2" s="1"/>
  <c r="B70" i="2" s="1"/>
  <c r="B71" i="2" s="1"/>
  <c r="B72" i="2" s="1"/>
  <c r="B73" i="2" s="1"/>
  <c r="B74" i="2" s="1"/>
</calcChain>
</file>

<file path=xl/sharedStrings.xml><?xml version="1.0" encoding="utf-8"?>
<sst xmlns="http://schemas.openxmlformats.org/spreadsheetml/2006/main" count="244" uniqueCount="120">
  <si>
    <t>Call Date</t>
  </si>
  <si>
    <t>Joint with 802.11 CoxSC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</si>
  <si>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</si>
  <si>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</si>
  <si>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</si>
  <si>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</si>
  <si>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</si>
  <si>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</si>
  <si>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</si>
  <si>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Editors Report</t>
  </si>
  <si>
    <t>Recess</t>
  </si>
  <si>
    <t>Opening and reminders</t>
  </si>
  <si>
    <t>Proposed Main Theme(s)</t>
  </si>
  <si>
    <t>March planning</t>
  </si>
  <si>
    <t>Local Time</t>
  </si>
  <si>
    <t>Time Zone</t>
  </si>
  <si>
    <t>UTC Offset</t>
  </si>
  <si>
    <t>GMT</t>
  </si>
  <si>
    <t>CET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</si>
  <si>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</si>
  <si>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</si>
  <si>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</si>
  <si>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</si>
  <si>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</si>
  <si>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</si>
  <si>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</si>
  <si>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</si>
  <si>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</si>
  <si>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</si>
  <si>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Editor</t>
  </si>
  <si>
    <t>TBD</t>
  </si>
  <si>
    <t>Document link</t>
  </si>
  <si>
    <t>Adjourn</t>
  </si>
  <si>
    <t>Coexistence (Joint w/11)</t>
  </si>
  <si>
    <t>Editor's corner</t>
  </si>
  <si>
    <t>Comment Review</t>
  </si>
  <si>
    <t>Chaplin</t>
  </si>
  <si>
    <t>Technical Topic:  CCA Modes</t>
  </si>
  <si>
    <t>Carlos A.</t>
  </si>
  <si>
    <t>More comment resolution</t>
  </si>
  <si>
    <t>Comment resolution, planning</t>
  </si>
  <si>
    <t>Billy</t>
  </si>
  <si>
    <t>Coexistence related comments</t>
  </si>
  <si>
    <t>Carlos</t>
  </si>
  <si>
    <t>Lead</t>
  </si>
  <si>
    <t>Macrc/Ben</t>
  </si>
  <si>
    <t>Comment Resolution</t>
  </si>
  <si>
    <t xml:space="preserve"> CIDs: 279, 280, 276, 283, 285, 277, 278, 284, 161, 76</t>
  </si>
  <si>
    <t>Editor's report</t>
  </si>
  <si>
    <t>Comment review and resolution</t>
  </si>
  <si>
    <t>TG 4ab Interim Meeting, March through May</t>
  </si>
  <si>
    <t>Coexistence topics</t>
  </si>
  <si>
    <t>Mon</t>
  </si>
  <si>
    <t>Tue</t>
  </si>
  <si>
    <t>Wed</t>
  </si>
  <si>
    <t>Thr</t>
  </si>
  <si>
    <t>Fri</t>
  </si>
  <si>
    <t>Sun</t>
  </si>
  <si>
    <t>Sat</t>
  </si>
  <si>
    <t>1.6am PT (1 hour)</t>
  </si>
  <si>
    <t>2.4pm PT (1 hour)</t>
  </si>
  <si>
    <t>Wireless Interim</t>
  </si>
  <si>
    <t>Commencing 26-March-2024</t>
  </si>
  <si>
    <t>Weekly on Tuesdays 2 hours split:</t>
  </si>
  <si>
    <t>Tuesday, March 26, 2024 at 6:00:00 am</t>
  </si>
  <si>
    <t>PDT</t>
  </si>
  <si>
    <t>Tuesday, March 26, 2024 at 9:00:00 am</t>
  </si>
  <si>
    <t>EDT</t>
  </si>
  <si>
    <t>Tuesday, March 26, 2024 at 1:00:00 pm</t>
  </si>
  <si>
    <t>Tuesday, March 26, 2024 at 2:00:00 pm</t>
  </si>
  <si>
    <t>Tuesday, March 26, 2024 at 10:00:00 pm</t>
  </si>
  <si>
    <t>Tuesday, March 26, 2024 at 9:00:00 pm</t>
  </si>
  <si>
    <t>UTC-7 hours</t>
  </si>
  <si>
    <t>UTC-4 hours</t>
  </si>
  <si>
    <t>Tuesday, March 26, 2024 at 11:00:00 pm</t>
  </si>
  <si>
    <t>Wednesday, March 27, 2024 at 7:00:00 am</t>
  </si>
  <si>
    <t>Tuesday, April 2, 2024 at 6:00:00 am</t>
  </si>
  <si>
    <t>Tuesday, April 2, 2024 at 9:00:00 am</t>
  </si>
  <si>
    <t>Tuesday, April 2, 2024 at 2:00:00 pm</t>
  </si>
  <si>
    <t>BST</t>
  </si>
  <si>
    <t>Tuesday, April 2, 2024 at 3:00:00 pm</t>
  </si>
  <si>
    <t>CEST</t>
  </si>
  <si>
    <t>UTC+2 hours</t>
  </si>
  <si>
    <t>Tuesday, April 2, 2024 at 9:00:00 pm</t>
  </si>
  <si>
    <t>Tuesday, April 2, 2024 at 10:00:00 pm</t>
  </si>
  <si>
    <t>Note --&gt;</t>
  </si>
  <si>
    <t>Time--&gt;</t>
  </si>
  <si>
    <t>Note Time change to BST and CEST</t>
  </si>
  <si>
    <t>April 30 (hour 1): Joint meeting with 802.11 CoEx SC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</si>
  <si>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</si>
  <si>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</si>
  <si>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</si>
  <si>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</si>
  <si>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</si>
  <si>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</si>
  <si>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</si>
  <si>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</si>
  <si>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</si>
  <si>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</si>
  <si>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</si>
  <si>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</si>
  <si>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TG4ab Interim Meeting, March - May, 2024, Virtual (WebEx)</t>
  </si>
  <si>
    <t>Tuesday, March 26, 2024 at 4:00:00 pm</t>
  </si>
  <si>
    <t>Tuesday, March 26, 2024 at 7:00:00 pm</t>
  </si>
  <si>
    <t>Tuesday, March 27, 2024 at 12:00:00 am</t>
  </si>
  <si>
    <t>Wednesday, March 27, 2024 at 8:00:00 am</t>
  </si>
  <si>
    <t>Tuesday, April 2, 2024 at 4:00:00 pm</t>
  </si>
  <si>
    <t>Tuesday, April 2, 2024 at 7:00:00 pm</t>
  </si>
  <si>
    <t>Wednesday, April 3, 2024 at 1:00:00 am</t>
  </si>
  <si>
    <t>Wednesday, April 3, 2024 at 7:00:00 am</t>
  </si>
  <si>
    <t>Wednesday, April 3, 2024 at 8:00:00 am</t>
  </si>
  <si>
    <t>Wednesday, April 3, 2024 at 12:00:00 am</t>
  </si>
  <si>
    <t>Start PDT</t>
  </si>
  <si>
    <t>Start (PDT)</t>
  </si>
  <si>
    <t>UTC offset:</t>
  </si>
  <si>
    <t>MMS Comments</t>
  </si>
  <si>
    <t>Carl</t>
  </si>
  <si>
    <t>15-24-0156</t>
  </si>
  <si>
    <t>Review of what needs to be done</t>
  </si>
  <si>
    <t>Focus on a particular area not yet completed (or started)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</si>
</sst>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thin">
        <color theme="5"/>
      </bottom>
      <diagonal/>
    </border>
    <border>
      <left style="thin">
        <color indexed="64"/>
      </left>
      <right/>
      <top/>
      <bottom style="thin">
        <color theme="5"/>
      </bottom>
      <diagonal/>
    </border>
    <border>
      <left/>
      <right style="thin">
        <color theme="6"/>
      </right>
      <top style="thin">
        <color theme="5"/>
      </top>
      <bottom/>
      <diagonal/>
    </border>
    <border>
      <left/>
      <right style="thin">
        <color theme="6"/>
      </right>
      <top/>
      <bottom/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horizontal="left"/>
    </xf>
    <xf numFmtId="0" fontId="3" fillId="5" borderId="0" xfId="0" applyFont="1" applyFill="1" applyAlignment="1">
      <alignment horizontal="center"/>
    </xf>
    <xf numFmtId="0" fontId="4" fillId="0" borderId="0" xfId="0" applyFont="1"/>
    <xf numFmtId="0" fontId="5" fillId="6" borderId="3" xfId="0" applyFont="1" applyFill="1" applyBorder="1" applyAlignment="1">
      <alignment horizontal="left"/>
    </xf>
    <xf numFmtId="0" fontId="5" fillId="6" borderId="3" xfId="0" applyFont="1" applyFill="1" applyBorder="1"/>
    <xf numFmtId="0" fontId="5" fillId="6" borderId="3" xfId="0" applyFont="1" applyFill="1" applyBorder="1" applyAlignment="1">
      <alignment horizontal="right"/>
    </xf>
    <xf numFmtId="0" fontId="0" fillId="5" borderId="0" xfId="0" applyFill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5" fontId="0" fillId="7" borderId="0" xfId="0" applyNumberFormat="1" applyFill="1" applyAlignment="1">
      <alignment horizontal="left"/>
    </xf>
    <xf numFmtId="0" fontId="0" fillId="7" borderId="0" xfId="0" applyFill="1"/>
    <xf numFmtId="0" fontId="0" fillId="7" borderId="0" xfId="0" applyFill="1" applyAlignment="1">
      <alignment horizontal="center"/>
    </xf>
    <xf numFmtId="49" fontId="0" fillId="7" borderId="0" xfId="0" applyNumberFormat="1" applyFill="1"/>
    <xf numFmtId="20" fontId="0" fillId="7" borderId="0" xfId="0" applyNumberFormat="1" applyFill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164" fontId="0" fillId="0" borderId="11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7" fillId="5" borderId="0" xfId="0" applyNumberFormat="1" applyFont="1" applyFill="1"/>
    <xf numFmtId="164" fontId="0" fillId="7" borderId="5" xfId="0" applyNumberFormat="1" applyFill="1" applyBorder="1"/>
    <xf numFmtId="164" fontId="0" fillId="7" borderId="0" xfId="0" applyNumberFormat="1" applyFill="1"/>
    <xf numFmtId="0" fontId="1" fillId="7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5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9" fillId="5" borderId="0" xfId="0" applyNumberFormat="1" applyFont="1" applyFill="1"/>
    <xf numFmtId="164" fontId="8" fillId="0" borderId="8" xfId="0" applyNumberFormat="1" applyFont="1" applyBorder="1"/>
    <xf numFmtId="164" fontId="8" fillId="0" borderId="4" xfId="0" applyNumberFormat="1" applyFont="1" applyBorder="1"/>
    <xf numFmtId="164" fontId="10" fillId="5" borderId="3" xfId="0" applyNumberFormat="1" applyFont="1" applyFill="1" applyBorder="1"/>
    <xf numFmtId="164" fontId="10" fillId="5" borderId="0" xfId="0" applyNumberFormat="1" applyFont="1" applyFill="1"/>
    <xf numFmtId="164" fontId="10" fillId="5" borderId="11" xfId="0" applyNumberFormat="1" applyFont="1" applyFill="1" applyBorder="1"/>
    <xf numFmtId="164" fontId="10" fillId="7" borderId="0" xfId="0" applyNumberFormat="1" applyFont="1" applyFill="1"/>
    <xf numFmtId="164" fontId="10" fillId="5" borderId="19" xfId="0" applyNumberFormat="1" applyFont="1" applyFill="1" applyBorder="1"/>
    <xf numFmtId="164" fontId="11" fillId="8" borderId="0" xfId="0" applyNumberFormat="1" applyFont="1" applyFill="1"/>
    <xf numFmtId="0" fontId="1" fillId="9" borderId="0" xfId="0" quotePrefix="1" applyFont="1" applyFill="1" applyAlignment="1">
      <alignment horizontal="right"/>
    </xf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11" sqref="I11"/>
    </sheetView>
  </sheetViews>
  <sheetFormatPr defaultRowHeight="15" x14ac:dyDescent="0.25"/>
  <cols>
    <col min="1" max="7" width="8.85546875" style="33" customWidth="1"/>
    <col min="8" max="8" width="16.7109375" customWidth="1"/>
    <col min="9" max="9" width="67.7109375" customWidth="1"/>
  </cols>
  <sheetData>
    <row r="1" spans="1:9" s="70" customFormat="1" ht="18.75" x14ac:dyDescent="0.3">
      <c r="A1" s="69" t="s">
        <v>99</v>
      </c>
      <c r="B1" s="69"/>
      <c r="C1" s="69"/>
      <c r="D1" s="69"/>
      <c r="E1" s="69"/>
      <c r="F1" s="69"/>
      <c r="G1" s="69"/>
      <c r="I1" s="70" t="s">
        <v>101</v>
      </c>
    </row>
    <row r="2" spans="1:9" x14ac:dyDescent="0.25">
      <c r="A2" s="33" t="s">
        <v>57</v>
      </c>
      <c r="B2" s="33" t="s">
        <v>52</v>
      </c>
      <c r="C2" s="33" t="s">
        <v>53</v>
      </c>
      <c r="D2" s="33" t="s">
        <v>54</v>
      </c>
      <c r="E2" s="33" t="s">
        <v>55</v>
      </c>
      <c r="F2" s="33" t="s">
        <v>56</v>
      </c>
      <c r="G2" s="33" t="s">
        <v>58</v>
      </c>
    </row>
    <row r="3" spans="1:9" ht="15.75" x14ac:dyDescent="0.25">
      <c r="A3" s="52"/>
      <c r="B3" s="53"/>
      <c r="C3" s="54"/>
      <c r="D3" s="53"/>
      <c r="E3" s="53"/>
      <c r="F3" s="53">
        <f>DATE(2024,3,1)</f>
        <v>45352</v>
      </c>
      <c r="G3" s="58">
        <f>F3+1</f>
        <v>45353</v>
      </c>
      <c r="I3" s="65" t="s">
        <v>63</v>
      </c>
    </row>
    <row r="4" spans="1:9" ht="15.75" x14ac:dyDescent="0.25">
      <c r="A4" s="55">
        <f>G3+1</f>
        <v>45354</v>
      </c>
      <c r="B4" s="56">
        <f>A4+1</f>
        <v>45355</v>
      </c>
      <c r="C4" s="57">
        <f>B4+1</f>
        <v>45356</v>
      </c>
      <c r="D4" s="56">
        <f>C4+1</f>
        <v>45357</v>
      </c>
      <c r="E4" s="56">
        <f>D4+1</f>
        <v>45358</v>
      </c>
      <c r="F4" s="56">
        <f>E4+1</f>
        <v>45359</v>
      </c>
      <c r="G4" s="59">
        <f>F4+1</f>
        <v>45360</v>
      </c>
      <c r="I4" s="65" t="s">
        <v>59</v>
      </c>
    </row>
    <row r="5" spans="1:9" ht="15.75" x14ac:dyDescent="0.25">
      <c r="A5" s="55">
        <f>G4+1</f>
        <v>45361</v>
      </c>
      <c r="B5" s="56">
        <f t="shared" ref="B5:G8" si="0">A5+1</f>
        <v>45362</v>
      </c>
      <c r="C5" s="57">
        <f>B5+1</f>
        <v>45363</v>
      </c>
      <c r="D5" s="56">
        <f t="shared" ref="D5:G5" si="1">C5+1</f>
        <v>45364</v>
      </c>
      <c r="E5" s="56">
        <f t="shared" si="1"/>
        <v>45365</v>
      </c>
      <c r="F5" s="56">
        <f t="shared" si="1"/>
        <v>45366</v>
      </c>
      <c r="G5" s="35">
        <f t="shared" si="1"/>
        <v>45367</v>
      </c>
      <c r="I5" s="65" t="s">
        <v>60</v>
      </c>
    </row>
    <row r="6" spans="1:9" ht="15.75" x14ac:dyDescent="0.25">
      <c r="A6" s="36">
        <f>G5+1</f>
        <v>45368</v>
      </c>
      <c r="B6" s="33">
        <f t="shared" si="0"/>
        <v>45369</v>
      </c>
      <c r="C6" s="48">
        <f t="shared" si="0"/>
        <v>45370</v>
      </c>
      <c r="D6" s="33">
        <f t="shared" si="0"/>
        <v>45371</v>
      </c>
      <c r="E6" s="33">
        <f t="shared" si="0"/>
        <v>45372</v>
      </c>
      <c r="F6" s="33">
        <f t="shared" si="0"/>
        <v>45373</v>
      </c>
      <c r="G6" s="35">
        <f t="shared" si="0"/>
        <v>45374</v>
      </c>
      <c r="I6" s="65" t="s">
        <v>62</v>
      </c>
    </row>
    <row r="7" spans="1:9" ht="15.75" x14ac:dyDescent="0.25">
      <c r="A7" s="36">
        <f>G6+1</f>
        <v>45375</v>
      </c>
      <c r="B7" s="34">
        <f t="shared" si="0"/>
        <v>45376</v>
      </c>
      <c r="C7" s="60">
        <f t="shared" si="0"/>
        <v>45377</v>
      </c>
      <c r="D7" s="34">
        <f t="shared" si="0"/>
        <v>45378</v>
      </c>
      <c r="E7" s="34">
        <f t="shared" si="0"/>
        <v>45379</v>
      </c>
      <c r="F7" s="34">
        <f t="shared" si="0"/>
        <v>45380</v>
      </c>
      <c r="G7" s="38">
        <f t="shared" si="0"/>
        <v>45381</v>
      </c>
      <c r="I7" s="65" t="s">
        <v>88</v>
      </c>
    </row>
    <row r="8" spans="1:9" x14ac:dyDescent="0.25">
      <c r="A8" s="37">
        <f>G7+1</f>
        <v>45382</v>
      </c>
      <c r="B8" s="33">
        <f t="shared" si="0"/>
        <v>45383</v>
      </c>
      <c r="C8" s="61">
        <f t="shared" si="0"/>
        <v>45384</v>
      </c>
      <c r="D8" s="33">
        <f t="shared" si="0"/>
        <v>45385</v>
      </c>
      <c r="E8" s="33">
        <f t="shared" si="0"/>
        <v>45386</v>
      </c>
      <c r="F8" s="33">
        <f t="shared" si="0"/>
        <v>45387</v>
      </c>
      <c r="G8" s="39">
        <f t="shared" si="0"/>
        <v>45388</v>
      </c>
    </row>
    <row r="9" spans="1:9" x14ac:dyDescent="0.25">
      <c r="A9" s="36">
        <f t="shared" ref="A9:A16" si="2">G8+1</f>
        <v>45389</v>
      </c>
      <c r="B9" s="33">
        <f t="shared" ref="B9:G9" si="3">A9+1</f>
        <v>45390</v>
      </c>
      <c r="C9" s="61">
        <f t="shared" si="3"/>
        <v>45391</v>
      </c>
      <c r="D9" s="33">
        <f t="shared" si="3"/>
        <v>45392</v>
      </c>
      <c r="E9" s="33">
        <f t="shared" si="3"/>
        <v>45393</v>
      </c>
      <c r="F9" s="33">
        <f t="shared" si="3"/>
        <v>45394</v>
      </c>
      <c r="G9" s="39">
        <f t="shared" si="3"/>
        <v>45395</v>
      </c>
    </row>
    <row r="10" spans="1:9" x14ac:dyDescent="0.25">
      <c r="A10" s="36">
        <f t="shared" si="2"/>
        <v>45396</v>
      </c>
      <c r="B10" s="33">
        <f t="shared" ref="B10:G10" si="4">A10+1</f>
        <v>45397</v>
      </c>
      <c r="C10" s="61">
        <f t="shared" si="4"/>
        <v>45398</v>
      </c>
      <c r="D10" s="33">
        <f t="shared" si="4"/>
        <v>45399</v>
      </c>
      <c r="E10" s="33">
        <f t="shared" si="4"/>
        <v>45400</v>
      </c>
      <c r="F10" s="33">
        <f t="shared" si="4"/>
        <v>45401</v>
      </c>
      <c r="G10" s="39">
        <f t="shared" si="4"/>
        <v>45402</v>
      </c>
    </row>
    <row r="11" spans="1:9" x14ac:dyDescent="0.25">
      <c r="A11" s="36">
        <f t="shared" si="2"/>
        <v>45403</v>
      </c>
      <c r="B11" s="33">
        <f t="shared" ref="B11:G11" si="5">A11+1</f>
        <v>45404</v>
      </c>
      <c r="C11" s="61">
        <f t="shared" si="5"/>
        <v>45405</v>
      </c>
      <c r="D11" s="41">
        <f t="shared" si="5"/>
        <v>45406</v>
      </c>
      <c r="E11" s="41">
        <f t="shared" si="5"/>
        <v>45407</v>
      </c>
      <c r="F11" s="41">
        <f t="shared" si="5"/>
        <v>45408</v>
      </c>
      <c r="G11" s="40">
        <f t="shared" si="5"/>
        <v>45409</v>
      </c>
    </row>
    <row r="12" spans="1:9" x14ac:dyDescent="0.25">
      <c r="A12" s="42">
        <f t="shared" si="2"/>
        <v>45410</v>
      </c>
      <c r="B12" s="41">
        <f t="shared" ref="B12:G12" si="6">A12+1</f>
        <v>45411</v>
      </c>
      <c r="C12" s="62">
        <f t="shared" si="6"/>
        <v>45412</v>
      </c>
      <c r="D12" s="33">
        <f t="shared" si="6"/>
        <v>45413</v>
      </c>
      <c r="E12" s="33">
        <f t="shared" si="6"/>
        <v>45414</v>
      </c>
      <c r="F12" s="33">
        <f t="shared" si="6"/>
        <v>45415</v>
      </c>
      <c r="G12" s="43">
        <f t="shared" si="6"/>
        <v>45416</v>
      </c>
    </row>
    <row r="13" spans="1:9" x14ac:dyDescent="0.25">
      <c r="A13" s="36">
        <f t="shared" si="2"/>
        <v>45417</v>
      </c>
      <c r="B13" s="33">
        <f t="shared" ref="B13:G13" si="7">A13+1</f>
        <v>45418</v>
      </c>
      <c r="C13" s="61">
        <f t="shared" si="7"/>
        <v>45419</v>
      </c>
      <c r="D13" s="33">
        <f t="shared" si="7"/>
        <v>45420</v>
      </c>
      <c r="E13" s="33">
        <f t="shared" si="7"/>
        <v>45421</v>
      </c>
      <c r="F13" s="33">
        <f t="shared" si="7"/>
        <v>45422</v>
      </c>
      <c r="G13" s="44">
        <f t="shared" si="7"/>
        <v>45423</v>
      </c>
    </row>
    <row r="14" spans="1:9" x14ac:dyDescent="0.25">
      <c r="A14" s="49">
        <f t="shared" si="2"/>
        <v>45424</v>
      </c>
      <c r="B14" s="50">
        <f t="shared" ref="B14:G14" si="8">A14+1</f>
        <v>45425</v>
      </c>
      <c r="C14" s="63">
        <f t="shared" si="8"/>
        <v>45426</v>
      </c>
      <c r="D14" s="50">
        <f t="shared" si="8"/>
        <v>45427</v>
      </c>
      <c r="E14" s="50">
        <f t="shared" si="8"/>
        <v>45428</v>
      </c>
      <c r="F14" s="50">
        <f t="shared" si="8"/>
        <v>45429</v>
      </c>
      <c r="G14" s="44">
        <f t="shared" si="8"/>
        <v>45430</v>
      </c>
      <c r="H14" s="51" t="s">
        <v>61</v>
      </c>
    </row>
    <row r="15" spans="1:9" x14ac:dyDescent="0.25">
      <c r="A15" s="36">
        <f t="shared" si="2"/>
        <v>45431</v>
      </c>
      <c r="B15" s="33">
        <f t="shared" ref="B15:G15" si="9">A15+1</f>
        <v>45432</v>
      </c>
      <c r="C15" s="61">
        <f t="shared" si="9"/>
        <v>45433</v>
      </c>
      <c r="D15" s="33">
        <f t="shared" si="9"/>
        <v>45434</v>
      </c>
      <c r="E15" s="33">
        <f t="shared" si="9"/>
        <v>45435</v>
      </c>
      <c r="F15" s="33">
        <f t="shared" si="9"/>
        <v>45436</v>
      </c>
      <c r="G15" s="45">
        <f t="shared" si="9"/>
        <v>45437</v>
      </c>
    </row>
    <row r="16" spans="1:9" x14ac:dyDescent="0.25">
      <c r="A16" s="46">
        <f t="shared" si="2"/>
        <v>45438</v>
      </c>
      <c r="B16" s="47">
        <f t="shared" ref="B16:F16" si="10">A16+1</f>
        <v>45439</v>
      </c>
      <c r="C16" s="64">
        <f t="shared" si="10"/>
        <v>45440</v>
      </c>
      <c r="D16" s="47">
        <f t="shared" si="10"/>
        <v>45441</v>
      </c>
      <c r="E16" s="47">
        <f t="shared" si="10"/>
        <v>45442</v>
      </c>
      <c r="F16" s="45">
        <f t="shared" si="10"/>
        <v>45443</v>
      </c>
    </row>
    <row r="17" spans="8:9" ht="15.75" x14ac:dyDescent="0.25">
      <c r="H17" s="68" t="s">
        <v>100</v>
      </c>
      <c r="I17" s="4" t="s">
        <v>89</v>
      </c>
    </row>
    <row r="18" spans="8:9" x14ac:dyDescent="0.25">
      <c r="I18" s="4" t="s">
        <v>98</v>
      </c>
    </row>
    <row r="19" spans="8:9" x14ac:dyDescent="0.25">
      <c r="I19" s="27" t="s">
        <v>97</v>
      </c>
    </row>
    <row r="20" spans="8:9" x14ac:dyDescent="0.25">
      <c r="I20" t="s">
        <v>96</v>
      </c>
    </row>
    <row r="21" spans="8:9" x14ac:dyDescent="0.25">
      <c r="I21" s="27" t="s">
        <v>90</v>
      </c>
    </row>
    <row r="22" spans="8:9" x14ac:dyDescent="0.25">
      <c r="I22" t="s">
        <v>91</v>
      </c>
    </row>
    <row r="23" spans="8:9" x14ac:dyDescent="0.25">
      <c r="I23" s="27" t="s">
        <v>92</v>
      </c>
    </row>
    <row r="24" spans="8:9" x14ac:dyDescent="0.25">
      <c r="I24" t="s">
        <v>93</v>
      </c>
    </row>
    <row r="25" spans="8:9" x14ac:dyDescent="0.25">
      <c r="I25" s="27" t="s">
        <v>94</v>
      </c>
    </row>
    <row r="26" spans="8:9" x14ac:dyDescent="0.25">
      <c r="I26" s="27" t="s">
        <v>95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I15"/>
  <sheetViews>
    <sheetView workbookViewId="0">
      <selection activeCell="B3" sqref="B3"/>
    </sheetView>
  </sheetViews>
  <sheetFormatPr defaultRowHeight="15" x14ac:dyDescent="0.25"/>
  <cols>
    <col min="1" max="1" width="15.140625" style="1" customWidth="1"/>
    <col min="2" max="2" width="26.7109375" customWidth="1"/>
    <col min="4" max="4" width="14.140625" style="25" customWidth="1"/>
    <col min="5" max="5" width="43.7109375" style="6" customWidth="1"/>
  </cols>
  <sheetData>
    <row r="1" spans="1:9" x14ac:dyDescent="0.25">
      <c r="A1" s="1" t="s">
        <v>0</v>
      </c>
      <c r="B1" t="s">
        <v>12</v>
      </c>
      <c r="C1" t="s">
        <v>6</v>
      </c>
      <c r="D1" s="25" t="s">
        <v>44</v>
      </c>
      <c r="E1" s="6" t="s">
        <v>4</v>
      </c>
      <c r="F1" t="s">
        <v>113</v>
      </c>
      <c r="G1" t="s">
        <v>5</v>
      </c>
      <c r="H1" t="s">
        <v>114</v>
      </c>
      <c r="I1">
        <f>'Agenda Details'!E1</f>
        <v>-7</v>
      </c>
    </row>
    <row r="2" spans="1:9" x14ac:dyDescent="0.25">
      <c r="A2" s="2">
        <v>45377</v>
      </c>
      <c r="B2" t="s">
        <v>115</v>
      </c>
      <c r="C2">
        <v>1</v>
      </c>
      <c r="F2" s="3">
        <v>0.25</v>
      </c>
      <c r="G2" s="3">
        <f>F2+TIME(-(I1),0,0)</f>
        <v>0.54166666666666674</v>
      </c>
    </row>
    <row r="3" spans="1:9" x14ac:dyDescent="0.25">
      <c r="A3" s="2">
        <v>45377</v>
      </c>
      <c r="B3" t="s">
        <v>46</v>
      </c>
      <c r="C3">
        <v>2</v>
      </c>
      <c r="F3" s="3">
        <v>0.66666666666666663</v>
      </c>
      <c r="G3" s="3">
        <f t="shared" ref="G3:G13" si="0">F3+TIME(-(I2),0,0)</f>
        <v>0.66666666666666663</v>
      </c>
    </row>
    <row r="4" spans="1:9" x14ac:dyDescent="0.25">
      <c r="A4" s="2">
        <f t="shared" ref="A4:A15" si="1">A2+7</f>
        <v>45384</v>
      </c>
      <c r="B4" t="s">
        <v>46</v>
      </c>
      <c r="C4">
        <v>1</v>
      </c>
      <c r="F4" s="3">
        <v>0.25</v>
      </c>
      <c r="G4" s="3">
        <f t="shared" si="0"/>
        <v>0.25</v>
      </c>
    </row>
    <row r="5" spans="1:9" x14ac:dyDescent="0.25">
      <c r="A5" s="2">
        <f t="shared" si="1"/>
        <v>45384</v>
      </c>
      <c r="B5" t="s">
        <v>46</v>
      </c>
      <c r="C5">
        <v>2</v>
      </c>
      <c r="F5" s="3">
        <v>0.66666666666666663</v>
      </c>
      <c r="G5" s="3">
        <f t="shared" si="0"/>
        <v>0.66666666666666663</v>
      </c>
    </row>
    <row r="6" spans="1:9" x14ac:dyDescent="0.25">
      <c r="A6" s="2">
        <f t="shared" si="1"/>
        <v>45391</v>
      </c>
      <c r="B6" t="s">
        <v>46</v>
      </c>
      <c r="C6">
        <v>1</v>
      </c>
      <c r="F6" s="3">
        <v>0.25</v>
      </c>
      <c r="G6" s="3">
        <f t="shared" si="0"/>
        <v>0.25</v>
      </c>
    </row>
    <row r="7" spans="1:9" x14ac:dyDescent="0.25">
      <c r="A7" s="2">
        <f t="shared" si="1"/>
        <v>45391</v>
      </c>
      <c r="B7" t="s">
        <v>46</v>
      </c>
      <c r="C7">
        <v>2</v>
      </c>
      <c r="F7" s="3">
        <v>0.66666666666666663</v>
      </c>
      <c r="G7" s="3">
        <f t="shared" si="0"/>
        <v>0.66666666666666663</v>
      </c>
    </row>
    <row r="8" spans="1:9" x14ac:dyDescent="0.25">
      <c r="A8" s="2">
        <f t="shared" si="1"/>
        <v>45398</v>
      </c>
      <c r="B8" t="s">
        <v>46</v>
      </c>
      <c r="C8">
        <v>1</v>
      </c>
      <c r="F8" s="3">
        <v>0.25</v>
      </c>
      <c r="G8" s="3">
        <f t="shared" si="0"/>
        <v>0.25</v>
      </c>
    </row>
    <row r="9" spans="1:9" x14ac:dyDescent="0.25">
      <c r="A9" s="2">
        <f t="shared" si="1"/>
        <v>45398</v>
      </c>
      <c r="B9" t="s">
        <v>46</v>
      </c>
      <c r="C9">
        <v>2</v>
      </c>
      <c r="F9" s="3">
        <v>0.66666666666666663</v>
      </c>
      <c r="G9" s="3">
        <f t="shared" si="0"/>
        <v>0.66666666666666663</v>
      </c>
    </row>
    <row r="10" spans="1:9" x14ac:dyDescent="0.25">
      <c r="A10" s="2">
        <f t="shared" si="1"/>
        <v>45405</v>
      </c>
      <c r="B10" t="s">
        <v>46</v>
      </c>
      <c r="C10">
        <v>1</v>
      </c>
      <c r="F10" s="3">
        <v>0.25</v>
      </c>
      <c r="G10" s="3">
        <f t="shared" si="0"/>
        <v>0.25</v>
      </c>
    </row>
    <row r="11" spans="1:9" x14ac:dyDescent="0.25">
      <c r="A11" s="2">
        <f t="shared" si="1"/>
        <v>45405</v>
      </c>
      <c r="B11" t="s">
        <v>42</v>
      </c>
      <c r="C11">
        <v>2</v>
      </c>
      <c r="D11" s="25" t="s">
        <v>43</v>
      </c>
      <c r="E11" s="6" t="s">
        <v>47</v>
      </c>
      <c r="F11" s="3">
        <v>0.66666666666666663</v>
      </c>
      <c r="G11" s="3">
        <f t="shared" si="0"/>
        <v>0.66666666666666663</v>
      </c>
    </row>
    <row r="12" spans="1:9" x14ac:dyDescent="0.25">
      <c r="A12" s="28">
        <f t="shared" si="1"/>
        <v>45412</v>
      </c>
      <c r="B12" s="29" t="s">
        <v>33</v>
      </c>
      <c r="C12" s="29">
        <v>1</v>
      </c>
      <c r="D12" s="30" t="s">
        <v>45</v>
      </c>
      <c r="E12" s="31" t="s">
        <v>1</v>
      </c>
      <c r="F12" s="32">
        <v>0.25</v>
      </c>
      <c r="G12" s="3">
        <f t="shared" si="0"/>
        <v>0.25</v>
      </c>
    </row>
    <row r="13" spans="1:9" x14ac:dyDescent="0.25">
      <c r="A13" s="2">
        <f t="shared" si="1"/>
        <v>45412</v>
      </c>
      <c r="B13" t="s">
        <v>40</v>
      </c>
      <c r="C13">
        <v>2</v>
      </c>
      <c r="F13" s="3">
        <v>0.66666666666666663</v>
      </c>
      <c r="G13" s="3">
        <f t="shared" si="0"/>
        <v>0.66666666666666663</v>
      </c>
    </row>
    <row r="14" spans="1:9" x14ac:dyDescent="0.25">
      <c r="A14" s="2">
        <f t="shared" si="1"/>
        <v>45419</v>
      </c>
    </row>
    <row r="15" spans="1:9" x14ac:dyDescent="0.25">
      <c r="A15" s="2">
        <f t="shared" si="1"/>
        <v>45419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74"/>
  <sheetViews>
    <sheetView tabSelected="1" zoomScale="120" zoomScaleNormal="120" workbookViewId="0">
      <selection activeCell="D15" sqref="D15"/>
    </sheetView>
  </sheetViews>
  <sheetFormatPr defaultRowHeight="15" x14ac:dyDescent="0.25"/>
  <cols>
    <col min="1" max="1" width="10.7109375" style="1" customWidth="1"/>
    <col min="2" max="2" width="5.85546875" style="25" customWidth="1"/>
    <col min="3" max="3" width="45.7109375" customWidth="1"/>
    <col min="4" max="4" width="8.28515625" customWidth="1"/>
    <col min="7" max="7" width="19.140625" style="25" customWidth="1"/>
    <col min="8" max="8" width="10.85546875" customWidth="1"/>
    <col min="9" max="9" width="18.7109375" customWidth="1"/>
  </cols>
  <sheetData>
    <row r="1" spans="1:9" ht="15.75" x14ac:dyDescent="0.25">
      <c r="A1" s="16"/>
      <c r="B1" s="22"/>
      <c r="C1" s="17" t="s">
        <v>50</v>
      </c>
      <c r="D1" s="15" t="s">
        <v>114</v>
      </c>
      <c r="E1" s="15">
        <v>-7</v>
      </c>
      <c r="F1" s="15"/>
      <c r="G1" s="22"/>
    </row>
    <row r="2" spans="1:9" ht="15.75" x14ac:dyDescent="0.25">
      <c r="A2" s="16"/>
      <c r="B2" s="22"/>
      <c r="C2" s="17" t="s">
        <v>26</v>
      </c>
      <c r="D2" s="15"/>
      <c r="E2" s="15"/>
      <c r="F2" s="15"/>
      <c r="G2" s="22"/>
    </row>
    <row r="3" spans="1:9" s="18" customFormat="1" x14ac:dyDescent="0.25">
      <c r="A3" s="19" t="s">
        <v>0</v>
      </c>
      <c r="B3" s="23" t="s">
        <v>2</v>
      </c>
      <c r="C3" s="20" t="s">
        <v>3</v>
      </c>
      <c r="D3" s="21" t="s">
        <v>7</v>
      </c>
      <c r="E3" s="21" t="s">
        <v>112</v>
      </c>
      <c r="F3" s="21" t="s">
        <v>5</v>
      </c>
      <c r="G3" s="23" t="s">
        <v>27</v>
      </c>
      <c r="I3" s="18" t="s">
        <v>31</v>
      </c>
    </row>
    <row r="4" spans="1:9" s="4" customFormat="1" x14ac:dyDescent="0.25">
      <c r="A4" s="26">
        <f>Summary!$A$2</f>
        <v>45377</v>
      </c>
      <c r="B4" s="24"/>
      <c r="C4" s="4">
        <f>Summary!$E$2</f>
        <v>0</v>
      </c>
      <c r="E4" s="5">
        <f>Summary!F2</f>
        <v>0.25</v>
      </c>
      <c r="F4" s="5">
        <f>E4+TIME(-$E$1,0,0)</f>
        <v>0.54166666666666674</v>
      </c>
      <c r="G4" s="24"/>
    </row>
    <row r="5" spans="1:9" x14ac:dyDescent="0.25">
      <c r="A5" s="2"/>
      <c r="B5" s="25">
        <v>1</v>
      </c>
      <c r="C5" t="s">
        <v>8</v>
      </c>
      <c r="D5">
        <v>15</v>
      </c>
      <c r="E5" s="3">
        <f>E4+TIME(0,D4,0)</f>
        <v>0.25</v>
      </c>
      <c r="F5" s="3"/>
      <c r="G5" s="25" t="s">
        <v>28</v>
      </c>
      <c r="I5" s="27"/>
    </row>
    <row r="6" spans="1:9" x14ac:dyDescent="0.25">
      <c r="B6" s="25">
        <f>B5+1</f>
        <v>2</v>
      </c>
      <c r="C6" t="s">
        <v>9</v>
      </c>
      <c r="D6">
        <v>15</v>
      </c>
      <c r="E6" s="3">
        <f>E5+TIME(0,D5,0)</f>
        <v>0.26041666666666669</v>
      </c>
      <c r="G6" s="25" t="s">
        <v>29</v>
      </c>
    </row>
    <row r="7" spans="1:9" x14ac:dyDescent="0.25">
      <c r="B7" s="25">
        <f>B6+1</f>
        <v>3</v>
      </c>
      <c r="C7" t="str">
        <f>Summary!$B$2</f>
        <v>MMS Comments</v>
      </c>
      <c r="D7">
        <v>30</v>
      </c>
      <c r="E7" s="3">
        <f>E6+TIME(0,D6,0)</f>
        <v>0.27083333333333337</v>
      </c>
      <c r="G7" s="25" t="s">
        <v>116</v>
      </c>
      <c r="H7" t="s">
        <v>117</v>
      </c>
      <c r="I7" s="27"/>
    </row>
    <row r="8" spans="1:9" x14ac:dyDescent="0.25">
      <c r="B8" s="25">
        <f>B7+1</f>
        <v>4</v>
      </c>
      <c r="C8" t="s">
        <v>10</v>
      </c>
      <c r="D8">
        <v>0</v>
      </c>
      <c r="E8" s="3">
        <f>E7+TIME(0,D7,0)</f>
        <v>0.29166666666666669</v>
      </c>
      <c r="G8" s="25" t="s">
        <v>28</v>
      </c>
    </row>
    <row r="9" spans="1:9" x14ac:dyDescent="0.25">
      <c r="E9" s="3"/>
    </row>
    <row r="10" spans="1:9" s="4" customFormat="1" x14ac:dyDescent="0.25">
      <c r="A10" s="26">
        <f>Summary!$A$3</f>
        <v>45377</v>
      </c>
      <c r="B10" s="24"/>
      <c r="E10" s="5">
        <f>Summary!F3</f>
        <v>0.66666666666666663</v>
      </c>
      <c r="F10" s="5">
        <f>E10+TIME(-$E$1,0,0)</f>
        <v>0.95833333333333326</v>
      </c>
      <c r="G10" s="24"/>
    </row>
    <row r="11" spans="1:9" x14ac:dyDescent="0.25">
      <c r="B11" s="25">
        <f>B8+1</f>
        <v>5</v>
      </c>
      <c r="C11" t="s">
        <v>11</v>
      </c>
      <c r="D11">
        <v>5</v>
      </c>
      <c r="E11" s="3">
        <f>E10+TIME(0,D10,0)</f>
        <v>0.66666666666666663</v>
      </c>
      <c r="G11" s="25" t="s">
        <v>28</v>
      </c>
    </row>
    <row r="12" spans="1:9" x14ac:dyDescent="0.25">
      <c r="B12" s="25">
        <f>B11+1</f>
        <v>6</v>
      </c>
      <c r="C12" t="s">
        <v>118</v>
      </c>
      <c r="D12">
        <v>20</v>
      </c>
      <c r="E12" s="3">
        <f>E11+TIME(0,D11,0)</f>
        <v>0.67013888888888884</v>
      </c>
      <c r="G12" s="25" t="s">
        <v>30</v>
      </c>
      <c r="I12" s="27"/>
    </row>
    <row r="13" spans="1:9" x14ac:dyDescent="0.25">
      <c r="B13" s="25">
        <f>B12+1</f>
        <v>7</v>
      </c>
      <c r="C13" t="s">
        <v>119</v>
      </c>
      <c r="D13">
        <v>35</v>
      </c>
      <c r="E13" s="3">
        <f>E12+TIME(0,D12,0)</f>
        <v>0.68402777777777768</v>
      </c>
      <c r="G13" s="25" t="s">
        <v>30</v>
      </c>
      <c r="I13" s="27"/>
    </row>
    <row r="14" spans="1:9" x14ac:dyDescent="0.25">
      <c r="B14" s="25">
        <f>B13+1</f>
        <v>8</v>
      </c>
      <c r="C14" t="s">
        <v>10</v>
      </c>
      <c r="E14" s="3">
        <f>E13+TIME(0,D13,0)</f>
        <v>0.70833333333333326</v>
      </c>
      <c r="G14" s="25" t="s">
        <v>28</v>
      </c>
    </row>
    <row r="15" spans="1:9" x14ac:dyDescent="0.25">
      <c r="E15" s="3"/>
    </row>
    <row r="16" spans="1:9" s="4" customFormat="1" x14ac:dyDescent="0.25">
      <c r="A16" s="26">
        <f>Summary!$A$4</f>
        <v>45384</v>
      </c>
      <c r="B16" s="24"/>
      <c r="E16" s="5">
        <f>Summary!F4</f>
        <v>0.25</v>
      </c>
      <c r="F16" s="5">
        <f>E16+TIME(-$E$1,0,0)</f>
        <v>0.54166666666666674</v>
      </c>
      <c r="G16" s="24"/>
    </row>
    <row r="17" spans="1:9" x14ac:dyDescent="0.25">
      <c r="B17" s="25">
        <f>B11+1</f>
        <v>6</v>
      </c>
      <c r="C17" t="s">
        <v>11</v>
      </c>
      <c r="D17">
        <v>4</v>
      </c>
      <c r="E17" s="3">
        <f>E16+TIME(0,D16,0)</f>
        <v>0.25</v>
      </c>
      <c r="G17" s="25" t="s">
        <v>28</v>
      </c>
    </row>
    <row r="18" spans="1:9" x14ac:dyDescent="0.25">
      <c r="B18" s="25">
        <f>B17+1</f>
        <v>7</v>
      </c>
      <c r="C18" t="str">
        <f>Summary!$B$2</f>
        <v>MMS Comments</v>
      </c>
      <c r="D18">
        <v>28</v>
      </c>
      <c r="E18" s="3">
        <f>E17+TIME(0,D17,0)</f>
        <v>0.25277777777777777</v>
      </c>
      <c r="G18" s="25" t="s">
        <v>30</v>
      </c>
      <c r="I18" s="27"/>
    </row>
    <row r="19" spans="1:9" x14ac:dyDescent="0.25">
      <c r="B19" s="25">
        <f>B18+1</f>
        <v>8</v>
      </c>
      <c r="C19" t="s">
        <v>39</v>
      </c>
      <c r="D19">
        <v>28</v>
      </c>
      <c r="E19" s="3">
        <f>E18+TIME(0,D18,0)</f>
        <v>0.2722222222222222</v>
      </c>
      <c r="G19" s="25" t="s">
        <v>30</v>
      </c>
      <c r="I19" s="27"/>
    </row>
    <row r="20" spans="1:9" x14ac:dyDescent="0.25">
      <c r="B20" s="25">
        <f>B19+1</f>
        <v>9</v>
      </c>
      <c r="C20" t="s">
        <v>10</v>
      </c>
      <c r="D20">
        <v>0</v>
      </c>
      <c r="E20" s="3">
        <f>E19+TIME(0,D19,0)</f>
        <v>0.29166666666666663</v>
      </c>
      <c r="G20" s="25" t="s">
        <v>28</v>
      </c>
    </row>
    <row r="21" spans="1:9" x14ac:dyDescent="0.25">
      <c r="E21" s="3"/>
    </row>
    <row r="22" spans="1:9" s="4" customFormat="1" x14ac:dyDescent="0.25">
      <c r="A22" s="26">
        <f>Summary!$A$5</f>
        <v>45384</v>
      </c>
      <c r="B22" s="24"/>
      <c r="E22" s="5">
        <f>Summary!F5</f>
        <v>0.66666666666666663</v>
      </c>
      <c r="F22" s="5">
        <f>E22+TIME(-$E$1,0,0)</f>
        <v>0.95833333333333326</v>
      </c>
      <c r="G22" s="24"/>
    </row>
    <row r="23" spans="1:9" x14ac:dyDescent="0.25">
      <c r="B23" s="25">
        <f>B20+1</f>
        <v>10</v>
      </c>
      <c r="C23" t="s">
        <v>11</v>
      </c>
      <c r="D23">
        <v>4</v>
      </c>
      <c r="E23" s="3">
        <f>E22+TIME(0,D22,0)</f>
        <v>0.66666666666666663</v>
      </c>
      <c r="G23" s="25" t="s">
        <v>28</v>
      </c>
    </row>
    <row r="24" spans="1:9" x14ac:dyDescent="0.25">
      <c r="B24" s="25">
        <f>B23+1</f>
        <v>11</v>
      </c>
      <c r="C24" t="s">
        <v>39</v>
      </c>
      <c r="D24">
        <v>28</v>
      </c>
      <c r="E24" s="3">
        <f>E23+TIME(0,D23,0)</f>
        <v>0.6694444444444444</v>
      </c>
      <c r="G24" s="25" t="s">
        <v>30</v>
      </c>
      <c r="I24" s="27"/>
    </row>
    <row r="25" spans="1:9" x14ac:dyDescent="0.25">
      <c r="B25" s="25">
        <f>B24+1</f>
        <v>12</v>
      </c>
      <c r="C25" t="s">
        <v>39</v>
      </c>
      <c r="D25">
        <v>28</v>
      </c>
      <c r="E25" s="3">
        <f>E24+TIME(0,D24,0)</f>
        <v>0.68888888888888888</v>
      </c>
      <c r="G25" s="25" t="s">
        <v>30</v>
      </c>
      <c r="I25" s="27"/>
    </row>
    <row r="26" spans="1:9" x14ac:dyDescent="0.25">
      <c r="B26" s="25">
        <f>B25+1</f>
        <v>13</v>
      </c>
      <c r="C26" t="s">
        <v>10</v>
      </c>
      <c r="D26">
        <v>0</v>
      </c>
      <c r="E26" s="3">
        <f>E25+TIME(0,D25,0)</f>
        <v>0.70833333333333337</v>
      </c>
      <c r="G26" s="25" t="s">
        <v>28</v>
      </c>
    </row>
    <row r="27" spans="1:9" x14ac:dyDescent="0.25">
      <c r="E27" s="3"/>
    </row>
    <row r="28" spans="1:9" s="4" customFormat="1" x14ac:dyDescent="0.25">
      <c r="A28" s="26">
        <f>Summary!$A$6</f>
        <v>45391</v>
      </c>
      <c r="B28" s="24"/>
      <c r="C28" s="4" t="str">
        <f>Summary!$B$6</f>
        <v>Comment Resolution</v>
      </c>
      <c r="E28" s="5">
        <f>Summary!F6</f>
        <v>0.25</v>
      </c>
      <c r="F28" s="5">
        <f>E28+TIME(-$E$1,0,0)</f>
        <v>0.54166666666666674</v>
      </c>
      <c r="G28" s="24"/>
    </row>
    <row r="29" spans="1:9" x14ac:dyDescent="0.25">
      <c r="A29" s="2"/>
      <c r="B29" s="25">
        <f>B24+1</f>
        <v>12</v>
      </c>
      <c r="C29" t="s">
        <v>11</v>
      </c>
      <c r="D29">
        <v>4</v>
      </c>
      <c r="E29" s="3">
        <f>E28+TIME(0,D28,0)</f>
        <v>0.25</v>
      </c>
      <c r="G29" s="25" t="s">
        <v>28</v>
      </c>
    </row>
    <row r="30" spans="1:9" x14ac:dyDescent="0.25">
      <c r="B30" s="25">
        <f>B29+1</f>
        <v>13</v>
      </c>
      <c r="C30" t="s">
        <v>39</v>
      </c>
      <c r="D30">
        <v>56</v>
      </c>
      <c r="E30" s="3">
        <f>E29+TIME(0,D29,0)</f>
        <v>0.25277777777777777</v>
      </c>
      <c r="G30" s="25" t="s">
        <v>30</v>
      </c>
    </row>
    <row r="31" spans="1:9" x14ac:dyDescent="0.25">
      <c r="B31" s="25">
        <f>B30+1</f>
        <v>14</v>
      </c>
      <c r="C31" t="s">
        <v>10</v>
      </c>
      <c r="D31">
        <v>0</v>
      </c>
      <c r="E31" s="3">
        <f>E30+TIME(0,D30,0)</f>
        <v>0.29166666666666663</v>
      </c>
      <c r="G31" s="25" t="s">
        <v>28</v>
      </c>
    </row>
    <row r="33" spans="1:9" s="4" customFormat="1" x14ac:dyDescent="0.25">
      <c r="A33" s="26">
        <f>Summary!$A$7</f>
        <v>45391</v>
      </c>
      <c r="B33" s="25">
        <f>B31+1</f>
        <v>15</v>
      </c>
      <c r="C33" t="s">
        <v>11</v>
      </c>
      <c r="D33">
        <v>4</v>
      </c>
      <c r="E33" s="5">
        <f>Summary!F7</f>
        <v>0.66666666666666663</v>
      </c>
      <c r="F33" s="5">
        <f>E33+TIME(-$E$1,0,0)</f>
        <v>0.95833333333333326</v>
      </c>
      <c r="G33" s="25" t="s">
        <v>28</v>
      </c>
    </row>
    <row r="34" spans="1:9" x14ac:dyDescent="0.25">
      <c r="A34" s="2"/>
      <c r="B34" s="25">
        <f>B30+1</f>
        <v>14</v>
      </c>
      <c r="C34" t="s">
        <v>39</v>
      </c>
      <c r="D34">
        <v>56</v>
      </c>
      <c r="E34" s="3">
        <f>E33+TIME(0,D33,0)</f>
        <v>0.6694444444444444</v>
      </c>
      <c r="G34" s="25" t="s">
        <v>30</v>
      </c>
    </row>
    <row r="35" spans="1:9" x14ac:dyDescent="0.25">
      <c r="B35" s="25">
        <f>B34+1</f>
        <v>15</v>
      </c>
      <c r="C35" t="s">
        <v>10</v>
      </c>
      <c r="D35">
        <v>0</v>
      </c>
      <c r="E35" s="3">
        <f>E34+TIME(0,D34,0)</f>
        <v>0.70833333333333326</v>
      </c>
      <c r="G35" s="25" t="s">
        <v>28</v>
      </c>
    </row>
    <row r="36" spans="1:9" x14ac:dyDescent="0.25">
      <c r="E36" s="3"/>
    </row>
    <row r="37" spans="1:9" x14ac:dyDescent="0.25">
      <c r="A37" s="2"/>
    </row>
    <row r="38" spans="1:9" s="4" customFormat="1" x14ac:dyDescent="0.25">
      <c r="A38" s="26">
        <f>Summary!$A$8</f>
        <v>45398</v>
      </c>
      <c r="B38" s="24"/>
      <c r="E38" s="5">
        <f>Summary!F8</f>
        <v>0.25</v>
      </c>
      <c r="F38" s="5">
        <f>E38+TIME(-$E$1,0,0)</f>
        <v>0.54166666666666674</v>
      </c>
      <c r="G38" s="24"/>
    </row>
    <row r="39" spans="1:9" x14ac:dyDescent="0.25">
      <c r="C39" t="s">
        <v>11</v>
      </c>
      <c r="D39">
        <v>4</v>
      </c>
      <c r="E39" s="3">
        <f>E38+TIME(0,D38,0)</f>
        <v>0.25</v>
      </c>
      <c r="F39" s="5"/>
      <c r="G39" s="25" t="s">
        <v>28</v>
      </c>
    </row>
    <row r="40" spans="1:9" x14ac:dyDescent="0.25">
      <c r="B40" s="25">
        <f>B35+1</f>
        <v>16</v>
      </c>
      <c r="C40" t="s">
        <v>34</v>
      </c>
      <c r="D40">
        <v>26</v>
      </c>
      <c r="E40" s="3">
        <f>E39+TIME(0,D39,0)</f>
        <v>0.25277777777777777</v>
      </c>
      <c r="G40" s="25" t="s">
        <v>41</v>
      </c>
    </row>
    <row r="41" spans="1:9" x14ac:dyDescent="0.25">
      <c r="B41" s="25">
        <f>B40+1</f>
        <v>17</v>
      </c>
      <c r="C41" t="str">
        <f>Summary!$B$8</f>
        <v>Comment Resolution</v>
      </c>
      <c r="D41">
        <v>30</v>
      </c>
      <c r="E41" s="3">
        <f>E40+TIME(0,D40,0)</f>
        <v>0.27083333333333331</v>
      </c>
      <c r="G41" s="25" t="s">
        <v>30</v>
      </c>
      <c r="I41" s="27"/>
    </row>
    <row r="42" spans="1:9" x14ac:dyDescent="0.25">
      <c r="B42" s="25">
        <f>B41+1</f>
        <v>18</v>
      </c>
      <c r="C42" t="s">
        <v>10</v>
      </c>
      <c r="E42" s="3">
        <f>E41+TIME(0,D41,0)</f>
        <v>0.29166666666666663</v>
      </c>
      <c r="G42" s="25" t="s">
        <v>28</v>
      </c>
    </row>
    <row r="44" spans="1:9" s="4" customFormat="1" x14ac:dyDescent="0.25">
      <c r="A44" s="26">
        <f>Summary!$A$9</f>
        <v>45398</v>
      </c>
      <c r="B44" s="24"/>
      <c r="E44" s="5">
        <f>Summary!F9</f>
        <v>0.66666666666666663</v>
      </c>
      <c r="F44" s="5">
        <f>E44+TIME(-$E$1,0,0)</f>
        <v>0.95833333333333326</v>
      </c>
      <c r="G44" s="25"/>
    </row>
    <row r="45" spans="1:9" x14ac:dyDescent="0.25">
      <c r="B45" s="25">
        <f>B42+1</f>
        <v>19</v>
      </c>
      <c r="C45" t="s">
        <v>11</v>
      </c>
      <c r="D45">
        <v>4</v>
      </c>
      <c r="E45" s="3">
        <f>E44+TIME(0,D44,0)</f>
        <v>0.66666666666666663</v>
      </c>
      <c r="G45" s="25" t="s">
        <v>28</v>
      </c>
    </row>
    <row r="46" spans="1:9" x14ac:dyDescent="0.25">
      <c r="B46" s="25">
        <f>B45+1</f>
        <v>20</v>
      </c>
      <c r="C46" t="str">
        <f>Summary!$B$8</f>
        <v>Comment Resolution</v>
      </c>
      <c r="D46">
        <v>25</v>
      </c>
      <c r="E46" s="3">
        <f>E45+TIME(0,D45,0)</f>
        <v>0.6694444444444444</v>
      </c>
      <c r="G46" s="25" t="s">
        <v>30</v>
      </c>
      <c r="I46" s="27"/>
    </row>
    <row r="47" spans="1:9" x14ac:dyDescent="0.25">
      <c r="B47" s="25">
        <f>B46+1</f>
        <v>21</v>
      </c>
      <c r="C47" t="s">
        <v>39</v>
      </c>
      <c r="D47">
        <v>20</v>
      </c>
      <c r="E47" s="3">
        <f>E46+TIME(0,D46,0)</f>
        <v>0.68680555555555556</v>
      </c>
      <c r="G47" s="25" t="s">
        <v>30</v>
      </c>
      <c r="I47" s="27"/>
    </row>
    <row r="48" spans="1:9" x14ac:dyDescent="0.25">
      <c r="B48" s="25">
        <f>B47+1</f>
        <v>22</v>
      </c>
      <c r="C48" t="s">
        <v>35</v>
      </c>
      <c r="D48">
        <v>11</v>
      </c>
      <c r="E48" s="3">
        <f>E47+TIME(0,D47,0)</f>
        <v>0.7006944444444444</v>
      </c>
      <c r="G48" s="25" t="s">
        <v>36</v>
      </c>
      <c r="I48" s="27"/>
    </row>
    <row r="49" spans="1:9" x14ac:dyDescent="0.25">
      <c r="A49" s="2"/>
      <c r="B49" s="25">
        <f>B48+1</f>
        <v>23</v>
      </c>
      <c r="C49" t="s">
        <v>10</v>
      </c>
      <c r="E49" s="3">
        <f>E48+TIME(0,D48,0)</f>
        <v>0.70833333333333326</v>
      </c>
      <c r="G49" s="25" t="s">
        <v>28</v>
      </c>
    </row>
    <row r="50" spans="1:9" x14ac:dyDescent="0.25">
      <c r="A50" s="2"/>
      <c r="E50" s="3"/>
      <c r="F50" s="5"/>
    </row>
    <row r="51" spans="1:9" s="4" customFormat="1" x14ac:dyDescent="0.25">
      <c r="A51" s="26">
        <f>Summary!$A$10</f>
        <v>45405</v>
      </c>
      <c r="B51" s="24"/>
      <c r="C51" s="4" t="str">
        <f>Summary!$E$12</f>
        <v>Joint with 802.11 CoxSC</v>
      </c>
      <c r="E51" s="5">
        <f>Summary!F10</f>
        <v>0.25</v>
      </c>
      <c r="F51" s="5">
        <f>E51+TIME(-$E$1,0,0)</f>
        <v>0.54166666666666674</v>
      </c>
      <c r="G51" s="24"/>
    </row>
    <row r="52" spans="1:9" x14ac:dyDescent="0.25">
      <c r="B52" s="25">
        <f>B49+1</f>
        <v>24</v>
      </c>
      <c r="C52" t="s">
        <v>11</v>
      </c>
      <c r="D52">
        <v>5</v>
      </c>
      <c r="E52" s="3">
        <f>E51+TIME(0,D51,0)</f>
        <v>0.25</v>
      </c>
      <c r="G52" s="25" t="s">
        <v>28</v>
      </c>
    </row>
    <row r="53" spans="1:9" x14ac:dyDescent="0.25">
      <c r="B53" s="25">
        <f>B52+1</f>
        <v>25</v>
      </c>
      <c r="C53" t="s">
        <v>37</v>
      </c>
      <c r="D53">
        <v>30</v>
      </c>
      <c r="E53" s="3">
        <f>E52+TIME(0,D52,0)</f>
        <v>0.25347222222222221</v>
      </c>
      <c r="G53" s="25" t="s">
        <v>38</v>
      </c>
    </row>
    <row r="54" spans="1:9" x14ac:dyDescent="0.25">
      <c r="B54" s="25">
        <f>B53+1</f>
        <v>26</v>
      </c>
      <c r="C54" t="s">
        <v>51</v>
      </c>
      <c r="D54">
        <v>25</v>
      </c>
      <c r="E54" s="3">
        <f>E53+TIME(0,D53,0)</f>
        <v>0.27430555555555552</v>
      </c>
      <c r="G54" s="25" t="s">
        <v>38</v>
      </c>
    </row>
    <row r="55" spans="1:9" x14ac:dyDescent="0.25">
      <c r="B55" s="25">
        <f>B54+1</f>
        <v>27</v>
      </c>
      <c r="C55" t="s">
        <v>10</v>
      </c>
      <c r="E55" s="3">
        <f>E54+TIME(0,D54,0)</f>
        <v>0.29166666666666663</v>
      </c>
      <c r="G55" s="25" t="s">
        <v>28</v>
      </c>
    </row>
    <row r="56" spans="1:9" x14ac:dyDescent="0.25">
      <c r="A56" s="2"/>
      <c r="E56" s="3"/>
    </row>
    <row r="57" spans="1:9" s="4" customFormat="1" x14ac:dyDescent="0.25">
      <c r="A57" s="26">
        <f>Summary!$A$11</f>
        <v>45405</v>
      </c>
      <c r="B57" s="24"/>
      <c r="C57" s="4" t="str">
        <f>Summary!$B$11</f>
        <v>Coexistence related comments</v>
      </c>
      <c r="E57" s="5">
        <f>Summary!F11</f>
        <v>0.66666666666666663</v>
      </c>
      <c r="F57" s="5">
        <f>E57+TIME(-$E$1,0,0)</f>
        <v>0.95833333333333326</v>
      </c>
      <c r="G57" s="24"/>
    </row>
    <row r="58" spans="1:9" x14ac:dyDescent="0.25">
      <c r="B58" s="25">
        <f>B55+1</f>
        <v>28</v>
      </c>
      <c r="C58" t="s">
        <v>11</v>
      </c>
      <c r="D58">
        <v>2</v>
      </c>
      <c r="E58" s="3">
        <f>E57+TIME(0,D57,0)</f>
        <v>0.66666666666666663</v>
      </c>
      <c r="G58" s="25" t="s">
        <v>28</v>
      </c>
    </row>
    <row r="59" spans="1:9" x14ac:dyDescent="0.25">
      <c r="B59" s="25">
        <f>B58+1</f>
        <v>29</v>
      </c>
      <c r="C59" t="str">
        <f>Summary!$B$8</f>
        <v>Comment Resolution</v>
      </c>
      <c r="D59">
        <v>30</v>
      </c>
      <c r="E59" s="3">
        <f>E58+TIME(0,D58,0)</f>
        <v>0.66805555555555551</v>
      </c>
      <c r="G59" s="25" t="s">
        <v>30</v>
      </c>
      <c r="I59" s="27"/>
    </row>
    <row r="60" spans="1:9" x14ac:dyDescent="0.25">
      <c r="B60" s="25">
        <f>B59+1</f>
        <v>30</v>
      </c>
      <c r="C60" t="s">
        <v>39</v>
      </c>
      <c r="D60">
        <v>28</v>
      </c>
      <c r="E60" s="3">
        <f>E59+TIME(0,D59,0)</f>
        <v>0.68888888888888888</v>
      </c>
      <c r="G60" s="25" t="s">
        <v>30</v>
      </c>
      <c r="I60" s="27"/>
    </row>
    <row r="61" spans="1:9" x14ac:dyDescent="0.25">
      <c r="A61" s="2"/>
      <c r="B61" s="25">
        <f>B60+1</f>
        <v>31</v>
      </c>
      <c r="C61" t="s">
        <v>10</v>
      </c>
      <c r="D61">
        <v>0</v>
      </c>
      <c r="E61" s="3">
        <f>E60+TIME(0,D60,0)</f>
        <v>0.70833333333333337</v>
      </c>
      <c r="G61" s="25" t="s">
        <v>28</v>
      </c>
    </row>
    <row r="62" spans="1:9" x14ac:dyDescent="0.25">
      <c r="A62" s="2"/>
      <c r="E62" s="3"/>
    </row>
    <row r="63" spans="1:9" s="4" customFormat="1" x14ac:dyDescent="0.25">
      <c r="A63" s="26">
        <f>Summary!$A$12</f>
        <v>45412</v>
      </c>
      <c r="B63" s="24"/>
      <c r="C63" s="4" t="str">
        <f>Summary!$B$12</f>
        <v>Coexistence (Joint w/11)</v>
      </c>
      <c r="E63" s="5">
        <f>Summary!F12</f>
        <v>0.25</v>
      </c>
      <c r="F63" s="5">
        <f>E63+TIME(-$E$1,0,0)</f>
        <v>0.54166666666666674</v>
      </c>
      <c r="G63" s="24"/>
    </row>
    <row r="64" spans="1:9" x14ac:dyDescent="0.25">
      <c r="B64" s="25">
        <f>B61+1</f>
        <v>32</v>
      </c>
      <c r="C64" t="s">
        <v>11</v>
      </c>
      <c r="D64">
        <v>5</v>
      </c>
      <c r="E64" s="3">
        <f>E63+TIME(0,D63,0)</f>
        <v>0.25</v>
      </c>
      <c r="G64" s="25" t="s">
        <v>28</v>
      </c>
    </row>
    <row r="65" spans="1:9" x14ac:dyDescent="0.25">
      <c r="B65" s="25">
        <f>B64+1</f>
        <v>33</v>
      </c>
      <c r="D65">
        <v>30</v>
      </c>
      <c r="E65" s="3">
        <f>E64+TIME(0,D64,0)</f>
        <v>0.25347222222222221</v>
      </c>
      <c r="G65" s="25" t="s">
        <v>30</v>
      </c>
    </row>
    <row r="66" spans="1:9" x14ac:dyDescent="0.25">
      <c r="B66" s="25">
        <f>B65+1</f>
        <v>34</v>
      </c>
      <c r="D66">
        <v>25</v>
      </c>
      <c r="E66" s="3">
        <f>E65+TIME(0,D65,0)</f>
        <v>0.27430555555555552</v>
      </c>
      <c r="G66" s="25" t="s">
        <v>30</v>
      </c>
    </row>
    <row r="67" spans="1:9" x14ac:dyDescent="0.25">
      <c r="B67" s="25">
        <f>B66+1</f>
        <v>35</v>
      </c>
      <c r="C67" t="s">
        <v>10</v>
      </c>
      <c r="D67">
        <v>0</v>
      </c>
      <c r="E67" s="3">
        <f>E66+TIME(0,D66,0)</f>
        <v>0.29166666666666663</v>
      </c>
      <c r="G67" s="25" t="s">
        <v>28</v>
      </c>
    </row>
    <row r="68" spans="1:9" x14ac:dyDescent="0.25">
      <c r="A68" s="2"/>
    </row>
    <row r="69" spans="1:9" s="4" customFormat="1" x14ac:dyDescent="0.25">
      <c r="A69" s="26">
        <f>Summary!$A$13</f>
        <v>45412</v>
      </c>
      <c r="B69" s="24"/>
      <c r="C69" s="4" t="str">
        <f>Summary!B13</f>
        <v>Comment resolution, planning</v>
      </c>
      <c r="E69" s="5">
        <f>Summary!F11</f>
        <v>0.66666666666666663</v>
      </c>
      <c r="F69" s="5">
        <f>E69+TIME(-$E$1,0,0)</f>
        <v>0.95833333333333326</v>
      </c>
      <c r="G69" s="24"/>
    </row>
    <row r="70" spans="1:9" x14ac:dyDescent="0.25">
      <c r="B70" s="25">
        <f>B67+1</f>
        <v>36</v>
      </c>
      <c r="C70" t="s">
        <v>11</v>
      </c>
      <c r="D70">
        <v>5</v>
      </c>
      <c r="E70" s="3">
        <f>E69+TIME(0,D69,0)</f>
        <v>0.66666666666666663</v>
      </c>
      <c r="G70" s="25" t="s">
        <v>28</v>
      </c>
    </row>
    <row r="71" spans="1:9" x14ac:dyDescent="0.25">
      <c r="B71" s="25">
        <f>B70+1</f>
        <v>37</v>
      </c>
      <c r="C71" t="s">
        <v>49</v>
      </c>
      <c r="D71">
        <v>30</v>
      </c>
      <c r="E71" s="3">
        <f>E70+TIME(0,D70,0)</f>
        <v>0.67013888888888884</v>
      </c>
      <c r="G71" s="25" t="s">
        <v>36</v>
      </c>
    </row>
    <row r="72" spans="1:9" x14ac:dyDescent="0.25">
      <c r="B72" s="25">
        <f>B71+1</f>
        <v>38</v>
      </c>
      <c r="C72" t="s">
        <v>48</v>
      </c>
      <c r="D72">
        <v>15</v>
      </c>
      <c r="E72" s="3">
        <f>E71+TIME(0,D71,0)</f>
        <v>0.69097222222222221</v>
      </c>
      <c r="G72" s="25" t="s">
        <v>41</v>
      </c>
      <c r="I72" s="27"/>
    </row>
    <row r="73" spans="1:9" x14ac:dyDescent="0.25">
      <c r="B73" s="25">
        <f>B72+1</f>
        <v>39</v>
      </c>
      <c r="C73" t="s">
        <v>13</v>
      </c>
      <c r="D73">
        <v>10</v>
      </c>
      <c r="E73" s="3">
        <f>E72+TIME(0,D72,0)</f>
        <v>0.70138888888888884</v>
      </c>
      <c r="G73" s="25" t="s">
        <v>28</v>
      </c>
    </row>
    <row r="74" spans="1:9" x14ac:dyDescent="0.25">
      <c r="B74" s="25">
        <f>B73+1</f>
        <v>40</v>
      </c>
      <c r="C74" t="s">
        <v>32</v>
      </c>
      <c r="E74" s="3">
        <f>E73+TIME(0,D73,0)</f>
        <v>0.70833333333333326</v>
      </c>
      <c r="G74" s="25" t="s">
        <v>28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G18"/>
  <sheetViews>
    <sheetView workbookViewId="0">
      <selection activeCell="A15" sqref="A15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7" ht="16.5" x14ac:dyDescent="0.25">
      <c r="A1" s="13"/>
      <c r="B1" s="12"/>
      <c r="C1" s="12"/>
      <c r="E1" s="67" t="s">
        <v>87</v>
      </c>
      <c r="F1" s="12"/>
      <c r="G1" s="12"/>
    </row>
    <row r="2" spans="1:7" s="14" customFormat="1" ht="17.25" thickBot="1" x14ac:dyDescent="0.3">
      <c r="A2" s="13" t="s">
        <v>25</v>
      </c>
      <c r="B2" s="12"/>
      <c r="C2" s="12"/>
      <c r="E2" s="13" t="s">
        <v>25</v>
      </c>
      <c r="F2" s="12"/>
      <c r="G2" s="12"/>
    </row>
    <row r="3" spans="1:7" ht="17.25" thickBot="1" x14ac:dyDescent="0.3">
      <c r="A3" s="7" t="s">
        <v>14</v>
      </c>
      <c r="B3" s="7" t="s">
        <v>15</v>
      </c>
      <c r="C3" s="7" t="s">
        <v>16</v>
      </c>
      <c r="E3" s="7" t="s">
        <v>14</v>
      </c>
      <c r="F3" s="7" t="s">
        <v>15</v>
      </c>
      <c r="G3" s="7" t="s">
        <v>16</v>
      </c>
    </row>
    <row r="4" spans="1:7" ht="17.25" thickBot="1" x14ac:dyDescent="0.3">
      <c r="A4" s="9" t="s">
        <v>64</v>
      </c>
      <c r="B4" s="8" t="s">
        <v>65</v>
      </c>
      <c r="C4" s="9" t="s">
        <v>72</v>
      </c>
      <c r="E4" s="7" t="s">
        <v>76</v>
      </c>
      <c r="F4" s="7" t="s">
        <v>65</v>
      </c>
      <c r="G4" s="7" t="s">
        <v>72</v>
      </c>
    </row>
    <row r="5" spans="1:7" ht="17.25" thickBot="1" x14ac:dyDescent="0.3">
      <c r="A5" s="9" t="s">
        <v>66</v>
      </c>
      <c r="B5" s="8" t="s">
        <v>67</v>
      </c>
      <c r="C5" s="9" t="s">
        <v>73</v>
      </c>
      <c r="E5" s="9" t="s">
        <v>77</v>
      </c>
      <c r="F5" s="8" t="s">
        <v>67</v>
      </c>
      <c r="G5" s="9" t="s">
        <v>73</v>
      </c>
    </row>
    <row r="6" spans="1:7" ht="17.25" thickBot="1" x14ac:dyDescent="0.3">
      <c r="A6" s="9" t="s">
        <v>68</v>
      </c>
      <c r="B6" s="8" t="s">
        <v>17</v>
      </c>
      <c r="C6" s="9" t="s">
        <v>5</v>
      </c>
      <c r="D6" s="66" t="s">
        <v>85</v>
      </c>
      <c r="E6" s="9" t="s">
        <v>78</v>
      </c>
      <c r="F6" s="8" t="s">
        <v>79</v>
      </c>
      <c r="G6" s="9" t="s">
        <v>19</v>
      </c>
    </row>
    <row r="7" spans="1:7" ht="17.25" thickBot="1" x14ac:dyDescent="0.3">
      <c r="A7" s="9" t="s">
        <v>69</v>
      </c>
      <c r="B7" s="8" t="s">
        <v>18</v>
      </c>
      <c r="C7" s="9" t="s">
        <v>19</v>
      </c>
      <c r="D7" s="66" t="s">
        <v>86</v>
      </c>
      <c r="E7" s="9" t="s">
        <v>80</v>
      </c>
      <c r="F7" s="8" t="s">
        <v>81</v>
      </c>
      <c r="G7" s="9" t="s">
        <v>82</v>
      </c>
    </row>
    <row r="8" spans="1:7" ht="17.25" thickBot="1" x14ac:dyDescent="0.3">
      <c r="A8" s="9" t="s">
        <v>71</v>
      </c>
      <c r="B8" s="8" t="s">
        <v>20</v>
      </c>
      <c r="C8" s="9" t="s">
        <v>21</v>
      </c>
      <c r="E8" s="9" t="s">
        <v>83</v>
      </c>
      <c r="F8" s="8" t="s">
        <v>20</v>
      </c>
      <c r="G8" s="9" t="s">
        <v>21</v>
      </c>
    </row>
    <row r="9" spans="1:7" ht="17.25" thickBot="1" x14ac:dyDescent="0.3">
      <c r="A9" s="9" t="s">
        <v>70</v>
      </c>
      <c r="B9" s="8" t="s">
        <v>22</v>
      </c>
      <c r="C9" s="9" t="s">
        <v>23</v>
      </c>
      <c r="E9" s="9" t="s">
        <v>84</v>
      </c>
      <c r="F9" s="8" t="s">
        <v>22</v>
      </c>
      <c r="G9" s="9" t="s">
        <v>23</v>
      </c>
    </row>
    <row r="10" spans="1:7" ht="16.5" x14ac:dyDescent="0.25">
      <c r="A10" s="10"/>
      <c r="B10" s="11"/>
      <c r="C10" s="11"/>
      <c r="E10" s="10"/>
      <c r="F10" s="11"/>
      <c r="G10" s="11"/>
    </row>
    <row r="11" spans="1:7" ht="17.25" thickBot="1" x14ac:dyDescent="0.3">
      <c r="A11" s="13" t="s">
        <v>24</v>
      </c>
      <c r="B11" s="12"/>
      <c r="C11" s="12"/>
      <c r="E11" s="13" t="s">
        <v>24</v>
      </c>
      <c r="F11" s="12"/>
      <c r="G11" s="12"/>
    </row>
    <row r="12" spans="1:7" ht="17.25" thickBot="1" x14ac:dyDescent="0.3">
      <c r="A12" s="7" t="s">
        <v>14</v>
      </c>
      <c r="B12" s="7" t="s">
        <v>15</v>
      </c>
      <c r="C12" s="7" t="s">
        <v>16</v>
      </c>
      <c r="E12" s="7" t="s">
        <v>14</v>
      </c>
      <c r="F12" s="7" t="s">
        <v>15</v>
      </c>
      <c r="G12" s="7" t="s">
        <v>16</v>
      </c>
    </row>
    <row r="13" spans="1:7" ht="17.25" thickBot="1" x14ac:dyDescent="0.3">
      <c r="A13" s="9" t="s">
        <v>102</v>
      </c>
      <c r="B13" s="8" t="s">
        <v>65</v>
      </c>
      <c r="C13" s="9" t="s">
        <v>72</v>
      </c>
      <c r="E13" s="7" t="s">
        <v>106</v>
      </c>
      <c r="F13" s="7" t="s">
        <v>65</v>
      </c>
      <c r="G13" s="7" t="s">
        <v>72</v>
      </c>
    </row>
    <row r="14" spans="1:7" ht="17.25" thickBot="1" x14ac:dyDescent="0.3">
      <c r="A14" s="9" t="s">
        <v>103</v>
      </c>
      <c r="B14" s="8" t="s">
        <v>67</v>
      </c>
      <c r="C14" s="9" t="s">
        <v>73</v>
      </c>
      <c r="E14" s="9" t="s">
        <v>107</v>
      </c>
      <c r="F14" s="8" t="s">
        <v>67</v>
      </c>
      <c r="G14" s="9" t="s">
        <v>73</v>
      </c>
    </row>
    <row r="15" spans="1:7" ht="17.25" thickBot="1" x14ac:dyDescent="0.3">
      <c r="A15" s="9" t="s">
        <v>74</v>
      </c>
      <c r="B15" s="8" t="s">
        <v>17</v>
      </c>
      <c r="C15" s="9" t="s">
        <v>5</v>
      </c>
      <c r="D15" s="66" t="s">
        <v>85</v>
      </c>
      <c r="E15" s="9" t="s">
        <v>111</v>
      </c>
      <c r="F15" s="8" t="s">
        <v>79</v>
      </c>
      <c r="G15" s="9" t="s">
        <v>19</v>
      </c>
    </row>
    <row r="16" spans="1:7" ht="17.25" thickBot="1" x14ac:dyDescent="0.3">
      <c r="A16" s="9" t="s">
        <v>104</v>
      </c>
      <c r="B16" s="8" t="s">
        <v>18</v>
      </c>
      <c r="C16" s="9" t="s">
        <v>19</v>
      </c>
      <c r="D16" s="66" t="s">
        <v>86</v>
      </c>
      <c r="E16" s="9" t="s">
        <v>108</v>
      </c>
      <c r="F16" s="8" t="s">
        <v>81</v>
      </c>
      <c r="G16" s="9" t="s">
        <v>82</v>
      </c>
    </row>
    <row r="17" spans="1:7" ht="17.25" thickBot="1" x14ac:dyDescent="0.3">
      <c r="A17" s="9" t="s">
        <v>75</v>
      </c>
      <c r="B17" s="8" t="s">
        <v>20</v>
      </c>
      <c r="C17" s="9" t="s">
        <v>21</v>
      </c>
      <c r="E17" s="9" t="s">
        <v>109</v>
      </c>
      <c r="F17" s="8" t="s">
        <v>20</v>
      </c>
      <c r="G17" s="9" t="s">
        <v>21</v>
      </c>
    </row>
    <row r="18" spans="1:7" ht="17.25" thickBot="1" x14ac:dyDescent="0.3">
      <c r="A18" s="9" t="s">
        <v>105</v>
      </c>
      <c r="B18" s="8" t="s">
        <v>22</v>
      </c>
      <c r="C18" s="9" t="s">
        <v>23</v>
      </c>
      <c r="E18" s="9" t="s">
        <v>110</v>
      </c>
      <c r="F18" s="8" t="s">
        <v>22</v>
      </c>
      <c r="G18" s="9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2024-03-26T02:00:59Z</dcterms:modified>
</cp:coreProperties>
</file>