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9251E92-073C-4064-8B67-D4160E376DDD}" xr6:coauthVersionLast="47" xr6:coauthVersionMax="47" xr10:uidLastSave="{00000000-0000-0000-0000-000000000000}"/>
  <bookViews>
    <workbookView xWindow="27750" yWindow="1305" windowWidth="22980" windowHeight="1842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F69" i="2"/>
  <c r="F63" i="2"/>
  <c r="F57" i="2"/>
  <c r="F51" i="2"/>
  <c r="F44" i="2"/>
  <c r="F38" i="2"/>
  <c r="F33" i="2"/>
  <c r="F28" i="2"/>
  <c r="F22" i="2"/>
  <c r="F16" i="2"/>
  <c r="F10" i="2"/>
  <c r="F4" i="2"/>
  <c r="G13" i="1"/>
  <c r="G12" i="1"/>
  <c r="G11" i="1"/>
  <c r="G10" i="1"/>
  <c r="G9" i="1"/>
  <c r="G8" i="1"/>
  <c r="G7" i="1"/>
  <c r="G6" i="1"/>
  <c r="G5" i="1"/>
  <c r="G4" i="1"/>
  <c r="G3" i="1"/>
  <c r="G2" i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69" i="2"/>
  <c r="C63" i="2"/>
  <c r="C57" i="2"/>
  <c r="B61" i="2"/>
  <c r="C59" i="2"/>
  <c r="C46" i="2"/>
  <c r="C18" i="2"/>
  <c r="A15" i="1"/>
  <c r="A13" i="1"/>
  <c r="A14" i="1"/>
  <c r="C12" i="2" l="1"/>
  <c r="E33" i="2"/>
  <c r="E34" i="2" s="1"/>
  <c r="E35" i="2" s="1"/>
  <c r="E28" i="2"/>
  <c r="E29" i="2" s="1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8" i="2"/>
  <c r="E39" i="2" s="1"/>
  <c r="E40" i="2" s="1"/>
  <c r="E41" i="2" s="1"/>
  <c r="E42" i="2" s="1"/>
  <c r="C4" i="2"/>
  <c r="C51" i="2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7" i="2"/>
  <c r="E58" i="2" s="1"/>
  <c r="E59" i="2" s="1"/>
  <c r="E60" i="2" s="1"/>
  <c r="E61" i="2" s="1"/>
  <c r="E51" i="2"/>
  <c r="E52" i="2" s="1"/>
  <c r="E53" i="2" s="1"/>
  <c r="E54" i="2" s="1"/>
  <c r="E55" i="2" s="1"/>
  <c r="E44" i="2"/>
  <c r="E45" i="2" s="1"/>
  <c r="E46" i="2" s="1"/>
  <c r="E47" i="2" s="1"/>
  <c r="E48" i="2" s="1"/>
  <c r="E49" i="2" s="1"/>
  <c r="C28" i="2"/>
  <c r="C41" i="2"/>
  <c r="B6" i="2"/>
  <c r="B7" i="2" s="1"/>
  <c r="B8" i="2" s="1"/>
  <c r="B11" i="2" s="1"/>
  <c r="B12" i="2" s="1"/>
  <c r="B13" i="2" s="1"/>
  <c r="B14" i="2" s="1"/>
  <c r="A10" i="2"/>
  <c r="C7" i="2"/>
  <c r="A4" i="2"/>
  <c r="B17" i="2" l="1"/>
  <c r="B18" i="2" s="1"/>
  <c r="E18" i="2"/>
  <c r="E19" i="2" s="1"/>
  <c r="E20" i="2" s="1"/>
  <c r="B19" i="2" l="1"/>
  <c r="B20" i="2" s="1"/>
  <c r="B23" i="2" s="1"/>
  <c r="B24" i="2" s="1"/>
  <c r="A4" i="1"/>
  <c r="A5" i="1"/>
  <c r="B29" i="2" l="1"/>
  <c r="B30" i="2" s="1"/>
  <c r="B31" i="2" s="1"/>
  <c r="B33" i="2" s="1"/>
  <c r="B25" i="2"/>
  <c r="B26" i="2" s="1"/>
  <c r="A7" i="1"/>
  <c r="A22" i="2"/>
  <c r="A6" i="1"/>
  <c r="A16" i="2"/>
  <c r="B34" i="2" l="1"/>
  <c r="B35" i="2" s="1"/>
  <c r="A8" i="1"/>
  <c r="A28" i="2"/>
  <c r="A9" i="1"/>
  <c r="A33" i="2"/>
  <c r="B40" i="2" l="1"/>
  <c r="B41" i="2" s="1"/>
  <c r="A11" i="1"/>
  <c r="A44" i="2"/>
  <c r="A10" i="1"/>
  <c r="A38" i="2"/>
  <c r="B42" i="2" l="1"/>
  <c r="B45" i="2" s="1"/>
  <c r="B46" i="2" s="1"/>
  <c r="B47" i="2" s="1"/>
  <c r="B48" i="2" s="1"/>
  <c r="A12" i="1"/>
  <c r="A63" i="2" s="1"/>
  <c r="A51" i="2"/>
  <c r="A69" i="2"/>
  <c r="A57" i="2"/>
  <c r="B49" i="2" l="1"/>
  <c r="B52" i="2" s="1"/>
  <c r="B53" i="2" s="1"/>
  <c r="B54" i="2" l="1"/>
  <c r="B55" i="2" s="1"/>
  <c r="B58" i="2" s="1"/>
  <c r="B59" i="2" s="1"/>
  <c r="B60" i="2" s="1"/>
  <c r="B64" i="2" l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<sst xmlns="http://schemas.openxmlformats.org/spreadsheetml/2006/main" count="242" uniqueCount="115">
  <si>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</si>
  <si>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</si>
  <si>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</si>
  <si>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</si>
  <si>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</si>
  <si>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</si>
  <si>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</si>
  <si>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</si>
  <si>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</si>
  <si>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</si>
  <si>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</si>
  <si>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</si>
  <si>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</si>
  <si>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</si>
  <si>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</si>
  <si>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</si>
  <si>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</si>
  <si>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</si>
  <si>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</si>
  <si>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</si>
  <si>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</si>
  <si>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</si>
  <si>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</si>
  <si>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</si>
  <si>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</si>
  <si>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</si>
  <si>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</si>
  <si>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</si>
  <si>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</si>
  <si>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</si>
  <si>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</si>
  <si>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</si>
  <si>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</si>
  <si>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</si>
  <si>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Editor's corner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</si>
  <si>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</si>
  <si>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</si>
  <si>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</si>
  <si>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</si>
  <si>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</si>
  <si>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</si>
  <si>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</si>
  <si>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</si>
  <si>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</si>
  <si>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</si>
  <si>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</si>
  <si>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</si>
  <si>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</si>
  <si>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</si>
  <si>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</si>
  <si>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</si>
  <si>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Coexistence topics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</si>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</sst>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4.4" x14ac:dyDescent="0.3"/>
  <cols>
    <col min="1" max="7" width="8.88671875" style="33" customWidth="1"/>
    <col min="8" max="8" width="16.77734375" customWidth="1"/>
    <col min="9" max="9" width="67.6640625" customWidth="1"/>
  </cols>
  <sheetData>
    <row r="1" spans="1:9" s="70" customFormat="1" ht="18" x14ac:dyDescent="0.35">
      <c r="A1" s="69" t="s">
        <v>99</v>
      </c>
      <c r="B1" s="69"/>
      <c r="C1" s="69"/>
      <c r="D1" s="69"/>
      <c r="E1" s="69"/>
      <c r="F1" s="69"/>
      <c r="G1" s="69"/>
      <c r="I1" s="70" t="s">
        <v>101</v>
      </c>
    </row>
    <row r="2" spans="1:9" x14ac:dyDescent="0.3">
      <c r="A2" s="33" t="s">
        <v>57</v>
      </c>
      <c r="B2" s="33" t="s">
        <v>52</v>
      </c>
      <c r="C2" s="33" t="s">
        <v>53</v>
      </c>
      <c r="D2" s="33" t="s">
        <v>54</v>
      </c>
      <c r="E2" s="33" t="s">
        <v>55</v>
      </c>
      <c r="F2" s="33" t="s">
        <v>56</v>
      </c>
      <c r="G2" s="33" t="s">
        <v>58</v>
      </c>
    </row>
    <row r="3" spans="1:9" ht="15.6" x14ac:dyDescent="0.3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63</v>
      </c>
    </row>
    <row r="4" spans="1:9" ht="15.6" x14ac:dyDescent="0.3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59</v>
      </c>
    </row>
    <row r="5" spans="1:9" ht="15.6" x14ac:dyDescent="0.3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60</v>
      </c>
    </row>
    <row r="6" spans="1:9" ht="15.6" x14ac:dyDescent="0.3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62</v>
      </c>
    </row>
    <row r="7" spans="1:9" ht="15.6" x14ac:dyDescent="0.3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88</v>
      </c>
    </row>
    <row r="8" spans="1:9" x14ac:dyDescent="0.3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3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3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3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3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3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3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61</v>
      </c>
    </row>
    <row r="15" spans="1:9" x14ac:dyDescent="0.3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3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6" x14ac:dyDescent="0.3">
      <c r="H17" s="68" t="s">
        <v>100</v>
      </c>
      <c r="I17" s="4" t="s">
        <v>89</v>
      </c>
    </row>
    <row r="18" spans="8:9" x14ac:dyDescent="0.3">
      <c r="I18" s="4" t="s">
        <v>98</v>
      </c>
    </row>
    <row r="19" spans="8:9" x14ac:dyDescent="0.3">
      <c r="I19" s="27" t="s">
        <v>97</v>
      </c>
    </row>
    <row r="20" spans="8:9" x14ac:dyDescent="0.3">
      <c r="I20" t="s">
        <v>96</v>
      </c>
    </row>
    <row r="21" spans="8:9" x14ac:dyDescent="0.3">
      <c r="I21" s="27" t="s">
        <v>90</v>
      </c>
    </row>
    <row r="22" spans="8:9" x14ac:dyDescent="0.3">
      <c r="I22" t="s">
        <v>91</v>
      </c>
    </row>
    <row r="23" spans="8:9" x14ac:dyDescent="0.3">
      <c r="I23" s="27" t="s">
        <v>92</v>
      </c>
    </row>
    <row r="24" spans="8:9" x14ac:dyDescent="0.3">
      <c r="I24" t="s">
        <v>93</v>
      </c>
    </row>
    <row r="25" spans="8:9" x14ac:dyDescent="0.3">
      <c r="I25" s="27" t="s">
        <v>94</v>
      </c>
    </row>
    <row r="26" spans="8:9" x14ac:dyDescent="0.3">
      <c r="I26" s="27" t="s">
        <v>95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I15"/>
  <sheetViews>
    <sheetView workbookViewId="0">
      <selection activeCell="I1" sqref="I1"/>
    </sheetView>
  </sheetViews>
  <sheetFormatPr defaultRowHeight="14.4" x14ac:dyDescent="0.3"/>
  <cols>
    <col min="1" max="1" width="15.109375" style="1" customWidth="1"/>
    <col min="2" max="2" width="26.6640625" customWidth="1"/>
    <col min="4" max="4" width="14.109375" style="25" customWidth="1"/>
    <col min="5" max="5" width="43.77734375" style="6" customWidth="1"/>
  </cols>
  <sheetData>
    <row r="1" spans="1:9" x14ac:dyDescent="0.3">
      <c r="A1" s="1" t="s">
        <v>0</v>
      </c>
      <c r="B1" t="s">
        <v>12</v>
      </c>
      <c r="C1" t="s">
        <v>6</v>
      </c>
      <c r="D1" s="25" t="s">
        <v>44</v>
      </c>
      <c r="E1" s="6" t="s">
        <v>4</v>
      </c>
      <c r="F1" t="s">
        <v>113</v>
      </c>
      <c r="G1" t="s">
        <v>5</v>
      </c>
      <c r="H1" t="s">
        <v>114</v>
      </c>
      <c r="I1">
        <f>'Agenda Details'!E1</f>
        <v>-7</v>
      </c>
    </row>
    <row r="2" spans="1:9" x14ac:dyDescent="0.3">
      <c r="A2" s="2">
        <v>45377</v>
      </c>
      <c r="B2" t="s">
        <v>46</v>
      </c>
      <c r="C2">
        <v>1</v>
      </c>
      <c r="F2" s="3">
        <v>0.25</v>
      </c>
      <c r="G2" s="3">
        <f>F2+TIME(-(I1),0,0)</f>
        <v>0.54166666666666674</v>
      </c>
    </row>
    <row r="3" spans="1:9" x14ac:dyDescent="0.3">
      <c r="A3" s="2">
        <v>45377</v>
      </c>
      <c r="B3" t="s">
        <v>46</v>
      </c>
      <c r="C3">
        <v>2</v>
      </c>
      <c r="F3" s="3">
        <v>0.66666666666666663</v>
      </c>
      <c r="G3" s="3">
        <f t="shared" ref="G3:G13" si="0">F3+TIME(-(I2),0,0)</f>
        <v>0.66666666666666663</v>
      </c>
    </row>
    <row r="4" spans="1:9" x14ac:dyDescent="0.3">
      <c r="A4" s="2">
        <f t="shared" ref="A4:A15" si="1">A2+7</f>
        <v>45384</v>
      </c>
      <c r="B4" t="s">
        <v>46</v>
      </c>
      <c r="C4">
        <v>1</v>
      </c>
      <c r="F4" s="3">
        <v>0.25</v>
      </c>
      <c r="G4" s="3">
        <f t="shared" si="0"/>
        <v>0.25</v>
      </c>
    </row>
    <row r="5" spans="1:9" x14ac:dyDescent="0.3">
      <c r="A5" s="2">
        <f t="shared" si="1"/>
        <v>45384</v>
      </c>
      <c r="B5" t="s">
        <v>46</v>
      </c>
      <c r="C5">
        <v>2</v>
      </c>
      <c r="F5" s="3">
        <v>0.66666666666666663</v>
      </c>
      <c r="G5" s="3">
        <f t="shared" si="0"/>
        <v>0.66666666666666663</v>
      </c>
    </row>
    <row r="6" spans="1:9" x14ac:dyDescent="0.3">
      <c r="A6" s="2">
        <f t="shared" si="1"/>
        <v>45391</v>
      </c>
      <c r="B6" t="s">
        <v>46</v>
      </c>
      <c r="C6">
        <v>1</v>
      </c>
      <c r="F6" s="3">
        <v>0.25</v>
      </c>
      <c r="G6" s="3">
        <f t="shared" si="0"/>
        <v>0.25</v>
      </c>
    </row>
    <row r="7" spans="1:9" x14ac:dyDescent="0.3">
      <c r="A7" s="2">
        <f t="shared" si="1"/>
        <v>45391</v>
      </c>
      <c r="B7" t="s">
        <v>46</v>
      </c>
      <c r="C7">
        <v>2</v>
      </c>
      <c r="F7" s="3">
        <v>0.66666666666666663</v>
      </c>
      <c r="G7" s="3">
        <f t="shared" si="0"/>
        <v>0.66666666666666663</v>
      </c>
    </row>
    <row r="8" spans="1:9" x14ac:dyDescent="0.3">
      <c r="A8" s="2">
        <f t="shared" si="1"/>
        <v>45398</v>
      </c>
      <c r="B8" t="s">
        <v>46</v>
      </c>
      <c r="C8">
        <v>1</v>
      </c>
      <c r="F8" s="3">
        <v>0.25</v>
      </c>
      <c r="G8" s="3">
        <f t="shared" si="0"/>
        <v>0.25</v>
      </c>
    </row>
    <row r="9" spans="1:9" x14ac:dyDescent="0.3">
      <c r="A9" s="2">
        <f t="shared" si="1"/>
        <v>45398</v>
      </c>
      <c r="B9" t="s">
        <v>46</v>
      </c>
      <c r="C9">
        <v>2</v>
      </c>
      <c r="F9" s="3">
        <v>0.66666666666666663</v>
      </c>
      <c r="G9" s="3">
        <f t="shared" si="0"/>
        <v>0.66666666666666663</v>
      </c>
    </row>
    <row r="10" spans="1:9" x14ac:dyDescent="0.3">
      <c r="A10" s="2">
        <f t="shared" si="1"/>
        <v>45405</v>
      </c>
      <c r="B10" t="s">
        <v>46</v>
      </c>
      <c r="C10">
        <v>1</v>
      </c>
      <c r="F10" s="3">
        <v>0.25</v>
      </c>
      <c r="G10" s="3">
        <f t="shared" si="0"/>
        <v>0.25</v>
      </c>
    </row>
    <row r="11" spans="1:9" x14ac:dyDescent="0.3">
      <c r="A11" s="2">
        <f t="shared" si="1"/>
        <v>45405</v>
      </c>
      <c r="B11" t="s">
        <v>42</v>
      </c>
      <c r="C11">
        <v>2</v>
      </c>
      <c r="D11" s="25" t="s">
        <v>43</v>
      </c>
      <c r="E11" s="6" t="s">
        <v>47</v>
      </c>
      <c r="F11" s="3">
        <v>0.66666666666666663</v>
      </c>
      <c r="G11" s="3">
        <f t="shared" si="0"/>
        <v>0.66666666666666663</v>
      </c>
    </row>
    <row r="12" spans="1:9" x14ac:dyDescent="0.3">
      <c r="A12" s="28">
        <f t="shared" si="1"/>
        <v>45412</v>
      </c>
      <c r="B12" s="29" t="s">
        <v>33</v>
      </c>
      <c r="C12" s="29">
        <v>1</v>
      </c>
      <c r="D12" s="30" t="s">
        <v>45</v>
      </c>
      <c r="E12" s="31" t="s">
        <v>1</v>
      </c>
      <c r="F12" s="32">
        <v>0.25</v>
      </c>
      <c r="G12" s="3">
        <f t="shared" si="0"/>
        <v>0.25</v>
      </c>
    </row>
    <row r="13" spans="1:9" x14ac:dyDescent="0.3">
      <c r="A13" s="2">
        <f t="shared" si="1"/>
        <v>45412</v>
      </c>
      <c r="B13" t="s">
        <v>40</v>
      </c>
      <c r="C13">
        <v>2</v>
      </c>
      <c r="F13" s="3">
        <v>0.66666666666666663</v>
      </c>
      <c r="G13" s="3">
        <f t="shared" si="0"/>
        <v>0.66666666666666663</v>
      </c>
    </row>
    <row r="14" spans="1:9" x14ac:dyDescent="0.3">
      <c r="A14" s="2">
        <f t="shared" si="1"/>
        <v>45419</v>
      </c>
    </row>
    <row r="15" spans="1:9" x14ac:dyDescent="0.3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zoomScale="120" zoomScaleNormal="120" workbookViewId="0">
      <selection activeCell="C7" sqref="C7"/>
    </sheetView>
  </sheetViews>
  <sheetFormatPr defaultRowHeight="14.4" x14ac:dyDescent="0.3"/>
  <cols>
    <col min="1" max="1" width="10.6640625" style="1" customWidth="1"/>
    <col min="2" max="2" width="5.88671875" style="25" customWidth="1"/>
    <col min="3" max="3" width="45.6640625" customWidth="1"/>
    <col min="4" max="4" width="8.33203125" customWidth="1"/>
    <col min="7" max="7" width="19.109375" style="25" customWidth="1"/>
    <col min="8" max="8" width="10.88671875" customWidth="1"/>
    <col min="9" max="9" width="18.6640625" customWidth="1"/>
  </cols>
  <sheetData>
    <row r="1" spans="1:9" ht="15.6" x14ac:dyDescent="0.3">
      <c r="A1" s="16"/>
      <c r="B1" s="22"/>
      <c r="C1" s="17" t="s">
        <v>50</v>
      </c>
      <c r="D1" s="15" t="s">
        <v>114</v>
      </c>
      <c r="E1" s="15">
        <v>-7</v>
      </c>
      <c r="F1" s="15"/>
      <c r="G1" s="22"/>
    </row>
    <row r="2" spans="1:9" ht="15.6" x14ac:dyDescent="0.3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3">
      <c r="A3" s="19" t="s">
        <v>0</v>
      </c>
      <c r="B3" s="23" t="s">
        <v>2</v>
      </c>
      <c r="C3" s="20" t="s">
        <v>3</v>
      </c>
      <c r="D3" s="21" t="s">
        <v>7</v>
      </c>
      <c r="E3" s="21" t="s">
        <v>112</v>
      </c>
      <c r="F3" s="21" t="s">
        <v>5</v>
      </c>
      <c r="G3" s="23" t="s">
        <v>27</v>
      </c>
      <c r="I3" s="18" t="s">
        <v>31</v>
      </c>
    </row>
    <row r="4" spans="1:9" s="4" customFormat="1" x14ac:dyDescent="0.3">
      <c r="A4" s="26">
        <f>Summary!$A$2</f>
        <v>45377</v>
      </c>
      <c r="B4" s="24"/>
      <c r="C4" s="4">
        <f>Summary!$E$2</f>
        <v>0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3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3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3">
      <c r="B7" s="25">
        <f>B6+1</f>
        <v>3</v>
      </c>
      <c r="C7" t="str">
        <f>Summary!$B$2</f>
        <v>Comment Resolution</v>
      </c>
      <c r="D7">
        <v>30</v>
      </c>
      <c r="E7" s="3">
        <f>E6+TIME(0,D6,0)</f>
        <v>0.27083333333333337</v>
      </c>
      <c r="G7" s="25" t="s">
        <v>30</v>
      </c>
      <c r="I7" s="27"/>
    </row>
    <row r="8" spans="1:9" x14ac:dyDescent="0.3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3">
      <c r="E9" s="3"/>
    </row>
    <row r="10" spans="1:9" s="4" customFormat="1" x14ac:dyDescent="0.3">
      <c r="A10" s="26">
        <f>Summary!$A$3</f>
        <v>45377</v>
      </c>
      <c r="B10" s="24"/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3">
      <c r="B11" s="25">
        <f>B8+1</f>
        <v>5</v>
      </c>
      <c r="C11" t="s">
        <v>11</v>
      </c>
      <c r="D11">
        <v>4</v>
      </c>
      <c r="E11" s="3">
        <f>E10+TIME(0,D10,0)</f>
        <v>0.66666666666666663</v>
      </c>
      <c r="G11" s="25" t="s">
        <v>28</v>
      </c>
    </row>
    <row r="12" spans="1:9" x14ac:dyDescent="0.3">
      <c r="B12" s="25">
        <f>B11+1</f>
        <v>6</v>
      </c>
      <c r="C12" t="str">
        <f>Summary!$B$2</f>
        <v>Comment Resolution</v>
      </c>
      <c r="D12">
        <v>28</v>
      </c>
      <c r="E12" s="3">
        <f>E11+TIME(0,D11,0)</f>
        <v>0.6694444444444444</v>
      </c>
      <c r="G12" s="25" t="s">
        <v>30</v>
      </c>
      <c r="I12" s="27"/>
    </row>
    <row r="13" spans="1:9" x14ac:dyDescent="0.3">
      <c r="B13" s="25">
        <f>B12+1</f>
        <v>7</v>
      </c>
      <c r="C13" t="s">
        <v>39</v>
      </c>
      <c r="D13">
        <v>28</v>
      </c>
      <c r="E13" s="3">
        <f>E12+TIME(0,D12,0)</f>
        <v>0.68888888888888888</v>
      </c>
      <c r="G13" s="25" t="s">
        <v>30</v>
      </c>
      <c r="I13" s="27"/>
    </row>
    <row r="14" spans="1:9" x14ac:dyDescent="0.3">
      <c r="B14" s="25">
        <f>B13+1</f>
        <v>8</v>
      </c>
      <c r="C14" t="s">
        <v>10</v>
      </c>
      <c r="E14" s="3">
        <f>E13+TIME(0,D13,0)</f>
        <v>0.70833333333333337</v>
      </c>
      <c r="G14" s="25" t="s">
        <v>28</v>
      </c>
    </row>
    <row r="15" spans="1:9" x14ac:dyDescent="0.3">
      <c r="E15" s="3"/>
    </row>
    <row r="16" spans="1:9" s="4" customFormat="1" x14ac:dyDescent="0.3">
      <c r="A16" s="26">
        <f>Summary!$A$4</f>
        <v>45384</v>
      </c>
      <c r="B16" s="24"/>
      <c r="E16" s="5">
        <f>Summary!F4</f>
        <v>0.25</v>
      </c>
      <c r="F16" s="5">
        <f>E16+TIME(-$E$1,0,0)</f>
        <v>0.54166666666666674</v>
      </c>
      <c r="G16" s="24"/>
    </row>
    <row r="17" spans="1:9" x14ac:dyDescent="0.3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3">
      <c r="B18" s="25">
        <f>B17+1</f>
        <v>7</v>
      </c>
      <c r="C18" t="str">
        <f>Summary!$B$2</f>
        <v>Comment Resolution</v>
      </c>
      <c r="D18">
        <v>28</v>
      </c>
      <c r="E18" s="3">
        <f>E17+TIME(0,D17,0)</f>
        <v>0.25277777777777777</v>
      </c>
      <c r="G18" s="25" t="s">
        <v>30</v>
      </c>
      <c r="I18" s="27"/>
    </row>
    <row r="19" spans="1:9" x14ac:dyDescent="0.3">
      <c r="B19" s="25">
        <f>B18+1</f>
        <v>8</v>
      </c>
      <c r="C19" t="s">
        <v>39</v>
      </c>
      <c r="D19">
        <v>28</v>
      </c>
      <c r="E19" s="3">
        <f>E18+TIME(0,D18,0)</f>
        <v>0.2722222222222222</v>
      </c>
      <c r="G19" s="25" t="s">
        <v>30</v>
      </c>
      <c r="I19" s="27"/>
    </row>
    <row r="20" spans="1:9" x14ac:dyDescent="0.3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3">
      <c r="E21" s="3"/>
    </row>
    <row r="22" spans="1:9" s="4" customFormat="1" x14ac:dyDescent="0.3">
      <c r="A22" s="26">
        <f>Summary!$A$5</f>
        <v>45384</v>
      </c>
      <c r="B22" s="24"/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3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3">
      <c r="B24" s="25">
        <f>B23+1</f>
        <v>11</v>
      </c>
      <c r="C24" t="s">
        <v>39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3">
      <c r="B25" s="25">
        <f>B24+1</f>
        <v>12</v>
      </c>
      <c r="C25" t="s">
        <v>39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3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3">
      <c r="E27" s="3"/>
    </row>
    <row r="28" spans="1:9" s="4" customFormat="1" x14ac:dyDescent="0.3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3">
      <c r="A29" s="2"/>
      <c r="B29" s="25">
        <f>B24+1</f>
        <v>12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3">
      <c r="B30" s="25">
        <f>B29+1</f>
        <v>13</v>
      </c>
      <c r="C30" t="s">
        <v>39</v>
      </c>
      <c r="D30">
        <v>56</v>
      </c>
      <c r="E30" s="3">
        <f>E29+TIME(0,D29,0)</f>
        <v>0.25277777777777777</v>
      </c>
      <c r="G30" s="25" t="s">
        <v>30</v>
      </c>
    </row>
    <row r="31" spans="1:9" x14ac:dyDescent="0.3">
      <c r="B31" s="25">
        <f>B30+1</f>
        <v>14</v>
      </c>
      <c r="C31" t="s">
        <v>10</v>
      </c>
      <c r="D31">
        <v>0</v>
      </c>
      <c r="E31" s="3">
        <f>E30+TIME(0,D30,0)</f>
        <v>0.29166666666666663</v>
      </c>
      <c r="G31" s="25" t="s">
        <v>28</v>
      </c>
    </row>
    <row r="33" spans="1:9" s="4" customFormat="1" x14ac:dyDescent="0.3">
      <c r="A33" s="26">
        <f>Summary!$A$7</f>
        <v>45391</v>
      </c>
      <c r="B33" s="25">
        <f>B31+1</f>
        <v>15</v>
      </c>
      <c r="C33" t="s">
        <v>11</v>
      </c>
      <c r="D33">
        <v>4</v>
      </c>
      <c r="E33" s="5">
        <f>Summary!F7</f>
        <v>0.66666666666666663</v>
      </c>
      <c r="F33" s="5">
        <f>E33+TIME(-$E$1,0,0)</f>
        <v>0.95833333333333326</v>
      </c>
      <c r="G33" s="25" t="s">
        <v>28</v>
      </c>
    </row>
    <row r="34" spans="1:9" x14ac:dyDescent="0.3">
      <c r="A34" s="2"/>
      <c r="B34" s="25">
        <f>B30+1</f>
        <v>14</v>
      </c>
      <c r="C34" t="s">
        <v>39</v>
      </c>
      <c r="D34">
        <v>56</v>
      </c>
      <c r="E34" s="3">
        <f>E33+TIME(0,D33,0)</f>
        <v>0.6694444444444444</v>
      </c>
      <c r="G34" s="25" t="s">
        <v>30</v>
      </c>
    </row>
    <row r="35" spans="1:9" x14ac:dyDescent="0.3">
      <c r="B35" s="25">
        <f>B34+1</f>
        <v>15</v>
      </c>
      <c r="C35" t="s">
        <v>10</v>
      </c>
      <c r="D35">
        <v>0</v>
      </c>
      <c r="E35" s="3">
        <f>E34+TIME(0,D34,0)</f>
        <v>0.70833333333333326</v>
      </c>
      <c r="G35" s="25" t="s">
        <v>28</v>
      </c>
    </row>
    <row r="36" spans="1:9" x14ac:dyDescent="0.3">
      <c r="E36" s="3"/>
    </row>
    <row r="37" spans="1:9" x14ac:dyDescent="0.3">
      <c r="A37" s="2"/>
    </row>
    <row r="38" spans="1:9" s="4" customFormat="1" x14ac:dyDescent="0.3">
      <c r="A38" s="26">
        <f>Summary!$A$8</f>
        <v>45398</v>
      </c>
      <c r="B38" s="24"/>
      <c r="E38" s="5">
        <f>Summary!F8</f>
        <v>0.25</v>
      </c>
      <c r="F38" s="5">
        <f>E38+TIME(-$E$1,0,0)</f>
        <v>0.54166666666666674</v>
      </c>
      <c r="G38" s="24"/>
    </row>
    <row r="39" spans="1:9" x14ac:dyDescent="0.3">
      <c r="C39" t="s">
        <v>11</v>
      </c>
      <c r="D39">
        <v>4</v>
      </c>
      <c r="E39" s="3">
        <f>E38+TIME(0,D38,0)</f>
        <v>0.25</v>
      </c>
      <c r="F39" s="5"/>
      <c r="G39" s="25" t="s">
        <v>28</v>
      </c>
    </row>
    <row r="40" spans="1:9" x14ac:dyDescent="0.3">
      <c r="B40" s="25">
        <f>B35+1</f>
        <v>16</v>
      </c>
      <c r="C40" t="s">
        <v>34</v>
      </c>
      <c r="D40">
        <v>26</v>
      </c>
      <c r="E40" s="3">
        <f>E39+TIME(0,D39,0)</f>
        <v>0.25277777777777777</v>
      </c>
      <c r="G40" s="25" t="s">
        <v>41</v>
      </c>
    </row>
    <row r="41" spans="1:9" x14ac:dyDescent="0.3">
      <c r="B41" s="25">
        <f>B40+1</f>
        <v>17</v>
      </c>
      <c r="C41" t="str">
        <f>Summary!$B$8</f>
        <v>Comment Resolution</v>
      </c>
      <c r="D41">
        <v>30</v>
      </c>
      <c r="E41" s="3">
        <f>E40+TIME(0,D40,0)</f>
        <v>0.27083333333333331</v>
      </c>
      <c r="G41" s="25" t="s">
        <v>30</v>
      </c>
      <c r="I41" s="27"/>
    </row>
    <row r="42" spans="1:9" x14ac:dyDescent="0.3">
      <c r="B42" s="25">
        <f>B41+1</f>
        <v>18</v>
      </c>
      <c r="C42" t="s">
        <v>10</v>
      </c>
      <c r="E42" s="3">
        <f>E41+TIME(0,D41,0)</f>
        <v>0.29166666666666663</v>
      </c>
      <c r="G42" s="25" t="s">
        <v>28</v>
      </c>
    </row>
    <row r="44" spans="1:9" s="4" customFormat="1" x14ac:dyDescent="0.3">
      <c r="A44" s="26">
        <f>Summary!$A$9</f>
        <v>45398</v>
      </c>
      <c r="B44" s="24"/>
      <c r="E44" s="5">
        <f>Summary!F9</f>
        <v>0.66666666666666663</v>
      </c>
      <c r="F44" s="5">
        <f>E44+TIME(-$E$1,0,0)</f>
        <v>0.95833333333333326</v>
      </c>
      <c r="G44" s="25"/>
    </row>
    <row r="45" spans="1:9" x14ac:dyDescent="0.3">
      <c r="B45" s="25">
        <f>B42+1</f>
        <v>19</v>
      </c>
      <c r="C45" t="s">
        <v>11</v>
      </c>
      <c r="D45">
        <v>4</v>
      </c>
      <c r="E45" s="3">
        <f>E44+TIME(0,D44,0)</f>
        <v>0.66666666666666663</v>
      </c>
      <c r="G45" s="25" t="s">
        <v>28</v>
      </c>
    </row>
    <row r="46" spans="1:9" x14ac:dyDescent="0.3">
      <c r="B46" s="25">
        <f>B45+1</f>
        <v>20</v>
      </c>
      <c r="C46" t="str">
        <f>Summary!$B$8</f>
        <v>Comment Resolution</v>
      </c>
      <c r="D46">
        <v>25</v>
      </c>
      <c r="E46" s="3">
        <f>E45+TIME(0,D45,0)</f>
        <v>0.6694444444444444</v>
      </c>
      <c r="G46" s="25" t="s">
        <v>30</v>
      </c>
      <c r="I46" s="27"/>
    </row>
    <row r="47" spans="1:9" x14ac:dyDescent="0.3">
      <c r="B47" s="25">
        <f>B46+1</f>
        <v>21</v>
      </c>
      <c r="C47" t="s">
        <v>39</v>
      </c>
      <c r="D47">
        <v>20</v>
      </c>
      <c r="E47" s="3">
        <f>E46+TIME(0,D46,0)</f>
        <v>0.68680555555555556</v>
      </c>
      <c r="G47" s="25" t="s">
        <v>30</v>
      </c>
      <c r="I47" s="27"/>
    </row>
    <row r="48" spans="1:9" x14ac:dyDescent="0.3">
      <c r="B48" s="25">
        <f>B47+1</f>
        <v>22</v>
      </c>
      <c r="C48" t="s">
        <v>35</v>
      </c>
      <c r="D48">
        <v>11</v>
      </c>
      <c r="E48" s="3">
        <f>E47+TIME(0,D47,0)</f>
        <v>0.7006944444444444</v>
      </c>
      <c r="G48" s="25" t="s">
        <v>36</v>
      </c>
      <c r="I48" s="27"/>
    </row>
    <row r="49" spans="1:9" x14ac:dyDescent="0.3">
      <c r="A49" s="2"/>
      <c r="B49" s="25">
        <f>B48+1</f>
        <v>23</v>
      </c>
      <c r="C49" t="s">
        <v>10</v>
      </c>
      <c r="E49" s="3">
        <f>E48+TIME(0,D48,0)</f>
        <v>0.70833333333333326</v>
      </c>
      <c r="G49" s="25" t="s">
        <v>28</v>
      </c>
    </row>
    <row r="50" spans="1:9" x14ac:dyDescent="0.3">
      <c r="A50" s="2"/>
      <c r="E50" s="3"/>
      <c r="F50" s="5"/>
    </row>
    <row r="51" spans="1:9" s="4" customFormat="1" x14ac:dyDescent="0.3">
      <c r="A51" s="26">
        <f>Summary!$A$10</f>
        <v>45405</v>
      </c>
      <c r="B51" s="24"/>
      <c r="C51" s="4" t="str">
        <f>Summary!$E$12</f>
        <v>Joint with 802.11 CoxSC</v>
      </c>
      <c r="E51" s="5">
        <f>Summary!F10</f>
        <v>0.25</v>
      </c>
      <c r="F51" s="5">
        <f>E51+TIME(-$E$1,0,0)</f>
        <v>0.54166666666666674</v>
      </c>
      <c r="G51" s="24"/>
    </row>
    <row r="52" spans="1:9" x14ac:dyDescent="0.3">
      <c r="B52" s="25">
        <f>B49+1</f>
        <v>24</v>
      </c>
      <c r="C52" t="s">
        <v>11</v>
      </c>
      <c r="D52">
        <v>5</v>
      </c>
      <c r="E52" s="3">
        <f>E51+TIME(0,D51,0)</f>
        <v>0.25</v>
      </c>
      <c r="G52" s="25" t="s">
        <v>28</v>
      </c>
    </row>
    <row r="53" spans="1:9" x14ac:dyDescent="0.3">
      <c r="B53" s="25">
        <f>B52+1</f>
        <v>25</v>
      </c>
      <c r="C53" t="s">
        <v>37</v>
      </c>
      <c r="D53">
        <v>30</v>
      </c>
      <c r="E53" s="3">
        <f>E52+TIME(0,D52,0)</f>
        <v>0.25347222222222221</v>
      </c>
      <c r="G53" s="25" t="s">
        <v>38</v>
      </c>
    </row>
    <row r="54" spans="1:9" x14ac:dyDescent="0.3">
      <c r="B54" s="25">
        <f>B53+1</f>
        <v>26</v>
      </c>
      <c r="C54" t="s">
        <v>51</v>
      </c>
      <c r="D54">
        <v>25</v>
      </c>
      <c r="E54" s="3">
        <f>E53+TIME(0,D53,0)</f>
        <v>0.27430555555555552</v>
      </c>
      <c r="G54" s="25" t="s">
        <v>38</v>
      </c>
    </row>
    <row r="55" spans="1:9" x14ac:dyDescent="0.3">
      <c r="B55" s="25">
        <f>B54+1</f>
        <v>27</v>
      </c>
      <c r="C55" t="s">
        <v>10</v>
      </c>
      <c r="E55" s="3">
        <f>E54+TIME(0,D54,0)</f>
        <v>0.29166666666666663</v>
      </c>
      <c r="G55" s="25" t="s">
        <v>28</v>
      </c>
    </row>
    <row r="56" spans="1:9" x14ac:dyDescent="0.3">
      <c r="A56" s="2"/>
      <c r="E56" s="3"/>
    </row>
    <row r="57" spans="1:9" s="4" customFormat="1" x14ac:dyDescent="0.3">
      <c r="A57" s="26">
        <f>Summary!$A$11</f>
        <v>45405</v>
      </c>
      <c r="B57" s="24"/>
      <c r="C57" s="4" t="str">
        <f>Summary!$B$11</f>
        <v>Coexistence related comments</v>
      </c>
      <c r="E57" s="5">
        <f>Summary!F11</f>
        <v>0.66666666666666663</v>
      </c>
      <c r="F57" s="5">
        <f>E57+TIME(-$E$1,0,0)</f>
        <v>0.95833333333333326</v>
      </c>
      <c r="G57" s="24"/>
    </row>
    <row r="58" spans="1:9" x14ac:dyDescent="0.3">
      <c r="B58" s="25">
        <f>B55+1</f>
        <v>28</v>
      </c>
      <c r="C58" t="s">
        <v>11</v>
      </c>
      <c r="D58">
        <v>2</v>
      </c>
      <c r="E58" s="3">
        <f>E57+TIME(0,D57,0)</f>
        <v>0.66666666666666663</v>
      </c>
      <c r="G58" s="25" t="s">
        <v>28</v>
      </c>
    </row>
    <row r="59" spans="1:9" x14ac:dyDescent="0.3">
      <c r="B59" s="25">
        <f>B58+1</f>
        <v>29</v>
      </c>
      <c r="C59" t="str">
        <f>Summary!$B$8</f>
        <v>Comment Resolution</v>
      </c>
      <c r="D59">
        <v>30</v>
      </c>
      <c r="E59" s="3">
        <f>E58+TIME(0,D58,0)</f>
        <v>0.66805555555555551</v>
      </c>
      <c r="G59" s="25" t="s">
        <v>30</v>
      </c>
      <c r="I59" s="27"/>
    </row>
    <row r="60" spans="1:9" x14ac:dyDescent="0.3">
      <c r="B60" s="25">
        <f>B59+1</f>
        <v>30</v>
      </c>
      <c r="C60" t="s">
        <v>39</v>
      </c>
      <c r="D60">
        <v>28</v>
      </c>
      <c r="E60" s="3">
        <f>E59+TIME(0,D59,0)</f>
        <v>0.68888888888888888</v>
      </c>
      <c r="G60" s="25" t="s">
        <v>30</v>
      </c>
      <c r="I60" s="27"/>
    </row>
    <row r="61" spans="1:9" x14ac:dyDescent="0.3">
      <c r="A61" s="2"/>
      <c r="B61" s="25">
        <f>B60+1</f>
        <v>31</v>
      </c>
      <c r="C61" t="s">
        <v>10</v>
      </c>
      <c r="D61">
        <v>0</v>
      </c>
      <c r="E61" s="3">
        <f>E60+TIME(0,D60,0)</f>
        <v>0.70833333333333337</v>
      </c>
      <c r="G61" s="25" t="s">
        <v>28</v>
      </c>
    </row>
    <row r="62" spans="1:9" x14ac:dyDescent="0.3">
      <c r="A62" s="2"/>
      <c r="E62" s="3"/>
    </row>
    <row r="63" spans="1:9" s="4" customFormat="1" x14ac:dyDescent="0.3">
      <c r="A63" s="26">
        <f>Summary!$A$12</f>
        <v>45412</v>
      </c>
      <c r="B63" s="24"/>
      <c r="C63" s="4" t="str">
        <f>Summary!$B$12</f>
        <v>Coexistence (Joint w/11)</v>
      </c>
      <c r="E63" s="5">
        <f>Summary!F12</f>
        <v>0.25</v>
      </c>
      <c r="F63" s="5">
        <f>E63+TIME(-$E$1,0,0)</f>
        <v>0.54166666666666674</v>
      </c>
      <c r="G63" s="24"/>
    </row>
    <row r="64" spans="1:9" x14ac:dyDescent="0.3">
      <c r="B64" s="25">
        <f>B61+1</f>
        <v>32</v>
      </c>
      <c r="C64" t="s">
        <v>11</v>
      </c>
      <c r="D64">
        <v>5</v>
      </c>
      <c r="E64" s="3">
        <f>E63+TIME(0,D63,0)</f>
        <v>0.25</v>
      </c>
      <c r="G64" s="25" t="s">
        <v>28</v>
      </c>
    </row>
    <row r="65" spans="1:9" x14ac:dyDescent="0.3">
      <c r="B65" s="25">
        <f>B64+1</f>
        <v>33</v>
      </c>
      <c r="D65">
        <v>30</v>
      </c>
      <c r="E65" s="3">
        <f>E64+TIME(0,D64,0)</f>
        <v>0.25347222222222221</v>
      </c>
      <c r="G65" s="25" t="s">
        <v>30</v>
      </c>
    </row>
    <row r="66" spans="1:9" x14ac:dyDescent="0.3">
      <c r="B66" s="25">
        <f>B65+1</f>
        <v>34</v>
      </c>
      <c r="D66">
        <v>25</v>
      </c>
      <c r="E66" s="3">
        <f>E65+TIME(0,D65,0)</f>
        <v>0.27430555555555552</v>
      </c>
      <c r="G66" s="25" t="s">
        <v>30</v>
      </c>
    </row>
    <row r="67" spans="1:9" x14ac:dyDescent="0.3">
      <c r="B67" s="25">
        <f>B66+1</f>
        <v>35</v>
      </c>
      <c r="C67" t="s">
        <v>10</v>
      </c>
      <c r="D67">
        <v>0</v>
      </c>
      <c r="E67" s="3">
        <f>E66+TIME(0,D66,0)</f>
        <v>0.29166666666666663</v>
      </c>
      <c r="G67" s="25" t="s">
        <v>28</v>
      </c>
    </row>
    <row r="68" spans="1:9" x14ac:dyDescent="0.3">
      <c r="A68" s="2"/>
    </row>
    <row r="69" spans="1:9" s="4" customFormat="1" x14ac:dyDescent="0.3">
      <c r="A69" s="26">
        <f>Summary!$A$13</f>
        <v>45412</v>
      </c>
      <c r="B69" s="24"/>
      <c r="C69" s="4" t="str">
        <f>Summary!B13</f>
        <v>Comment resolution, planning</v>
      </c>
      <c r="E69" s="5">
        <f>Summary!F11</f>
        <v>0.66666666666666663</v>
      </c>
      <c r="F69" s="5">
        <f>E69+TIME(-$E$1,0,0)</f>
        <v>0.95833333333333326</v>
      </c>
      <c r="G69" s="24"/>
    </row>
    <row r="70" spans="1:9" x14ac:dyDescent="0.3">
      <c r="B70" s="25">
        <f>B67+1</f>
        <v>36</v>
      </c>
      <c r="C70" t="s">
        <v>11</v>
      </c>
      <c r="D70">
        <v>5</v>
      </c>
      <c r="E70" s="3">
        <f>E69+TIME(0,D69,0)</f>
        <v>0.66666666666666663</v>
      </c>
      <c r="G70" s="25" t="s">
        <v>28</v>
      </c>
    </row>
    <row r="71" spans="1:9" x14ac:dyDescent="0.3">
      <c r="B71" s="25">
        <f>B70+1</f>
        <v>37</v>
      </c>
      <c r="C71" t="s">
        <v>49</v>
      </c>
      <c r="D71">
        <v>30</v>
      </c>
      <c r="E71" s="3">
        <f>E70+TIME(0,D70,0)</f>
        <v>0.67013888888888884</v>
      </c>
      <c r="G71" s="25" t="s">
        <v>36</v>
      </c>
    </row>
    <row r="72" spans="1:9" x14ac:dyDescent="0.3">
      <c r="B72" s="25">
        <f>B71+1</f>
        <v>38</v>
      </c>
      <c r="C72" t="s">
        <v>48</v>
      </c>
      <c r="D72">
        <v>15</v>
      </c>
      <c r="E72" s="3">
        <f>E71+TIME(0,D71,0)</f>
        <v>0.69097222222222221</v>
      </c>
      <c r="G72" s="25" t="s">
        <v>41</v>
      </c>
      <c r="I72" s="27"/>
    </row>
    <row r="73" spans="1:9" x14ac:dyDescent="0.3">
      <c r="B73" s="25">
        <f>B72+1</f>
        <v>39</v>
      </c>
      <c r="C73" t="s">
        <v>13</v>
      </c>
      <c r="D73">
        <v>10</v>
      </c>
      <c r="E73" s="3">
        <f>E72+TIME(0,D72,0)</f>
        <v>0.70138888888888884</v>
      </c>
      <c r="G73" s="25" t="s">
        <v>28</v>
      </c>
    </row>
    <row r="74" spans="1:9" x14ac:dyDescent="0.3">
      <c r="B74" s="25">
        <f>B73+1</f>
        <v>40</v>
      </c>
      <c r="C74" t="s">
        <v>32</v>
      </c>
      <c r="E74" s="3">
        <f>E73+TIME(0,D73,0)</f>
        <v>0.70833333333333326</v>
      </c>
      <c r="G74" s="25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A15" sqref="A15"/>
    </sheetView>
  </sheetViews>
  <sheetFormatPr defaultRowHeight="14.4" x14ac:dyDescent="0.3"/>
  <cols>
    <col min="1" max="1" width="48.109375" customWidth="1"/>
    <col min="2" max="2" width="14.88671875" customWidth="1"/>
    <col min="3" max="3" width="31.88671875" customWidth="1"/>
    <col min="5" max="5" width="48.109375" customWidth="1"/>
    <col min="6" max="6" width="14.88671875" customWidth="1"/>
    <col min="7" max="7" width="31.88671875" customWidth="1"/>
  </cols>
  <sheetData>
    <row r="1" spans="1:7" ht="16.8" x14ac:dyDescent="0.3">
      <c r="A1" s="13"/>
      <c r="B1" s="12"/>
      <c r="C1" s="12"/>
      <c r="E1" s="67" t="s">
        <v>87</v>
      </c>
      <c r="F1" s="12"/>
      <c r="G1" s="12"/>
    </row>
    <row r="2" spans="1:7" s="14" customFormat="1" ht="17.399999999999999" thickBot="1" x14ac:dyDescent="0.35">
      <c r="A2" s="13" t="s">
        <v>25</v>
      </c>
      <c r="B2" s="12"/>
      <c r="C2" s="12"/>
      <c r="E2" s="13" t="s">
        <v>25</v>
      </c>
      <c r="F2" s="12"/>
      <c r="G2" s="12"/>
    </row>
    <row r="3" spans="1:7" ht="17.399999999999999" thickBot="1" x14ac:dyDescent="0.35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399999999999999" thickBot="1" x14ac:dyDescent="0.35">
      <c r="A4" s="9" t="s">
        <v>64</v>
      </c>
      <c r="B4" s="8" t="s">
        <v>65</v>
      </c>
      <c r="C4" s="9" t="s">
        <v>72</v>
      </c>
      <c r="E4" s="7" t="s">
        <v>76</v>
      </c>
      <c r="F4" s="7" t="s">
        <v>65</v>
      </c>
      <c r="G4" s="7" t="s">
        <v>72</v>
      </c>
    </row>
    <row r="5" spans="1:7" ht="17.399999999999999" thickBot="1" x14ac:dyDescent="0.35">
      <c r="A5" s="9" t="s">
        <v>66</v>
      </c>
      <c r="B5" s="8" t="s">
        <v>67</v>
      </c>
      <c r="C5" s="9" t="s">
        <v>73</v>
      </c>
      <c r="E5" s="9" t="s">
        <v>77</v>
      </c>
      <c r="F5" s="8" t="s">
        <v>67</v>
      </c>
      <c r="G5" s="9" t="s">
        <v>73</v>
      </c>
    </row>
    <row r="6" spans="1:7" ht="17.399999999999999" thickBot="1" x14ac:dyDescent="0.35">
      <c r="A6" s="9" t="s">
        <v>68</v>
      </c>
      <c r="B6" s="8" t="s">
        <v>17</v>
      </c>
      <c r="C6" s="9" t="s">
        <v>5</v>
      </c>
      <c r="D6" s="66" t="s">
        <v>85</v>
      </c>
      <c r="E6" s="9" t="s">
        <v>78</v>
      </c>
      <c r="F6" s="8" t="s">
        <v>79</v>
      </c>
      <c r="G6" s="9" t="s">
        <v>19</v>
      </c>
    </row>
    <row r="7" spans="1:7" ht="17.399999999999999" thickBot="1" x14ac:dyDescent="0.35">
      <c r="A7" s="9" t="s">
        <v>69</v>
      </c>
      <c r="B7" s="8" t="s">
        <v>18</v>
      </c>
      <c r="C7" s="9" t="s">
        <v>19</v>
      </c>
      <c r="D7" s="66" t="s">
        <v>86</v>
      </c>
      <c r="E7" s="9" t="s">
        <v>80</v>
      </c>
      <c r="F7" s="8" t="s">
        <v>81</v>
      </c>
      <c r="G7" s="9" t="s">
        <v>82</v>
      </c>
    </row>
    <row r="8" spans="1:7" ht="17.399999999999999" thickBot="1" x14ac:dyDescent="0.35">
      <c r="A8" s="9" t="s">
        <v>71</v>
      </c>
      <c r="B8" s="8" t="s">
        <v>20</v>
      </c>
      <c r="C8" s="9" t="s">
        <v>21</v>
      </c>
      <c r="E8" s="9" t="s">
        <v>83</v>
      </c>
      <c r="F8" s="8" t="s">
        <v>20</v>
      </c>
      <c r="G8" s="9" t="s">
        <v>21</v>
      </c>
    </row>
    <row r="9" spans="1:7" ht="17.399999999999999" thickBot="1" x14ac:dyDescent="0.35">
      <c r="A9" s="9" t="s">
        <v>70</v>
      </c>
      <c r="B9" s="8" t="s">
        <v>22</v>
      </c>
      <c r="C9" s="9" t="s">
        <v>23</v>
      </c>
      <c r="E9" s="9" t="s">
        <v>84</v>
      </c>
      <c r="F9" s="8" t="s">
        <v>22</v>
      </c>
      <c r="G9" s="9" t="s">
        <v>23</v>
      </c>
    </row>
    <row r="10" spans="1:7" ht="16.8" x14ac:dyDescent="0.3">
      <c r="A10" s="10"/>
      <c r="B10" s="11"/>
      <c r="C10" s="11"/>
      <c r="E10" s="10"/>
      <c r="F10" s="11"/>
      <c r="G10" s="11"/>
    </row>
    <row r="11" spans="1:7" ht="17.399999999999999" thickBot="1" x14ac:dyDescent="0.35">
      <c r="A11" s="13" t="s">
        <v>24</v>
      </c>
      <c r="B11" s="12"/>
      <c r="C11" s="12"/>
      <c r="E11" s="13" t="s">
        <v>24</v>
      </c>
      <c r="F11" s="12"/>
      <c r="G11" s="12"/>
    </row>
    <row r="12" spans="1:7" ht="17.399999999999999" thickBot="1" x14ac:dyDescent="0.35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399999999999999" thickBot="1" x14ac:dyDescent="0.35">
      <c r="A13" s="9" t="s">
        <v>102</v>
      </c>
      <c r="B13" s="8" t="s">
        <v>65</v>
      </c>
      <c r="C13" s="9" t="s">
        <v>72</v>
      </c>
      <c r="E13" s="7" t="s">
        <v>106</v>
      </c>
      <c r="F13" s="7" t="s">
        <v>65</v>
      </c>
      <c r="G13" s="7" t="s">
        <v>72</v>
      </c>
    </row>
    <row r="14" spans="1:7" ht="17.399999999999999" thickBot="1" x14ac:dyDescent="0.35">
      <c r="A14" s="9" t="s">
        <v>103</v>
      </c>
      <c r="B14" s="8" t="s">
        <v>67</v>
      </c>
      <c r="C14" s="9" t="s">
        <v>73</v>
      </c>
      <c r="E14" s="9" t="s">
        <v>107</v>
      </c>
      <c r="F14" s="8" t="s">
        <v>67</v>
      </c>
      <c r="G14" s="9" t="s">
        <v>73</v>
      </c>
    </row>
    <row r="15" spans="1:7" ht="17.399999999999999" thickBot="1" x14ac:dyDescent="0.35">
      <c r="A15" s="9" t="s">
        <v>74</v>
      </c>
      <c r="B15" s="8" t="s">
        <v>17</v>
      </c>
      <c r="C15" s="9" t="s">
        <v>5</v>
      </c>
      <c r="D15" s="66" t="s">
        <v>85</v>
      </c>
      <c r="E15" s="9" t="s">
        <v>111</v>
      </c>
      <c r="F15" s="8" t="s">
        <v>79</v>
      </c>
      <c r="G15" s="9" t="s">
        <v>19</v>
      </c>
    </row>
    <row r="16" spans="1:7" ht="17.399999999999999" thickBot="1" x14ac:dyDescent="0.35">
      <c r="A16" s="9" t="s">
        <v>104</v>
      </c>
      <c r="B16" s="8" t="s">
        <v>18</v>
      </c>
      <c r="C16" s="9" t="s">
        <v>19</v>
      </c>
      <c r="D16" s="66" t="s">
        <v>86</v>
      </c>
      <c r="E16" s="9" t="s">
        <v>108</v>
      </c>
      <c r="F16" s="8" t="s">
        <v>81</v>
      </c>
      <c r="G16" s="9" t="s">
        <v>82</v>
      </c>
    </row>
    <row r="17" spans="1:7" ht="17.399999999999999" thickBot="1" x14ac:dyDescent="0.35">
      <c r="A17" s="9" t="s">
        <v>75</v>
      </c>
      <c r="B17" s="8" t="s">
        <v>20</v>
      </c>
      <c r="C17" s="9" t="s">
        <v>21</v>
      </c>
      <c r="E17" s="9" t="s">
        <v>109</v>
      </c>
      <c r="F17" s="8" t="s">
        <v>20</v>
      </c>
      <c r="G17" s="9" t="s">
        <v>21</v>
      </c>
    </row>
    <row r="18" spans="1:7" ht="17.399999999999999" thickBot="1" x14ac:dyDescent="0.35">
      <c r="A18" s="9" t="s">
        <v>105</v>
      </c>
      <c r="B18" s="8" t="s">
        <v>22</v>
      </c>
      <c r="C18" s="9" t="s">
        <v>23</v>
      </c>
      <c r="E18" s="9" t="s">
        <v>110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2024-03-18T18:19:28Z</dcterms:modified>
</cp:coreProperties>
</file>