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E7A19E1C-5235-40D7-BB3D-B090200ADA51}" xr6:coauthVersionLast="47" xr6:coauthVersionMax="47" xr10:uidLastSave="{00000000-0000-0000-0000-000000000000}"/>
  <bookViews>
    <workbookView xWindow="-108" yWindow="-108" windowWidth="23256" windowHeight="12456" tabRatio="703" activeTab="3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Call Times" sheetId="32" r:id="rId8"/>
    <sheet name="Requests" sheetId="35" r:id="rId9"/>
  </sheets>
  <definedNames>
    <definedName name="hour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9" l="1"/>
  <c r="E33" i="19" s="1"/>
  <c r="A32" i="19"/>
  <c r="A33" i="19" s="1"/>
  <c r="E7" i="19"/>
  <c r="E8" i="19" s="1"/>
  <c r="E9" i="19" s="1"/>
  <c r="E10" i="19" s="1"/>
  <c r="E6" i="19"/>
  <c r="E7" i="20"/>
  <c r="E8" i="20" s="1"/>
  <c r="E9" i="20" s="1"/>
  <c r="E10" i="20" s="1"/>
  <c r="E11" i="20" s="1"/>
  <c r="E12" i="20" s="1"/>
  <c r="E13" i="20" s="1"/>
  <c r="E14" i="20" s="1"/>
  <c r="E15" i="20" s="1"/>
  <c r="A11" i="20"/>
  <c r="E4" i="19" l="1"/>
  <c r="E5" i="19" s="1"/>
  <c r="B4" i="19"/>
  <c r="A4" i="19"/>
  <c r="A5" i="19" s="1"/>
  <c r="A6" i="19" s="1"/>
  <c r="A7" i="19" s="1"/>
  <c r="A8" i="19" s="1"/>
  <c r="A9" i="19" s="1"/>
  <c r="A10" i="19" s="1"/>
  <c r="Z10" i="33"/>
  <c r="Z11" i="33" s="1"/>
  <c r="Z9" i="33"/>
  <c r="AB9" i="33" s="1"/>
  <c r="AC8" i="33"/>
  <c r="Z8" i="33"/>
  <c r="AB8" i="33" s="1"/>
  <c r="AC7" i="33"/>
  <c r="AB7" i="33"/>
  <c r="AA7" i="33"/>
  <c r="D5" i="33"/>
  <c r="H5" i="33" s="1"/>
  <c r="L5" i="33" s="1"/>
  <c r="P5" i="33" s="1"/>
  <c r="T5" i="33" s="1"/>
  <c r="W5" i="33" s="1"/>
  <c r="B5" i="33"/>
  <c r="AC11" i="33" l="1"/>
  <c r="AB11" i="33"/>
  <c r="Z12" i="33"/>
  <c r="AA11" i="33"/>
  <c r="AA9" i="33"/>
  <c r="AC9" i="33"/>
  <c r="AB10" i="33"/>
  <c r="AC10" i="33"/>
  <c r="AA10" i="33"/>
  <c r="AA8" i="33"/>
  <c r="AB12" i="33" l="1"/>
  <c r="Z13" i="33"/>
  <c r="AC12" i="33"/>
  <c r="AA12" i="33"/>
  <c r="Z14" i="33" l="1"/>
  <c r="AC13" i="33"/>
  <c r="AB13" i="33"/>
  <c r="AA13" i="33"/>
  <c r="AC14" i="33" l="1"/>
  <c r="AB14" i="33"/>
  <c r="AA14" i="33"/>
  <c r="Z15" i="33"/>
  <c r="Z16" i="33" l="1"/>
  <c r="AC15" i="33"/>
  <c r="AB15" i="33"/>
  <c r="AA15" i="33"/>
  <c r="Z17" i="33" l="1"/>
  <c r="AC16" i="33"/>
  <c r="AA16" i="33"/>
  <c r="AB16" i="33"/>
  <c r="AC17" i="33" l="1"/>
  <c r="AB17" i="33"/>
  <c r="AA17" i="33"/>
  <c r="Z18" i="33"/>
  <c r="AB18" i="33" l="1"/>
  <c r="Z19" i="33"/>
  <c r="AC18" i="33"/>
  <c r="AA18" i="33"/>
  <c r="Z20" i="33" l="1"/>
  <c r="AA19" i="33"/>
  <c r="AC19" i="33"/>
  <c r="AB19" i="33"/>
  <c r="AC20" i="33" l="1"/>
  <c r="AB20" i="33"/>
  <c r="AA20" i="33"/>
  <c r="Z21" i="33"/>
  <c r="Z22" i="33" l="1"/>
  <c r="AB21" i="33"/>
  <c r="AC21" i="33"/>
  <c r="AA21" i="33"/>
  <c r="Z23" i="33" l="1"/>
  <c r="AC22" i="33"/>
  <c r="AB22" i="33"/>
  <c r="AA22" i="33"/>
  <c r="AC23" i="33" l="1"/>
  <c r="AB23" i="33"/>
  <c r="AA23" i="33"/>
  <c r="Z24" i="33"/>
  <c r="Z25" i="33" l="1"/>
  <c r="AB24" i="33"/>
  <c r="AC24" i="33"/>
  <c r="AA24" i="33"/>
  <c r="Z26" i="33" l="1"/>
  <c r="AC25" i="33"/>
  <c r="AA25" i="33"/>
  <c r="AB25" i="33"/>
  <c r="AC26" i="33" l="1"/>
  <c r="AB26" i="33"/>
  <c r="AA26" i="33"/>
  <c r="Z27" i="33"/>
  <c r="Z28" i="33" l="1"/>
  <c r="AC27" i="33"/>
  <c r="AB27" i="33"/>
  <c r="AA27" i="33"/>
  <c r="Z29" i="33" l="1"/>
  <c r="AA28" i="33"/>
  <c r="AC28" i="33"/>
  <c r="AB28" i="33"/>
  <c r="AC29" i="33" l="1"/>
  <c r="AB29" i="33"/>
  <c r="Z30" i="33"/>
  <c r="AA29" i="33"/>
  <c r="Z31" i="33" l="1"/>
  <c r="AC30" i="33"/>
  <c r="AB30" i="33"/>
  <c r="AA30" i="33"/>
  <c r="Z32" i="33" l="1"/>
  <c r="AC31" i="33"/>
  <c r="AA31" i="33"/>
  <c r="AB31" i="33"/>
  <c r="AC32" i="33" l="1"/>
  <c r="AB32" i="33"/>
  <c r="AA32" i="33"/>
  <c r="Z33" i="33"/>
  <c r="Z34" i="33" l="1"/>
  <c r="AC33" i="33"/>
  <c r="AB33" i="33"/>
  <c r="AA33" i="33"/>
  <c r="Z35" i="33" l="1"/>
  <c r="AC34" i="33"/>
  <c r="AB34" i="33"/>
  <c r="AA34" i="33"/>
  <c r="AC35" i="33" l="1"/>
  <c r="AB35" i="33"/>
  <c r="AA35" i="33"/>
  <c r="Z36" i="33"/>
  <c r="Z37" i="33" l="1"/>
  <c r="AC36" i="33"/>
  <c r="AB36" i="33"/>
  <c r="AA36" i="33"/>
  <c r="AA37" i="33" l="1"/>
  <c r="Z38" i="33"/>
  <c r="AC37" i="33"/>
  <c r="AB37" i="33"/>
  <c r="AC38" i="33" l="1"/>
  <c r="AB38" i="33"/>
  <c r="AA38" i="33"/>
  <c r="E12" i="16" l="1"/>
  <c r="B12" i="16" l="1"/>
  <c r="A12" i="13" l="1"/>
  <c r="B12" i="13" l="1"/>
  <c r="B5" i="13"/>
  <c r="E12" i="13"/>
  <c r="E13" i="13" s="1"/>
  <c r="E14" i="13" s="1"/>
  <c r="E15" i="13" s="1"/>
  <c r="E16" i="13" s="1"/>
  <c r="E17" i="13" s="1"/>
  <c r="E18" i="13" s="1"/>
  <c r="A13" i="13"/>
  <c r="A14" i="13" s="1"/>
  <c r="E26" i="19"/>
  <c r="E27" i="19" s="1"/>
  <c r="E28" i="19" s="1"/>
  <c r="B26" i="19"/>
  <c r="A26" i="19"/>
  <c r="A27" i="19" s="1"/>
  <c r="A28" i="19" s="1"/>
  <c r="A29" i="19" s="1"/>
  <c r="A30" i="19" s="1"/>
  <c r="A7" i="2"/>
  <c r="E4" i="16"/>
  <c r="E5" i="16" s="1"/>
  <c r="E6" i="16" s="1"/>
  <c r="E7" i="16" s="1"/>
  <c r="B4" i="16"/>
  <c r="E8" i="16" l="1"/>
  <c r="E9" i="16" s="1"/>
  <c r="A15" i="13"/>
  <c r="A16" i="13" s="1"/>
  <c r="A17" i="13" s="1"/>
  <c r="A18" i="13" s="1"/>
  <c r="E29" i="19"/>
  <c r="E30" i="19" s="1"/>
  <c r="E31" i="19" s="1"/>
  <c r="A31" i="19"/>
  <c r="E5" i="13"/>
  <c r="E6" i="13" s="1"/>
  <c r="E7" i="13" s="1"/>
  <c r="E8" i="13" s="1"/>
  <c r="E9" i="13" s="1"/>
  <c r="E13" i="16" l="1"/>
  <c r="E14" i="16" s="1"/>
  <c r="E15" i="16" s="1"/>
  <c r="E16" i="16" s="1"/>
  <c r="E17" i="16" s="1"/>
  <c r="E18" i="16" s="1"/>
  <c r="E19" i="16" s="1"/>
  <c r="E10" i="16"/>
  <c r="E2" i="20"/>
  <c r="A3" i="28" l="1"/>
  <c r="A4" i="28" s="1"/>
  <c r="A5" i="28" s="1"/>
  <c r="A6" i="28" s="1"/>
  <c r="A7" i="28" s="1"/>
  <c r="A8" i="28" s="1"/>
  <c r="E14" i="19"/>
  <c r="E15" i="19" s="1"/>
  <c r="E16" i="19" s="1"/>
  <c r="E17" i="19" s="1"/>
  <c r="E18" i="19" s="1"/>
  <c r="E19" i="19" s="1"/>
  <c r="E20" i="19" s="1"/>
  <c r="E21" i="19" s="1"/>
  <c r="E22" i="19" s="1"/>
  <c r="E23" i="19" s="1"/>
  <c r="B14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E27" i="16" l="1"/>
  <c r="B27" i="16"/>
  <c r="B4" i="20" l="1"/>
  <c r="E4" i="20"/>
  <c r="E5" i="20" s="1"/>
  <c r="E6" i="20" s="1"/>
  <c r="B1" i="20"/>
  <c r="E2" i="16"/>
  <c r="E2" i="13"/>
  <c r="E2" i="19"/>
  <c r="B1" i="19" l="1"/>
  <c r="B1" i="16" l="1"/>
  <c r="B1" i="13"/>
  <c r="A6" i="2"/>
  <c r="A4" i="20" l="1"/>
  <c r="A5" i="20" s="1"/>
  <c r="A6" i="20" s="1"/>
  <c r="A7" i="20" s="1"/>
  <c r="A8" i="20" s="1"/>
  <c r="A8" i="2" l="1"/>
  <c r="A9" i="20"/>
  <c r="A10" i="20"/>
  <c r="A12" i="20" s="1"/>
  <c r="A13" i="20" s="1"/>
  <c r="A14" i="20" s="1"/>
  <c r="A15" i="20" s="1"/>
  <c r="A9" i="2" l="1"/>
  <c r="A14" i="19"/>
  <c r="A15" i="19" s="1"/>
  <c r="A16" i="19" s="1"/>
  <c r="A17" i="19" s="1"/>
  <c r="A18" i="19" s="1"/>
  <c r="A19" i="19" s="1"/>
  <c r="A20" i="19" s="1"/>
  <c r="A21" i="19" s="1"/>
  <c r="A22" i="19" s="1"/>
  <c r="A23" i="19" s="1"/>
  <c r="A10" i="2" l="1"/>
  <c r="A11" i="2" l="1"/>
  <c r="A12" i="2" s="1"/>
  <c r="A5" i="13"/>
  <c r="A6" i="13" s="1"/>
  <c r="A7" i="13" s="1"/>
  <c r="A8" i="13" s="1"/>
  <c r="A9" i="13" s="1"/>
  <c r="A4" i="16" l="1"/>
  <c r="A5" i="16" s="1"/>
  <c r="A6" i="16" s="1"/>
  <c r="A7" i="16" s="1"/>
  <c r="A13" i="2"/>
  <c r="A12" i="16" s="1"/>
  <c r="A13" i="16" s="1"/>
  <c r="A8" i="16" l="1"/>
  <c r="A9" i="16" s="1"/>
  <c r="A10" i="16" s="1"/>
  <c r="A14" i="16"/>
  <c r="A15" i="16" l="1"/>
  <c r="A16" i="16" s="1"/>
  <c r="A17" i="16" s="1"/>
  <c r="A18" i="16" s="1"/>
  <c r="A19" i="16" s="1"/>
</calcChain>
</file>

<file path=xl/sharedStrings.xml><?xml version="1.0" encoding="utf-8"?>
<sst xmlns="http://schemas.openxmlformats.org/spreadsheetml/2006/main" count="551" uniqueCount="305">
  <si>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</si>
  <si>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</si>
  <si>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</si>
  <si>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</si>
  <si>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</si>
  <si>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</si>
  <si>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</si>
  <si>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</si>
  <si>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</si>
  <si>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</si>
  <si>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</si>
  <si>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</si>
  <si>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</si>
  <si>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</si>
  <si>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</si>
  <si>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</si>
  <si>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</si>
  <si>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</si>
  <si>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</si>
  <si>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</si>
  <si>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</si>
  <si>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</si>
  <si>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</si>
  <si>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</si>
  <si>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</si>
  <si>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</si>
  <si>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</si>
  <si>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</si>
  <si>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</si>
  <si>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</si>
  <si>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</si>
  <si>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</si>
  <si>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</si>
  <si>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</si>
  <si>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</si>
  <si>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</si>
  <si>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</si>
  <si>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</si>
  <si>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</si>
  <si>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</si>
  <si>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</si>
  <si>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</si>
  <si>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</si>
  <si>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</si>
  <si>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</si>
  <si>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</si>
  <si>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</si>
  <si>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</si>
  <si>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</si>
  <si>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</si>
  <si>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</si>
  <si>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</si>
  <si>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</si>
  <si>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</si>
  <si>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</si>
  <si>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</si>
  <si>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</si>
  <si>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</si>
  <si>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</si>
  <si>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</si>
  <si>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</si>
  <si>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</si>
  <si>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</si>
  <si>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</si>
  <si>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</si>
  <si>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</si>
  <si>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</si>
  <si>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</si>
  <si>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</si>
  <si>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</si>
  <si>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</si>
  <si>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</si>
  <si>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</si>
  <si>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</si>
  <si>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</si>
  <si>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</si>
  <si>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</si>
  <si>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</si>
  <si>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</si>
  <si>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</si>
  <si>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Midweek Plenary 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</si>
  <si>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</si>
  <si>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</si>
  <si>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</si>
  <si>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</si>
  <si>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PST</t>
  </si>
  <si>
    <t>FRIDAY</t>
  </si>
  <si>
    <t>AdHoc
-
Reqs.
WG15
Chair
Approv.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</si>
  <si>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</si>
  <si>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</si>
  <si>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</si>
  <si>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</si>
  <si>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</si>
  <si>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</si>
  <si>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</si>
  <si>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</si>
  <si>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</si>
  <si>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</si>
  <si>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 xml:space="preserve">  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</si>
  <si>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</si>
  <si>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</si>
  <si>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</si>
  <si>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</si>
  <si>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</si>
  <si>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</si>
  <si>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</si>
  <si>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</si>
  <si>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</si>
  <si>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</si>
  <si>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</si>
  <si>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r>
      <t xml:space="preserve">TG4ac
</t>
    </r>
    <r>
      <rPr>
        <b/>
        <sz val="7"/>
        <rFont val="Arial"/>
        <family val="2"/>
      </rPr>
      <t>Privacy</t>
    </r>
  </si>
  <si>
    <t>802.15
Chairs Corner</t>
  </si>
  <si>
    <t>RM4</t>
  </si>
  <si>
    <t>Local
Time</t>
  </si>
  <si>
    <t>SATURDAY</t>
  </si>
  <si>
    <t>World Time Zones</t>
  </si>
  <si>
    <t>WIRELESS CHAIRS MTG</t>
  </si>
  <si>
    <t>SG NG-
SUN PHYs</t>
  </si>
  <si>
    <t>LEGEND</t>
  </si>
  <si>
    <t>TG3mb</t>
  </si>
  <si>
    <t>15.3 Revision to 15.3-2016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</si>
  <si>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</si>
  <si>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</si>
  <si>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</si>
  <si>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</si>
  <si>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</si>
  <si>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</si>
  <si>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</si>
  <si>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</si>
  <si>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</si>
  <si>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</si>
  <si>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</si>
  <si>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</si>
  <si>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</si>
  <si>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</si>
  <si>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</si>
  <si>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</si>
  <si>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</si>
  <si>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</si>
  <si>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</si>
  <si>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</si>
  <si>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</si>
  <si>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</si>
  <si>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</si>
  <si>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</si>
  <si>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</si>
  <si>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</si>
  <si>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SG NG-SUN PHYs</t>
  </si>
  <si>
    <t>Study Group on Next Gen SUN PHY</t>
  </si>
  <si>
    <t>Discussion: Plan and objectives for the week</t>
  </si>
  <si>
    <t>Chaplin</t>
  </si>
  <si>
    <t>Social</t>
  </si>
  <si>
    <t>TBD</t>
  </si>
  <si>
    <t>Editor's report</t>
  </si>
  <si>
    <t>Draft completion work: technical breakout</t>
  </si>
  <si>
    <t>The weekly session of the IEEE P802.15 WG on WSN is given in graphic format below. Local Time is meeting location time.</t>
  </si>
  <si>
    <t>SC
THz</t>
  </si>
  <si>
    <t>IG NG-OCC</t>
  </si>
  <si>
    <r>
      <t>TG4me</t>
    </r>
    <r>
      <rPr>
        <b/>
        <sz val="6"/>
        <rFont val="Arial"/>
        <family val="2"/>
      </rPr>
      <t xml:space="preserve">
Revision</t>
    </r>
  </si>
  <si>
    <t>802
JTC1</t>
  </si>
  <si>
    <t>Interest Group on Next Gen OCC</t>
  </si>
  <si>
    <t>January 2024 802 Wireless Interim Session</t>
  </si>
  <si>
    <t>Panama City, Panama</t>
  </si>
  <si>
    <r>
      <t xml:space="preserve">Times in </t>
    </r>
    <r>
      <rPr>
        <b/>
        <sz val="10"/>
        <color rgb="FFFF9900"/>
        <rFont val="Times New Roman"/>
        <family val="1"/>
      </rPr>
      <t>EASTERN STANARD TIME</t>
    </r>
  </si>
  <si>
    <t xml:space="preserve">Discussion and approval of Agenda </t>
  </si>
  <si>
    <t>Discussion and approval of prior minutes</t>
  </si>
  <si>
    <t>Discussion: breakout planning</t>
  </si>
  <si>
    <t>15-24-0010</t>
  </si>
  <si>
    <t xml:space="preserve">Subgroup and Breakout Reports </t>
  </si>
  <si>
    <t>Billy Verso</t>
  </si>
  <si>
    <t>Location</t>
  </si>
  <si>
    <t>Local Time</t>
  </si>
  <si>
    <t>Time Zone</t>
  </si>
  <si>
    <t>UTC Offset</t>
  </si>
  <si>
    <t>San Diego (USA – California)</t>
  </si>
  <si>
    <t>UTC-8 hours</t>
  </si>
  <si>
    <t>Boston (USA – Massachusetts)</t>
  </si>
  <si>
    <t>UTC-5 hours</t>
  </si>
  <si>
    <t>Tuesday, 30 January 2024, 06:00:00</t>
  </si>
  <si>
    <t>Tuesday, 30 January 2024, 09:00:00</t>
  </si>
  <si>
    <t>R0</t>
  </si>
  <si>
    <t>149th IEEE 802.15 WSN SESSION</t>
  </si>
  <si>
    <t>Hyatt Regency Convention Center - Denver, Co</t>
  </si>
  <si>
    <t>802 LMSC
OPENING MEETING</t>
  </si>
  <si>
    <t>802 LMSC
 CLOSING MEETING</t>
  </si>
  <si>
    <t>802.15 / 802.1
 Joint Mtg.</t>
  </si>
  <si>
    <t>15.7 Amend: Optical Camera Communications (OCC)</t>
  </si>
  <si>
    <t>Tuesday 12-Mar AM1: Comment Resolution (group)</t>
  </si>
  <si>
    <t>Tuesday 12-Mar PM2: Comment Resolution (group)</t>
  </si>
  <si>
    <t>Wednesday 13-Mar AM1.5: Status, review and comment resolution</t>
  </si>
  <si>
    <t>Wednesday 13-Mar PM2: Comment Resolution (group)</t>
  </si>
  <si>
    <t>Thursday 14-Mar PM2: Working Group Closing</t>
  </si>
  <si>
    <t>Monday 11-Mar PM2: TG Opening; Status, review and preparation; comment resolution</t>
  </si>
  <si>
    <t>Tuesday 12-Mar AM2: Comment Resolution (group)</t>
  </si>
  <si>
    <t>Thursday 14-Mar AM2: Status, review and comment resolution</t>
  </si>
  <si>
    <t xml:space="preserve">Thursday 14-Mar PM1: More comment resoluition, TG closing </t>
  </si>
  <si>
    <t>Comment Resolution (TBD)</t>
  </si>
  <si>
    <t>Consolodated Comment work (status, review, resolve)</t>
  </si>
  <si>
    <t>Request/contribution topic</t>
  </si>
  <si>
    <t>Who</t>
  </si>
  <si>
    <t>Carl</t>
  </si>
  <si>
    <t>Document</t>
  </si>
  <si>
    <t>MMS discussion</t>
  </si>
  <si>
    <t>Duration</t>
  </si>
  <si>
    <t>Preferred Slot</t>
  </si>
  <si>
    <t xml:space="preserve">Opening </t>
  </si>
  <si>
    <t>Assigned</t>
  </si>
  <si>
    <t>PM2 Monday</t>
  </si>
  <si>
    <t>MMS comment discusion</t>
  </si>
  <si>
    <t xml:space="preserve">Jinjing Jiang </t>
  </si>
  <si>
    <t xml:space="preserve"> one-to-many ranging related CID</t>
  </si>
  <si>
    <t>AM1 Tuesday</t>
  </si>
  <si>
    <t xml:space="preserve"> One-to-many ranging related CID</t>
  </si>
  <si>
    <t>Rojan</t>
  </si>
  <si>
    <t>MMS IRK</t>
  </si>
  <si>
    <t>MMS Status code</t>
  </si>
  <si>
    <t>CIR Report IE format</t>
  </si>
  <si>
    <t>Hyper-block assignments (continued)</t>
  </si>
  <si>
    <t>MMS Initialization and Setup, O2M  (continued)</t>
  </si>
  <si>
    <t xml:space="preserve">MMS short Term parameters (continued) </t>
  </si>
  <si>
    <t>y</t>
  </si>
  <si>
    <t>15-24-0110-01-04ab-proposed-resolution-for-MMS-short-term-operating-parameters</t>
  </si>
  <si>
    <t>15-24-0111-00-04ab-proposed-resolution-for-Hyperblock-block-assignment</t>
  </si>
  <si>
    <t>15-24-0125-00-04ab-proposed-resolutions-for-mms-Initialization and Setup-for-O2M-ranging</t>
  </si>
  <si>
    <t>SSBD Comments</t>
  </si>
  <si>
    <t>Larry</t>
  </si>
  <si>
    <t>15-24-0121-02-04ab-proposed-4ab-draft-c-comments-resolution-for-ssbd.</t>
  </si>
  <si>
    <t>Bin Q.</t>
  </si>
  <si>
    <t>Sensing comments</t>
  </si>
  <si>
    <t>After 114 (Rojan)</t>
  </si>
  <si>
    <t>NB PHY comments</t>
  </si>
  <si>
    <t>15-24-0142-00-04ab-proposed-comments-resolution-on-nb-phy.docx</t>
  </si>
  <si>
    <t>15-24-0141-00-04ab-proposed-comments-resolution-on-sensing-comments-part-2.docx</t>
  </si>
  <si>
    <t>Xiliang</t>
  </si>
  <si>
    <t>Multiple comments</t>
  </si>
  <si>
    <t>15-24-0139-00-04ab-proposed-resolutions-for-comments-92-93-115-117-118-176-215-216-217-218-295-297-460-839-840-841-843-877-878-879.docx</t>
  </si>
  <si>
    <t>Rogue coments from Libra</t>
  </si>
  <si>
    <t>5 or 30</t>
  </si>
  <si>
    <t>Hongwon</t>
  </si>
  <si>
    <t xml:space="preserve">MMS public part2 </t>
  </si>
  <si>
    <t xml:space="preserve"> block scheduling and RR IE signaling rule for hyper block mode</t>
  </si>
  <si>
    <t>Rogue comment discussion</t>
  </si>
  <si>
    <t xml:space="preserve">Chaplin </t>
  </si>
  <si>
    <t>Comment status and review</t>
  </si>
  <si>
    <t>Comment Resolution</t>
  </si>
  <si>
    <t>SSBD comments</t>
  </si>
  <si>
    <t xml:space="preserve">Comment status and Review </t>
  </si>
  <si>
    <t>Minutes of Conference Calls</t>
  </si>
  <si>
    <t>https://mentor.ieee.org/802.15/dcn/24/15-24-0140-00-04ab-tg4ab-conf-call-mins-jan-to-mar-2024.docx</t>
  </si>
  <si>
    <t>15-24-0140</t>
  </si>
  <si>
    <t>Tuesday AM1</t>
  </si>
  <si>
    <t>AM2 Tuesday</t>
  </si>
  <si>
    <t>PM2 Tuesday</t>
  </si>
  <si>
    <t>Monday and Thrs</t>
  </si>
  <si>
    <t>AM1 and PM1</t>
  </si>
  <si>
    <t>15-24-0113-00-04ab-proposed-resolution-for-MMS-IRK</t>
  </si>
  <si>
    <t>15-24-0123-00-04ab-proposed-resolutions-for-mms-status-code</t>
  </si>
  <si>
    <t>15-24-0114-00-04ab-proposed-resolution-for-CIR-Report-IE-format</t>
  </si>
  <si>
    <t>Approval?</t>
  </si>
  <si>
    <t>15-24-0143-01-04ab-proposed-resolutions</t>
  </si>
  <si>
    <t>Block scheduling and RR IE signaling rule for hyper block mode</t>
  </si>
  <si>
    <t xml:space="preserve">miscellaneous hyper block related comments </t>
  </si>
  <si>
    <t xml:space="preserve">Youngwan </t>
  </si>
  <si>
    <t>Wed AM1</t>
  </si>
  <si>
    <t>https://mentor.ieee.org/802.15/dcn/24/15-24-0144-00-04ab-proposed-resolution-for-mms-mac-public-part2.docx</t>
  </si>
  <si>
    <t>15-24-0144</t>
  </si>
  <si>
    <t>https://mentor.ieee.org/802.15/dcn/24/15-24-0145-00-04ab-proposed-resolution-for-block-scheduling-in-hyper-block-mode.docx</t>
  </si>
  <si>
    <t>15-24-0145</t>
  </si>
  <si>
    <t>https://mentor.ieee.org/802.15/dcn/24/15-24-0146-00-04ab-rr-ie-signaling-rule-for-hyper-block-mode.pptx</t>
  </si>
  <si>
    <t>Additional links:</t>
  </si>
  <si>
    <t>Companion to doc 15-24-0145</t>
  </si>
  <si>
    <t>15-24-0156</t>
  </si>
  <si>
    <t>Minutes of January Wireless Interim</t>
  </si>
  <si>
    <t>https://mentor.ieee.org/802.15/dcn/24/15-24-0116-00-04ab-tg4ab-jan-interim-mins.docx</t>
  </si>
  <si>
    <t>15-24-0116</t>
  </si>
  <si>
    <t>15-24-0155</t>
  </si>
  <si>
    <t>https://www.ieee802.org/3/WG_tools/templates/policies_slides_12012023.pptx</t>
  </si>
  <si>
    <t>15-24-0128</t>
  </si>
  <si>
    <t>See Below</t>
  </si>
  <si>
    <t>https://mentor.ieee.org/802.15/dcn/24/15-24-0113-00-04ab-proposed-resolution-for-mms-irk.docx</t>
  </si>
  <si>
    <t>15-24-0113</t>
  </si>
  <si>
    <t>https://mentor.ieee.org/802.15/dcn/24/15-24-0123-00-04ab-proposed-resolutions-for-mms-status-code.docx</t>
  </si>
  <si>
    <t>15-24-0123</t>
  </si>
  <si>
    <t>https://mentor.ieee.org/802.15/dcn/24/15-24-0110-00-04ab-proposed-resolution-for-mms-short-term-operating-parameters.docx</t>
  </si>
  <si>
    <t>15-24-0110</t>
  </si>
  <si>
    <t>https://mentor.ieee.org/802.15/dcn/24/15-24-0125-00-04ab-proposed-resolutions-for-mms-initialization-and-setup-for-o2m-ranging.docx</t>
  </si>
  <si>
    <t>15-24-0125</t>
  </si>
  <si>
    <t>https://mentor.ieee.org/802.15/dcn/24/15-24-0111-00-04ab-proposed-resolution-for-hyperblock-block-assignment.docx</t>
  </si>
  <si>
    <t>15-24-0111</t>
  </si>
  <si>
    <t>15-24-0121</t>
  </si>
  <si>
    <t>https://mentor.ieee.org/802.15/dcn/24/15-24-0121-02-04ab-proposed-4ab-draft-c-comments-resolution-for-ssbd.docx</t>
  </si>
  <si>
    <t>15-24-0142</t>
  </si>
  <si>
    <t>https://mentor.ieee.org/802.15/dcn/24/15-24-0142-01-04ab-proposed-comments-resolution-on-nb-phy.docx</t>
  </si>
  <si>
    <t>15-24-0143</t>
  </si>
  <si>
    <t>https://mentor.ieee.org/802.15/dcn/24/15-24-0143-01-04ab-proposed-comments-resolutions.docx</t>
  </si>
  <si>
    <t>https://mentor.ieee.org/802.15/dcn/24/15-24-0155-00-04ab-march-2024-plenary-tg-meeting-slides.pptx</t>
  </si>
  <si>
    <t>15-24-0157-00-04ab-proposed-resolution-for-some-comments-on-one-to-many-ranging-session.docx</t>
  </si>
  <si>
    <t>https://mentor.ieee.org/802.15/dcn/24/15-24-0157-00-04ab-proposed-resolution-for-some-comments-on-one-to-many-ranging-session.docx</t>
  </si>
  <si>
    <t>15-24-0157</t>
  </si>
  <si>
    <t>https://mentor.ieee.org/802.15/dcn/24/15-24-0114-00-04ab-proposed-resolution-for-cir-report-ie-format.docx</t>
  </si>
  <si>
    <t>15-24-0115</t>
  </si>
  <si>
    <t>15-24-0139</t>
  </si>
  <si>
    <t>15-24-0141</t>
  </si>
  <si>
    <t>https://mentor.ieee.org/802.15/dcn/24/15-24-0141-00-04ab-proposed-comments-resolution-on-sensing-comments-part-2.docx</t>
  </si>
  <si>
    <t>https://mentor.ieee.org/802.15/dcn/24/15-24-0139-02-04ab-proposed-resolutions-for-comments-92-93-115-117-118-176-215-216-217-218-295-297-460-839-840-841-843-877-878-879.docx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</si>
</sst>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d\-mmm\-yy;@"/>
  </numFmts>
  <fonts count="7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1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9"/>
      <color indexed="62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6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sz val="10"/>
      <color rgb="FFFF9900"/>
      <name val="Times New Roman"/>
      <family val="1"/>
    </font>
    <font>
      <b/>
      <sz val="10"/>
      <color rgb="FF454545"/>
      <name val="Arial"/>
      <family val="2"/>
    </font>
    <font>
      <sz val="10"/>
      <color rgb="FF454545"/>
      <name val="Arial"/>
      <family val="2"/>
    </font>
    <font>
      <b/>
      <u/>
      <sz val="9"/>
      <color theme="0"/>
      <name val="Arial"/>
      <family val="2"/>
    </font>
    <font>
      <b/>
      <sz val="28"/>
      <name val="Arial"/>
      <family val="2"/>
    </font>
    <font>
      <sz val="11"/>
      <color rgb="FF242424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rgb="FFCCCCCC"/>
      </bottom>
      <diagonal/>
    </border>
  </borders>
  <cellStyleXfs count="39">
    <xf numFmtId="0" fontId="0" fillId="0" borderId="0"/>
    <xf numFmtId="165" fontId="2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0" borderId="0"/>
    <xf numFmtId="164" fontId="21" fillId="0" borderId="0"/>
    <xf numFmtId="0" fontId="23" fillId="0" borderId="0"/>
    <xf numFmtId="0" fontId="28" fillId="0" borderId="0"/>
    <xf numFmtId="0" fontId="14" fillId="0" borderId="0"/>
    <xf numFmtId="164" fontId="29" fillId="0" borderId="0"/>
    <xf numFmtId="164" fontId="31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3" fillId="0" borderId="0"/>
    <xf numFmtId="0" fontId="41" fillId="0" borderId="0" applyNumberForma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41" fillId="0" borderId="0" applyNumberFormat="0" applyFill="0" applyBorder="0" applyAlignment="0" applyProtection="0"/>
    <xf numFmtId="0" fontId="1" fillId="0" borderId="0"/>
    <xf numFmtId="0" fontId="1" fillId="0" borderId="0"/>
  </cellStyleXfs>
  <cellXfs count="305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/>
    <xf numFmtId="18" fontId="18" fillId="0" borderId="0" xfId="10" applyNumberFormat="1" applyFont="1"/>
    <xf numFmtId="0" fontId="20" fillId="0" borderId="0" xfId="6"/>
    <xf numFmtId="0" fontId="19" fillId="0" borderId="0" xfId="10" applyFont="1"/>
    <xf numFmtId="49" fontId="19" fillId="0" borderId="0" xfId="6" applyNumberFormat="1" applyFont="1" applyAlignment="1">
      <alignment horizontal="left"/>
    </xf>
    <xf numFmtId="0" fontId="19" fillId="0" borderId="0" xfId="10" applyFont="1" applyAlignment="1">
      <alignment horizontal="center"/>
    </xf>
    <xf numFmtId="18" fontId="19" fillId="0" borderId="0" xfId="10" applyNumberFormat="1" applyFont="1"/>
    <xf numFmtId="0" fontId="18" fillId="0" borderId="0" xfId="6" applyFont="1"/>
    <xf numFmtId="0" fontId="18" fillId="0" borderId="0" xfId="10" applyFont="1" applyAlignment="1">
      <alignment horizontal="center"/>
    </xf>
    <xf numFmtId="18" fontId="18" fillId="0" borderId="0" xfId="0" applyNumberFormat="1" applyFont="1"/>
    <xf numFmtId="0" fontId="25" fillId="0" borderId="0" xfId="3"/>
    <xf numFmtId="1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32" fillId="0" borderId="0" xfId="6" applyNumberFormat="1" applyFont="1" applyAlignment="1">
      <alignment horizontal="left"/>
    </xf>
    <xf numFmtId="0" fontId="32" fillId="0" borderId="0" xfId="10" applyFont="1" applyAlignment="1">
      <alignment horizontal="center"/>
    </xf>
    <xf numFmtId="0" fontId="32" fillId="0" borderId="0" xfId="10" applyFont="1"/>
    <xf numFmtId="0" fontId="32" fillId="0" borderId="0" xfId="6" applyFont="1"/>
    <xf numFmtId="18" fontId="20" fillId="0" borderId="0" xfId="6" applyNumberFormat="1" applyAlignment="1">
      <alignment horizontal="right"/>
    </xf>
    <xf numFmtId="0" fontId="33" fillId="0" borderId="0" xfId="6" applyFont="1"/>
    <xf numFmtId="0" fontId="16" fillId="0" borderId="0" xfId="0" applyFont="1" applyAlignment="1">
      <alignment wrapText="1"/>
    </xf>
    <xf numFmtId="0" fontId="15" fillId="0" borderId="0" xfId="10" applyFont="1"/>
    <xf numFmtId="0" fontId="34" fillId="0" borderId="0" xfId="0" applyFont="1"/>
    <xf numFmtId="49" fontId="18" fillId="0" borderId="0" xfId="6" applyNumberFormat="1" applyFont="1" applyAlignment="1">
      <alignment horizontal="left"/>
    </xf>
    <xf numFmtId="0" fontId="18" fillId="0" borderId="0" xfId="10" applyFont="1"/>
    <xf numFmtId="0" fontId="0" fillId="0" borderId="0" xfId="6" applyFont="1"/>
    <xf numFmtId="18" fontId="43" fillId="0" borderId="0" xfId="0" applyNumberFormat="1" applyFont="1"/>
    <xf numFmtId="0" fontId="20" fillId="0" borderId="0" xfId="6" applyAlignment="1">
      <alignment wrapText="1"/>
    </xf>
    <xf numFmtId="0" fontId="47" fillId="0" borderId="0" xfId="0" applyFont="1"/>
    <xf numFmtId="0" fontId="0" fillId="0" borderId="0" xfId="0" applyAlignment="1">
      <alignment wrapText="1"/>
    </xf>
    <xf numFmtId="0" fontId="0" fillId="24" borderId="0" xfId="0" applyFill="1"/>
    <xf numFmtId="0" fontId="0" fillId="25" borderId="0" xfId="0" applyFill="1" applyAlignment="1">
      <alignment horizontal="center"/>
    </xf>
    <xf numFmtId="0" fontId="0" fillId="27" borderId="27" xfId="0" applyFill="1" applyBorder="1" applyAlignment="1">
      <alignment horizontal="center"/>
    </xf>
    <xf numFmtId="0" fontId="0" fillId="27" borderId="29" xfId="0" applyFill="1" applyBorder="1" applyAlignment="1">
      <alignment horizontal="center"/>
    </xf>
    <xf numFmtId="0" fontId="0" fillId="27" borderId="0" xfId="0" applyFill="1" applyAlignment="1">
      <alignment horizontal="center"/>
    </xf>
    <xf numFmtId="0" fontId="0" fillId="27" borderId="28" xfId="0" applyFill="1" applyBorder="1" applyAlignment="1">
      <alignment horizontal="center"/>
    </xf>
    <xf numFmtId="0" fontId="0" fillId="27" borderId="30" xfId="0" applyFill="1" applyBorder="1" applyAlignment="1">
      <alignment horizontal="center"/>
    </xf>
    <xf numFmtId="0" fontId="0" fillId="25" borderId="34" xfId="0" applyFill="1" applyBorder="1" applyAlignment="1">
      <alignment horizontal="center"/>
    </xf>
    <xf numFmtId="0" fontId="0" fillId="27" borderId="35" xfId="0" applyFill="1" applyBorder="1" applyAlignment="1">
      <alignment horizontal="center"/>
    </xf>
    <xf numFmtId="0" fontId="0" fillId="27" borderId="33" xfId="0" applyFill="1" applyBorder="1" applyAlignment="1">
      <alignment horizontal="center"/>
    </xf>
    <xf numFmtId="0" fontId="0" fillId="26" borderId="35" xfId="0" applyFill="1" applyBorder="1" applyAlignment="1">
      <alignment horizontal="center"/>
    </xf>
    <xf numFmtId="0" fontId="0" fillId="26" borderId="33" xfId="0" applyFill="1" applyBorder="1" applyAlignment="1">
      <alignment horizontal="center"/>
    </xf>
    <xf numFmtId="0" fontId="0" fillId="25" borderId="36" xfId="0" applyFill="1" applyBorder="1" applyAlignment="1">
      <alignment horizontal="center"/>
    </xf>
    <xf numFmtId="0" fontId="0" fillId="27" borderId="37" xfId="0" applyFill="1" applyBorder="1" applyAlignment="1">
      <alignment horizontal="center"/>
    </xf>
    <xf numFmtId="0" fontId="0" fillId="27" borderId="38" xfId="0" applyFill="1" applyBorder="1" applyAlignment="1">
      <alignment horizontal="center"/>
    </xf>
    <xf numFmtId="0" fontId="0" fillId="26" borderId="37" xfId="0" applyFill="1" applyBorder="1" applyAlignment="1">
      <alignment horizontal="center"/>
    </xf>
    <xf numFmtId="0" fontId="0" fillId="27" borderId="34" xfId="0" applyFill="1" applyBorder="1" applyAlignment="1">
      <alignment horizontal="center"/>
    </xf>
    <xf numFmtId="0" fontId="0" fillId="27" borderId="39" xfId="0" applyFill="1" applyBorder="1" applyAlignment="1">
      <alignment horizontal="center"/>
    </xf>
    <xf numFmtId="0" fontId="0" fillId="27" borderId="40" xfId="0" applyFill="1" applyBorder="1" applyAlignment="1">
      <alignment horizontal="center"/>
    </xf>
    <xf numFmtId="0" fontId="0" fillId="27" borderId="41" xfId="0" applyFill="1" applyBorder="1" applyAlignment="1">
      <alignment horizontal="center"/>
    </xf>
    <xf numFmtId="0" fontId="51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7" borderId="4" xfId="0" applyFont="1" applyFill="1" applyBorder="1" applyAlignment="1">
      <alignment horizontal="right" vertical="center"/>
    </xf>
    <xf numFmtId="0" fontId="16" fillId="30" borderId="2" xfId="0" applyFont="1" applyFill="1" applyBorder="1" applyAlignment="1">
      <alignment vertical="center"/>
    </xf>
    <xf numFmtId="0" fontId="52" fillId="30" borderId="1" xfId="0" applyFont="1" applyFill="1" applyBorder="1" applyAlignment="1">
      <alignment horizontal="left" vertical="center"/>
    </xf>
    <xf numFmtId="0" fontId="53" fillId="30" borderId="1" xfId="0" applyFont="1" applyFill="1" applyBorder="1" applyAlignment="1">
      <alignment horizontal="left" vertical="center"/>
    </xf>
    <xf numFmtId="0" fontId="53" fillId="30" borderId="8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16" fillId="17" borderId="0" xfId="0" applyFont="1" applyFill="1" applyAlignment="1">
      <alignment horizontal="right" vertical="center"/>
    </xf>
    <xf numFmtId="0" fontId="35" fillId="30" borderId="1" xfId="0" applyFont="1" applyFill="1" applyBorder="1" applyAlignment="1">
      <alignment vertical="center"/>
    </xf>
    <xf numFmtId="0" fontId="54" fillId="30" borderId="1" xfId="0" applyFont="1" applyFill="1" applyBorder="1" applyAlignment="1">
      <alignment vertical="center"/>
    </xf>
    <xf numFmtId="0" fontId="54" fillId="30" borderId="8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6" fillId="3" borderId="3" xfId="0" applyFont="1" applyFill="1" applyBorder="1" applyAlignment="1">
      <alignment horizontal="center" vertical="center"/>
    </xf>
    <xf numFmtId="0" fontId="16" fillId="30" borderId="4" xfId="0" applyFont="1" applyFill="1" applyBorder="1" applyAlignment="1">
      <alignment vertical="center"/>
    </xf>
    <xf numFmtId="0" fontId="16" fillId="30" borderId="0" xfId="0" applyFont="1" applyFill="1" applyAlignment="1">
      <alignment vertical="center"/>
    </xf>
    <xf numFmtId="0" fontId="55" fillId="30" borderId="0" xfId="0" applyFont="1" applyFill="1" applyAlignment="1">
      <alignment horizontal="left" vertical="center"/>
    </xf>
    <xf numFmtId="0" fontId="55" fillId="30" borderId="3" xfId="0" applyFont="1" applyFill="1" applyBorder="1" applyAlignment="1">
      <alignment horizontal="left" vertical="center"/>
    </xf>
    <xf numFmtId="0" fontId="56" fillId="30" borderId="0" xfId="0" applyFont="1" applyFill="1" applyAlignment="1">
      <alignment vertical="center"/>
    </xf>
    <xf numFmtId="0" fontId="57" fillId="30" borderId="0" xfId="0" applyFont="1" applyFill="1" applyAlignment="1">
      <alignment vertical="center"/>
    </xf>
    <xf numFmtId="0" fontId="57" fillId="30" borderId="3" xfId="0" applyFont="1" applyFill="1" applyBorder="1" applyAlignment="1">
      <alignment vertical="center"/>
    </xf>
    <xf numFmtId="0" fontId="16" fillId="30" borderId="0" xfId="0" applyFont="1" applyFill="1" applyAlignment="1">
      <alignment horizontal="left" vertical="center"/>
    </xf>
    <xf numFmtId="0" fontId="58" fillId="30" borderId="0" xfId="0" applyFont="1" applyFill="1" applyAlignment="1">
      <alignment horizontal="left" vertical="center"/>
    </xf>
    <xf numFmtId="0" fontId="58" fillId="30" borderId="3" xfId="0" applyFont="1" applyFill="1" applyBorder="1" applyAlignment="1">
      <alignment horizontal="left" vertical="center"/>
    </xf>
    <xf numFmtId="0" fontId="59" fillId="30" borderId="0" xfId="0" applyFont="1" applyFill="1" applyAlignment="1">
      <alignment vertical="center"/>
    </xf>
    <xf numFmtId="0" fontId="60" fillId="30" borderId="0" xfId="0" applyFont="1" applyFill="1" applyAlignment="1">
      <alignment vertical="center"/>
    </xf>
    <xf numFmtId="0" fontId="61" fillId="30" borderId="0" xfId="0" applyFont="1" applyFill="1" applyAlignment="1">
      <alignment vertical="center"/>
    </xf>
    <xf numFmtId="0" fontId="62" fillId="30" borderId="0" xfId="0" applyFont="1" applyFill="1" applyAlignment="1">
      <alignment horizontal="left" vertical="center" indent="1"/>
    </xf>
    <xf numFmtId="0" fontId="52" fillId="30" borderId="0" xfId="0" applyFont="1" applyFill="1" applyAlignment="1">
      <alignment vertical="center"/>
    </xf>
    <xf numFmtId="0" fontId="53" fillId="30" borderId="0" xfId="0" applyFont="1" applyFill="1" applyAlignment="1">
      <alignment vertical="center"/>
    </xf>
    <xf numFmtId="0" fontId="53" fillId="30" borderId="3" xfId="0" applyFont="1" applyFill="1" applyBorder="1" applyAlignment="1">
      <alignment vertical="center"/>
    </xf>
    <xf numFmtId="0" fontId="63" fillId="30" borderId="0" xfId="0" applyFont="1" applyFill="1" applyAlignment="1">
      <alignment vertical="center"/>
    </xf>
    <xf numFmtId="0" fontId="62" fillId="30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62" fillId="30" borderId="3" xfId="0" applyFont="1" applyFill="1" applyBorder="1" applyAlignment="1">
      <alignment horizontal="left" vertical="center" indent="1"/>
    </xf>
    <xf numFmtId="0" fontId="62" fillId="30" borderId="3" xfId="0" applyFont="1" applyFill="1" applyBorder="1" applyAlignment="1">
      <alignment vertical="center"/>
    </xf>
    <xf numFmtId="0" fontId="64" fillId="30" borderId="0" xfId="0" applyFont="1" applyFill="1" applyAlignment="1">
      <alignment vertical="center"/>
    </xf>
    <xf numFmtId="0" fontId="16" fillId="17" borderId="0" xfId="0" applyFont="1" applyFill="1" applyAlignment="1">
      <alignment horizontal="center" vertical="center"/>
    </xf>
    <xf numFmtId="0" fontId="64" fillId="30" borderId="0" xfId="0" applyFont="1" applyFill="1" applyAlignment="1">
      <alignment horizontal="left" vertical="center" indent="1"/>
    </xf>
    <xf numFmtId="0" fontId="16" fillId="17" borderId="0" xfId="0" applyFont="1" applyFill="1" applyAlignment="1">
      <alignment vertical="center"/>
    </xf>
    <xf numFmtId="0" fontId="16" fillId="17" borderId="3" xfId="0" applyFont="1" applyFill="1" applyBorder="1" applyAlignment="1">
      <alignment horizontal="center" vertical="center"/>
    </xf>
    <xf numFmtId="0" fontId="45" fillId="0" borderId="23" xfId="36" applyFont="1" applyBorder="1" applyAlignment="1">
      <alignment horizontal="center" vertical="center" wrapText="1"/>
    </xf>
    <xf numFmtId="0" fontId="45" fillId="0" borderId="25" xfId="36" applyFont="1" applyBorder="1" applyAlignment="1">
      <alignment horizontal="center" vertical="center" wrapText="1"/>
    </xf>
    <xf numFmtId="0" fontId="45" fillId="0" borderId="24" xfId="36" applyFont="1" applyBorder="1" applyAlignment="1">
      <alignment horizontal="center" vertical="center" wrapText="1"/>
    </xf>
    <xf numFmtId="0" fontId="0" fillId="27" borderId="47" xfId="0" applyFill="1" applyBorder="1" applyAlignment="1">
      <alignment horizontal="center"/>
    </xf>
    <xf numFmtId="0" fontId="20" fillId="0" borderId="0" xfId="6" applyAlignment="1">
      <alignment horizontal="right"/>
    </xf>
    <xf numFmtId="0" fontId="44" fillId="4" borderId="1" xfId="0" applyFont="1" applyFill="1" applyBorder="1" applyAlignment="1">
      <alignment horizontal="left" vertical="center" indent="2"/>
    </xf>
    <xf numFmtId="0" fontId="16" fillId="4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vertical="center"/>
    </xf>
    <xf numFmtId="0" fontId="16" fillId="4" borderId="8" xfId="0" applyFont="1" applyFill="1" applyBorder="1" applyAlignment="1">
      <alignment horizontal="center" vertical="center"/>
    </xf>
    <xf numFmtId="0" fontId="44" fillId="4" borderId="0" xfId="0" applyFont="1" applyFill="1" applyAlignment="1">
      <alignment horizontal="left" indent="2"/>
    </xf>
    <xf numFmtId="0" fontId="20" fillId="4" borderId="0" xfId="0" applyFont="1" applyFill="1"/>
    <xf numFmtId="0" fontId="20" fillId="4" borderId="3" xfId="0" applyFont="1" applyFill="1" applyBorder="1"/>
    <xf numFmtId="0" fontId="16" fillId="4" borderId="5" xfId="0" applyFont="1" applyFill="1" applyBorder="1" applyAlignment="1">
      <alignment horizontal="left" vertical="center" indent="2"/>
    </xf>
    <xf numFmtId="0" fontId="16" fillId="4" borderId="5" xfId="0" applyFont="1" applyFill="1" applyBorder="1" applyAlignment="1">
      <alignment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vertical="center"/>
    </xf>
    <xf numFmtId="0" fontId="16" fillId="4" borderId="10" xfId="0" applyFont="1" applyFill="1" applyBorder="1" applyAlignment="1">
      <alignment horizontal="center" vertical="center"/>
    </xf>
    <xf numFmtId="0" fontId="39" fillId="14" borderId="4" xfId="0" applyFont="1" applyFill="1" applyBorder="1" applyAlignment="1">
      <alignment horizontal="center" vertical="center" wrapText="1"/>
    </xf>
    <xf numFmtId="0" fontId="39" fillId="14" borderId="0" xfId="0" applyFont="1" applyFill="1" applyAlignment="1">
      <alignment horizontal="center" vertical="center" wrapText="1"/>
    </xf>
    <xf numFmtId="0" fontId="39" fillId="14" borderId="3" xfId="0" applyFont="1" applyFill="1" applyBorder="1" applyAlignment="1">
      <alignment horizontal="center" vertical="center" wrapText="1"/>
    </xf>
    <xf numFmtId="0" fontId="16" fillId="17" borderId="42" xfId="0" applyFont="1" applyFill="1" applyBorder="1" applyAlignment="1">
      <alignment horizontal="center" vertical="center"/>
    </xf>
    <xf numFmtId="0" fontId="16" fillId="17" borderId="43" xfId="0" applyFont="1" applyFill="1" applyBorder="1" applyAlignment="1">
      <alignment horizontal="center" vertical="center"/>
    </xf>
    <xf numFmtId="0" fontId="16" fillId="17" borderId="12" xfId="0" applyFont="1" applyFill="1" applyBorder="1" applyAlignment="1">
      <alignment horizontal="center" vertical="center"/>
    </xf>
    <xf numFmtId="0" fontId="35" fillId="22" borderId="18" xfId="0" applyFont="1" applyFill="1" applyBorder="1" applyAlignment="1">
      <alignment horizontal="center" vertical="center" wrapText="1"/>
    </xf>
    <xf numFmtId="166" fontId="22" fillId="32" borderId="46" xfId="0" applyNumberFormat="1" applyFont="1" applyFill="1" applyBorder="1" applyAlignment="1">
      <alignment horizontal="center"/>
    </xf>
    <xf numFmtId="166" fontId="22" fillId="0" borderId="46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0" fontId="35" fillId="22" borderId="19" xfId="0" applyFont="1" applyFill="1" applyBorder="1" applyAlignment="1">
      <alignment horizontal="center" vertical="center" wrapText="1"/>
    </xf>
    <xf numFmtId="166" fontId="22" fillId="32" borderId="11" xfId="0" applyNumberFormat="1" applyFont="1" applyFill="1" applyBorder="1" applyAlignment="1">
      <alignment horizontal="center"/>
    </xf>
    <xf numFmtId="166" fontId="22" fillId="0" borderId="11" xfId="0" applyNumberFormat="1" applyFont="1" applyBorder="1" applyAlignment="1">
      <alignment horizontal="center"/>
    </xf>
    <xf numFmtId="166" fontId="22" fillId="0" borderId="44" xfId="0" applyNumberFormat="1" applyFont="1" applyBorder="1" applyAlignment="1">
      <alignment horizontal="center"/>
    </xf>
    <xf numFmtId="0" fontId="38" fillId="6" borderId="19" xfId="0" quotePrefix="1" applyFont="1" applyFill="1" applyBorder="1" applyAlignment="1">
      <alignment horizontal="center" vertical="center" wrapText="1"/>
    </xf>
    <xf numFmtId="166" fontId="22" fillId="0" borderId="13" xfId="0" applyNumberFormat="1" applyFont="1" applyBorder="1" applyAlignment="1">
      <alignment horizontal="center"/>
    </xf>
    <xf numFmtId="0" fontId="16" fillId="9" borderId="19" xfId="0" applyFont="1" applyFill="1" applyBorder="1" applyAlignment="1">
      <alignment horizontal="center" vertical="center" wrapText="1"/>
    </xf>
    <xf numFmtId="166" fontId="22" fillId="13" borderId="44" xfId="0" applyNumberFormat="1" applyFont="1" applyFill="1" applyBorder="1" applyAlignment="1">
      <alignment horizontal="center"/>
    </xf>
    <xf numFmtId="0" fontId="38" fillId="6" borderId="19" xfId="0" applyFont="1" applyFill="1" applyBorder="1" applyAlignment="1">
      <alignment horizontal="center" vertical="center" wrapText="1"/>
    </xf>
    <xf numFmtId="0" fontId="35" fillId="28" borderId="19" xfId="0" applyFont="1" applyFill="1" applyBorder="1" applyAlignment="1">
      <alignment horizontal="center" vertical="center" wrapText="1"/>
    </xf>
    <xf numFmtId="166" fontId="22" fillId="13" borderId="11" xfId="0" applyNumberFormat="1" applyFont="1" applyFill="1" applyBorder="1" applyAlignment="1">
      <alignment horizontal="center"/>
    </xf>
    <xf numFmtId="0" fontId="38" fillId="6" borderId="20" xfId="0" applyFont="1" applyFill="1" applyBorder="1" applyAlignment="1">
      <alignment horizontal="center" vertical="center" wrapText="1"/>
    </xf>
    <xf numFmtId="0" fontId="38" fillId="29" borderId="20" xfId="0" applyFont="1" applyFill="1" applyBorder="1" applyAlignment="1">
      <alignment horizontal="center" vertical="center" wrapText="1"/>
    </xf>
    <xf numFmtId="0" fontId="38" fillId="29" borderId="7" xfId="0" applyFont="1" applyFill="1" applyBorder="1" applyAlignment="1">
      <alignment horizontal="center" vertical="center" wrapText="1"/>
    </xf>
    <xf numFmtId="0" fontId="39" fillId="14" borderId="6" xfId="0" applyFont="1" applyFill="1" applyBorder="1" applyAlignment="1">
      <alignment horizontal="center" vertical="center" wrapText="1"/>
    </xf>
    <xf numFmtId="0" fontId="39" fillId="14" borderId="5" xfId="0" applyFont="1" applyFill="1" applyBorder="1" applyAlignment="1">
      <alignment horizontal="center" vertical="center" wrapText="1"/>
    </xf>
    <xf numFmtId="0" fontId="39" fillId="14" borderId="10" xfId="0" applyFont="1" applyFill="1" applyBorder="1" applyAlignment="1">
      <alignment horizontal="center" vertical="center" wrapText="1"/>
    </xf>
    <xf numFmtId="166" fontId="22" fillId="0" borderId="21" xfId="0" applyNumberFormat="1" applyFont="1" applyBorder="1" applyAlignment="1">
      <alignment horizontal="center"/>
    </xf>
    <xf numFmtId="166" fontId="22" fillId="13" borderId="22" xfId="0" applyNumberFormat="1" applyFont="1" applyFill="1" applyBorder="1" applyAlignment="1">
      <alignment horizontal="center"/>
    </xf>
    <xf numFmtId="166" fontId="22" fillId="0" borderId="45" xfId="0" applyNumberFormat="1" applyFont="1" applyBorder="1" applyAlignment="1">
      <alignment horizontal="center"/>
    </xf>
    <xf numFmtId="0" fontId="67" fillId="3" borderId="4" xfId="0" applyFont="1" applyFill="1" applyBorder="1" applyAlignment="1">
      <alignment horizontal="right" vertical="center"/>
    </xf>
    <xf numFmtId="0" fontId="68" fillId="30" borderId="6" xfId="0" applyFont="1" applyFill="1" applyBorder="1" applyAlignment="1">
      <alignment horizontal="left" vertical="center"/>
    </xf>
    <xf numFmtId="0" fontId="52" fillId="30" borderId="5" xfId="0" applyFont="1" applyFill="1" applyBorder="1" applyAlignment="1">
      <alignment vertical="center"/>
    </xf>
    <xf numFmtId="0" fontId="62" fillId="30" borderId="5" xfId="0" applyFont="1" applyFill="1" applyBorder="1" applyAlignment="1">
      <alignment vertical="center"/>
    </xf>
    <xf numFmtId="0" fontId="62" fillId="30" borderId="10" xfId="0" applyFont="1" applyFill="1" applyBorder="1" applyAlignment="1">
      <alignment vertical="center"/>
    </xf>
    <xf numFmtId="0" fontId="69" fillId="3" borderId="0" xfId="0" applyFont="1" applyFill="1" applyAlignment="1">
      <alignment horizontal="right" vertical="center"/>
    </xf>
    <xf numFmtId="0" fontId="69" fillId="30" borderId="6" xfId="0" applyFont="1" applyFill="1" applyBorder="1" applyAlignment="1">
      <alignment vertical="center"/>
    </xf>
    <xf numFmtId="0" fontId="61" fillId="30" borderId="5" xfId="0" applyFont="1" applyFill="1" applyBorder="1" applyAlignment="1">
      <alignment vertical="center"/>
    </xf>
    <xf numFmtId="0" fontId="62" fillId="30" borderId="5" xfId="0" applyFont="1" applyFill="1" applyBorder="1" applyAlignment="1">
      <alignment horizontal="left" vertical="center" indent="1"/>
    </xf>
    <xf numFmtId="0" fontId="62" fillId="30" borderId="10" xfId="0" applyFont="1" applyFill="1" applyBorder="1" applyAlignment="1">
      <alignment horizontal="left" vertical="center" indent="1"/>
    </xf>
    <xf numFmtId="0" fontId="70" fillId="3" borderId="6" xfId="0" applyFont="1" applyFill="1" applyBorder="1" applyAlignment="1">
      <alignment horizontal="center" vertical="center"/>
    </xf>
    <xf numFmtId="0" fontId="70" fillId="3" borderId="5" xfId="0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vertical="center"/>
    </xf>
    <xf numFmtId="0" fontId="35" fillId="3" borderId="10" xfId="0" applyFont="1" applyFill="1" applyBorder="1" applyAlignment="1">
      <alignment horizontal="center" vertical="center"/>
    </xf>
    <xf numFmtId="0" fontId="0" fillId="36" borderId="0" xfId="0" applyFill="1"/>
    <xf numFmtId="0" fontId="72" fillId="36" borderId="48" xfId="0" applyFont="1" applyFill="1" applyBorder="1" applyAlignment="1">
      <alignment horizontal="left" vertical="center" wrapText="1"/>
    </xf>
    <xf numFmtId="0" fontId="73" fillId="36" borderId="0" xfId="0" applyFont="1" applyFill="1" applyAlignment="1">
      <alignment vertical="top" wrapText="1"/>
    </xf>
    <xf numFmtId="0" fontId="72" fillId="36" borderId="0" xfId="0" applyFont="1" applyFill="1" applyAlignment="1">
      <alignment vertical="top" wrapText="1"/>
    </xf>
    <xf numFmtId="166" fontId="22" fillId="0" borderId="17" xfId="0" applyNumberFormat="1" applyFont="1" applyBorder="1" applyAlignment="1">
      <alignment horizont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50" fillId="22" borderId="2" xfId="0" applyFont="1" applyFill="1" applyBorder="1" applyAlignment="1">
      <alignment horizontal="center" vertical="center" wrapText="1"/>
    </xf>
    <xf numFmtId="0" fontId="50" fillId="22" borderId="1" xfId="0" applyFont="1" applyFill="1" applyBorder="1" applyAlignment="1">
      <alignment horizontal="center" vertical="center" wrapText="1"/>
    </xf>
    <xf numFmtId="0" fontId="50" fillId="22" borderId="8" xfId="0" applyFont="1" applyFill="1" applyBorder="1" applyAlignment="1">
      <alignment horizontal="center" vertical="center" wrapText="1"/>
    </xf>
    <xf numFmtId="0" fontId="50" fillId="22" borderId="4" xfId="0" applyFont="1" applyFill="1" applyBorder="1" applyAlignment="1">
      <alignment horizontal="center" vertical="center" wrapText="1"/>
    </xf>
    <xf numFmtId="0" fontId="50" fillId="22" borderId="0" xfId="0" applyFont="1" applyFill="1" applyAlignment="1">
      <alignment horizontal="center" vertical="center" wrapText="1"/>
    </xf>
    <xf numFmtId="0" fontId="50" fillId="22" borderId="3" xfId="0" applyFont="1" applyFill="1" applyBorder="1" applyAlignment="1">
      <alignment horizontal="center" vertical="center" wrapText="1"/>
    </xf>
    <xf numFmtId="0" fontId="50" fillId="22" borderId="6" xfId="0" applyFont="1" applyFill="1" applyBorder="1" applyAlignment="1">
      <alignment horizontal="center" vertical="center" wrapText="1"/>
    </xf>
    <xf numFmtId="0" fontId="50" fillId="22" borderId="5" xfId="0" applyFont="1" applyFill="1" applyBorder="1" applyAlignment="1">
      <alignment horizontal="center" vertical="center" wrapText="1"/>
    </xf>
    <xf numFmtId="0" fontId="50" fillId="22" borderId="10" xfId="0" applyFont="1" applyFill="1" applyBorder="1" applyAlignment="1">
      <alignment horizontal="center" vertical="center" wrapText="1"/>
    </xf>
    <xf numFmtId="0" fontId="74" fillId="5" borderId="2" xfId="36" applyFont="1" applyFill="1" applyBorder="1" applyAlignment="1">
      <alignment horizontal="center" vertical="center" wrapText="1"/>
    </xf>
    <xf numFmtId="0" fontId="74" fillId="5" borderId="1" xfId="36" applyFont="1" applyFill="1" applyBorder="1" applyAlignment="1">
      <alignment horizontal="center" vertical="center" wrapText="1"/>
    </xf>
    <xf numFmtId="0" fontId="74" fillId="5" borderId="8" xfId="36" applyFont="1" applyFill="1" applyBorder="1" applyAlignment="1">
      <alignment horizontal="center" vertical="center" wrapText="1"/>
    </xf>
    <xf numFmtId="0" fontId="74" fillId="5" borderId="6" xfId="36" applyFont="1" applyFill="1" applyBorder="1" applyAlignment="1">
      <alignment horizontal="center" vertical="center" wrapText="1"/>
    </xf>
    <xf numFmtId="0" fontId="74" fillId="5" borderId="5" xfId="36" applyFont="1" applyFill="1" applyBorder="1" applyAlignment="1">
      <alignment horizontal="center" vertical="center" wrapText="1"/>
    </xf>
    <xf numFmtId="0" fontId="74" fillId="5" borderId="10" xfId="36" applyFont="1" applyFill="1" applyBorder="1" applyAlignment="1">
      <alignment horizontal="center" vertical="center" wrapText="1"/>
    </xf>
    <xf numFmtId="0" fontId="48" fillId="18" borderId="2" xfId="0" applyFont="1" applyFill="1" applyBorder="1" applyAlignment="1">
      <alignment horizontal="center" vertical="center" wrapText="1"/>
    </xf>
    <xf numFmtId="0" fontId="48" fillId="18" borderId="1" xfId="0" applyFont="1" applyFill="1" applyBorder="1" applyAlignment="1">
      <alignment horizontal="center" vertical="center" wrapText="1"/>
    </xf>
    <xf numFmtId="0" fontId="48" fillId="18" borderId="8" xfId="0" applyFont="1" applyFill="1" applyBorder="1" applyAlignment="1">
      <alignment horizontal="center" vertical="center" wrapText="1"/>
    </xf>
    <xf numFmtId="0" fontId="48" fillId="18" borderId="4" xfId="0" applyFont="1" applyFill="1" applyBorder="1" applyAlignment="1">
      <alignment horizontal="center" vertical="center" wrapText="1"/>
    </xf>
    <xf numFmtId="0" fontId="48" fillId="18" borderId="0" xfId="0" applyFont="1" applyFill="1" applyAlignment="1">
      <alignment horizontal="center" vertical="center" wrapText="1"/>
    </xf>
    <xf numFmtId="0" fontId="48" fillId="18" borderId="3" xfId="0" applyFont="1" applyFill="1" applyBorder="1" applyAlignment="1">
      <alignment horizontal="center" vertical="center" wrapText="1"/>
    </xf>
    <xf numFmtId="0" fontId="48" fillId="18" borderId="6" xfId="0" applyFont="1" applyFill="1" applyBorder="1" applyAlignment="1">
      <alignment horizontal="center" vertical="center" wrapText="1"/>
    </xf>
    <xf numFmtId="0" fontId="48" fillId="18" borderId="5" xfId="0" applyFont="1" applyFill="1" applyBorder="1" applyAlignment="1">
      <alignment horizontal="center" vertical="center" wrapText="1"/>
    </xf>
    <xf numFmtId="0" fontId="48" fillId="18" borderId="10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36" fillId="20" borderId="12" xfId="0" applyFont="1" applyFill="1" applyBorder="1" applyAlignment="1">
      <alignment horizontal="center" vertical="center" wrapText="1"/>
    </xf>
    <xf numFmtId="0" fontId="36" fillId="20" borderId="9" xfId="0" applyFont="1" applyFill="1" applyBorder="1" applyAlignment="1">
      <alignment horizontal="center" vertical="center" wrapText="1"/>
    </xf>
    <xf numFmtId="0" fontId="36" fillId="20" borderId="7" xfId="0" applyFont="1" applyFill="1" applyBorder="1" applyAlignment="1">
      <alignment horizontal="center" vertical="center" wrapText="1"/>
    </xf>
    <xf numFmtId="0" fontId="46" fillId="5" borderId="2" xfId="0" applyFont="1" applyFill="1" applyBorder="1" applyAlignment="1">
      <alignment horizontal="center" vertical="center" wrapText="1"/>
    </xf>
    <xf numFmtId="0" fontId="46" fillId="5" borderId="1" xfId="0" applyFont="1" applyFill="1" applyBorder="1" applyAlignment="1">
      <alignment horizontal="center" vertical="center" wrapText="1"/>
    </xf>
    <xf numFmtId="0" fontId="46" fillId="5" borderId="8" xfId="0" applyFont="1" applyFill="1" applyBorder="1" applyAlignment="1">
      <alignment horizontal="center" vertical="center" wrapText="1"/>
    </xf>
    <xf numFmtId="0" fontId="46" fillId="5" borderId="4" xfId="0" applyFont="1" applyFill="1" applyBorder="1" applyAlignment="1">
      <alignment horizontal="center" vertical="center" wrapText="1"/>
    </xf>
    <xf numFmtId="0" fontId="46" fillId="5" borderId="0" xfId="0" applyFont="1" applyFill="1" applyAlignment="1">
      <alignment horizontal="center" vertical="center" wrapText="1"/>
    </xf>
    <xf numFmtId="0" fontId="46" fillId="5" borderId="3" xfId="0" applyFont="1" applyFill="1" applyBorder="1" applyAlignment="1">
      <alignment horizontal="center" vertical="center" wrapText="1"/>
    </xf>
    <xf numFmtId="0" fontId="46" fillId="5" borderId="6" xfId="0" applyFont="1" applyFill="1" applyBorder="1" applyAlignment="1">
      <alignment horizontal="center" vertical="center" wrapText="1"/>
    </xf>
    <xf numFmtId="0" fontId="46" fillId="5" borderId="5" xfId="0" applyFont="1" applyFill="1" applyBorder="1" applyAlignment="1">
      <alignment horizontal="center" vertical="center" wrapText="1"/>
    </xf>
    <xf numFmtId="0" fontId="46" fillId="5" borderId="10" xfId="0" applyFont="1" applyFill="1" applyBorder="1" applyAlignment="1">
      <alignment horizontal="center" vertical="center" wrapText="1"/>
    </xf>
    <xf numFmtId="0" fontId="40" fillId="5" borderId="1" xfId="0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 vertical="center" wrapText="1"/>
    </xf>
    <xf numFmtId="0" fontId="40" fillId="5" borderId="5" xfId="0" applyFont="1" applyFill="1" applyBorder="1" applyAlignment="1">
      <alignment horizontal="center" vertical="center" wrapText="1"/>
    </xf>
    <xf numFmtId="0" fontId="40" fillId="5" borderId="10" xfId="0" applyFont="1" applyFill="1" applyBorder="1" applyAlignment="1">
      <alignment horizontal="center" vertical="center" wrapText="1"/>
    </xf>
    <xf numFmtId="0" fontId="36" fillId="9" borderId="14" xfId="0" applyFont="1" applyFill="1" applyBorder="1" applyAlignment="1">
      <alignment horizontal="center" vertical="center" wrapText="1"/>
    </xf>
    <xf numFmtId="0" fontId="36" fillId="9" borderId="16" xfId="0" applyFont="1" applyFill="1" applyBorder="1" applyAlignment="1">
      <alignment horizontal="center" vertical="center" wrapText="1"/>
    </xf>
    <xf numFmtId="0" fontId="36" fillId="9" borderId="15" xfId="0" applyFont="1" applyFill="1" applyBorder="1" applyAlignment="1">
      <alignment horizontal="center" vertical="center" wrapText="1"/>
    </xf>
    <xf numFmtId="0" fontId="37" fillId="35" borderId="12" xfId="0" applyFont="1" applyFill="1" applyBorder="1" applyAlignment="1">
      <alignment horizontal="center" vertical="center" wrapText="1"/>
    </xf>
    <xf numFmtId="0" fontId="37" fillId="35" borderId="9" xfId="0" applyFont="1" applyFill="1" applyBorder="1" applyAlignment="1">
      <alignment horizontal="center" vertical="center" wrapText="1"/>
    </xf>
    <xf numFmtId="0" fontId="37" fillId="35" borderId="7" xfId="0" applyFont="1" applyFill="1" applyBorder="1" applyAlignment="1">
      <alignment horizontal="center" vertical="center" wrapText="1"/>
    </xf>
    <xf numFmtId="0" fontId="37" fillId="23" borderId="12" xfId="0" applyFont="1" applyFill="1" applyBorder="1" applyAlignment="1">
      <alignment horizontal="center" vertical="center" wrapText="1"/>
    </xf>
    <xf numFmtId="0" fontId="37" fillId="23" borderId="9" xfId="0" applyFont="1" applyFill="1" applyBorder="1" applyAlignment="1">
      <alignment horizontal="center" vertical="center" wrapText="1"/>
    </xf>
    <xf numFmtId="0" fontId="37" fillId="23" borderId="7" xfId="0" applyFont="1" applyFill="1" applyBorder="1" applyAlignment="1">
      <alignment horizontal="center" vertical="center" wrapText="1"/>
    </xf>
    <xf numFmtId="0" fontId="36" fillId="31" borderId="12" xfId="0" applyFont="1" applyFill="1" applyBorder="1" applyAlignment="1">
      <alignment horizontal="center" vertical="center" wrapText="1"/>
    </xf>
    <xf numFmtId="0" fontId="36" fillId="31" borderId="9" xfId="0" applyFont="1" applyFill="1" applyBorder="1" applyAlignment="1">
      <alignment horizontal="center" vertical="center" wrapText="1"/>
    </xf>
    <xf numFmtId="0" fontId="36" fillId="31" borderId="7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37" fillId="10" borderId="12" xfId="0" applyFont="1" applyFill="1" applyBorder="1" applyAlignment="1">
      <alignment horizontal="center" vertical="center" wrapText="1"/>
    </xf>
    <xf numFmtId="0" fontId="37" fillId="10" borderId="9" xfId="0" applyFont="1" applyFill="1" applyBorder="1" applyAlignment="1">
      <alignment horizontal="center" vertical="center" wrapText="1"/>
    </xf>
    <xf numFmtId="0" fontId="37" fillId="10" borderId="7" xfId="0" applyFont="1" applyFill="1" applyBorder="1" applyAlignment="1">
      <alignment horizontal="center" vertical="center" wrapText="1"/>
    </xf>
    <xf numFmtId="0" fontId="49" fillId="16" borderId="1" xfId="36" applyFont="1" applyFill="1" applyBorder="1" applyAlignment="1">
      <alignment horizontal="center" vertical="center" wrapText="1"/>
    </xf>
    <xf numFmtId="0" fontId="49" fillId="16" borderId="8" xfId="36" applyFont="1" applyFill="1" applyBorder="1" applyAlignment="1">
      <alignment horizontal="center" vertical="center" wrapText="1"/>
    </xf>
    <xf numFmtId="0" fontId="49" fillId="16" borderId="0" xfId="36" applyFont="1" applyFill="1" applyAlignment="1">
      <alignment horizontal="center" vertical="center" wrapText="1"/>
    </xf>
    <xf numFmtId="0" fontId="49" fillId="16" borderId="3" xfId="36" applyFont="1" applyFill="1" applyBorder="1" applyAlignment="1">
      <alignment horizontal="center" vertical="center" wrapText="1"/>
    </xf>
    <xf numFmtId="0" fontId="49" fillId="16" borderId="5" xfId="36" applyFont="1" applyFill="1" applyBorder="1" applyAlignment="1">
      <alignment horizontal="center" vertical="center" wrapText="1"/>
    </xf>
    <xf numFmtId="0" fontId="49" fillId="16" borderId="10" xfId="36" applyFont="1" applyFill="1" applyBorder="1" applyAlignment="1">
      <alignment horizontal="center" vertical="center" wrapText="1"/>
    </xf>
    <xf numFmtId="0" fontId="37" fillId="34" borderId="12" xfId="0" applyFont="1" applyFill="1" applyBorder="1" applyAlignment="1">
      <alignment horizontal="center" vertical="center" wrapText="1"/>
    </xf>
    <xf numFmtId="0" fontId="37" fillId="34" borderId="9" xfId="0" applyFont="1" applyFill="1" applyBorder="1" applyAlignment="1">
      <alignment horizontal="center" vertical="center" wrapText="1"/>
    </xf>
    <xf numFmtId="0" fontId="37" fillId="34" borderId="7" xfId="0" applyFont="1" applyFill="1" applyBorder="1" applyAlignment="1">
      <alignment horizontal="center" vertical="center" wrapText="1"/>
    </xf>
    <xf numFmtId="0" fontId="36" fillId="12" borderId="12" xfId="0" applyFont="1" applyFill="1" applyBorder="1" applyAlignment="1">
      <alignment horizontal="center" vertical="center" wrapText="1"/>
    </xf>
    <xf numFmtId="0" fontId="36" fillId="12" borderId="9" xfId="0" applyFont="1" applyFill="1" applyBorder="1" applyAlignment="1">
      <alignment horizontal="center" vertical="center" wrapText="1"/>
    </xf>
    <xf numFmtId="0" fontId="36" fillId="12" borderId="7" xfId="0" applyFont="1" applyFill="1" applyBorder="1" applyAlignment="1">
      <alignment horizontal="center" vertical="center" wrapText="1"/>
    </xf>
    <xf numFmtId="0" fontId="35" fillId="7" borderId="2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7" borderId="8" xfId="0" applyFont="1" applyFill="1" applyBorder="1" applyAlignment="1">
      <alignment horizontal="center" vertical="center" wrapText="1"/>
    </xf>
    <xf numFmtId="0" fontId="35" fillId="7" borderId="4" xfId="0" applyFont="1" applyFill="1" applyBorder="1" applyAlignment="1">
      <alignment horizontal="center" vertical="center" wrapText="1"/>
    </xf>
    <xf numFmtId="0" fontId="35" fillId="7" borderId="0" xfId="0" applyFont="1" applyFill="1" applyAlignment="1">
      <alignment horizontal="center" vertical="center" wrapText="1"/>
    </xf>
    <xf numFmtId="0" fontId="35" fillId="7" borderId="3" xfId="0" applyFont="1" applyFill="1" applyBorder="1" applyAlignment="1">
      <alignment horizontal="center" vertical="center" wrapText="1"/>
    </xf>
    <xf numFmtId="0" fontId="35" fillId="7" borderId="6" xfId="0" applyFont="1" applyFill="1" applyBorder="1" applyAlignment="1">
      <alignment horizontal="center" vertical="center" wrapText="1"/>
    </xf>
    <xf numFmtId="0" fontId="35" fillId="7" borderId="5" xfId="0" applyFont="1" applyFill="1" applyBorder="1" applyAlignment="1">
      <alignment horizontal="center" vertical="center" wrapText="1"/>
    </xf>
    <xf numFmtId="0" fontId="35" fillId="7" borderId="10" xfId="0" applyFont="1" applyFill="1" applyBorder="1" applyAlignment="1">
      <alignment horizontal="center" vertical="center" wrapText="1"/>
    </xf>
    <xf numFmtId="0" fontId="36" fillId="15" borderId="12" xfId="0" applyFont="1" applyFill="1" applyBorder="1" applyAlignment="1">
      <alignment horizontal="center" vertical="center" wrapText="1"/>
    </xf>
    <xf numFmtId="0" fontId="36" fillId="15" borderId="9" xfId="0" applyFont="1" applyFill="1" applyBorder="1" applyAlignment="1">
      <alignment horizontal="center" vertical="center" wrapText="1"/>
    </xf>
    <xf numFmtId="0" fontId="36" fillId="15" borderId="7" xfId="0" applyFont="1" applyFill="1" applyBorder="1" applyAlignment="1">
      <alignment horizontal="center" vertical="center" wrapText="1"/>
    </xf>
    <xf numFmtId="0" fontId="37" fillId="8" borderId="12" xfId="0" applyFont="1" applyFill="1" applyBorder="1" applyAlignment="1">
      <alignment horizontal="center" vertical="center" wrapText="1"/>
    </xf>
    <xf numFmtId="0" fontId="37" fillId="8" borderId="9" xfId="0" applyFont="1" applyFill="1" applyBorder="1" applyAlignment="1">
      <alignment horizontal="center" vertical="center" wrapText="1"/>
    </xf>
    <xf numFmtId="0" fontId="37" fillId="8" borderId="7" xfId="0" applyFont="1" applyFill="1" applyBorder="1" applyAlignment="1">
      <alignment horizontal="center" vertical="center" wrapText="1"/>
    </xf>
    <xf numFmtId="0" fontId="37" fillId="33" borderId="12" xfId="0" applyFont="1" applyFill="1" applyBorder="1" applyAlignment="1">
      <alignment horizontal="center" vertical="center" wrapText="1"/>
    </xf>
    <xf numFmtId="0" fontId="37" fillId="33" borderId="9" xfId="0" applyFont="1" applyFill="1" applyBorder="1" applyAlignment="1">
      <alignment horizontal="center" vertical="center" wrapText="1"/>
    </xf>
    <xf numFmtId="0" fontId="37" fillId="33" borderId="7" xfId="0" applyFont="1" applyFill="1" applyBorder="1" applyAlignment="1">
      <alignment horizontal="center" vertical="center" wrapText="1"/>
    </xf>
    <xf numFmtId="0" fontId="36" fillId="19" borderId="12" xfId="0" applyFont="1" applyFill="1" applyBorder="1" applyAlignment="1">
      <alignment horizontal="center" vertical="center" wrapText="1"/>
    </xf>
    <xf numFmtId="0" fontId="36" fillId="19" borderId="9" xfId="0" applyFont="1" applyFill="1" applyBorder="1" applyAlignment="1">
      <alignment horizontal="center" vertical="center" wrapText="1"/>
    </xf>
    <xf numFmtId="0" fontId="36" fillId="19" borderId="7" xfId="0" applyFont="1" applyFill="1" applyBorder="1" applyAlignment="1">
      <alignment horizontal="center" vertical="center" wrapText="1"/>
    </xf>
    <xf numFmtId="0" fontId="36" fillId="11" borderId="12" xfId="0" applyFont="1" applyFill="1" applyBorder="1" applyAlignment="1">
      <alignment horizontal="center" vertical="center" wrapText="1"/>
    </xf>
    <xf numFmtId="0" fontId="36" fillId="11" borderId="9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167" fontId="16" fillId="3" borderId="6" xfId="0" applyNumberFormat="1" applyFont="1" applyFill="1" applyBorder="1" applyAlignment="1">
      <alignment horizontal="center" vertical="center" wrapText="1"/>
    </xf>
    <xf numFmtId="167" fontId="16" fillId="3" borderId="5" xfId="0" applyNumberFormat="1" applyFont="1" applyFill="1" applyBorder="1" applyAlignment="1">
      <alignment horizontal="center" vertical="center" wrapText="1"/>
    </xf>
    <xf numFmtId="167" fontId="16" fillId="3" borderId="10" xfId="0" applyNumberFormat="1" applyFont="1" applyFill="1" applyBorder="1" applyAlignment="1">
      <alignment horizontal="center" vertical="center" wrapText="1"/>
    </xf>
    <xf numFmtId="0" fontId="45" fillId="0" borderId="23" xfId="36" applyFont="1" applyBorder="1" applyAlignment="1">
      <alignment horizontal="center" vertical="center" wrapText="1"/>
    </xf>
    <xf numFmtId="0" fontId="45" fillId="0" borderId="25" xfId="36" applyFont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17" borderId="2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 wrapText="1"/>
    </xf>
    <xf numFmtId="0" fontId="16" fillId="17" borderId="8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65" fillId="17" borderId="2" xfId="0" applyFont="1" applyFill="1" applyBorder="1" applyAlignment="1">
      <alignment horizontal="center" vertical="center"/>
    </xf>
    <xf numFmtId="0" fontId="65" fillId="17" borderId="1" xfId="0" applyFont="1" applyFill="1" applyBorder="1" applyAlignment="1">
      <alignment horizontal="center" vertical="center"/>
    </xf>
    <xf numFmtId="0" fontId="65" fillId="17" borderId="8" xfId="0" applyFont="1" applyFill="1" applyBorder="1" applyAlignment="1">
      <alignment horizontal="center" vertical="center"/>
    </xf>
    <xf numFmtId="0" fontId="65" fillId="17" borderId="6" xfId="0" applyFont="1" applyFill="1" applyBorder="1" applyAlignment="1">
      <alignment horizontal="center" vertical="center"/>
    </xf>
    <xf numFmtId="0" fontId="65" fillId="17" borderId="5" xfId="0" applyFont="1" applyFill="1" applyBorder="1" applyAlignment="1">
      <alignment horizontal="center" vertical="center"/>
    </xf>
    <xf numFmtId="0" fontId="65" fillId="17" borderId="10" xfId="0" applyFont="1" applyFill="1" applyBorder="1" applyAlignment="1">
      <alignment horizontal="center" vertical="center"/>
    </xf>
    <xf numFmtId="167" fontId="16" fillId="17" borderId="5" xfId="0" applyNumberFormat="1" applyFont="1" applyFill="1" applyBorder="1" applyAlignment="1">
      <alignment horizontal="center" vertical="center"/>
    </xf>
    <xf numFmtId="167" fontId="16" fillId="17" borderId="10" xfId="0" applyNumberFormat="1" applyFont="1" applyFill="1" applyBorder="1" applyAlignment="1">
      <alignment horizontal="center" vertical="center"/>
    </xf>
    <xf numFmtId="167" fontId="16" fillId="17" borderId="5" xfId="0" applyNumberFormat="1" applyFont="1" applyFill="1" applyBorder="1" applyAlignment="1">
      <alignment horizontal="center" vertical="center" wrapText="1"/>
    </xf>
    <xf numFmtId="167" fontId="16" fillId="17" borderId="10" xfId="0" applyNumberFormat="1" applyFont="1" applyFill="1" applyBorder="1" applyAlignment="1">
      <alignment horizontal="center" vertical="center" wrapText="1"/>
    </xf>
    <xf numFmtId="167" fontId="16" fillId="17" borderId="6" xfId="0" applyNumberFormat="1" applyFont="1" applyFill="1" applyBorder="1" applyAlignment="1">
      <alignment horizontal="center" vertical="center" wrapText="1"/>
    </xf>
    <xf numFmtId="0" fontId="75" fillId="21" borderId="12" xfId="0" applyFont="1" applyFill="1" applyBorder="1" applyAlignment="1">
      <alignment horizontal="center" vertical="center" wrapText="1"/>
    </xf>
    <xf numFmtId="0" fontId="75" fillId="21" borderId="9" xfId="0" applyFont="1" applyFill="1" applyBorder="1" applyAlignment="1">
      <alignment horizontal="center" vertical="center" wrapText="1"/>
    </xf>
    <xf numFmtId="0" fontId="65" fillId="3" borderId="12" xfId="0" applyFont="1" applyFill="1" applyBorder="1" applyAlignment="1">
      <alignment horizontal="center" vertical="center" wrapText="1"/>
    </xf>
    <xf numFmtId="0" fontId="65" fillId="3" borderId="9" xfId="0" applyFont="1" applyFill="1" applyBorder="1" applyAlignment="1">
      <alignment horizontal="center" vertical="center"/>
    </xf>
    <xf numFmtId="0" fontId="65" fillId="3" borderId="7" xfId="0" applyFont="1" applyFill="1" applyBorder="1" applyAlignment="1">
      <alignment horizontal="center" vertical="center"/>
    </xf>
    <xf numFmtId="0" fontId="16" fillId="17" borderId="1" xfId="0" applyFont="1" applyFill="1" applyBorder="1" applyAlignment="1">
      <alignment horizontal="center" vertical="center"/>
    </xf>
    <xf numFmtId="0" fontId="16" fillId="17" borderId="8" xfId="0" applyFont="1" applyFill="1" applyBorder="1" applyAlignment="1">
      <alignment horizontal="center" vertical="center"/>
    </xf>
    <xf numFmtId="0" fontId="0" fillId="24" borderId="36" xfId="0" applyFill="1" applyBorder="1" applyAlignment="1">
      <alignment horizontal="center"/>
    </xf>
    <xf numFmtId="0" fontId="0" fillId="24" borderId="34" xfId="0" applyFill="1" applyBorder="1" applyAlignment="1">
      <alignment horizontal="center"/>
    </xf>
    <xf numFmtId="0" fontId="0" fillId="24" borderId="0" xfId="0" applyFill="1" applyAlignment="1">
      <alignment horizontal="center"/>
    </xf>
    <xf numFmtId="0" fontId="0" fillId="24" borderId="32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  <xf numFmtId="0" fontId="76" fillId="0" borderId="0" xfId="0" applyFont="1" applyAlignment="1">
      <alignment vertical="center" wrapText="1"/>
    </xf>
    <xf numFmtId="0" fontId="18" fillId="0" borderId="0" xfId="10" applyFont="1" applyAlignment="1">
      <alignment horizontal="left"/>
    </xf>
  </cellXfs>
  <cellStyles count="39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3" xfId="7" xr:uid="{00000000-0005-0000-0000-000009000000}"/>
    <cellStyle name="Normal 3 2" xfId="37" xr:uid="{1F7AF19E-41DC-44F9-851D-289A403DF45A}"/>
    <cellStyle name="Normal 4" xfId="8" xr:uid="{00000000-0005-0000-0000-00000A000000}"/>
    <cellStyle name="Normal 4 2" xfId="38" xr:uid="{087C5F30-7D69-440A-A67B-BD575BCE84A3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64d349ed52ad4e4cd25e7ba789783ee3" TargetMode="External"/><Relationship Id="rId13" Type="http://schemas.openxmlformats.org/officeDocument/2006/relationships/hyperlink" Target="https://ieeesa.webex.com/ieeesa/j.php?MTID=mc238fb737c46bfb49348c408dbce1cc5" TargetMode="External"/><Relationship Id="rId18" Type="http://schemas.openxmlformats.org/officeDocument/2006/relationships/hyperlink" Target="https://ieeesa.webex.com/ieeesa/j.php?MTID=ma776a3fe779ca23c668305dfdb126418" TargetMode="External"/><Relationship Id="rId3" Type="http://schemas.openxmlformats.org/officeDocument/2006/relationships/hyperlink" Target="https://ieeesa.webex.com/ieeesa/j.php?MTID=mc238fb737c46bfb49348c408dbce1cc5" TargetMode="External"/><Relationship Id="rId7" Type="http://schemas.openxmlformats.org/officeDocument/2006/relationships/hyperlink" Target="https://www.ieee802.org/802tele_calendar.html" TargetMode="External"/><Relationship Id="rId12" Type="http://schemas.openxmlformats.org/officeDocument/2006/relationships/hyperlink" Target="https://ieeesa.webex.com/ieeesa/j.php?MTID=m64d349ed52ad4e4cd25e7ba789783ee3" TargetMode="External"/><Relationship Id="rId17" Type="http://schemas.openxmlformats.org/officeDocument/2006/relationships/hyperlink" Target="https://ieeesa.webex.com/ieeesa/j.php?MTID=mc238fb737c46bfb49348c408dbce1cc5" TargetMode="External"/><Relationship Id="rId2" Type="http://schemas.openxmlformats.org/officeDocument/2006/relationships/hyperlink" Target="https://ieeesa.webex.com/ieeesa/j.php?MTID=m64d349ed52ad4e4cd25e7ba789783ee3" TargetMode="External"/><Relationship Id="rId16" Type="http://schemas.openxmlformats.org/officeDocument/2006/relationships/hyperlink" Target="https://ieeesa.webex.com/ieeesa/j.php?MTID=m64d349ed52ad4e4cd25e7ba789783ee3" TargetMode="External"/><Relationship Id="rId1" Type="http://schemas.openxmlformats.org/officeDocument/2006/relationships/hyperlink" Target="https://ieeesa.webex.com/ieeesa/j.php?MTID=ma776a3fe779ca23c668305dfdb126418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5e088fe846b52d664eec40374458986a" TargetMode="External"/><Relationship Id="rId5" Type="http://schemas.openxmlformats.org/officeDocument/2006/relationships/hyperlink" Target="https://ieeesa.webex.com/ieeesa/j.php?MTID=m5e088fe846b52d664eec40374458986a" TargetMode="External"/><Relationship Id="rId15" Type="http://schemas.openxmlformats.org/officeDocument/2006/relationships/hyperlink" Target="https://ieeesa.webex.com/ieeesa/j.php?MTID=m5e088fe846b52d664eec40374458986a" TargetMode="External"/><Relationship Id="rId10" Type="http://schemas.openxmlformats.org/officeDocument/2006/relationships/hyperlink" Target="https://ieeesa.webex.com/ieeesa/j.php?MTID=ma776a3fe779ca23c668305dfdb126418" TargetMode="External"/><Relationship Id="rId19" Type="http://schemas.openxmlformats.org/officeDocument/2006/relationships/hyperlink" Target="https://ieeesa.webex.com/ieeesa/j.php?MTID=m5e088fe846b52d664eec40374458986a" TargetMode="External"/><Relationship Id="rId4" Type="http://schemas.openxmlformats.org/officeDocument/2006/relationships/hyperlink" Target="https://ieeesa.webex.com/ieeesa/j.php?MTID=ma776a3fe779ca23c668305dfdb126418" TargetMode="External"/><Relationship Id="rId9" Type="http://schemas.openxmlformats.org/officeDocument/2006/relationships/hyperlink" Target="https://ieeesa.webex.com/ieeesa/j.php?MTID=mc238fb737c46bfb49348c408dbce1cc5" TargetMode="External"/><Relationship Id="rId14" Type="http://schemas.openxmlformats.org/officeDocument/2006/relationships/hyperlink" Target="https://ieeesa.webex.com/ieeesa/j.php?MTID=ma776a3fe779ca23c668305dfdb12641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eee802.org/3/WG_tools/templates/policies_slides_12012023.pptx" TargetMode="External"/><Relationship Id="rId2" Type="http://schemas.openxmlformats.org/officeDocument/2006/relationships/hyperlink" Target="https://mentor.ieee.org/802.15/dcn/24/15-24-0116-00-04ab-tg4ab-jan-interim-mins.docx" TargetMode="External"/><Relationship Id="rId1" Type="http://schemas.openxmlformats.org/officeDocument/2006/relationships/hyperlink" Target="https://mentor.ieee.org/802.15/dcn/24/15-24-0140-00-04ab-tg4ab-conf-call-mins-jan-to-mar-2024.doc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mentor.ieee.org/802.15/dcn/24/15-24-0155-00-04ab-march-2024-plenary-tg-meeting-slides.ppt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111-00-04ab-proposed-resolution-for-hyperblock-block-assignment.docx" TargetMode="External"/><Relationship Id="rId13" Type="http://schemas.openxmlformats.org/officeDocument/2006/relationships/hyperlink" Target="https://mentor.ieee.org/802.15/dcn/24/15-24-0141-00-04ab-proposed-comments-resolution-on-sensing-comments-part-2.docx" TargetMode="External"/><Relationship Id="rId3" Type="http://schemas.openxmlformats.org/officeDocument/2006/relationships/hyperlink" Target="https://mentor.ieee.org/802.15/dcn/24/15-24-0146-00-04ab-rr-ie-signaling-rule-for-hyper-block-mode.pptx" TargetMode="External"/><Relationship Id="rId7" Type="http://schemas.openxmlformats.org/officeDocument/2006/relationships/hyperlink" Target="https://mentor.ieee.org/802.15/dcn/24/15-24-0125-00-04ab-proposed-resolutions-for-mms-initialization-and-setup-for-o2m-ranging.docx" TargetMode="External"/><Relationship Id="rId12" Type="http://schemas.openxmlformats.org/officeDocument/2006/relationships/hyperlink" Target="https://mentor.ieee.org/802.15/dcn/24/15-24-0114-00-04ab-proposed-resolution-for-cir-report-ie-format.docx" TargetMode="External"/><Relationship Id="rId2" Type="http://schemas.openxmlformats.org/officeDocument/2006/relationships/hyperlink" Target="https://mentor.ieee.org/802.15/dcn/24/15-24-0145-00-04ab-proposed-resolution-for-block-scheduling-in-hyper-block-mode.docx" TargetMode="External"/><Relationship Id="rId1" Type="http://schemas.openxmlformats.org/officeDocument/2006/relationships/hyperlink" Target="https://mentor.ieee.org/802.15/dcn/24/15-24-0144-00-04ab-proposed-resolution-for-mms-mac-public-part2.docx" TargetMode="External"/><Relationship Id="rId6" Type="http://schemas.openxmlformats.org/officeDocument/2006/relationships/hyperlink" Target="https://mentor.ieee.org/802.15/dcn/24/15-24-0110-00-04ab-proposed-resolution-for-mms-short-term-operating-parameters.docx" TargetMode="External"/><Relationship Id="rId11" Type="http://schemas.openxmlformats.org/officeDocument/2006/relationships/hyperlink" Target="https://mentor.ieee.org/802.15/dcn/24/15-24-0157-00-04ab-proposed-resolution-for-some-comments-on-one-to-many-ranging-session.docx" TargetMode="External"/><Relationship Id="rId5" Type="http://schemas.openxmlformats.org/officeDocument/2006/relationships/hyperlink" Target="https://mentor.ieee.org/802.15/dcn/24/15-24-0123-00-04ab-proposed-resolutions-for-mms-status-code.docx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s://mentor.ieee.org/802.15/dcn/24/15-24-0142-01-04ab-proposed-comments-resolution-on-nb-phy.docx" TargetMode="External"/><Relationship Id="rId4" Type="http://schemas.openxmlformats.org/officeDocument/2006/relationships/hyperlink" Target="https://mentor.ieee.org/802.15/dcn/24/15-24-0113-00-04ab-proposed-resolution-for-mms-irk.docx" TargetMode="External"/><Relationship Id="rId9" Type="http://schemas.openxmlformats.org/officeDocument/2006/relationships/hyperlink" Target="https://mentor.ieee.org/802.15/dcn/24/15-24-0121-02-04ab-proposed-4ab-draft-c-comments-resolution-for-ssbd.docx" TargetMode="External"/><Relationship Id="rId14" Type="http://schemas.openxmlformats.org/officeDocument/2006/relationships/hyperlink" Target="https://mentor.ieee.org/802.15/dcn/24/15-24-0139-02-04ab-proposed-resolutions-for-comments-92-93-115-117-118-176-215-216-217-218-295-297-460-839-840-841-843-877-878-879.doc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entor.ieee.org/802.15/dcn/24/15-24-0143-01-04ab-proposed-comments-resolutions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2"/>
  <sheetViews>
    <sheetView topLeftCell="A9" zoomScale="80" zoomScaleNormal="80" workbookViewId="0">
      <selection activeCell="P4" sqref="P4:V8"/>
    </sheetView>
  </sheetViews>
  <sheetFormatPr defaultRowHeight="12.45" x14ac:dyDescent="0.3"/>
  <cols>
    <col min="1" max="1" width="16.3046875" customWidth="1"/>
  </cols>
  <sheetData>
    <row r="1" spans="1:29" ht="22.75" x14ac:dyDescent="0.3">
      <c r="A1" s="290" t="s">
        <v>180</v>
      </c>
      <c r="B1" s="102" t="s">
        <v>181</v>
      </c>
      <c r="C1" s="102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4"/>
      <c r="V1" s="104"/>
      <c r="W1" s="103"/>
      <c r="X1" s="104"/>
      <c r="Y1" s="105"/>
      <c r="Z1" s="104"/>
      <c r="AA1" s="103"/>
      <c r="AB1" s="104"/>
      <c r="AC1" s="106"/>
    </row>
    <row r="2" spans="1:29" ht="22.75" x14ac:dyDescent="0.55000000000000004">
      <c r="A2" s="291"/>
      <c r="B2" s="107" t="s">
        <v>182</v>
      </c>
      <c r="C2" s="107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9"/>
      <c r="Z2" s="108"/>
      <c r="AA2" s="108"/>
      <c r="AB2" s="108"/>
      <c r="AC2" s="109"/>
    </row>
    <row r="3" spans="1:29" ht="12.9" thickBot="1" x14ac:dyDescent="0.35">
      <c r="A3" s="291"/>
      <c r="B3" s="110" t="s">
        <v>155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2"/>
      <c r="W3" s="111"/>
      <c r="X3" s="111"/>
      <c r="Y3" s="113"/>
      <c r="Z3" s="111"/>
      <c r="AA3" s="111" t="s">
        <v>98</v>
      </c>
      <c r="AB3" s="111"/>
      <c r="AC3" s="114"/>
    </row>
    <row r="4" spans="1:29" x14ac:dyDescent="0.3">
      <c r="A4" s="292" t="s">
        <v>113</v>
      </c>
      <c r="B4" s="295" t="s">
        <v>54</v>
      </c>
      <c r="C4" s="296"/>
      <c r="D4" s="273" t="s">
        <v>55</v>
      </c>
      <c r="E4" s="274"/>
      <c r="F4" s="274"/>
      <c r="G4" s="275"/>
      <c r="H4" s="273" t="s">
        <v>56</v>
      </c>
      <c r="I4" s="274"/>
      <c r="J4" s="274"/>
      <c r="K4" s="275"/>
      <c r="L4" s="273" t="s">
        <v>57</v>
      </c>
      <c r="M4" s="274"/>
      <c r="N4" s="274"/>
      <c r="O4" s="275"/>
      <c r="P4" s="273" t="s">
        <v>58</v>
      </c>
      <c r="Q4" s="274"/>
      <c r="R4" s="274"/>
      <c r="S4" s="275"/>
      <c r="T4" s="276" t="s">
        <v>86</v>
      </c>
      <c r="U4" s="277"/>
      <c r="V4" s="278"/>
      <c r="W4" s="276" t="s">
        <v>114</v>
      </c>
      <c r="X4" s="277"/>
      <c r="Y4" s="278"/>
      <c r="Z4" s="279" t="s">
        <v>115</v>
      </c>
      <c r="AA4" s="280"/>
      <c r="AB4" s="280"/>
      <c r="AC4" s="281"/>
    </row>
    <row r="5" spans="1:29" ht="12.9" thickBot="1" x14ac:dyDescent="0.35">
      <c r="A5" s="293"/>
      <c r="B5" s="285">
        <f>DATE(2024,3,10)</f>
        <v>45361</v>
      </c>
      <c r="C5" s="286"/>
      <c r="D5" s="287">
        <f>B5+1</f>
        <v>45362</v>
      </c>
      <c r="E5" s="287"/>
      <c r="F5" s="287"/>
      <c r="G5" s="288"/>
      <c r="H5" s="289">
        <f>D5+1</f>
        <v>45363</v>
      </c>
      <c r="I5" s="287"/>
      <c r="J5" s="287"/>
      <c r="K5" s="288"/>
      <c r="L5" s="289">
        <f>H5+1</f>
        <v>45364</v>
      </c>
      <c r="M5" s="287"/>
      <c r="N5" s="287"/>
      <c r="O5" s="288"/>
      <c r="P5" s="289">
        <f>L5+1</f>
        <v>45365</v>
      </c>
      <c r="Q5" s="287"/>
      <c r="R5" s="287"/>
      <c r="S5" s="288"/>
      <c r="T5" s="267">
        <f>P5+1</f>
        <v>45366</v>
      </c>
      <c r="U5" s="268"/>
      <c r="V5" s="269"/>
      <c r="W5" s="267">
        <f>T5+1</f>
        <v>45367</v>
      </c>
      <c r="X5" s="268"/>
      <c r="Y5" s="269"/>
      <c r="Z5" s="282"/>
      <c r="AA5" s="283"/>
      <c r="AB5" s="283"/>
      <c r="AC5" s="284"/>
    </row>
    <row r="6" spans="1:29" ht="29.6" thickBot="1" x14ac:dyDescent="0.35">
      <c r="A6" s="294"/>
      <c r="B6" s="270" t="s">
        <v>61</v>
      </c>
      <c r="C6" s="271"/>
      <c r="D6" s="97" t="s">
        <v>61</v>
      </c>
      <c r="E6" s="99" t="s">
        <v>62</v>
      </c>
      <c r="F6" s="99" t="s">
        <v>63</v>
      </c>
      <c r="G6" s="98" t="s">
        <v>64</v>
      </c>
      <c r="H6" s="97" t="s">
        <v>61</v>
      </c>
      <c r="I6" s="99" t="s">
        <v>62</v>
      </c>
      <c r="J6" s="99" t="s">
        <v>63</v>
      </c>
      <c r="K6" s="98" t="s">
        <v>64</v>
      </c>
      <c r="L6" s="97" t="s">
        <v>61</v>
      </c>
      <c r="M6" s="99" t="s">
        <v>62</v>
      </c>
      <c r="N6" s="99" t="s">
        <v>63</v>
      </c>
      <c r="O6" s="98" t="s">
        <v>64</v>
      </c>
      <c r="P6" s="97" t="s">
        <v>61</v>
      </c>
      <c r="Q6" s="99" t="s">
        <v>62</v>
      </c>
      <c r="R6" s="99" t="s">
        <v>63</v>
      </c>
      <c r="S6" s="98" t="s">
        <v>64</v>
      </c>
      <c r="T6" s="115"/>
      <c r="U6" s="116"/>
      <c r="V6" s="117"/>
      <c r="W6" s="115"/>
      <c r="X6" s="116"/>
      <c r="Y6" s="117"/>
      <c r="Z6" s="118" t="s">
        <v>85</v>
      </c>
      <c r="AA6" s="119" t="s">
        <v>8</v>
      </c>
      <c r="AB6" s="119" t="s">
        <v>5</v>
      </c>
      <c r="AC6" s="120" t="s">
        <v>6</v>
      </c>
    </row>
    <row r="7" spans="1:29" ht="15.45" x14ac:dyDescent="0.4">
      <c r="A7" s="121" t="s">
        <v>24</v>
      </c>
      <c r="B7" s="116"/>
      <c r="C7" s="117"/>
      <c r="D7" s="165" t="s">
        <v>25</v>
      </c>
      <c r="E7" s="165"/>
      <c r="F7" s="165"/>
      <c r="G7" s="166"/>
      <c r="H7" s="272" t="s">
        <v>25</v>
      </c>
      <c r="I7" s="165"/>
      <c r="J7" s="165"/>
      <c r="K7" s="166"/>
      <c r="L7" s="272" t="s">
        <v>25</v>
      </c>
      <c r="M7" s="165"/>
      <c r="N7" s="165"/>
      <c r="O7" s="166"/>
      <c r="P7" s="272" t="s">
        <v>25</v>
      </c>
      <c r="Q7" s="165"/>
      <c r="R7" s="165"/>
      <c r="S7" s="166"/>
      <c r="T7" s="115"/>
      <c r="U7" s="116"/>
      <c r="V7" s="117"/>
      <c r="W7" s="115"/>
      <c r="X7" s="116"/>
      <c r="Y7" s="117"/>
      <c r="Z7" s="164">
        <v>0.25</v>
      </c>
      <c r="AA7" s="122">
        <f>Z7+3/24</f>
        <v>0.375</v>
      </c>
      <c r="AB7" s="123">
        <f>Z7+8/24</f>
        <v>0.58333333333333326</v>
      </c>
      <c r="AC7" s="124">
        <f>Z7+17/24</f>
        <v>0.95833333333333337</v>
      </c>
    </row>
    <row r="8" spans="1:29" ht="15.9" thickBot="1" x14ac:dyDescent="0.45">
      <c r="A8" s="125" t="s">
        <v>26</v>
      </c>
      <c r="B8" s="116"/>
      <c r="C8" s="117"/>
      <c r="D8" s="169"/>
      <c r="E8" s="169"/>
      <c r="F8" s="169"/>
      <c r="G8" s="170"/>
      <c r="H8" s="196"/>
      <c r="I8" s="169"/>
      <c r="J8" s="169"/>
      <c r="K8" s="170"/>
      <c r="L8" s="196"/>
      <c r="M8" s="169"/>
      <c r="N8" s="169"/>
      <c r="O8" s="170"/>
      <c r="P8" s="196"/>
      <c r="Q8" s="169"/>
      <c r="R8" s="169"/>
      <c r="S8" s="170"/>
      <c r="T8" s="115"/>
      <c r="U8" s="116"/>
      <c r="V8" s="117"/>
      <c r="W8" s="115"/>
      <c r="X8" s="116"/>
      <c r="Y8" s="117"/>
      <c r="Z8" s="130">
        <f>Z7+0.5/24</f>
        <v>0.27083333333333331</v>
      </c>
      <c r="AA8" s="126">
        <f>Z8+3/24</f>
        <v>0.39583333333333331</v>
      </c>
      <c r="AB8" s="127">
        <f>Z8+8/24</f>
        <v>0.60416666666666663</v>
      </c>
      <c r="AC8" s="128">
        <f>Z8+17/24</f>
        <v>0.97916666666666674</v>
      </c>
    </row>
    <row r="9" spans="1:29" ht="15.45" x14ac:dyDescent="0.4">
      <c r="A9" s="129" t="s">
        <v>27</v>
      </c>
      <c r="B9" s="116"/>
      <c r="C9" s="117"/>
      <c r="D9" s="243" t="s">
        <v>183</v>
      </c>
      <c r="E9" s="244"/>
      <c r="F9" s="244"/>
      <c r="G9" s="245"/>
      <c r="H9" s="222" t="s">
        <v>50</v>
      </c>
      <c r="I9" s="255" t="s">
        <v>53</v>
      </c>
      <c r="J9" s="264" t="s">
        <v>40</v>
      </c>
      <c r="K9" s="258" t="s">
        <v>156</v>
      </c>
      <c r="L9" s="203" t="s">
        <v>65</v>
      </c>
      <c r="M9" s="204"/>
      <c r="N9" s="204"/>
      <c r="O9" s="205"/>
      <c r="P9" s="228"/>
      <c r="Q9" s="255" t="s">
        <v>53</v>
      </c>
      <c r="R9" s="264" t="s">
        <v>40</v>
      </c>
      <c r="S9" s="197" t="s">
        <v>87</v>
      </c>
      <c r="T9" s="115"/>
      <c r="U9" s="116"/>
      <c r="V9" s="117"/>
      <c r="W9" s="115"/>
      <c r="X9" s="116"/>
      <c r="Y9" s="117"/>
      <c r="Z9" s="130">
        <f t="shared" ref="Z9:Z38" si="0">Z8+0.5/24</f>
        <v>0.29166666666666663</v>
      </c>
      <c r="AA9" s="126">
        <f t="shared" ref="AA9:AA38" si="1">Z9+3/24</f>
        <v>0.41666666666666663</v>
      </c>
      <c r="AB9" s="127">
        <f t="shared" ref="AB9:AB38" si="2">Z9+8/24</f>
        <v>0.625</v>
      </c>
      <c r="AC9" s="132">
        <f t="shared" ref="AC9:AC38" si="3">Z9+17/24</f>
        <v>1</v>
      </c>
    </row>
    <row r="10" spans="1:29" ht="15.9" thickBot="1" x14ac:dyDescent="0.45">
      <c r="A10" s="129" t="s">
        <v>28</v>
      </c>
      <c r="B10" s="116"/>
      <c r="C10" s="117"/>
      <c r="D10" s="246"/>
      <c r="E10" s="247"/>
      <c r="F10" s="247"/>
      <c r="G10" s="248"/>
      <c r="H10" s="223"/>
      <c r="I10" s="256"/>
      <c r="J10" s="265"/>
      <c r="K10" s="259"/>
      <c r="L10" s="206"/>
      <c r="M10" s="207"/>
      <c r="N10" s="207"/>
      <c r="O10" s="208"/>
      <c r="P10" s="229"/>
      <c r="Q10" s="256"/>
      <c r="R10" s="265"/>
      <c r="S10" s="198"/>
      <c r="T10" s="115"/>
      <c r="U10" s="116"/>
      <c r="V10" s="117"/>
      <c r="W10" s="115"/>
      <c r="X10" s="116"/>
      <c r="Y10" s="117"/>
      <c r="Z10" s="130">
        <f t="shared" si="0"/>
        <v>0.31249999999999994</v>
      </c>
      <c r="AA10" s="126">
        <f t="shared" si="1"/>
        <v>0.43749999999999994</v>
      </c>
      <c r="AB10" s="127">
        <f t="shared" si="2"/>
        <v>0.64583333333333326</v>
      </c>
      <c r="AC10" s="132">
        <f t="shared" si="3"/>
        <v>1.0208333333333333</v>
      </c>
    </row>
    <row r="11" spans="1:29" ht="15.45" x14ac:dyDescent="0.4">
      <c r="A11" s="129" t="s">
        <v>29</v>
      </c>
      <c r="B11" s="116"/>
      <c r="C11" s="117"/>
      <c r="D11" s="246"/>
      <c r="E11" s="247"/>
      <c r="F11" s="247"/>
      <c r="G11" s="248"/>
      <c r="H11" s="223"/>
      <c r="I11" s="256"/>
      <c r="J11" s="265"/>
      <c r="K11" s="259"/>
      <c r="L11" s="222" t="s">
        <v>50</v>
      </c>
      <c r="M11" s="255" t="s">
        <v>53</v>
      </c>
      <c r="N11" s="264" t="s">
        <v>40</v>
      </c>
      <c r="O11" s="228"/>
      <c r="P11" s="229"/>
      <c r="Q11" s="256"/>
      <c r="R11" s="265"/>
      <c r="S11" s="198"/>
      <c r="T11" s="115"/>
      <c r="U11" s="116"/>
      <c r="V11" s="117"/>
      <c r="W11" s="115"/>
      <c r="X11" s="116"/>
      <c r="Y11" s="117"/>
      <c r="Z11" s="130">
        <f>Z10+0.5/24</f>
        <v>0.33333333333333326</v>
      </c>
      <c r="AA11" s="126">
        <f t="shared" si="1"/>
        <v>0.45833333333333326</v>
      </c>
      <c r="AB11" s="127">
        <f t="shared" si="2"/>
        <v>0.66666666666666652</v>
      </c>
      <c r="AC11" s="132">
        <f t="shared" si="3"/>
        <v>1.0416666666666665</v>
      </c>
    </row>
    <row r="12" spans="1:29" ht="15.9" thickBot="1" x14ac:dyDescent="0.45">
      <c r="A12" s="129" t="s">
        <v>30</v>
      </c>
      <c r="B12" s="116"/>
      <c r="C12" s="117"/>
      <c r="D12" s="249"/>
      <c r="E12" s="250"/>
      <c r="F12" s="250"/>
      <c r="G12" s="251"/>
      <c r="H12" s="224"/>
      <c r="I12" s="257"/>
      <c r="J12" s="266"/>
      <c r="K12" s="260"/>
      <c r="L12" s="224"/>
      <c r="M12" s="257"/>
      <c r="N12" s="266"/>
      <c r="O12" s="230"/>
      <c r="P12" s="230"/>
      <c r="Q12" s="257"/>
      <c r="R12" s="266"/>
      <c r="S12" s="199"/>
      <c r="T12" s="115"/>
      <c r="U12" s="116"/>
      <c r="V12" s="117"/>
      <c r="W12" s="115"/>
      <c r="X12" s="116"/>
      <c r="Y12" s="117"/>
      <c r="Z12" s="130">
        <f>Z11+0.5/24</f>
        <v>0.35416666666666657</v>
      </c>
      <c r="AA12" s="126">
        <f t="shared" si="1"/>
        <v>0.47916666666666657</v>
      </c>
      <c r="AB12" s="127">
        <f t="shared" si="2"/>
        <v>0.68749999999999989</v>
      </c>
      <c r="AC12" s="132">
        <f t="shared" si="3"/>
        <v>1.0625</v>
      </c>
    </row>
    <row r="13" spans="1:29" ht="15.9" thickBot="1" x14ac:dyDescent="0.45">
      <c r="A13" s="131" t="s">
        <v>31</v>
      </c>
      <c r="B13" s="116"/>
      <c r="C13" s="117"/>
      <c r="D13" s="214" t="s">
        <v>32</v>
      </c>
      <c r="E13" s="214"/>
      <c r="F13" s="214"/>
      <c r="G13" s="215"/>
      <c r="H13" s="213" t="s">
        <v>32</v>
      </c>
      <c r="I13" s="214"/>
      <c r="J13" s="214"/>
      <c r="K13" s="215"/>
      <c r="L13" s="213" t="s">
        <v>32</v>
      </c>
      <c r="M13" s="214"/>
      <c r="N13" s="214"/>
      <c r="O13" s="215"/>
      <c r="P13" s="213" t="s">
        <v>32</v>
      </c>
      <c r="Q13" s="214"/>
      <c r="R13" s="214"/>
      <c r="S13" s="215"/>
      <c r="T13" s="115"/>
      <c r="U13" s="116"/>
      <c r="V13" s="117"/>
      <c r="W13" s="115"/>
      <c r="X13" s="116"/>
      <c r="Y13" s="117"/>
      <c r="Z13" s="130">
        <f t="shared" si="0"/>
        <v>0.37499999999999989</v>
      </c>
      <c r="AA13" s="126">
        <f t="shared" si="1"/>
        <v>0.49999999999999989</v>
      </c>
      <c r="AB13" s="127">
        <f t="shared" si="2"/>
        <v>0.70833333333333326</v>
      </c>
      <c r="AC13" s="132">
        <f t="shared" si="3"/>
        <v>1.0833333333333333</v>
      </c>
    </row>
    <row r="14" spans="1:29" ht="15.45" x14ac:dyDescent="0.4">
      <c r="A14" s="133" t="s">
        <v>33</v>
      </c>
      <c r="B14" s="116"/>
      <c r="C14" s="117"/>
      <c r="D14" s="200" t="s">
        <v>79</v>
      </c>
      <c r="E14" s="201"/>
      <c r="F14" s="201"/>
      <c r="G14" s="202"/>
      <c r="H14" s="222" t="s">
        <v>50</v>
      </c>
      <c r="I14" s="225" t="s">
        <v>88</v>
      </c>
      <c r="J14" s="261" t="s">
        <v>110</v>
      </c>
      <c r="K14" s="228"/>
      <c r="L14" s="200" t="s">
        <v>80</v>
      </c>
      <c r="M14" s="201"/>
      <c r="N14" s="201"/>
      <c r="O14" s="202"/>
      <c r="P14" s="222" t="s">
        <v>50</v>
      </c>
      <c r="Q14" s="240" t="s">
        <v>52</v>
      </c>
      <c r="R14" s="261" t="s">
        <v>110</v>
      </c>
      <c r="S14" s="228"/>
      <c r="T14" s="115"/>
      <c r="U14" s="116"/>
      <c r="V14" s="117"/>
      <c r="W14" s="115"/>
      <c r="X14" s="116"/>
      <c r="Y14" s="117"/>
      <c r="Z14" s="130">
        <f t="shared" si="0"/>
        <v>0.3958333333333332</v>
      </c>
      <c r="AA14" s="126">
        <f t="shared" si="1"/>
        <v>0.52083333333333326</v>
      </c>
      <c r="AB14" s="127">
        <f t="shared" si="2"/>
        <v>0.72916666666666652</v>
      </c>
      <c r="AC14" s="132">
        <f t="shared" si="3"/>
        <v>1.1041666666666665</v>
      </c>
    </row>
    <row r="15" spans="1:29" ht="15.9" thickBot="1" x14ac:dyDescent="0.45">
      <c r="A15" s="133" t="s">
        <v>34</v>
      </c>
      <c r="B15" s="116"/>
      <c r="C15" s="117"/>
      <c r="D15" s="203"/>
      <c r="E15" s="204"/>
      <c r="F15" s="204"/>
      <c r="G15" s="205"/>
      <c r="H15" s="223"/>
      <c r="I15" s="226"/>
      <c r="J15" s="262"/>
      <c r="K15" s="229"/>
      <c r="L15" s="206"/>
      <c r="M15" s="207"/>
      <c r="N15" s="207"/>
      <c r="O15" s="208"/>
      <c r="P15" s="223"/>
      <c r="Q15" s="241"/>
      <c r="R15" s="262"/>
      <c r="S15" s="229"/>
      <c r="T15" s="115"/>
      <c r="U15" s="116"/>
      <c r="V15" s="117"/>
      <c r="W15" s="115"/>
      <c r="X15" s="116"/>
      <c r="Y15" s="117"/>
      <c r="Z15" s="130">
        <f t="shared" si="0"/>
        <v>0.41666666666666652</v>
      </c>
      <c r="AA15" s="126">
        <f t="shared" si="1"/>
        <v>0.54166666666666652</v>
      </c>
      <c r="AB15" s="127">
        <f t="shared" si="2"/>
        <v>0.74999999999999978</v>
      </c>
      <c r="AC15" s="132">
        <f t="shared" si="3"/>
        <v>1.125</v>
      </c>
    </row>
    <row r="16" spans="1:29" ht="15.45" x14ac:dyDescent="0.4">
      <c r="A16" s="133" t="s">
        <v>35</v>
      </c>
      <c r="B16" s="116"/>
      <c r="C16" s="117"/>
      <c r="D16" s="203"/>
      <c r="E16" s="204"/>
      <c r="F16" s="204"/>
      <c r="G16" s="205"/>
      <c r="H16" s="223"/>
      <c r="I16" s="226"/>
      <c r="J16" s="262"/>
      <c r="K16" s="229"/>
      <c r="L16" s="200" t="s">
        <v>66</v>
      </c>
      <c r="M16" s="201"/>
      <c r="N16" s="201"/>
      <c r="O16" s="202"/>
      <c r="P16" s="223"/>
      <c r="Q16" s="241"/>
      <c r="R16" s="262"/>
      <c r="S16" s="229"/>
      <c r="T16" s="115"/>
      <c r="U16" s="116"/>
      <c r="V16" s="117"/>
      <c r="W16" s="115"/>
      <c r="X16" s="116"/>
      <c r="Y16" s="117"/>
      <c r="Z16" s="130">
        <f t="shared" si="0"/>
        <v>0.43749999999999983</v>
      </c>
      <c r="AA16" s="126">
        <f t="shared" si="1"/>
        <v>0.56249999999999978</v>
      </c>
      <c r="AB16" s="127">
        <f t="shared" si="2"/>
        <v>0.77083333333333315</v>
      </c>
      <c r="AC16" s="132">
        <f t="shared" si="3"/>
        <v>1.1458333333333333</v>
      </c>
    </row>
    <row r="17" spans="1:29" ht="15.9" thickBot="1" x14ac:dyDescent="0.45">
      <c r="A17" s="133" t="s">
        <v>36</v>
      </c>
      <c r="B17" s="116"/>
      <c r="C17" s="117"/>
      <c r="D17" s="206"/>
      <c r="E17" s="207"/>
      <c r="F17" s="207"/>
      <c r="G17" s="208"/>
      <c r="H17" s="224"/>
      <c r="I17" s="227"/>
      <c r="J17" s="263"/>
      <c r="K17" s="230"/>
      <c r="L17" s="206"/>
      <c r="M17" s="207"/>
      <c r="N17" s="207"/>
      <c r="O17" s="208"/>
      <c r="P17" s="224"/>
      <c r="Q17" s="242"/>
      <c r="R17" s="263"/>
      <c r="S17" s="230"/>
      <c r="T17" s="115"/>
      <c r="U17" s="116"/>
      <c r="V17" s="117"/>
      <c r="W17" s="115"/>
      <c r="X17" s="116"/>
      <c r="Y17" s="117"/>
      <c r="Z17" s="130">
        <f t="shared" si="0"/>
        <v>0.45833333333333315</v>
      </c>
      <c r="AA17" s="126">
        <f t="shared" si="1"/>
        <v>0.58333333333333315</v>
      </c>
      <c r="AB17" s="127">
        <f t="shared" si="2"/>
        <v>0.79166666666666652</v>
      </c>
      <c r="AC17" s="132">
        <f t="shared" si="3"/>
        <v>1.1666666666666665</v>
      </c>
    </row>
    <row r="18" spans="1:29" ht="15.9" thickBot="1" x14ac:dyDescent="0.45">
      <c r="A18" s="125" t="s">
        <v>37</v>
      </c>
      <c r="B18" s="116"/>
      <c r="C18" s="117"/>
      <c r="D18" s="165" t="s">
        <v>90</v>
      </c>
      <c r="E18" s="165"/>
      <c r="F18" s="165"/>
      <c r="G18" s="166"/>
      <c r="H18" s="165" t="s">
        <v>90</v>
      </c>
      <c r="I18" s="165"/>
      <c r="J18" s="165"/>
      <c r="K18" s="166"/>
      <c r="L18" s="165" t="s">
        <v>90</v>
      </c>
      <c r="M18" s="165"/>
      <c r="N18" s="165"/>
      <c r="O18" s="166"/>
      <c r="P18" s="165" t="s">
        <v>90</v>
      </c>
      <c r="Q18" s="165"/>
      <c r="R18" s="165"/>
      <c r="S18" s="166"/>
      <c r="T18" s="115"/>
      <c r="U18" s="116"/>
      <c r="V18" s="117"/>
      <c r="W18" s="115"/>
      <c r="X18" s="116"/>
      <c r="Y18" s="117"/>
      <c r="Z18" s="130">
        <f t="shared" si="0"/>
        <v>0.47916666666666646</v>
      </c>
      <c r="AA18" s="126">
        <f t="shared" si="1"/>
        <v>0.60416666666666652</v>
      </c>
      <c r="AB18" s="127">
        <f t="shared" si="2"/>
        <v>0.81249999999999978</v>
      </c>
      <c r="AC18" s="132">
        <f t="shared" si="3"/>
        <v>1.1874999999999998</v>
      </c>
    </row>
    <row r="19" spans="1:29" ht="15.9" thickBot="1" x14ac:dyDescent="0.45">
      <c r="A19" s="125" t="s">
        <v>38</v>
      </c>
      <c r="B19" s="116"/>
      <c r="C19" s="117"/>
      <c r="D19" s="169"/>
      <c r="E19" s="169"/>
      <c r="F19" s="169"/>
      <c r="G19" s="170"/>
      <c r="H19" s="169"/>
      <c r="I19" s="169"/>
      <c r="J19" s="169"/>
      <c r="K19" s="170"/>
      <c r="L19" s="169"/>
      <c r="M19" s="169"/>
      <c r="N19" s="169"/>
      <c r="O19" s="170"/>
      <c r="P19" s="169"/>
      <c r="Q19" s="169"/>
      <c r="R19" s="169"/>
      <c r="S19" s="170"/>
      <c r="T19" s="243" t="s">
        <v>184</v>
      </c>
      <c r="U19" s="244"/>
      <c r="V19" s="245"/>
      <c r="W19" s="115"/>
      <c r="X19" s="116"/>
      <c r="Y19" s="117"/>
      <c r="Z19" s="130">
        <f t="shared" si="0"/>
        <v>0.49999999999999978</v>
      </c>
      <c r="AA19" s="126">
        <f t="shared" si="1"/>
        <v>0.62499999999999978</v>
      </c>
      <c r="AB19" s="127">
        <f t="shared" si="2"/>
        <v>0.83333333333333304</v>
      </c>
      <c r="AC19" s="132">
        <f t="shared" si="3"/>
        <v>1.208333333333333</v>
      </c>
    </row>
    <row r="20" spans="1:29" ht="15.9" thickBot="1" x14ac:dyDescent="0.45">
      <c r="A20" s="133" t="s">
        <v>39</v>
      </c>
      <c r="B20" s="116"/>
      <c r="C20" s="117"/>
      <c r="D20" s="252" t="s">
        <v>158</v>
      </c>
      <c r="E20" s="255" t="s">
        <v>53</v>
      </c>
      <c r="F20" s="219" t="s">
        <v>117</v>
      </c>
      <c r="G20" s="258" t="s">
        <v>156</v>
      </c>
      <c r="H20" s="252" t="s">
        <v>158</v>
      </c>
      <c r="I20" s="240" t="s">
        <v>52</v>
      </c>
      <c r="J20" s="228"/>
      <c r="K20" s="197" t="s">
        <v>87</v>
      </c>
      <c r="L20" s="228"/>
      <c r="M20" s="240" t="s">
        <v>52</v>
      </c>
      <c r="N20" s="219" t="s">
        <v>117</v>
      </c>
      <c r="O20" s="197" t="s">
        <v>91</v>
      </c>
      <c r="P20" s="222" t="s">
        <v>50</v>
      </c>
      <c r="Q20" s="240" t="s">
        <v>52</v>
      </c>
      <c r="R20" s="219" t="s">
        <v>117</v>
      </c>
      <c r="S20" s="237" t="s">
        <v>157</v>
      </c>
      <c r="T20" s="246"/>
      <c r="U20" s="247"/>
      <c r="V20" s="248"/>
      <c r="W20" s="115"/>
      <c r="X20" s="116"/>
      <c r="Y20" s="117"/>
      <c r="Z20" s="130">
        <f t="shared" si="0"/>
        <v>0.52083333333333315</v>
      </c>
      <c r="AA20" s="126">
        <f t="shared" si="1"/>
        <v>0.64583333333333315</v>
      </c>
      <c r="AB20" s="127">
        <f t="shared" si="2"/>
        <v>0.85416666666666652</v>
      </c>
      <c r="AC20" s="132">
        <f t="shared" si="3"/>
        <v>1.2291666666666665</v>
      </c>
    </row>
    <row r="21" spans="1:29" ht="15.45" x14ac:dyDescent="0.4">
      <c r="A21" s="133" t="s">
        <v>41</v>
      </c>
      <c r="B21" s="209" t="s">
        <v>111</v>
      </c>
      <c r="C21" s="210"/>
      <c r="D21" s="253"/>
      <c r="E21" s="256"/>
      <c r="F21" s="220"/>
      <c r="G21" s="259"/>
      <c r="H21" s="253"/>
      <c r="I21" s="241"/>
      <c r="J21" s="229"/>
      <c r="K21" s="198"/>
      <c r="L21" s="229"/>
      <c r="M21" s="241"/>
      <c r="N21" s="220"/>
      <c r="O21" s="198"/>
      <c r="P21" s="223"/>
      <c r="Q21" s="241"/>
      <c r="R21" s="220"/>
      <c r="S21" s="238"/>
      <c r="T21" s="246"/>
      <c r="U21" s="247"/>
      <c r="V21" s="248"/>
      <c r="W21" s="115"/>
      <c r="X21" s="116"/>
      <c r="Y21" s="117"/>
      <c r="Z21" s="130">
        <f t="shared" si="0"/>
        <v>0.54166666666666652</v>
      </c>
      <c r="AA21" s="126">
        <f t="shared" si="1"/>
        <v>0.66666666666666652</v>
      </c>
      <c r="AB21" s="127">
        <f t="shared" si="2"/>
        <v>0.87499999999999978</v>
      </c>
      <c r="AC21" s="128">
        <f t="shared" si="3"/>
        <v>1.25</v>
      </c>
    </row>
    <row r="22" spans="1:29" ht="15.9" thickBot="1" x14ac:dyDescent="0.45">
      <c r="A22" s="133" t="s">
        <v>42</v>
      </c>
      <c r="B22" s="211"/>
      <c r="C22" s="212"/>
      <c r="D22" s="253"/>
      <c r="E22" s="256"/>
      <c r="F22" s="220"/>
      <c r="G22" s="259"/>
      <c r="H22" s="253"/>
      <c r="I22" s="241"/>
      <c r="J22" s="229"/>
      <c r="K22" s="198"/>
      <c r="L22" s="229"/>
      <c r="M22" s="241"/>
      <c r="N22" s="220"/>
      <c r="O22" s="198"/>
      <c r="P22" s="223"/>
      <c r="Q22" s="241"/>
      <c r="R22" s="220"/>
      <c r="S22" s="238"/>
      <c r="T22" s="246"/>
      <c r="U22" s="247"/>
      <c r="V22" s="248"/>
      <c r="W22" s="115"/>
      <c r="X22" s="116"/>
      <c r="Y22" s="117"/>
      <c r="Z22" s="130">
        <f t="shared" si="0"/>
        <v>0.56249999999999989</v>
      </c>
      <c r="AA22" s="126">
        <f t="shared" si="1"/>
        <v>0.68749999999999989</v>
      </c>
      <c r="AB22" s="127">
        <f t="shared" si="2"/>
        <v>0.89583333333333326</v>
      </c>
      <c r="AC22" s="128">
        <f t="shared" si="3"/>
        <v>1.2708333333333333</v>
      </c>
    </row>
    <row r="23" spans="1:29" ht="15.9" thickBot="1" x14ac:dyDescent="0.45">
      <c r="A23" s="133" t="s">
        <v>43</v>
      </c>
      <c r="B23" s="116"/>
      <c r="C23" s="117"/>
      <c r="D23" s="254"/>
      <c r="E23" s="257"/>
      <c r="F23" s="221"/>
      <c r="G23" s="260"/>
      <c r="H23" s="254"/>
      <c r="I23" s="242"/>
      <c r="J23" s="230"/>
      <c r="K23" s="199"/>
      <c r="L23" s="230"/>
      <c r="M23" s="242"/>
      <c r="N23" s="221"/>
      <c r="O23" s="199"/>
      <c r="P23" s="224"/>
      <c r="Q23" s="242"/>
      <c r="R23" s="221"/>
      <c r="S23" s="239"/>
      <c r="T23" s="246"/>
      <c r="U23" s="247"/>
      <c r="V23" s="248"/>
      <c r="W23" s="115"/>
      <c r="X23" s="116"/>
      <c r="Y23" s="117"/>
      <c r="Z23" s="130">
        <f t="shared" si="0"/>
        <v>0.58333333333333326</v>
      </c>
      <c r="AA23" s="126">
        <f t="shared" si="1"/>
        <v>0.70833333333333326</v>
      </c>
      <c r="AB23" s="127">
        <f t="shared" si="2"/>
        <v>0.91666666666666652</v>
      </c>
      <c r="AC23" s="128">
        <f t="shared" si="3"/>
        <v>1.2916666666666665</v>
      </c>
    </row>
    <row r="24" spans="1:29" ht="15.9" thickBot="1" x14ac:dyDescent="0.45">
      <c r="A24" s="131" t="s">
        <v>44</v>
      </c>
      <c r="B24" s="116"/>
      <c r="C24" s="117"/>
      <c r="D24" s="213" t="s">
        <v>32</v>
      </c>
      <c r="E24" s="214"/>
      <c r="F24" s="214"/>
      <c r="G24" s="215"/>
      <c r="H24" s="213" t="s">
        <v>32</v>
      </c>
      <c r="I24" s="214"/>
      <c r="J24" s="214"/>
      <c r="K24" s="215"/>
      <c r="L24" s="213" t="s">
        <v>32</v>
      </c>
      <c r="M24" s="214"/>
      <c r="N24" s="214"/>
      <c r="O24" s="215"/>
      <c r="P24" s="213" t="s">
        <v>32</v>
      </c>
      <c r="Q24" s="214"/>
      <c r="R24" s="214"/>
      <c r="S24" s="215"/>
      <c r="T24" s="246"/>
      <c r="U24" s="247"/>
      <c r="V24" s="248"/>
      <c r="W24" s="115"/>
      <c r="X24" s="116"/>
      <c r="Y24" s="117"/>
      <c r="Z24" s="130">
        <f t="shared" si="0"/>
        <v>0.60416666666666663</v>
      </c>
      <c r="AA24" s="126">
        <f t="shared" si="1"/>
        <v>0.72916666666666663</v>
      </c>
      <c r="AB24" s="127">
        <f t="shared" si="2"/>
        <v>0.9375</v>
      </c>
      <c r="AC24" s="128">
        <f t="shared" si="3"/>
        <v>1.3125</v>
      </c>
    </row>
    <row r="25" spans="1:29" ht="15.45" x14ac:dyDescent="0.4">
      <c r="A25" s="129" t="s">
        <v>45</v>
      </c>
      <c r="B25" s="231" t="s">
        <v>116</v>
      </c>
      <c r="C25" s="232"/>
      <c r="D25" s="222" t="s">
        <v>50</v>
      </c>
      <c r="E25" s="225" t="s">
        <v>88</v>
      </c>
      <c r="F25" s="228"/>
      <c r="G25" s="237" t="s">
        <v>157</v>
      </c>
      <c r="H25" s="222" t="s">
        <v>50</v>
      </c>
      <c r="I25" s="216" t="s">
        <v>159</v>
      </c>
      <c r="J25" s="219" t="s">
        <v>117</v>
      </c>
      <c r="K25" s="197" t="s">
        <v>87</v>
      </c>
      <c r="L25" s="222" t="s">
        <v>50</v>
      </c>
      <c r="M25" s="225" t="s">
        <v>88</v>
      </c>
      <c r="N25" s="228"/>
      <c r="O25" s="197" t="s">
        <v>91</v>
      </c>
      <c r="P25" s="200" t="s">
        <v>81</v>
      </c>
      <c r="Q25" s="201"/>
      <c r="R25" s="201"/>
      <c r="S25" s="202"/>
      <c r="T25" s="246"/>
      <c r="U25" s="247"/>
      <c r="V25" s="248"/>
      <c r="W25" s="115"/>
      <c r="X25" s="116"/>
      <c r="Y25" s="117"/>
      <c r="Z25" s="130">
        <f t="shared" si="0"/>
        <v>0.625</v>
      </c>
      <c r="AA25" s="126">
        <f t="shared" si="1"/>
        <v>0.75</v>
      </c>
      <c r="AB25" s="127">
        <f t="shared" si="2"/>
        <v>0.95833333333333326</v>
      </c>
      <c r="AC25" s="128">
        <f t="shared" si="3"/>
        <v>1.3333333333333335</v>
      </c>
    </row>
    <row r="26" spans="1:29" ht="15.45" x14ac:dyDescent="0.4">
      <c r="A26" s="133" t="s">
        <v>46</v>
      </c>
      <c r="B26" s="233"/>
      <c r="C26" s="234"/>
      <c r="D26" s="223"/>
      <c r="E26" s="226"/>
      <c r="F26" s="229"/>
      <c r="G26" s="238"/>
      <c r="H26" s="223"/>
      <c r="I26" s="217"/>
      <c r="J26" s="220"/>
      <c r="K26" s="198"/>
      <c r="L26" s="223"/>
      <c r="M26" s="226"/>
      <c r="N26" s="229"/>
      <c r="O26" s="198"/>
      <c r="P26" s="203"/>
      <c r="Q26" s="204"/>
      <c r="R26" s="204"/>
      <c r="S26" s="205"/>
      <c r="T26" s="246"/>
      <c r="U26" s="247"/>
      <c r="V26" s="248"/>
      <c r="W26" s="115"/>
      <c r="X26" s="116"/>
      <c r="Y26" s="117"/>
      <c r="Z26" s="130">
        <f t="shared" si="0"/>
        <v>0.64583333333333337</v>
      </c>
      <c r="AA26" s="126">
        <f t="shared" si="1"/>
        <v>0.77083333333333337</v>
      </c>
      <c r="AB26" s="127">
        <f t="shared" si="2"/>
        <v>0.97916666666666674</v>
      </c>
      <c r="AC26" s="128">
        <f t="shared" si="3"/>
        <v>1.3541666666666667</v>
      </c>
    </row>
    <row r="27" spans="1:29" ht="15.9" thickBot="1" x14ac:dyDescent="0.45">
      <c r="A27" s="133" t="s">
        <v>47</v>
      </c>
      <c r="B27" s="235"/>
      <c r="C27" s="236"/>
      <c r="D27" s="223"/>
      <c r="E27" s="226"/>
      <c r="F27" s="229"/>
      <c r="G27" s="238"/>
      <c r="H27" s="223"/>
      <c r="I27" s="217"/>
      <c r="J27" s="220"/>
      <c r="K27" s="198"/>
      <c r="L27" s="223"/>
      <c r="M27" s="226"/>
      <c r="N27" s="229"/>
      <c r="O27" s="198"/>
      <c r="P27" s="203"/>
      <c r="Q27" s="204"/>
      <c r="R27" s="204"/>
      <c r="S27" s="205"/>
      <c r="T27" s="246"/>
      <c r="U27" s="247"/>
      <c r="V27" s="248"/>
      <c r="W27" s="115"/>
      <c r="X27" s="116"/>
      <c r="Y27" s="117"/>
      <c r="Z27" s="130">
        <f t="shared" si="0"/>
        <v>0.66666666666666674</v>
      </c>
      <c r="AA27" s="126">
        <f t="shared" si="1"/>
        <v>0.79166666666666674</v>
      </c>
      <c r="AB27" s="135">
        <f t="shared" si="2"/>
        <v>1</v>
      </c>
      <c r="AC27" s="128">
        <f t="shared" si="3"/>
        <v>1.375</v>
      </c>
    </row>
    <row r="28" spans="1:29" ht="15.9" thickBot="1" x14ac:dyDescent="0.45">
      <c r="A28" s="133" t="s">
        <v>48</v>
      </c>
      <c r="B28" s="209" t="s">
        <v>67</v>
      </c>
      <c r="C28" s="210"/>
      <c r="D28" s="224"/>
      <c r="E28" s="227"/>
      <c r="F28" s="230"/>
      <c r="G28" s="239"/>
      <c r="H28" s="224"/>
      <c r="I28" s="218"/>
      <c r="J28" s="221"/>
      <c r="K28" s="199"/>
      <c r="L28" s="224"/>
      <c r="M28" s="227"/>
      <c r="N28" s="230"/>
      <c r="O28" s="199"/>
      <c r="P28" s="206"/>
      <c r="Q28" s="207"/>
      <c r="R28" s="207"/>
      <c r="S28" s="208"/>
      <c r="T28" s="249"/>
      <c r="U28" s="250"/>
      <c r="V28" s="251"/>
      <c r="W28" s="115"/>
      <c r="X28" s="116"/>
      <c r="Y28" s="117"/>
      <c r="Z28" s="130">
        <f t="shared" si="0"/>
        <v>0.68750000000000011</v>
      </c>
      <c r="AA28" s="126">
        <f t="shared" si="1"/>
        <v>0.81250000000000011</v>
      </c>
      <c r="AB28" s="135">
        <f t="shared" si="2"/>
        <v>1.0208333333333335</v>
      </c>
      <c r="AC28" s="128">
        <f t="shared" si="3"/>
        <v>1.3958333333333335</v>
      </c>
    </row>
    <row r="29" spans="1:29" ht="15.9" thickBot="1" x14ac:dyDescent="0.45">
      <c r="A29" s="134" t="s">
        <v>49</v>
      </c>
      <c r="B29" s="211"/>
      <c r="C29" s="212"/>
      <c r="D29" s="213" t="s">
        <v>32</v>
      </c>
      <c r="E29" s="214"/>
      <c r="F29" s="214"/>
      <c r="G29" s="215"/>
      <c r="H29" s="213" t="s">
        <v>32</v>
      </c>
      <c r="I29" s="214"/>
      <c r="J29" s="214"/>
      <c r="K29" s="215"/>
      <c r="L29" s="213" t="s">
        <v>32</v>
      </c>
      <c r="M29" s="214"/>
      <c r="N29" s="214"/>
      <c r="O29" s="215"/>
      <c r="P29" s="213" t="s">
        <v>32</v>
      </c>
      <c r="Q29" s="214"/>
      <c r="R29" s="214"/>
      <c r="S29" s="215"/>
      <c r="T29" s="115"/>
      <c r="U29" s="116"/>
      <c r="V29" s="117"/>
      <c r="W29" s="115"/>
      <c r="X29" s="116"/>
      <c r="Y29" s="117"/>
      <c r="Z29" s="130">
        <f t="shared" si="0"/>
        <v>0.70833333333333348</v>
      </c>
      <c r="AA29" s="126">
        <f t="shared" si="1"/>
        <v>0.83333333333333348</v>
      </c>
      <c r="AB29" s="135">
        <f t="shared" si="2"/>
        <v>1.0416666666666667</v>
      </c>
      <c r="AC29" s="128">
        <f t="shared" si="3"/>
        <v>1.416666666666667</v>
      </c>
    </row>
    <row r="30" spans="1:29" ht="15.45" x14ac:dyDescent="0.4">
      <c r="A30" s="125" t="s">
        <v>68</v>
      </c>
      <c r="B30" s="165" t="s">
        <v>69</v>
      </c>
      <c r="C30" s="166"/>
      <c r="D30" s="171" t="s">
        <v>69</v>
      </c>
      <c r="E30" s="172"/>
      <c r="F30" s="172"/>
      <c r="G30" s="173"/>
      <c r="H30" s="180" t="s">
        <v>185</v>
      </c>
      <c r="I30" s="181"/>
      <c r="J30" s="181"/>
      <c r="K30" s="182"/>
      <c r="L30" s="186" t="s">
        <v>151</v>
      </c>
      <c r="M30" s="187"/>
      <c r="N30" s="187"/>
      <c r="O30" s="188"/>
      <c r="P30" s="171" t="s">
        <v>69</v>
      </c>
      <c r="Q30" s="172"/>
      <c r="R30" s="172"/>
      <c r="S30" s="173"/>
      <c r="T30" s="115"/>
      <c r="U30" s="116"/>
      <c r="V30" s="117"/>
      <c r="W30" s="115"/>
      <c r="X30" s="116"/>
      <c r="Y30" s="117"/>
      <c r="Z30" s="130">
        <f t="shared" si="0"/>
        <v>0.72916666666666685</v>
      </c>
      <c r="AA30" s="126">
        <f t="shared" si="1"/>
        <v>0.85416666666666685</v>
      </c>
      <c r="AB30" s="135">
        <f t="shared" si="2"/>
        <v>1.0625000000000002</v>
      </c>
      <c r="AC30" s="128">
        <f t="shared" si="3"/>
        <v>1.4375000000000002</v>
      </c>
    </row>
    <row r="31" spans="1:29" ht="15.9" thickBot="1" x14ac:dyDescent="0.45">
      <c r="A31" s="125" t="s">
        <v>70</v>
      </c>
      <c r="B31" s="167"/>
      <c r="C31" s="168"/>
      <c r="D31" s="174"/>
      <c r="E31" s="175"/>
      <c r="F31" s="175"/>
      <c r="G31" s="176"/>
      <c r="H31" s="183"/>
      <c r="I31" s="184"/>
      <c r="J31" s="184"/>
      <c r="K31" s="185"/>
      <c r="L31" s="189"/>
      <c r="M31" s="190"/>
      <c r="N31" s="190"/>
      <c r="O31" s="191"/>
      <c r="P31" s="174"/>
      <c r="Q31" s="175"/>
      <c r="R31" s="175"/>
      <c r="S31" s="176"/>
      <c r="T31" s="115"/>
      <c r="U31" s="116"/>
      <c r="V31" s="117"/>
      <c r="W31" s="115"/>
      <c r="X31" s="116"/>
      <c r="Y31" s="117"/>
      <c r="Z31" s="130">
        <f t="shared" si="0"/>
        <v>0.75000000000000022</v>
      </c>
      <c r="AA31" s="127">
        <f t="shared" si="1"/>
        <v>0.87500000000000022</v>
      </c>
      <c r="AB31" s="135">
        <f t="shared" si="2"/>
        <v>1.0833333333333335</v>
      </c>
      <c r="AC31" s="128">
        <f t="shared" si="3"/>
        <v>1.4583333333333335</v>
      </c>
    </row>
    <row r="32" spans="1:29" ht="15.45" x14ac:dyDescent="0.4">
      <c r="A32" s="125" t="s">
        <v>71</v>
      </c>
      <c r="B32" s="167"/>
      <c r="C32" s="168"/>
      <c r="D32" s="174"/>
      <c r="E32" s="175"/>
      <c r="F32" s="175"/>
      <c r="G32" s="176"/>
      <c r="H32" s="171" t="s">
        <v>69</v>
      </c>
      <c r="I32" s="172"/>
      <c r="J32" s="172"/>
      <c r="K32" s="173"/>
      <c r="L32" s="189"/>
      <c r="M32" s="190"/>
      <c r="N32" s="190"/>
      <c r="O32" s="191"/>
      <c r="P32" s="174"/>
      <c r="Q32" s="175"/>
      <c r="R32" s="175"/>
      <c r="S32" s="176"/>
      <c r="T32" s="115"/>
      <c r="U32" s="116"/>
      <c r="V32" s="117"/>
      <c r="W32" s="115"/>
      <c r="X32" s="116"/>
      <c r="Y32" s="117"/>
      <c r="Z32" s="130">
        <f t="shared" si="0"/>
        <v>0.77083333333333359</v>
      </c>
      <c r="AA32" s="127">
        <f t="shared" si="1"/>
        <v>0.89583333333333359</v>
      </c>
      <c r="AB32" s="135">
        <f t="shared" si="2"/>
        <v>1.104166666666667</v>
      </c>
      <c r="AC32" s="128">
        <f t="shared" si="3"/>
        <v>1.479166666666667</v>
      </c>
    </row>
    <row r="33" spans="1:29" ht="15.9" thickBot="1" x14ac:dyDescent="0.45">
      <c r="A33" s="125" t="s">
        <v>72</v>
      </c>
      <c r="B33" s="167"/>
      <c r="C33" s="168"/>
      <c r="D33" s="174"/>
      <c r="E33" s="175"/>
      <c r="F33" s="175"/>
      <c r="G33" s="176"/>
      <c r="H33" s="174"/>
      <c r="I33" s="175"/>
      <c r="J33" s="175"/>
      <c r="K33" s="176"/>
      <c r="L33" s="192"/>
      <c r="M33" s="193"/>
      <c r="N33" s="193"/>
      <c r="O33" s="194"/>
      <c r="P33" s="174"/>
      <c r="Q33" s="175"/>
      <c r="R33" s="175"/>
      <c r="S33" s="176"/>
      <c r="T33" s="115"/>
      <c r="U33" s="116"/>
      <c r="V33" s="117"/>
      <c r="W33" s="115"/>
      <c r="X33" s="116"/>
      <c r="Y33" s="117"/>
      <c r="Z33" s="130">
        <f t="shared" si="0"/>
        <v>0.79166666666666696</v>
      </c>
      <c r="AA33" s="127">
        <f t="shared" si="1"/>
        <v>0.91666666666666696</v>
      </c>
      <c r="AB33" s="135">
        <f t="shared" si="2"/>
        <v>1.1250000000000002</v>
      </c>
      <c r="AC33" s="128">
        <f t="shared" si="3"/>
        <v>1.5000000000000004</v>
      </c>
    </row>
    <row r="34" spans="1:29" ht="15.45" x14ac:dyDescent="0.4">
      <c r="A34" s="136" t="s">
        <v>73</v>
      </c>
      <c r="B34" s="167"/>
      <c r="C34" s="168"/>
      <c r="D34" s="174"/>
      <c r="E34" s="175"/>
      <c r="F34" s="175"/>
      <c r="G34" s="176"/>
      <c r="H34" s="174"/>
      <c r="I34" s="175"/>
      <c r="J34" s="175"/>
      <c r="K34" s="176"/>
      <c r="L34" s="195" t="s">
        <v>69</v>
      </c>
      <c r="M34" s="167"/>
      <c r="N34" s="167"/>
      <c r="O34" s="168"/>
      <c r="P34" s="174"/>
      <c r="Q34" s="175"/>
      <c r="R34" s="175"/>
      <c r="S34" s="176"/>
      <c r="T34" s="115"/>
      <c r="U34" s="116"/>
      <c r="V34" s="117"/>
      <c r="W34" s="115"/>
      <c r="X34" s="116"/>
      <c r="Y34" s="117"/>
      <c r="Z34" s="130">
        <f t="shared" si="0"/>
        <v>0.81250000000000033</v>
      </c>
      <c r="AA34" s="127">
        <f t="shared" si="1"/>
        <v>0.93750000000000033</v>
      </c>
      <c r="AB34" s="135">
        <f t="shared" si="2"/>
        <v>1.1458333333333337</v>
      </c>
      <c r="AC34" s="128">
        <f t="shared" si="3"/>
        <v>1.5208333333333337</v>
      </c>
    </row>
    <row r="35" spans="1:29" ht="15.45" x14ac:dyDescent="0.4">
      <c r="A35" s="136" t="s">
        <v>74</v>
      </c>
      <c r="B35" s="167"/>
      <c r="C35" s="168"/>
      <c r="D35" s="174"/>
      <c r="E35" s="175"/>
      <c r="F35" s="175"/>
      <c r="G35" s="176"/>
      <c r="H35" s="174"/>
      <c r="I35" s="175"/>
      <c r="J35" s="175"/>
      <c r="K35" s="176"/>
      <c r="L35" s="195"/>
      <c r="M35" s="167"/>
      <c r="N35" s="167"/>
      <c r="O35" s="168"/>
      <c r="P35" s="174"/>
      <c r="Q35" s="175"/>
      <c r="R35" s="175"/>
      <c r="S35" s="176"/>
      <c r="T35" s="115"/>
      <c r="U35" s="116"/>
      <c r="V35" s="117"/>
      <c r="W35" s="115"/>
      <c r="X35" s="116"/>
      <c r="Y35" s="117"/>
      <c r="Z35" s="130">
        <f t="shared" si="0"/>
        <v>0.8333333333333337</v>
      </c>
      <c r="AA35" s="127">
        <f t="shared" si="1"/>
        <v>0.9583333333333337</v>
      </c>
      <c r="AB35" s="135">
        <f t="shared" si="2"/>
        <v>1.166666666666667</v>
      </c>
      <c r="AC35" s="128">
        <f t="shared" si="3"/>
        <v>1.541666666666667</v>
      </c>
    </row>
    <row r="36" spans="1:29" ht="15.45" x14ac:dyDescent="0.4">
      <c r="A36" s="137" t="s">
        <v>75</v>
      </c>
      <c r="B36" s="167"/>
      <c r="C36" s="168"/>
      <c r="D36" s="174"/>
      <c r="E36" s="175"/>
      <c r="F36" s="175"/>
      <c r="G36" s="176"/>
      <c r="H36" s="174"/>
      <c r="I36" s="175"/>
      <c r="J36" s="175"/>
      <c r="K36" s="176"/>
      <c r="L36" s="195"/>
      <c r="M36" s="167"/>
      <c r="N36" s="167"/>
      <c r="O36" s="168"/>
      <c r="P36" s="174"/>
      <c r="Q36" s="175"/>
      <c r="R36" s="175"/>
      <c r="S36" s="176"/>
      <c r="T36" s="115"/>
      <c r="U36" s="116"/>
      <c r="V36" s="117"/>
      <c r="W36" s="115"/>
      <c r="X36" s="116"/>
      <c r="Y36" s="117"/>
      <c r="Z36" s="130">
        <f t="shared" si="0"/>
        <v>0.85416666666666707</v>
      </c>
      <c r="AA36" s="127">
        <f t="shared" si="1"/>
        <v>0.97916666666666707</v>
      </c>
      <c r="AB36" s="135">
        <f t="shared" si="2"/>
        <v>1.1875000000000004</v>
      </c>
      <c r="AC36" s="128">
        <f t="shared" si="3"/>
        <v>1.5625000000000004</v>
      </c>
    </row>
    <row r="37" spans="1:29" ht="15.45" x14ac:dyDescent="0.4">
      <c r="A37" s="137" t="s">
        <v>76</v>
      </c>
      <c r="B37" s="167"/>
      <c r="C37" s="168"/>
      <c r="D37" s="174"/>
      <c r="E37" s="175"/>
      <c r="F37" s="175"/>
      <c r="G37" s="176"/>
      <c r="H37" s="174"/>
      <c r="I37" s="175"/>
      <c r="J37" s="175"/>
      <c r="K37" s="176"/>
      <c r="L37" s="195"/>
      <c r="M37" s="167"/>
      <c r="N37" s="167"/>
      <c r="O37" s="168"/>
      <c r="P37" s="174"/>
      <c r="Q37" s="175"/>
      <c r="R37" s="175"/>
      <c r="S37" s="176"/>
      <c r="T37" s="115"/>
      <c r="U37" s="116"/>
      <c r="V37" s="117"/>
      <c r="W37" s="115"/>
      <c r="X37" s="116"/>
      <c r="Y37" s="117"/>
      <c r="Z37" s="130">
        <f t="shared" si="0"/>
        <v>0.87500000000000044</v>
      </c>
      <c r="AA37" s="135">
        <f t="shared" si="1"/>
        <v>1.0000000000000004</v>
      </c>
      <c r="AB37" s="135">
        <f t="shared" si="2"/>
        <v>1.2083333333333337</v>
      </c>
      <c r="AC37" s="128">
        <f t="shared" si="3"/>
        <v>1.5833333333333339</v>
      </c>
    </row>
    <row r="38" spans="1:29" ht="15.9" thickBot="1" x14ac:dyDescent="0.45">
      <c r="A38" s="138" t="s">
        <v>77</v>
      </c>
      <c r="B38" s="169"/>
      <c r="C38" s="170"/>
      <c r="D38" s="177"/>
      <c r="E38" s="178"/>
      <c r="F38" s="178"/>
      <c r="G38" s="179"/>
      <c r="H38" s="177"/>
      <c r="I38" s="178"/>
      <c r="J38" s="178"/>
      <c r="K38" s="179"/>
      <c r="L38" s="196"/>
      <c r="M38" s="169"/>
      <c r="N38" s="169"/>
      <c r="O38" s="170"/>
      <c r="P38" s="177"/>
      <c r="Q38" s="178"/>
      <c r="R38" s="178"/>
      <c r="S38" s="179"/>
      <c r="T38" s="139"/>
      <c r="U38" s="140"/>
      <c r="V38" s="141"/>
      <c r="W38" s="139"/>
      <c r="X38" s="140"/>
      <c r="Y38" s="141"/>
      <c r="Z38" s="142">
        <f t="shared" si="0"/>
        <v>0.89583333333333381</v>
      </c>
      <c r="AA38" s="143">
        <f t="shared" si="1"/>
        <v>1.0208333333333339</v>
      </c>
      <c r="AB38" s="143">
        <f t="shared" si="2"/>
        <v>1.2291666666666672</v>
      </c>
      <c r="AC38" s="144">
        <f t="shared" si="3"/>
        <v>1.6041666666666672</v>
      </c>
    </row>
    <row r="39" spans="1:29" ht="12.9" thickBot="1" x14ac:dyDescent="0.35">
      <c r="A39" s="55" t="s">
        <v>118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7"/>
      <c r="Z39" s="2"/>
      <c r="AA39" s="2"/>
      <c r="AB39" s="2"/>
      <c r="AC39" s="2"/>
    </row>
    <row r="40" spans="1:29" x14ac:dyDescent="0.3">
      <c r="A40" s="58" t="s">
        <v>119</v>
      </c>
      <c r="B40" s="59" t="s">
        <v>120</v>
      </c>
      <c r="C40" s="60"/>
      <c r="D40" s="61"/>
      <c r="E40" s="61"/>
      <c r="F40" s="61"/>
      <c r="G40" s="61"/>
      <c r="H40" s="61"/>
      <c r="I40" s="62"/>
      <c r="J40" s="63"/>
      <c r="K40" s="63"/>
      <c r="L40" s="64" t="s">
        <v>121</v>
      </c>
      <c r="M40" s="59" t="s">
        <v>122</v>
      </c>
      <c r="N40" s="65"/>
      <c r="O40" s="65"/>
      <c r="P40" s="66"/>
      <c r="Q40" s="66"/>
      <c r="R40" s="66"/>
      <c r="S40" s="66"/>
      <c r="T40" s="67"/>
      <c r="U40" s="68"/>
      <c r="V40" s="63"/>
      <c r="W40" s="63"/>
      <c r="X40" s="68"/>
      <c r="Y40" s="69"/>
      <c r="Z40" s="2"/>
      <c r="AA40" s="2"/>
      <c r="AB40" s="2"/>
      <c r="AC40" s="2"/>
    </row>
    <row r="41" spans="1:29" x14ac:dyDescent="0.3">
      <c r="A41" s="58" t="s">
        <v>123</v>
      </c>
      <c r="B41" s="70" t="s">
        <v>124</v>
      </c>
      <c r="C41" s="71"/>
      <c r="D41" s="72"/>
      <c r="E41" s="72"/>
      <c r="F41" s="72"/>
      <c r="G41" s="72"/>
      <c r="H41" s="72"/>
      <c r="I41" s="73"/>
      <c r="J41" s="63"/>
      <c r="K41" s="63"/>
      <c r="L41" s="64" t="s">
        <v>125</v>
      </c>
      <c r="M41" s="70" t="s">
        <v>126</v>
      </c>
      <c r="N41" s="74"/>
      <c r="O41" s="74"/>
      <c r="P41" s="75"/>
      <c r="Q41" s="75"/>
      <c r="R41" s="75"/>
      <c r="S41" s="75"/>
      <c r="T41" s="76"/>
      <c r="U41" s="68"/>
      <c r="V41" s="63"/>
      <c r="W41" s="63"/>
      <c r="X41" s="68"/>
      <c r="Y41" s="69"/>
      <c r="Z41" s="2"/>
      <c r="AA41" s="2"/>
      <c r="AB41" s="2"/>
      <c r="AC41" s="2"/>
    </row>
    <row r="42" spans="1:29" x14ac:dyDescent="0.3">
      <c r="A42" s="58" t="s">
        <v>127</v>
      </c>
      <c r="B42" s="70" t="s">
        <v>128</v>
      </c>
      <c r="C42" s="77"/>
      <c r="D42" s="78"/>
      <c r="E42" s="78"/>
      <c r="F42" s="78"/>
      <c r="G42" s="78"/>
      <c r="H42" s="78"/>
      <c r="I42" s="79"/>
      <c r="J42" s="63"/>
      <c r="K42" s="63"/>
      <c r="L42" s="64" t="s">
        <v>129</v>
      </c>
      <c r="M42" s="70" t="s">
        <v>130</v>
      </c>
      <c r="N42" s="80"/>
      <c r="O42" s="80"/>
      <c r="P42" s="81"/>
      <c r="Q42" s="81"/>
      <c r="R42" s="81"/>
      <c r="S42" s="81"/>
      <c r="T42" s="76"/>
      <c r="U42" s="68"/>
      <c r="V42" s="63"/>
      <c r="W42" s="63"/>
      <c r="X42" s="68"/>
      <c r="Y42" s="69"/>
    </row>
    <row r="43" spans="1:29" x14ac:dyDescent="0.3">
      <c r="A43" s="58" t="s">
        <v>51</v>
      </c>
      <c r="B43" s="70" t="s">
        <v>131</v>
      </c>
      <c r="C43" s="82"/>
      <c r="D43" s="83"/>
      <c r="E43" s="78"/>
      <c r="F43" s="78"/>
      <c r="G43" s="78"/>
      <c r="H43" s="78"/>
      <c r="I43" s="79"/>
      <c r="J43" s="63"/>
      <c r="K43" s="63"/>
      <c r="L43" s="64" t="s">
        <v>132</v>
      </c>
      <c r="M43" s="70" t="s">
        <v>133</v>
      </c>
      <c r="N43" s="84"/>
      <c r="O43" s="84"/>
      <c r="P43" s="85"/>
      <c r="Q43" s="85"/>
      <c r="R43" s="85"/>
      <c r="S43" s="85"/>
      <c r="T43" s="86"/>
      <c r="U43" s="68"/>
      <c r="V43" s="63"/>
      <c r="W43" s="63"/>
      <c r="X43" s="68"/>
      <c r="Y43" s="69"/>
    </row>
    <row r="44" spans="1:29" x14ac:dyDescent="0.3">
      <c r="A44" s="58" t="s">
        <v>134</v>
      </c>
      <c r="B44" s="70" t="s">
        <v>135</v>
      </c>
      <c r="C44" s="77"/>
      <c r="D44" s="78"/>
      <c r="E44" s="78"/>
      <c r="F44" s="85"/>
      <c r="G44" s="78"/>
      <c r="H44" s="78"/>
      <c r="I44" s="79"/>
      <c r="J44" s="63"/>
      <c r="K44" s="63"/>
      <c r="L44" s="64" t="s">
        <v>136</v>
      </c>
      <c r="M44" s="70" t="s">
        <v>137</v>
      </c>
      <c r="N44" s="82"/>
      <c r="O44" s="82"/>
      <c r="P44" s="83"/>
      <c r="Q44" s="83"/>
      <c r="R44" s="83"/>
      <c r="S44" s="85"/>
      <c r="T44" s="86"/>
      <c r="U44" s="68"/>
      <c r="V44" s="63"/>
      <c r="W44" s="63"/>
      <c r="X44" s="68"/>
      <c r="Y44" s="69"/>
    </row>
    <row r="45" spans="1:29" x14ac:dyDescent="0.3">
      <c r="A45" s="58" t="s">
        <v>138</v>
      </c>
      <c r="B45" s="70" t="s">
        <v>186</v>
      </c>
      <c r="C45" s="71"/>
      <c r="D45" s="87"/>
      <c r="E45" s="85"/>
      <c r="F45" s="85"/>
      <c r="G45" s="85"/>
      <c r="H45" s="85"/>
      <c r="I45" s="86"/>
      <c r="J45" s="63"/>
      <c r="K45" s="63"/>
      <c r="L45" s="64" t="s">
        <v>139</v>
      </c>
      <c r="M45" s="70" t="s">
        <v>140</v>
      </c>
      <c r="N45" s="84"/>
      <c r="O45" s="84"/>
      <c r="P45" s="85"/>
      <c r="Q45" s="88"/>
      <c r="R45" s="88"/>
      <c r="S45" s="88"/>
      <c r="T45" s="86"/>
      <c r="U45" s="68"/>
      <c r="V45" s="63"/>
      <c r="W45" s="63"/>
      <c r="X45" s="68"/>
      <c r="Y45" s="69"/>
    </row>
    <row r="46" spans="1:29" x14ac:dyDescent="0.3">
      <c r="A46" s="58" t="s">
        <v>141</v>
      </c>
      <c r="B46" s="70" t="s">
        <v>142</v>
      </c>
      <c r="C46" s="71"/>
      <c r="D46" s="85"/>
      <c r="E46" s="83"/>
      <c r="F46" s="85"/>
      <c r="G46" s="85"/>
      <c r="H46" s="85"/>
      <c r="I46" s="86"/>
      <c r="J46" s="63"/>
      <c r="K46" s="63"/>
      <c r="L46" s="89"/>
      <c r="M46" s="70"/>
      <c r="N46" s="84"/>
      <c r="O46" s="84"/>
      <c r="P46" s="88"/>
      <c r="Q46" s="83"/>
      <c r="R46" s="83"/>
      <c r="S46" s="83"/>
      <c r="T46" s="90"/>
      <c r="U46" s="68"/>
      <c r="V46" s="63"/>
      <c r="W46" s="63"/>
      <c r="X46" s="68"/>
      <c r="Y46" s="69"/>
    </row>
    <row r="47" spans="1:29" x14ac:dyDescent="0.3">
      <c r="A47" s="58" t="s">
        <v>143</v>
      </c>
      <c r="B47" s="70" t="s">
        <v>144</v>
      </c>
      <c r="C47" s="71"/>
      <c r="D47" s="88"/>
      <c r="E47" s="85"/>
      <c r="F47" s="83"/>
      <c r="G47" s="88"/>
      <c r="H47" s="85"/>
      <c r="I47" s="86"/>
      <c r="J47" s="63"/>
      <c r="K47" s="63"/>
      <c r="L47" s="89"/>
      <c r="M47" s="70"/>
      <c r="N47" s="84"/>
      <c r="O47" s="84"/>
      <c r="P47" s="88"/>
      <c r="Q47" s="83"/>
      <c r="R47" s="83"/>
      <c r="S47" s="83"/>
      <c r="T47" s="90"/>
      <c r="U47" s="68"/>
      <c r="V47" s="63"/>
      <c r="W47" s="63"/>
      <c r="X47" s="68"/>
      <c r="Y47" s="69"/>
    </row>
    <row r="48" spans="1:29" x14ac:dyDescent="0.3">
      <c r="A48" s="58" t="s">
        <v>145</v>
      </c>
      <c r="B48" s="70" t="s">
        <v>146</v>
      </c>
      <c r="C48" s="71"/>
      <c r="D48" s="83"/>
      <c r="E48" s="83"/>
      <c r="F48" s="88"/>
      <c r="G48" s="88"/>
      <c r="H48" s="88"/>
      <c r="I48" s="91"/>
      <c r="J48" s="63"/>
      <c r="K48" s="63"/>
      <c r="L48" s="89"/>
      <c r="M48" s="70"/>
      <c r="N48" s="92"/>
      <c r="O48" s="92"/>
      <c r="P48" s="83"/>
      <c r="Q48" s="83"/>
      <c r="R48" s="83"/>
      <c r="S48" s="83"/>
      <c r="T48" s="90"/>
      <c r="U48" s="68"/>
      <c r="V48" s="63"/>
      <c r="W48" s="63"/>
      <c r="X48" s="68"/>
      <c r="Y48" s="69"/>
    </row>
    <row r="49" spans="1:29" x14ac:dyDescent="0.3">
      <c r="A49" s="58" t="s">
        <v>147</v>
      </c>
      <c r="B49" s="70" t="s">
        <v>148</v>
      </c>
      <c r="C49" s="77"/>
      <c r="D49" s="83"/>
      <c r="E49" s="83"/>
      <c r="F49" s="83"/>
      <c r="G49" s="88"/>
      <c r="H49" s="88"/>
      <c r="I49" s="91"/>
      <c r="J49" s="93"/>
      <c r="K49" s="93"/>
      <c r="L49" s="64"/>
      <c r="M49" s="70"/>
      <c r="N49" s="94"/>
      <c r="O49" s="94"/>
      <c r="P49" s="83"/>
      <c r="Q49" s="83"/>
      <c r="R49" s="83"/>
      <c r="S49" s="83"/>
      <c r="T49" s="90"/>
      <c r="U49" s="95"/>
      <c r="V49" s="93"/>
      <c r="W49" s="93"/>
      <c r="X49" s="95"/>
      <c r="Y49" s="96"/>
    </row>
    <row r="50" spans="1:29" x14ac:dyDescent="0.3">
      <c r="A50" s="58" t="s">
        <v>157</v>
      </c>
      <c r="B50" s="70" t="s">
        <v>160</v>
      </c>
      <c r="C50" s="77"/>
      <c r="D50" s="83"/>
      <c r="E50" s="83"/>
      <c r="F50" s="83"/>
      <c r="G50" s="83"/>
      <c r="H50" s="88"/>
      <c r="I50" s="91"/>
      <c r="J50" s="63"/>
      <c r="K50" s="63"/>
      <c r="L50" s="89"/>
      <c r="M50" s="70"/>
      <c r="N50" s="82"/>
      <c r="O50" s="82"/>
      <c r="P50" s="83"/>
      <c r="Q50" s="83"/>
      <c r="R50" s="83"/>
      <c r="S50" s="83"/>
      <c r="T50" s="90"/>
      <c r="U50" s="68"/>
      <c r="V50" s="63"/>
      <c r="W50" s="63"/>
      <c r="X50" s="68"/>
      <c r="Y50" s="69"/>
    </row>
    <row r="51" spans="1:29" ht="12.9" thickBot="1" x14ac:dyDescent="0.35">
      <c r="A51" s="145"/>
      <c r="B51" s="146"/>
      <c r="C51" s="147"/>
      <c r="D51" s="148"/>
      <c r="E51" s="148"/>
      <c r="F51" s="148"/>
      <c r="G51" s="148"/>
      <c r="H51" s="148"/>
      <c r="I51" s="149"/>
      <c r="J51" s="63"/>
      <c r="K51" s="63"/>
      <c r="L51" s="150"/>
      <c r="M51" s="151"/>
      <c r="N51" s="152"/>
      <c r="O51" s="152"/>
      <c r="P51" s="153"/>
      <c r="Q51" s="153"/>
      <c r="R51" s="153"/>
      <c r="S51" s="153"/>
      <c r="T51" s="154"/>
      <c r="U51" s="68"/>
      <c r="V51" s="63"/>
      <c r="W51" s="63"/>
      <c r="X51" s="68"/>
      <c r="Y51" s="69"/>
    </row>
    <row r="52" spans="1:29" ht="12.9" thickBot="1" x14ac:dyDescent="0.35">
      <c r="A52" s="155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7"/>
      <c r="M52" s="157"/>
      <c r="N52" s="157"/>
      <c r="O52" s="157"/>
      <c r="P52" s="157"/>
      <c r="Q52" s="157"/>
      <c r="R52" s="157"/>
      <c r="S52" s="157"/>
      <c r="T52" s="158"/>
      <c r="U52" s="158"/>
      <c r="V52" s="157"/>
      <c r="W52" s="158"/>
      <c r="X52" s="158"/>
      <c r="Y52" s="159"/>
      <c r="Z52" s="2"/>
      <c r="AA52" s="2"/>
      <c r="AB52" s="2"/>
      <c r="AC52" s="2"/>
    </row>
  </sheetData>
  <mergeCells count="103">
    <mergeCell ref="Z4:AC5"/>
    <mergeCell ref="B5:C5"/>
    <mergeCell ref="D5:G5"/>
    <mergeCell ref="H5:K5"/>
    <mergeCell ref="L5:O5"/>
    <mergeCell ref="P5:S5"/>
    <mergeCell ref="T5:V5"/>
    <mergeCell ref="A1:A3"/>
    <mergeCell ref="A4:A6"/>
    <mergeCell ref="B4:C4"/>
    <mergeCell ref="D4:G4"/>
    <mergeCell ref="H4:K4"/>
    <mergeCell ref="L4:O4"/>
    <mergeCell ref="W5:Y5"/>
    <mergeCell ref="B6:C6"/>
    <mergeCell ref="D7:G8"/>
    <mergeCell ref="H7:K8"/>
    <mergeCell ref="L7:O8"/>
    <mergeCell ref="P7:S8"/>
    <mergeCell ref="P4:S4"/>
    <mergeCell ref="T4:V4"/>
    <mergeCell ref="W4:Y4"/>
    <mergeCell ref="P9:P12"/>
    <mergeCell ref="Q9:Q12"/>
    <mergeCell ref="R9:R12"/>
    <mergeCell ref="S9:S12"/>
    <mergeCell ref="L11:L12"/>
    <mergeCell ref="M11:M12"/>
    <mergeCell ref="N11:N12"/>
    <mergeCell ref="O11:O12"/>
    <mergeCell ref="D9:G12"/>
    <mergeCell ref="H9:H12"/>
    <mergeCell ref="I9:I12"/>
    <mergeCell ref="J9:J12"/>
    <mergeCell ref="K9:K12"/>
    <mergeCell ref="L9:O10"/>
    <mergeCell ref="D13:G13"/>
    <mergeCell ref="H13:K13"/>
    <mergeCell ref="L13:O13"/>
    <mergeCell ref="P13:S13"/>
    <mergeCell ref="D14:G17"/>
    <mergeCell ref="H14:H17"/>
    <mergeCell ref="I14:I17"/>
    <mergeCell ref="J14:J17"/>
    <mergeCell ref="K14:K17"/>
    <mergeCell ref="L14:O15"/>
    <mergeCell ref="P14:P17"/>
    <mergeCell ref="Q14:Q17"/>
    <mergeCell ref="R14:R17"/>
    <mergeCell ref="S14:S17"/>
    <mergeCell ref="L16:O17"/>
    <mergeCell ref="D18:G19"/>
    <mergeCell ref="H18:K19"/>
    <mergeCell ref="L18:O19"/>
    <mergeCell ref="P18:S19"/>
    <mergeCell ref="T19:V28"/>
    <mergeCell ref="D20:D23"/>
    <mergeCell ref="E20:E23"/>
    <mergeCell ref="F20:F23"/>
    <mergeCell ref="G20:G23"/>
    <mergeCell ref="H20:H23"/>
    <mergeCell ref="I20:I23"/>
    <mergeCell ref="J20:J23"/>
    <mergeCell ref="K20:K23"/>
    <mergeCell ref="L20:L23"/>
    <mergeCell ref="G25:G28"/>
    <mergeCell ref="H25:H28"/>
    <mergeCell ref="S20:S23"/>
    <mergeCell ref="B21:C22"/>
    <mergeCell ref="D24:G24"/>
    <mergeCell ref="H24:K24"/>
    <mergeCell ref="L24:O24"/>
    <mergeCell ref="P24:S24"/>
    <mergeCell ref="M20:M23"/>
    <mergeCell ref="N20:N23"/>
    <mergeCell ref="O20:O23"/>
    <mergeCell ref="P20:P23"/>
    <mergeCell ref="Q20:Q23"/>
    <mergeCell ref="R20:R23"/>
    <mergeCell ref="B30:C38"/>
    <mergeCell ref="D30:G38"/>
    <mergeCell ref="H30:K31"/>
    <mergeCell ref="L30:O33"/>
    <mergeCell ref="P30:S38"/>
    <mergeCell ref="H32:K38"/>
    <mergeCell ref="L34:O38"/>
    <mergeCell ref="O25:O28"/>
    <mergeCell ref="P25:S28"/>
    <mergeCell ref="B28:C29"/>
    <mergeCell ref="D29:G29"/>
    <mergeCell ref="H29:K29"/>
    <mergeCell ref="L29:O29"/>
    <mergeCell ref="P29:S29"/>
    <mergeCell ref="I25:I28"/>
    <mergeCell ref="J25:J28"/>
    <mergeCell ref="K25:K28"/>
    <mergeCell ref="L25:L28"/>
    <mergeCell ref="M25:M28"/>
    <mergeCell ref="N25:N28"/>
    <mergeCell ref="B25:C27"/>
    <mergeCell ref="D25:D28"/>
    <mergeCell ref="E25:E28"/>
    <mergeCell ref="F25:F28"/>
  </mergeCells>
  <hyperlinks>
    <hyperlink ref="B6:C6" r:id="rId1" display="Virtual Rm 1" xr:uid="{4AD34C88-6321-449C-816C-9DA4C017319C}"/>
    <hyperlink ref="G6" r:id="rId2" xr:uid="{FD47E40F-6850-4848-80A6-30ADF85C7612}"/>
    <hyperlink ref="E6" r:id="rId3" xr:uid="{CA8BCF65-23D6-4200-A156-50A23700CA27}"/>
    <hyperlink ref="D6" r:id="rId4" xr:uid="{7EA2892E-BE06-4F06-84FB-AAEF61C48141}"/>
    <hyperlink ref="F6" r:id="rId5" xr:uid="{8BF46552-3CBE-4D26-BE60-89F295E72820}"/>
    <hyperlink ref="B25:C27" r:id="rId6" display="WIRELESS CHAIRS MTG" xr:uid="{121A1C46-2E62-4006-9ECF-BC42F8467AE6}"/>
    <hyperlink ref="H30" r:id="rId7" display="802.15/802.1 Joint Mtg." xr:uid="{31894643-E647-4FAA-890A-31D19982803F}"/>
    <hyperlink ref="K6" r:id="rId8" xr:uid="{3C513520-4C75-4119-86C2-60D88AAE77AC}"/>
    <hyperlink ref="I6" r:id="rId9" xr:uid="{A70B15BB-46D3-4390-B865-9C87A2111257}"/>
    <hyperlink ref="H6" r:id="rId10" xr:uid="{A97F677E-25E6-4313-BC41-3FB0B77D6F5E}"/>
    <hyperlink ref="J6" r:id="rId11" xr:uid="{A7816A0A-4522-40EE-AC3D-E0A7CC92D7A7}"/>
    <hyperlink ref="O6" r:id="rId12" xr:uid="{7D645E2B-3453-440E-BBCC-EDD37D47107D}"/>
    <hyperlink ref="M6" r:id="rId13" xr:uid="{0E24CA0D-ECC8-4040-BE13-D4454DBFB134}"/>
    <hyperlink ref="L6" r:id="rId14" xr:uid="{FE1E18B3-82FE-4E89-8F58-55E6ACE26A3F}"/>
    <hyperlink ref="N6" r:id="rId15" xr:uid="{BA993160-18BE-4F47-B5F9-1204F651A101}"/>
    <hyperlink ref="S6" r:id="rId16" xr:uid="{323A725E-0CD5-4C73-8380-9A2D6AFC9FB5}"/>
    <hyperlink ref="Q6" r:id="rId17" xr:uid="{C884D7F3-0DD6-4F3C-B966-B121D5E9786D}"/>
    <hyperlink ref="P6" r:id="rId18" xr:uid="{7CCBE302-B345-4F2B-81D0-77D7465D4E21}"/>
    <hyperlink ref="R6" r:id="rId19" xr:uid="{3BA7AC94-41C6-4619-8DF2-BA1BE784F5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C7" sqref="C7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B1" s="3" t="s">
        <v>161</v>
      </c>
    </row>
    <row r="2" spans="1:3" ht="15" x14ac:dyDescent="0.3">
      <c r="B2" s="3" t="s">
        <v>162</v>
      </c>
    </row>
    <row r="3" spans="1:3" x14ac:dyDescent="0.3">
      <c r="B3" s="18" t="s">
        <v>9</v>
      </c>
    </row>
    <row r="4" spans="1:3" x14ac:dyDescent="0.3">
      <c r="A4" s="1"/>
      <c r="B4" s="18" t="s">
        <v>92</v>
      </c>
    </row>
    <row r="5" spans="1:3" x14ac:dyDescent="0.3">
      <c r="A5" s="1"/>
      <c r="B5" s="17" t="s">
        <v>163</v>
      </c>
      <c r="C5" s="16" t="s">
        <v>8</v>
      </c>
    </row>
    <row r="6" spans="1:3" ht="12.9" x14ac:dyDescent="0.35">
      <c r="A6" s="1">
        <f t="shared" ref="A6:A13" si="0">A5+1</f>
        <v>1</v>
      </c>
      <c r="B6" s="1" t="s">
        <v>192</v>
      </c>
      <c r="C6" s="14">
        <v>0.66666666666666663</v>
      </c>
    </row>
    <row r="7" spans="1:3" ht="12.9" x14ac:dyDescent="0.35">
      <c r="A7" s="1">
        <f>A6+1</f>
        <v>2</v>
      </c>
      <c r="B7" s="1" t="s">
        <v>187</v>
      </c>
      <c r="C7" s="14">
        <v>0.33333333333333331</v>
      </c>
    </row>
    <row r="8" spans="1:3" ht="12.9" x14ac:dyDescent="0.35">
      <c r="A8" s="1">
        <f t="shared" si="0"/>
        <v>3</v>
      </c>
      <c r="B8" s="1" t="s">
        <v>193</v>
      </c>
      <c r="C8" s="14">
        <v>0.4375</v>
      </c>
    </row>
    <row r="9" spans="1:3" ht="12.9" x14ac:dyDescent="0.35">
      <c r="A9" s="1">
        <f t="shared" si="0"/>
        <v>4</v>
      </c>
      <c r="B9" s="1" t="s">
        <v>188</v>
      </c>
      <c r="C9" s="14">
        <v>0.66666666666666663</v>
      </c>
    </row>
    <row r="10" spans="1:3" ht="12.9" x14ac:dyDescent="0.35">
      <c r="A10" s="1">
        <f t="shared" si="0"/>
        <v>5</v>
      </c>
      <c r="B10" s="1" t="s">
        <v>189</v>
      </c>
      <c r="C10" s="14">
        <v>0.375</v>
      </c>
    </row>
    <row r="11" spans="1:3" ht="12.9" x14ac:dyDescent="0.35">
      <c r="A11" s="1">
        <f t="shared" si="0"/>
        <v>6</v>
      </c>
      <c r="B11" s="1" t="s">
        <v>190</v>
      </c>
      <c r="C11" s="14">
        <v>0.66666666666666663</v>
      </c>
    </row>
    <row r="12" spans="1:3" ht="12.9" x14ac:dyDescent="0.35">
      <c r="A12" s="1">
        <f t="shared" si="0"/>
        <v>7</v>
      </c>
      <c r="B12" s="1" t="s">
        <v>194</v>
      </c>
      <c r="C12" s="14">
        <v>0.4375</v>
      </c>
    </row>
    <row r="13" spans="1:3" ht="12.9" x14ac:dyDescent="0.35">
      <c r="A13" s="1">
        <f t="shared" si="0"/>
        <v>8</v>
      </c>
      <c r="B13" s="1" t="s">
        <v>195</v>
      </c>
      <c r="C13" s="14">
        <v>0.5625</v>
      </c>
    </row>
    <row r="14" spans="1:3" ht="12.9" x14ac:dyDescent="0.35">
      <c r="A14" s="1"/>
      <c r="B14" s="1"/>
      <c r="C14" s="14"/>
    </row>
    <row r="15" spans="1:3" ht="12.9" x14ac:dyDescent="0.35">
      <c r="A15" s="1"/>
      <c r="B15" s="27" t="s">
        <v>191</v>
      </c>
      <c r="C15" s="14">
        <v>0.66666666666666663</v>
      </c>
    </row>
    <row r="16" spans="1:3" x14ac:dyDescent="0.3">
      <c r="A16" s="1"/>
    </row>
    <row r="17" spans="1:5" ht="12.9" x14ac:dyDescent="0.35">
      <c r="A17" s="1"/>
      <c r="B17" s="2" t="s">
        <v>13</v>
      </c>
      <c r="C17" s="14"/>
    </row>
    <row r="18" spans="1:5" ht="12.9" x14ac:dyDescent="0.35">
      <c r="A18" s="1"/>
      <c r="B18" s="2" t="s">
        <v>82</v>
      </c>
      <c r="C18" s="14"/>
    </row>
    <row r="19" spans="1:5" x14ac:dyDescent="0.3">
      <c r="A19" s="2"/>
      <c r="B19" s="15" t="s">
        <v>7</v>
      </c>
    </row>
    <row r="21" spans="1:5" x14ac:dyDescent="0.3">
      <c r="B21" s="2" t="s">
        <v>83</v>
      </c>
    </row>
    <row r="22" spans="1:5" x14ac:dyDescent="0.3">
      <c r="A22" s="2"/>
      <c r="B22" s="25" t="s">
        <v>14</v>
      </c>
    </row>
    <row r="23" spans="1:5" ht="12.9" x14ac:dyDescent="0.35">
      <c r="B23" s="15" t="s">
        <v>15</v>
      </c>
      <c r="D23" s="5"/>
      <c r="E23" s="5"/>
    </row>
    <row r="24" spans="1:5" ht="12.9" x14ac:dyDescent="0.35">
      <c r="B24" s="2"/>
      <c r="D24" s="5"/>
      <c r="E24" s="5"/>
    </row>
    <row r="25" spans="1:5" ht="12.9" x14ac:dyDescent="0.35">
      <c r="B25" s="2" t="s">
        <v>16</v>
      </c>
      <c r="C25" s="5"/>
      <c r="D25" s="5"/>
      <c r="E25" s="5"/>
    </row>
    <row r="26" spans="1:5" ht="12.9" x14ac:dyDescent="0.35">
      <c r="B26" s="15" t="s">
        <v>17</v>
      </c>
      <c r="C26" s="5"/>
      <c r="E26" s="5"/>
    </row>
    <row r="27" spans="1:5" ht="12.9" x14ac:dyDescent="0.35">
      <c r="B27" s="2"/>
      <c r="C27" s="5"/>
      <c r="E27" s="5"/>
    </row>
    <row r="28" spans="1:5" ht="12.9" x14ac:dyDescent="0.35">
      <c r="B28" s="2" t="s">
        <v>18</v>
      </c>
      <c r="E28" s="5"/>
    </row>
    <row r="29" spans="1:5" ht="12.9" x14ac:dyDescent="0.35">
      <c r="B29" s="2" t="s">
        <v>19</v>
      </c>
      <c r="E29" s="5"/>
    </row>
    <row r="30" spans="1:5" ht="12.9" x14ac:dyDescent="0.35">
      <c r="B30" s="15" t="s">
        <v>89</v>
      </c>
      <c r="C30" s="5"/>
      <c r="E30" s="5"/>
    </row>
    <row r="31" spans="1:5" ht="12.9" x14ac:dyDescent="0.35">
      <c r="B31" s="2"/>
      <c r="C31" s="5"/>
      <c r="E31" s="5"/>
    </row>
    <row r="32" spans="1:5" ht="12.9" x14ac:dyDescent="0.35">
      <c r="B32" s="2" t="s">
        <v>20</v>
      </c>
      <c r="C32" s="5"/>
      <c r="E32" s="5"/>
    </row>
    <row r="33" spans="2:5" ht="12.9" x14ac:dyDescent="0.35">
      <c r="B33" s="15" t="s">
        <v>21</v>
      </c>
      <c r="C33" s="5"/>
      <c r="D33" s="5"/>
      <c r="E33" s="5"/>
    </row>
    <row r="34" spans="2:5" ht="12.9" x14ac:dyDescent="0.35">
      <c r="B34" s="2"/>
      <c r="C34" s="5"/>
      <c r="D34" s="5"/>
      <c r="E34" s="5"/>
    </row>
    <row r="35" spans="2:5" ht="12.9" x14ac:dyDescent="0.35">
      <c r="B35" s="2" t="s">
        <v>84</v>
      </c>
      <c r="E35" s="5"/>
    </row>
    <row r="36" spans="2:5" ht="12.9" x14ac:dyDescent="0.35">
      <c r="B36" s="15" t="s">
        <v>22</v>
      </c>
      <c r="E36" s="5"/>
    </row>
    <row r="37" spans="2:5" ht="12.9" x14ac:dyDescent="0.35">
      <c r="E37" s="5"/>
    </row>
    <row r="38" spans="2:5" ht="12.9" x14ac:dyDescent="0.35">
      <c r="B38" s="2"/>
      <c r="C38" s="5"/>
      <c r="D38" s="5"/>
      <c r="E38" s="5"/>
    </row>
    <row r="39" spans="2:5" ht="12.9" x14ac:dyDescent="0.35">
      <c r="B39" s="5"/>
      <c r="C39" s="5"/>
      <c r="D39" s="5"/>
      <c r="E39" s="5"/>
    </row>
    <row r="40" spans="2:5" ht="12.9" x14ac:dyDescent="0.35">
      <c r="B40" s="6"/>
      <c r="C40" s="5"/>
      <c r="D40" s="5"/>
      <c r="E40" s="5"/>
    </row>
    <row r="41" spans="2:5" ht="12.9" x14ac:dyDescent="0.35">
      <c r="B41" s="5"/>
      <c r="C41" s="5"/>
      <c r="D41" s="5"/>
      <c r="E41" s="5"/>
    </row>
    <row r="42" spans="2:5" ht="12.9" x14ac:dyDescent="0.35">
      <c r="B42" s="5"/>
      <c r="C42" s="5"/>
      <c r="D42" s="5"/>
      <c r="E42" s="5"/>
    </row>
    <row r="43" spans="2:5" ht="12.9" x14ac:dyDescent="0.35">
      <c r="B43" s="5"/>
      <c r="C43" s="5"/>
      <c r="D43" s="5"/>
      <c r="E43" s="5"/>
    </row>
    <row r="44" spans="2:5" ht="12.9" x14ac:dyDescent="0.35">
      <c r="B44" s="5"/>
      <c r="C44" s="5"/>
      <c r="D44" s="5"/>
      <c r="E44" s="5"/>
    </row>
    <row r="45" spans="2:5" ht="12.9" x14ac:dyDescent="0.35">
      <c r="B45" s="5"/>
      <c r="C45" s="5"/>
      <c r="D45" s="5"/>
      <c r="E45" s="5"/>
    </row>
    <row r="46" spans="2:5" ht="12.9" x14ac:dyDescent="0.35">
      <c r="B46" s="5"/>
      <c r="C46" s="5"/>
      <c r="D46" s="5"/>
      <c r="E46" s="5"/>
    </row>
    <row r="47" spans="2:5" ht="12.9" x14ac:dyDescent="0.35">
      <c r="B47" s="5"/>
      <c r="C47" s="5"/>
      <c r="D47" s="5"/>
      <c r="E47" s="5"/>
    </row>
    <row r="48" spans="2:5" ht="12.9" x14ac:dyDescent="0.35">
      <c r="B48" s="5"/>
      <c r="C48" s="5"/>
      <c r="D48" s="5"/>
      <c r="E48" s="5"/>
    </row>
    <row r="49" spans="2:5" ht="12.9" x14ac:dyDescent="0.35">
      <c r="B49" s="5"/>
      <c r="C49" s="5"/>
      <c r="D49" s="5"/>
      <c r="E49" s="5"/>
    </row>
    <row r="50" spans="2:5" ht="12.9" x14ac:dyDescent="0.35">
      <c r="B50" s="5"/>
      <c r="C50" s="5"/>
      <c r="D50" s="5"/>
      <c r="E50" s="5"/>
    </row>
    <row r="51" spans="2:5" ht="12.9" x14ac:dyDescent="0.3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4"/>
  <sheetViews>
    <sheetView zoomScale="110" zoomScaleNormal="110" workbookViewId="0">
      <pane ySplit="2" topLeftCell="A3" activePane="bottomLeft" state="frozen"/>
      <selection pane="bottomLeft" activeCell="H13" sqref="H13"/>
    </sheetView>
  </sheetViews>
  <sheetFormatPr defaultColWidth="11.2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10" ht="15" x14ac:dyDescent="0.3">
      <c r="B1" s="3" t="str">
        <f>Summary!$B$1</f>
        <v>January 2024 802 Wireless Interim Session</v>
      </c>
    </row>
    <row r="2" spans="1:10" ht="15" x14ac:dyDescent="0.3">
      <c r="B2" s="3"/>
      <c r="E2" s="23" t="str">
        <f>Summary!$C$5</f>
        <v>EST</v>
      </c>
      <c r="G2" s="7" t="s">
        <v>60</v>
      </c>
      <c r="H2" s="7" t="s">
        <v>78</v>
      </c>
    </row>
    <row r="3" spans="1:10" x14ac:dyDescent="0.3">
      <c r="B3" s="18" t="s">
        <v>9</v>
      </c>
    </row>
    <row r="4" spans="1:10" ht="12.9" x14ac:dyDescent="0.35">
      <c r="A4" s="1">
        <f>Summary!A$6</f>
        <v>1</v>
      </c>
      <c r="B4" s="1" t="str">
        <f>Summary!B$6</f>
        <v>Monday 11-Mar PM2: TG Opening; Status, review and preparation; comment resolution</v>
      </c>
      <c r="E4" s="14">
        <f>Summary!$C$6</f>
        <v>0.66666666666666663</v>
      </c>
      <c r="I4" s="12"/>
      <c r="J4" s="12"/>
    </row>
    <row r="5" spans="1:10" ht="12.9" x14ac:dyDescent="0.35">
      <c r="A5" s="8">
        <f>A4+0.1</f>
        <v>1.1000000000000001</v>
      </c>
      <c r="B5" s="9" t="s">
        <v>0</v>
      </c>
      <c r="C5" s="13" t="s">
        <v>4</v>
      </c>
      <c r="D5" s="8">
        <v>0</v>
      </c>
      <c r="E5" s="11">
        <f t="shared" ref="E5:E15" si="0">E4+TIME(0,D4,0)</f>
        <v>0.66666666666666663</v>
      </c>
      <c r="H5" s="12"/>
      <c r="I5" s="12"/>
      <c r="J5" s="12"/>
    </row>
    <row r="6" spans="1:10" ht="12.9" x14ac:dyDescent="0.35">
      <c r="A6" s="8">
        <f>A5+0.1</f>
        <v>1.2000000000000002</v>
      </c>
      <c r="B6" s="12" t="s">
        <v>3</v>
      </c>
      <c r="C6" s="13" t="s">
        <v>4</v>
      </c>
      <c r="D6" s="8">
        <v>10</v>
      </c>
      <c r="E6" s="11">
        <f t="shared" si="0"/>
        <v>0.66666666666666663</v>
      </c>
      <c r="G6"/>
      <c r="H6" s="15" t="s">
        <v>276</v>
      </c>
      <c r="I6" s="12"/>
      <c r="J6" s="12"/>
    </row>
    <row r="7" spans="1:10" ht="12.9" x14ac:dyDescent="0.35">
      <c r="A7" s="8">
        <f>A6+0.1</f>
        <v>1.3000000000000003</v>
      </c>
      <c r="B7" s="12" t="s">
        <v>11</v>
      </c>
      <c r="C7" s="13" t="s">
        <v>4</v>
      </c>
      <c r="D7" s="8">
        <v>5</v>
      </c>
      <c r="E7" s="11">
        <f t="shared" si="0"/>
        <v>0.67361111111111105</v>
      </c>
      <c r="G7" t="s">
        <v>275</v>
      </c>
      <c r="H7" s="15" t="s">
        <v>295</v>
      </c>
      <c r="I7" s="12"/>
      <c r="J7" s="12"/>
    </row>
    <row r="8" spans="1:10" ht="12.9" x14ac:dyDescent="0.35">
      <c r="A8" s="8">
        <f>A7+0.1</f>
        <v>1.4000000000000004</v>
      </c>
      <c r="B8" s="12" t="s">
        <v>164</v>
      </c>
      <c r="C8" s="10" t="s">
        <v>1</v>
      </c>
      <c r="D8" s="8">
        <v>5</v>
      </c>
      <c r="E8" s="11">
        <f t="shared" si="0"/>
        <v>0.67708333333333326</v>
      </c>
      <c r="G8" t="s">
        <v>277</v>
      </c>
      <c r="H8" s="15"/>
      <c r="I8" s="12"/>
      <c r="J8" s="12"/>
    </row>
    <row r="9" spans="1:10" ht="12.9" x14ac:dyDescent="0.35">
      <c r="A9" s="8">
        <f>A8+0.1</f>
        <v>1.5000000000000004</v>
      </c>
      <c r="B9" s="12" t="s">
        <v>165</v>
      </c>
      <c r="C9" s="13" t="s">
        <v>12</v>
      </c>
      <c r="D9" s="8">
        <v>5</v>
      </c>
      <c r="E9" s="11">
        <f t="shared" si="0"/>
        <v>0.68055555555555547</v>
      </c>
      <c r="G9" t="s">
        <v>278</v>
      </c>
      <c r="I9" s="12"/>
      <c r="J9" s="12"/>
    </row>
    <row r="10" spans="1:10" ht="12.9" x14ac:dyDescent="0.35">
      <c r="A10" s="8">
        <f>A8+0.1</f>
        <v>1.5000000000000004</v>
      </c>
      <c r="B10" s="12" t="s">
        <v>149</v>
      </c>
      <c r="C10" s="13" t="s">
        <v>4</v>
      </c>
      <c r="D10" s="8">
        <v>10</v>
      </c>
      <c r="E10" s="11">
        <f t="shared" si="0"/>
        <v>0.68402777777777768</v>
      </c>
      <c r="G10"/>
      <c r="H10" s="12"/>
      <c r="I10" s="12"/>
      <c r="J10" s="12"/>
    </row>
    <row r="11" spans="1:10" ht="12.9" x14ac:dyDescent="0.35">
      <c r="A11" s="8">
        <f>A9+0.1</f>
        <v>1.6000000000000005</v>
      </c>
      <c r="B11" s="12" t="s">
        <v>197</v>
      </c>
      <c r="C11" s="13" t="s">
        <v>242</v>
      </c>
      <c r="D11" s="8">
        <v>45</v>
      </c>
      <c r="E11" s="11">
        <f t="shared" si="0"/>
        <v>0.6909722222222221</v>
      </c>
      <c r="G11" t="s">
        <v>167</v>
      </c>
      <c r="H11" s="12"/>
      <c r="I11" s="12"/>
      <c r="J11" s="12"/>
    </row>
    <row r="12" spans="1:10" ht="12.9" x14ac:dyDescent="0.35">
      <c r="A12" s="8">
        <f>A10+0.1</f>
        <v>1.6000000000000005</v>
      </c>
      <c r="B12" s="12" t="s">
        <v>241</v>
      </c>
      <c r="C12" s="13" t="s">
        <v>4</v>
      </c>
      <c r="D12" s="8">
        <v>5</v>
      </c>
      <c r="E12" s="11">
        <f t="shared" si="0"/>
        <v>0.7222222222222221</v>
      </c>
      <c r="G12"/>
      <c r="I12" s="12"/>
      <c r="J12" s="12"/>
    </row>
    <row r="13" spans="1:10" ht="12.9" x14ac:dyDescent="0.35">
      <c r="A13" s="8">
        <f>A12+0.1</f>
        <v>1.7000000000000006</v>
      </c>
      <c r="B13" s="12" t="s">
        <v>208</v>
      </c>
      <c r="C13" s="13" t="s">
        <v>200</v>
      </c>
      <c r="D13" s="8">
        <v>30</v>
      </c>
      <c r="E13" s="11">
        <f t="shared" si="0"/>
        <v>0.72569444444444431</v>
      </c>
      <c r="G13" t="s">
        <v>271</v>
      </c>
      <c r="H13" s="15"/>
      <c r="I13" s="12"/>
      <c r="J13" s="12"/>
    </row>
    <row r="14" spans="1:10" ht="12.9" x14ac:dyDescent="0.35">
      <c r="A14" s="8">
        <f>A13+0.1</f>
        <v>1.8000000000000007</v>
      </c>
      <c r="B14" s="12" t="s">
        <v>166</v>
      </c>
      <c r="C14" s="13" t="s">
        <v>1</v>
      </c>
      <c r="D14" s="8">
        <v>5</v>
      </c>
      <c r="E14" s="11">
        <f t="shared" si="0"/>
        <v>0.74652777777777768</v>
      </c>
      <c r="G14"/>
      <c r="H14" s="15"/>
      <c r="I14" s="12"/>
      <c r="J14" s="12"/>
    </row>
    <row r="15" spans="1:10" ht="12.9" x14ac:dyDescent="0.35">
      <c r="A15" s="8">
        <f>A14+0.1</f>
        <v>1.9000000000000008</v>
      </c>
      <c r="B15" s="12" t="s">
        <v>2</v>
      </c>
      <c r="C15" s="13"/>
      <c r="D15" s="8"/>
      <c r="E15" s="11">
        <f t="shared" si="0"/>
        <v>0.74999999999999989</v>
      </c>
      <c r="G15"/>
      <c r="H15" s="15"/>
      <c r="I15" s="12"/>
      <c r="J15" s="12"/>
    </row>
    <row r="16" spans="1:10" ht="12.9" x14ac:dyDescent="0.35">
      <c r="A16" s="8"/>
      <c r="D16" s="8"/>
      <c r="E16" s="11"/>
      <c r="G16"/>
      <c r="H16" s="15"/>
      <c r="I16" s="12"/>
      <c r="J16" s="12"/>
    </row>
    <row r="17" spans="1:10" ht="12.9" x14ac:dyDescent="0.35">
      <c r="A17" s="8"/>
      <c r="E17" s="11"/>
      <c r="G17"/>
      <c r="H17" s="12"/>
      <c r="I17" s="12"/>
      <c r="J17" s="12"/>
    </row>
    <row r="18" spans="1:10" x14ac:dyDescent="0.3">
      <c r="B18" s="7" t="s">
        <v>272</v>
      </c>
      <c r="G18" t="s">
        <v>274</v>
      </c>
      <c r="H18" s="15" t="s">
        <v>273</v>
      </c>
    </row>
    <row r="19" spans="1:10" x14ac:dyDescent="0.3">
      <c r="B19" s="7" t="s">
        <v>247</v>
      </c>
      <c r="G19" s="7" t="s">
        <v>249</v>
      </c>
      <c r="H19" s="15" t="s">
        <v>248</v>
      </c>
    </row>
    <row r="20" spans="1:10" x14ac:dyDescent="0.3">
      <c r="G20"/>
      <c r="H20" s="15"/>
    </row>
    <row r="21" spans="1:10" x14ac:dyDescent="0.3">
      <c r="G21"/>
      <c r="H21" s="15"/>
    </row>
    <row r="22" spans="1:10" x14ac:dyDescent="0.3">
      <c r="G22"/>
      <c r="H22" s="15"/>
    </row>
    <row r="23" spans="1:10" x14ac:dyDescent="0.3">
      <c r="G23"/>
      <c r="H23" s="15"/>
    </row>
    <row r="24" spans="1:10" x14ac:dyDescent="0.3">
      <c r="G24"/>
      <c r="H24" s="15"/>
    </row>
    <row r="25" spans="1:10" x14ac:dyDescent="0.3">
      <c r="G25"/>
      <c r="H25" s="15"/>
    </row>
    <row r="26" spans="1:10" ht="12.9" x14ac:dyDescent="0.35">
      <c r="G26" s="13"/>
      <c r="H26" s="15"/>
    </row>
    <row r="27" spans="1:10" ht="12.9" x14ac:dyDescent="0.35">
      <c r="G27" s="13"/>
      <c r="H27" s="15"/>
    </row>
    <row r="28" spans="1:10" ht="12.9" x14ac:dyDescent="0.35">
      <c r="A28" s="1"/>
      <c r="D28" s="8"/>
      <c r="E28" s="11"/>
      <c r="G28" s="12"/>
      <c r="H28" s="12"/>
      <c r="I28" s="12"/>
      <c r="J28" s="12"/>
    </row>
    <row r="29" spans="1:10" ht="12.9" x14ac:dyDescent="0.35">
      <c r="A29" s="1"/>
      <c r="D29" s="8"/>
      <c r="E29" s="11"/>
      <c r="G29" s="12"/>
      <c r="H29" s="12"/>
      <c r="I29" s="12"/>
      <c r="J29" s="12"/>
    </row>
    <row r="30" spans="1:10" ht="12.9" x14ac:dyDescent="0.35">
      <c r="A30" s="1"/>
      <c r="B30" s="12"/>
      <c r="C30" s="13"/>
      <c r="D30" s="8"/>
      <c r="E30" s="11"/>
      <c r="G30" s="12"/>
      <c r="H30" s="12"/>
      <c r="I30" s="12"/>
      <c r="J30" s="12"/>
    </row>
    <row r="31" spans="1:10" ht="12.9" x14ac:dyDescent="0.35">
      <c r="D31" s="8"/>
      <c r="G31" s="12"/>
      <c r="H31" s="12"/>
      <c r="I31" s="12"/>
      <c r="J31" s="12"/>
    </row>
    <row r="32" spans="1:10" ht="12.9" x14ac:dyDescent="0.35">
      <c r="B32" s="12"/>
      <c r="C32" s="13"/>
      <c r="D32" s="8"/>
      <c r="G32" s="12"/>
      <c r="H32" s="12"/>
      <c r="I32" s="12"/>
      <c r="J32" s="12"/>
    </row>
    <row r="33" spans="2:10" ht="12.9" x14ac:dyDescent="0.35">
      <c r="C33" s="15"/>
      <c r="D33" s="8"/>
      <c r="G33" s="12"/>
      <c r="H33" s="15"/>
      <c r="I33" s="12"/>
      <c r="J33" s="12"/>
    </row>
    <row r="34" spans="2:10" ht="12.9" x14ac:dyDescent="0.35">
      <c r="C34" s="15"/>
      <c r="D34" s="8"/>
      <c r="G34" s="12"/>
      <c r="H34" s="15"/>
      <c r="I34" s="12"/>
      <c r="J34" s="12"/>
    </row>
    <row r="35" spans="2:10" ht="12.9" x14ac:dyDescent="0.35">
      <c r="B35" s="32"/>
      <c r="D35" s="8"/>
      <c r="G35" s="12"/>
      <c r="H35" s="12"/>
      <c r="I35" s="12"/>
      <c r="J35" s="12"/>
    </row>
    <row r="38" spans="2:10" ht="12.9" x14ac:dyDescent="0.35">
      <c r="B38" s="15"/>
      <c r="D38" s="8"/>
    </row>
    <row r="39" spans="2:10" ht="12.9" x14ac:dyDescent="0.35">
      <c r="D39" s="8"/>
    </row>
    <row r="40" spans="2:10" ht="12.9" x14ac:dyDescent="0.35">
      <c r="D40" s="8"/>
    </row>
    <row r="41" spans="2:10" ht="12.9" x14ac:dyDescent="0.35">
      <c r="D41" s="8"/>
    </row>
    <row r="42" spans="2:10" ht="12.9" x14ac:dyDescent="0.35">
      <c r="B42" s="24"/>
    </row>
    <row r="44" spans="2:10" x14ac:dyDescent="0.3">
      <c r="B44" s="15"/>
    </row>
  </sheetData>
  <sheetProtection selectLockedCells="1" selectUnlockedCells="1"/>
  <hyperlinks>
    <hyperlink ref="H19" r:id="rId1" xr:uid="{BA4E08E0-6E35-4772-B206-6E6F53568D3B}"/>
    <hyperlink ref="H18" r:id="rId2" xr:uid="{151A5E95-251D-4B16-BDAC-38E9E09DEAB7}"/>
    <hyperlink ref="H6" r:id="rId3" xr:uid="{8350A38D-B0B7-44E0-ADF7-811A00CE9F8F}"/>
    <hyperlink ref="H7" r:id="rId4" xr:uid="{30684B52-3360-4424-BE8D-B4856B9C6659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6"/>
  <sheetViews>
    <sheetView tabSelected="1" zoomScaleNormal="100" workbookViewId="0">
      <pane ySplit="2" topLeftCell="A3" activePane="bottomLeft" state="frozen"/>
      <selection pane="bottomLeft" activeCell="H10" sqref="H10"/>
    </sheetView>
  </sheetViews>
  <sheetFormatPr defaultColWidth="11.23046875" defaultRowHeight="12.45" x14ac:dyDescent="0.3"/>
  <cols>
    <col min="1" max="1" width="10.69140625" style="7" customWidth="1"/>
    <col min="2" max="2" width="72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8" ht="15" x14ac:dyDescent="0.3">
      <c r="B1" s="3" t="str">
        <f>Summary!$B$1</f>
        <v>January 2024 802 Wireless Interim Session</v>
      </c>
    </row>
    <row r="2" spans="1:8" ht="15" x14ac:dyDescent="0.3">
      <c r="B2" s="3"/>
      <c r="E2" s="23" t="str">
        <f>Summary!$C$5</f>
        <v>EST</v>
      </c>
      <c r="G2" s="7" t="s">
        <v>60</v>
      </c>
      <c r="H2" s="7" t="s">
        <v>78</v>
      </c>
    </row>
    <row r="3" spans="1:8" x14ac:dyDescent="0.3">
      <c r="B3" s="18" t="s">
        <v>9</v>
      </c>
    </row>
    <row r="4" spans="1:8" ht="12.9" x14ac:dyDescent="0.35">
      <c r="A4" s="1">
        <f>Summary!A$7</f>
        <v>2</v>
      </c>
      <c r="B4" s="1" t="str">
        <f>Summary!B$7</f>
        <v>Tuesday 12-Mar AM1: Comment Resolution (group)</v>
      </c>
      <c r="E4" s="14">
        <f>Summary!$C$7</f>
        <v>0.33333333333333331</v>
      </c>
    </row>
    <row r="5" spans="1:8" ht="12.9" x14ac:dyDescent="0.35">
      <c r="A5" s="26">
        <f t="shared" ref="A5:A11" si="0">A4+0.1</f>
        <v>2.1</v>
      </c>
      <c r="B5" s="28" t="s">
        <v>59</v>
      </c>
      <c r="C5" s="13" t="s">
        <v>4</v>
      </c>
      <c r="D5" s="8">
        <v>0</v>
      </c>
      <c r="E5" s="11">
        <f t="shared" ref="E5:E11" si="1">E4+TIME(0,D4,0)</f>
        <v>0.33333333333333331</v>
      </c>
    </row>
    <row r="6" spans="1:8" ht="12.9" x14ac:dyDescent="0.35">
      <c r="A6" s="26">
        <f t="shared" si="0"/>
        <v>2.2000000000000002</v>
      </c>
      <c r="B6" s="12" t="s">
        <v>212</v>
      </c>
      <c r="C6" s="13" t="s">
        <v>209</v>
      </c>
      <c r="D6" s="8">
        <v>30</v>
      </c>
      <c r="E6" s="11">
        <f t="shared" si="1"/>
        <v>0.33333333333333331</v>
      </c>
      <c r="G6" s="7" t="s">
        <v>298</v>
      </c>
      <c r="H6" s="15" t="s">
        <v>297</v>
      </c>
    </row>
    <row r="7" spans="1:8" ht="12.9" x14ac:dyDescent="0.35">
      <c r="A7" s="26">
        <f t="shared" si="0"/>
        <v>2.3000000000000003</v>
      </c>
      <c r="B7" s="12" t="s">
        <v>216</v>
      </c>
      <c r="C7" s="13" t="s">
        <v>213</v>
      </c>
      <c r="D7" s="8">
        <v>30</v>
      </c>
      <c r="E7" s="11">
        <f t="shared" si="1"/>
        <v>0.35416666666666663</v>
      </c>
      <c r="G7" t="s">
        <v>300</v>
      </c>
      <c r="H7" s="15" t="s">
        <v>299</v>
      </c>
    </row>
    <row r="8" spans="1:8" ht="12.9" x14ac:dyDescent="0.35">
      <c r="A8" s="26">
        <f t="shared" si="0"/>
        <v>2.4000000000000004</v>
      </c>
      <c r="B8" s="12" t="s">
        <v>228</v>
      </c>
      <c r="C8" s="13" t="s">
        <v>227</v>
      </c>
      <c r="D8" s="8">
        <v>30</v>
      </c>
      <c r="E8" s="11">
        <f t="shared" si="1"/>
        <v>0.37499999999999994</v>
      </c>
      <c r="G8" t="s">
        <v>302</v>
      </c>
      <c r="H8" s="15" t="s">
        <v>303</v>
      </c>
    </row>
    <row r="9" spans="1:8" ht="12.9" x14ac:dyDescent="0.35">
      <c r="A9" s="26">
        <f t="shared" si="0"/>
        <v>2.5000000000000004</v>
      </c>
      <c r="B9" s="12" t="s">
        <v>234</v>
      </c>
      <c r="C9" s="13" t="s">
        <v>233</v>
      </c>
      <c r="D9" s="8">
        <v>30</v>
      </c>
      <c r="E9" s="11">
        <f t="shared" si="1"/>
        <v>0.39583333333333326</v>
      </c>
      <c r="G9" t="s">
        <v>301</v>
      </c>
      <c r="H9" s="15" t="s">
        <v>304</v>
      </c>
    </row>
    <row r="10" spans="1:8" ht="12.9" x14ac:dyDescent="0.35">
      <c r="A10" s="26">
        <f t="shared" si="0"/>
        <v>2.6000000000000005</v>
      </c>
      <c r="B10" s="12" t="s">
        <v>2</v>
      </c>
      <c r="C10" s="13" t="s">
        <v>4</v>
      </c>
      <c r="E10" s="11">
        <f t="shared" si="1"/>
        <v>0.41666666666666657</v>
      </c>
      <c r="G10"/>
      <c r="H10" s="15"/>
    </row>
    <row r="11" spans="1:8" ht="12.9" x14ac:dyDescent="0.35">
      <c r="A11" s="26"/>
      <c r="D11" s="8"/>
      <c r="E11" s="11"/>
    </row>
    <row r="12" spans="1:8" ht="12.9" x14ac:dyDescent="0.35">
      <c r="A12" s="26"/>
      <c r="B12" s="12"/>
      <c r="D12" s="8"/>
      <c r="E12" s="11"/>
    </row>
    <row r="13" spans="1:8" ht="12.9" x14ac:dyDescent="0.35">
      <c r="G13" s="13"/>
    </row>
    <row r="14" spans="1:8" ht="12.9" x14ac:dyDescent="0.35">
      <c r="A14" s="1">
        <f>Summary!A$8</f>
        <v>3</v>
      </c>
      <c r="B14" s="1" t="str">
        <f>Summary!B$8</f>
        <v>Tuesday 12-Mar AM2: Comment Resolution (group)</v>
      </c>
      <c r="E14" s="14">
        <f>Summary!$C$8</f>
        <v>0.4375</v>
      </c>
      <c r="G14" s="13"/>
    </row>
    <row r="15" spans="1:8" ht="12.9" x14ac:dyDescent="0.35">
      <c r="A15" s="26">
        <f t="shared" ref="A15:A23" si="2">A14+0.1</f>
        <v>3.1</v>
      </c>
      <c r="B15" s="28" t="s">
        <v>59</v>
      </c>
      <c r="C15" s="13" t="s">
        <v>4</v>
      </c>
      <c r="D15" s="8">
        <v>0</v>
      </c>
      <c r="E15" s="11">
        <f t="shared" ref="E15:E23" si="3">E14+TIME(0,D14,0)</f>
        <v>0.4375</v>
      </c>
      <c r="G15" s="13"/>
      <c r="H15" s="15"/>
    </row>
    <row r="16" spans="1:8" ht="12.9" x14ac:dyDescent="0.35">
      <c r="A16" s="26">
        <f t="shared" si="2"/>
        <v>3.2</v>
      </c>
      <c r="B16" s="12" t="s">
        <v>214</v>
      </c>
      <c r="C16" s="13" t="s">
        <v>213</v>
      </c>
      <c r="D16" s="8">
        <v>20</v>
      </c>
      <c r="E16" s="11">
        <f t="shared" si="3"/>
        <v>0.4375</v>
      </c>
      <c r="G16" s="7" t="s">
        <v>280</v>
      </c>
      <c r="H16" s="15" t="s">
        <v>279</v>
      </c>
    </row>
    <row r="17" spans="1:8" ht="12.9" x14ac:dyDescent="0.35">
      <c r="A17" s="26">
        <f t="shared" si="2"/>
        <v>3.3000000000000003</v>
      </c>
      <c r="B17" s="12" t="s">
        <v>215</v>
      </c>
      <c r="C17" s="13" t="s">
        <v>213</v>
      </c>
      <c r="D17" s="8">
        <v>30</v>
      </c>
      <c r="E17" s="11">
        <f t="shared" si="3"/>
        <v>0.4513888888888889</v>
      </c>
      <c r="G17" s="7" t="s">
        <v>282</v>
      </c>
      <c r="H17" s="15" t="s">
        <v>281</v>
      </c>
    </row>
    <row r="18" spans="1:8" ht="12.9" x14ac:dyDescent="0.35">
      <c r="A18" s="26">
        <f t="shared" si="2"/>
        <v>3.4000000000000004</v>
      </c>
      <c r="B18" s="28" t="s">
        <v>219</v>
      </c>
      <c r="C18" s="13" t="s">
        <v>213</v>
      </c>
      <c r="D18" s="8">
        <v>10</v>
      </c>
      <c r="E18" s="11">
        <f t="shared" si="3"/>
        <v>0.47222222222222221</v>
      </c>
      <c r="G18" s="7" t="s">
        <v>284</v>
      </c>
      <c r="H18" s="15" t="s">
        <v>283</v>
      </c>
    </row>
    <row r="19" spans="1:8" ht="12.9" x14ac:dyDescent="0.35">
      <c r="A19" s="26">
        <f t="shared" si="2"/>
        <v>3.5000000000000004</v>
      </c>
      <c r="B19" s="28" t="s">
        <v>218</v>
      </c>
      <c r="C19" s="13" t="s">
        <v>213</v>
      </c>
      <c r="D19" s="8">
        <v>20</v>
      </c>
      <c r="E19" s="11">
        <f t="shared" si="3"/>
        <v>0.47916666666666663</v>
      </c>
      <c r="G19" s="7" t="s">
        <v>286</v>
      </c>
      <c r="H19" s="15" t="s">
        <v>285</v>
      </c>
    </row>
    <row r="20" spans="1:8" ht="12.9" x14ac:dyDescent="0.35">
      <c r="A20" s="26">
        <f t="shared" si="2"/>
        <v>3.6000000000000005</v>
      </c>
      <c r="B20" s="12" t="s">
        <v>239</v>
      </c>
      <c r="C20" s="13" t="s">
        <v>238</v>
      </c>
      <c r="D20" s="8">
        <v>20</v>
      </c>
      <c r="E20" s="11">
        <f t="shared" si="3"/>
        <v>0.49305555555555552</v>
      </c>
      <c r="G20" s="7" t="s">
        <v>265</v>
      </c>
      <c r="H20" s="15" t="s">
        <v>264</v>
      </c>
    </row>
    <row r="21" spans="1:8" ht="12.9" x14ac:dyDescent="0.35">
      <c r="A21" s="26">
        <f t="shared" si="2"/>
        <v>3.7000000000000006</v>
      </c>
      <c r="B21" s="12" t="s">
        <v>245</v>
      </c>
      <c r="C21" s="13" t="s">
        <v>225</v>
      </c>
      <c r="D21" s="8">
        <v>10</v>
      </c>
      <c r="E21" s="11">
        <f t="shared" si="3"/>
        <v>0.50694444444444442</v>
      </c>
      <c r="G21" s="7" t="s">
        <v>289</v>
      </c>
      <c r="H21" s="15" t="s">
        <v>290</v>
      </c>
    </row>
    <row r="22" spans="1:8" ht="12.9" x14ac:dyDescent="0.35">
      <c r="A22" s="26">
        <f t="shared" si="2"/>
        <v>3.8000000000000007</v>
      </c>
      <c r="B22" s="12" t="s">
        <v>217</v>
      </c>
      <c r="C22" s="13" t="s">
        <v>213</v>
      </c>
      <c r="D22" s="8">
        <v>10</v>
      </c>
      <c r="E22" s="11">
        <f t="shared" si="3"/>
        <v>0.51388888888888884</v>
      </c>
      <c r="G22" s="7" t="s">
        <v>288</v>
      </c>
      <c r="H22" s="15" t="s">
        <v>287</v>
      </c>
    </row>
    <row r="23" spans="1:8" ht="12.9" x14ac:dyDescent="0.35">
      <c r="A23" s="26">
        <f t="shared" si="2"/>
        <v>3.9000000000000008</v>
      </c>
      <c r="B23" s="12" t="s">
        <v>2</v>
      </c>
      <c r="E23" s="11">
        <f t="shared" si="3"/>
        <v>0.52083333333333326</v>
      </c>
    </row>
    <row r="24" spans="1:8" ht="12.9" x14ac:dyDescent="0.35">
      <c r="A24" s="26"/>
      <c r="C24" s="13"/>
      <c r="D24" s="8"/>
      <c r="E24" s="11"/>
    </row>
    <row r="25" spans="1:8" ht="12.9" x14ac:dyDescent="0.35">
      <c r="A25" s="1"/>
      <c r="B25" s="12"/>
      <c r="C25" s="13"/>
      <c r="D25" s="8"/>
      <c r="E25" s="11"/>
    </row>
    <row r="26" spans="1:8" ht="12.9" x14ac:dyDescent="0.35">
      <c r="A26" s="8">
        <f>Summary!A$9</f>
        <v>4</v>
      </c>
      <c r="B26" s="1" t="str">
        <f>Summary!B$9</f>
        <v>Tuesday 12-Mar PM2: Comment Resolution (group)</v>
      </c>
      <c r="E26" s="11">
        <f>Summary!$C$9</f>
        <v>0.66666666666666663</v>
      </c>
    </row>
    <row r="27" spans="1:8" ht="12.9" x14ac:dyDescent="0.35">
      <c r="A27" s="1">
        <f t="shared" ref="A27:A34" si="4">A26+0.1</f>
        <v>4.0999999999999996</v>
      </c>
      <c r="B27" s="28" t="s">
        <v>59</v>
      </c>
      <c r="C27" s="13" t="s">
        <v>4</v>
      </c>
      <c r="D27" s="8">
        <v>0</v>
      </c>
      <c r="E27" s="11">
        <f t="shared" ref="E27:E34" si="5">E26+TIME(0,D26,0)</f>
        <v>0.66666666666666663</v>
      </c>
    </row>
    <row r="28" spans="1:8" ht="12.9" x14ac:dyDescent="0.35">
      <c r="A28" s="1">
        <f t="shared" si="4"/>
        <v>4.1999999999999993</v>
      </c>
      <c r="B28" s="12" t="s">
        <v>154</v>
      </c>
      <c r="C28" s="13" t="s">
        <v>1</v>
      </c>
      <c r="D28" s="8">
        <v>30</v>
      </c>
      <c r="E28" s="11">
        <f t="shared" si="5"/>
        <v>0.66666666666666663</v>
      </c>
      <c r="G28" s="13"/>
      <c r="H28" s="15"/>
    </row>
    <row r="29" spans="1:8" ht="12.9" x14ac:dyDescent="0.35">
      <c r="A29" s="1">
        <f t="shared" si="4"/>
        <v>4.2999999999999989</v>
      </c>
      <c r="B29" s="12" t="s">
        <v>154</v>
      </c>
      <c r="C29" s="13" t="s">
        <v>1</v>
      </c>
      <c r="D29" s="8">
        <v>30</v>
      </c>
      <c r="E29" s="11">
        <f t="shared" si="5"/>
        <v>0.6875</v>
      </c>
      <c r="G29" s="13"/>
      <c r="H29" s="15"/>
    </row>
    <row r="30" spans="1:8" ht="12.9" x14ac:dyDescent="0.35">
      <c r="A30" s="1">
        <f t="shared" si="4"/>
        <v>4.3999999999999986</v>
      </c>
      <c r="B30" s="12" t="s">
        <v>240</v>
      </c>
      <c r="C30" s="13" t="s">
        <v>238</v>
      </c>
      <c r="D30" s="8">
        <v>30</v>
      </c>
      <c r="E30" s="11">
        <f t="shared" si="5"/>
        <v>0.70833333333333337</v>
      </c>
      <c r="G30" s="7" t="s">
        <v>267</v>
      </c>
      <c r="H30" s="15" t="s">
        <v>266</v>
      </c>
    </row>
    <row r="31" spans="1:8" ht="12.9" x14ac:dyDescent="0.35">
      <c r="A31" s="1">
        <f t="shared" si="4"/>
        <v>4.4999999999999982</v>
      </c>
      <c r="B31" s="12" t="s">
        <v>230</v>
      </c>
      <c r="C31" s="13" t="s">
        <v>227</v>
      </c>
      <c r="D31" s="8">
        <v>15</v>
      </c>
      <c r="E31" s="11">
        <f t="shared" si="5"/>
        <v>0.72916666666666674</v>
      </c>
      <c r="G31" s="7" t="s">
        <v>291</v>
      </c>
      <c r="H31" s="15" t="s">
        <v>292</v>
      </c>
    </row>
    <row r="32" spans="1:8" ht="12.9" x14ac:dyDescent="0.35">
      <c r="A32" s="1">
        <f t="shared" si="4"/>
        <v>4.5999999999999979</v>
      </c>
      <c r="B32" s="12" t="s">
        <v>246</v>
      </c>
      <c r="C32" s="13" t="s">
        <v>150</v>
      </c>
      <c r="D32" s="8">
        <v>15</v>
      </c>
      <c r="E32" s="11">
        <f t="shared" si="5"/>
        <v>0.73958333333333337</v>
      </c>
      <c r="G32" s="7" t="s">
        <v>167</v>
      </c>
    </row>
    <row r="33" spans="1:8" ht="12.9" x14ac:dyDescent="0.35">
      <c r="A33" s="1">
        <f t="shared" si="4"/>
        <v>4.6999999999999975</v>
      </c>
      <c r="B33" s="12" t="s">
        <v>2</v>
      </c>
      <c r="D33" s="8"/>
      <c r="E33" s="11">
        <f t="shared" si="5"/>
        <v>0.75</v>
      </c>
    </row>
    <row r="34" spans="1:8" ht="12.9" x14ac:dyDescent="0.35">
      <c r="A34" s="1"/>
      <c r="D34" s="8"/>
      <c r="E34" s="11"/>
    </row>
    <row r="35" spans="1:8" x14ac:dyDescent="0.3">
      <c r="B35" s="7" t="s">
        <v>269</v>
      </c>
    </row>
    <row r="36" spans="1:8" ht="12.9" x14ac:dyDescent="0.35">
      <c r="B36" s="12" t="s">
        <v>270</v>
      </c>
      <c r="C36" s="13"/>
      <c r="D36" s="8"/>
      <c r="H36" s="15" t="s">
        <v>268</v>
      </c>
    </row>
  </sheetData>
  <sheetProtection selectLockedCells="1" selectUnlockedCells="1"/>
  <hyperlinks>
    <hyperlink ref="H20" r:id="rId1" xr:uid="{85FDD25B-8AD9-46CD-B53B-CBDB2950DFDF}"/>
    <hyperlink ref="H30" r:id="rId2" xr:uid="{AD4DDAF2-A414-41B8-9457-C3776DD16A37}"/>
    <hyperlink ref="H36" r:id="rId3" xr:uid="{59C8F8B8-D742-4AED-8D32-0B4A90050AC9}"/>
    <hyperlink ref="H16" r:id="rId4" xr:uid="{8483C3FC-D618-454D-BF90-E8F4B66716AE}"/>
    <hyperlink ref="H17" r:id="rId5" xr:uid="{8D9BB1D3-4141-40F1-B8E0-DCC563B9E6F3}"/>
    <hyperlink ref="H18" r:id="rId6" xr:uid="{1BE26199-79A3-4F53-AB9A-A202B100ABE7}"/>
    <hyperlink ref="H19" r:id="rId7" xr:uid="{2F54338A-F485-4A9C-B640-ECEB0E0B59E3}"/>
    <hyperlink ref="H22" r:id="rId8" xr:uid="{48D75425-2349-4A7A-8AD1-36C94472F801}"/>
    <hyperlink ref="H21" r:id="rId9" xr:uid="{82434051-695E-40AB-AF80-E216B2E0D473}"/>
    <hyperlink ref="H31" r:id="rId10" xr:uid="{5EE2F322-2BA5-4704-93B8-D15E99BFBB02}"/>
    <hyperlink ref="H6" r:id="rId11" xr:uid="{2583C352-961B-4158-A8E2-2514847EAFD4}"/>
    <hyperlink ref="H7" r:id="rId12" xr:uid="{F207D43A-E559-4C80-B62A-A1241E56FF5D}"/>
    <hyperlink ref="H8" r:id="rId13" xr:uid="{137E186D-E81D-481D-8DB6-183FC79F2F9B}"/>
    <hyperlink ref="H9" r:id="rId14" xr:uid="{4D4DBE59-C37E-4754-83E1-AAFD1535DC5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5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"/>
  <sheetViews>
    <sheetView zoomScale="110" zoomScaleNormal="110" workbookViewId="0">
      <pane ySplit="2" topLeftCell="A3" activePane="bottomLeft" state="frozen"/>
      <selection pane="bottomLeft" activeCell="B16" sqref="B16"/>
    </sheetView>
  </sheetViews>
  <sheetFormatPr defaultColWidth="11.2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8" ht="15" x14ac:dyDescent="0.3">
      <c r="B1" s="3" t="str">
        <f>Summary!$B$1</f>
        <v>January 2024 802 Wireless Interim Session</v>
      </c>
    </row>
    <row r="2" spans="1:8" ht="15" x14ac:dyDescent="0.3">
      <c r="B2" s="3"/>
      <c r="E2" s="23" t="str">
        <f>Summary!$C$5</f>
        <v>EST</v>
      </c>
      <c r="G2" s="7" t="s">
        <v>60</v>
      </c>
      <c r="H2" s="7" t="s">
        <v>78</v>
      </c>
    </row>
    <row r="3" spans="1:8" customFormat="1" ht="12.9" x14ac:dyDescent="0.35">
      <c r="A3" s="7"/>
      <c r="B3" s="18" t="s">
        <v>9</v>
      </c>
      <c r="C3" s="7"/>
      <c r="D3" s="7"/>
      <c r="E3" s="11"/>
    </row>
    <row r="5" spans="1:8" ht="12.9" x14ac:dyDescent="0.35">
      <c r="A5" s="8">
        <f>Summary!A$10</f>
        <v>5</v>
      </c>
      <c r="B5" s="1" t="str">
        <f>Summary!B$10</f>
        <v>Wednesday 13-Mar AM1.5: Status, review and comment resolution</v>
      </c>
      <c r="C5" s="13"/>
      <c r="D5" s="8"/>
      <c r="E5" s="14">
        <f>Summary!C$10</f>
        <v>0.375</v>
      </c>
    </row>
    <row r="6" spans="1:8" ht="12.9" x14ac:dyDescent="0.35">
      <c r="A6" s="8">
        <f t="shared" ref="A6:A10" si="0">A5+0.1</f>
        <v>5.0999999999999996</v>
      </c>
      <c r="B6" s="28" t="s">
        <v>59</v>
      </c>
      <c r="C6" s="13" t="s">
        <v>4</v>
      </c>
      <c r="D6" s="8">
        <v>0</v>
      </c>
      <c r="E6" s="11">
        <f t="shared" ref="E6:E10" si="1">E5+TIME(0,D5,0)</f>
        <v>0.375</v>
      </c>
    </row>
    <row r="7" spans="1:8" ht="12.9" x14ac:dyDescent="0.35">
      <c r="A7" s="8">
        <f t="shared" si="0"/>
        <v>5.1999999999999993</v>
      </c>
      <c r="B7" s="12" t="s">
        <v>243</v>
      </c>
      <c r="C7" s="13" t="s">
        <v>150</v>
      </c>
      <c r="D7" s="8">
        <v>15</v>
      </c>
      <c r="E7" s="11">
        <f t="shared" si="1"/>
        <v>0.375</v>
      </c>
      <c r="G7" s="7" t="s">
        <v>167</v>
      </c>
    </row>
    <row r="8" spans="1:8" ht="12.9" x14ac:dyDescent="0.35">
      <c r="A8" s="8">
        <f t="shared" si="0"/>
        <v>5.2999999999999989</v>
      </c>
      <c r="B8" s="12" t="s">
        <v>261</v>
      </c>
      <c r="C8" s="13" t="s">
        <v>262</v>
      </c>
      <c r="D8" s="8">
        <v>45</v>
      </c>
      <c r="E8" s="11">
        <f t="shared" si="1"/>
        <v>0.38541666666666669</v>
      </c>
      <c r="G8" s="7" t="s">
        <v>293</v>
      </c>
      <c r="H8" s="15" t="s">
        <v>294</v>
      </c>
    </row>
    <row r="9" spans="1:8" ht="12.9" x14ac:dyDescent="0.35">
      <c r="A9" s="8">
        <f t="shared" si="0"/>
        <v>5.3999999999999986</v>
      </c>
      <c r="B9" s="12" t="s">
        <v>2</v>
      </c>
      <c r="C9" s="13"/>
      <c r="D9" s="8"/>
      <c r="E9" s="11">
        <f t="shared" si="1"/>
        <v>0.41666666666666669</v>
      </c>
      <c r="H9" s="15"/>
    </row>
    <row r="10" spans="1:8" ht="12.9" x14ac:dyDescent="0.35">
      <c r="A10" s="8"/>
      <c r="B10" s="12"/>
      <c r="C10" s="13"/>
      <c r="D10" s="8"/>
      <c r="E10" s="11"/>
      <c r="H10" s="15"/>
    </row>
    <row r="11" spans="1:8" ht="12.9" x14ac:dyDescent="0.35">
      <c r="A11" s="101"/>
      <c r="B11" s="12"/>
      <c r="C11" s="13"/>
    </row>
    <row r="12" spans="1:8" ht="12.9" x14ac:dyDescent="0.35">
      <c r="A12" s="8">
        <f>Summary!A$11</f>
        <v>6</v>
      </c>
      <c r="B12" s="1" t="str">
        <f>Summary!B$11</f>
        <v>Wednesday 13-Mar PM2: Comment Resolution (group)</v>
      </c>
      <c r="C12" s="13"/>
      <c r="D12" s="8"/>
      <c r="E12" s="14">
        <f>Summary!C$11</f>
        <v>0.66666666666666663</v>
      </c>
    </row>
    <row r="13" spans="1:8" ht="12.9" x14ac:dyDescent="0.35">
      <c r="A13" s="8">
        <f t="shared" ref="A13:A18" si="2">A12+0.1</f>
        <v>6.1</v>
      </c>
      <c r="B13" s="28" t="s">
        <v>59</v>
      </c>
      <c r="C13" s="13" t="s">
        <v>4</v>
      </c>
      <c r="D13" s="8">
        <v>0</v>
      </c>
      <c r="E13" s="11">
        <f t="shared" ref="E13:E18" si="3">E12+TIME(0,D12,0)</f>
        <v>0.66666666666666663</v>
      </c>
    </row>
    <row r="14" spans="1:8" ht="12.9" x14ac:dyDescent="0.35">
      <c r="A14" s="8">
        <f t="shared" si="2"/>
        <v>6.1999999999999993</v>
      </c>
      <c r="B14" s="12" t="s">
        <v>154</v>
      </c>
      <c r="C14" s="13" t="s">
        <v>1</v>
      </c>
      <c r="D14" s="8">
        <v>30</v>
      </c>
      <c r="E14" s="11">
        <f t="shared" si="3"/>
        <v>0.66666666666666663</v>
      </c>
      <c r="H14" s="15"/>
    </row>
    <row r="15" spans="1:8" ht="12.9" x14ac:dyDescent="0.35">
      <c r="A15" s="8">
        <f>A14+0.1</f>
        <v>6.2999999999999989</v>
      </c>
      <c r="B15" s="12" t="s">
        <v>154</v>
      </c>
      <c r="C15" s="13" t="s">
        <v>1</v>
      </c>
      <c r="D15" s="8">
        <v>30</v>
      </c>
      <c r="E15" s="11">
        <f>E14+TIME(0,D14,0)</f>
        <v>0.6875</v>
      </c>
    </row>
    <row r="16" spans="1:8" ht="12.9" x14ac:dyDescent="0.35">
      <c r="A16" s="8">
        <f>A15+0.1</f>
        <v>6.3999999999999986</v>
      </c>
      <c r="B16" s="12" t="s">
        <v>196</v>
      </c>
      <c r="C16" s="13" t="s">
        <v>152</v>
      </c>
      <c r="D16" s="8">
        <v>30</v>
      </c>
      <c r="E16" s="11">
        <f>E15+TIME(0,D15,0)</f>
        <v>0.70833333333333337</v>
      </c>
      <c r="H16" s="15"/>
    </row>
    <row r="17" spans="1:8" ht="12.9" x14ac:dyDescent="0.35">
      <c r="A17" s="8">
        <f>A16+0.1</f>
        <v>6.4999999999999982</v>
      </c>
      <c r="B17" s="12" t="s">
        <v>196</v>
      </c>
      <c r="C17" s="13" t="s">
        <v>152</v>
      </c>
      <c r="D17" s="29">
        <v>30</v>
      </c>
      <c r="E17" s="11">
        <f>E16+TIME(0,D16,0)</f>
        <v>0.72916666666666674</v>
      </c>
      <c r="H17" s="15"/>
    </row>
    <row r="18" spans="1:8" ht="12.9" x14ac:dyDescent="0.35">
      <c r="A18" s="8">
        <f t="shared" si="2"/>
        <v>6.5999999999999979</v>
      </c>
      <c r="B18" s="12" t="s">
        <v>2</v>
      </c>
      <c r="C18" s="13" t="s">
        <v>4</v>
      </c>
      <c r="D18" s="8">
        <v>0</v>
      </c>
      <c r="E18" s="11">
        <f t="shared" si="3"/>
        <v>0.75000000000000011</v>
      </c>
      <c r="H18" s="15"/>
    </row>
    <row r="23" spans="1:8" x14ac:dyDescent="0.3">
      <c r="B23" s="15"/>
    </row>
    <row r="25" spans="1:8" ht="12.9" x14ac:dyDescent="0.35">
      <c r="B25" s="15"/>
      <c r="C25" s="13"/>
      <c r="H25" s="15"/>
    </row>
    <row r="26" spans="1:8" ht="12.9" x14ac:dyDescent="0.35">
      <c r="B26" s="15"/>
      <c r="C26" s="13"/>
      <c r="H26" s="15"/>
    </row>
    <row r="27" spans="1:8" ht="12.9" x14ac:dyDescent="0.35">
      <c r="B27" s="15"/>
      <c r="D27" s="8"/>
      <c r="G27" s="13"/>
    </row>
    <row r="28" spans="1:8" ht="12.9" x14ac:dyDescent="0.35">
      <c r="C28" s="13"/>
    </row>
    <row r="29" spans="1:8" ht="12.9" x14ac:dyDescent="0.35">
      <c r="C29" s="13"/>
    </row>
    <row r="30" spans="1:8" ht="12.9" x14ac:dyDescent="0.35">
      <c r="B30" s="15"/>
      <c r="C30" s="13"/>
    </row>
    <row r="31" spans="1:8" ht="12.9" x14ac:dyDescent="0.35">
      <c r="B31" s="15"/>
      <c r="C31" s="13"/>
    </row>
    <row r="32" spans="1:8" ht="12.9" x14ac:dyDescent="0.35">
      <c r="A32" s="30"/>
      <c r="B32" s="15"/>
      <c r="C32" s="13"/>
    </row>
    <row r="33" spans="2:3" ht="12.9" x14ac:dyDescent="0.35">
      <c r="B33" s="15"/>
      <c r="C33" s="13"/>
    </row>
    <row r="34" spans="2:3" ht="12.9" x14ac:dyDescent="0.35">
      <c r="C34" s="13"/>
    </row>
    <row r="35" spans="2:3" ht="12.9" x14ac:dyDescent="0.35">
      <c r="C35" s="13"/>
    </row>
    <row r="36" spans="2:3" ht="12.9" x14ac:dyDescent="0.35">
      <c r="C36" s="13"/>
    </row>
    <row r="37" spans="2:3" ht="12.9" x14ac:dyDescent="0.35">
      <c r="C37" s="13"/>
    </row>
    <row r="38" spans="2:3" ht="12.9" x14ac:dyDescent="0.35">
      <c r="C38" s="13"/>
    </row>
    <row r="39" spans="2:3" ht="12.9" x14ac:dyDescent="0.35">
      <c r="C39" s="13"/>
    </row>
    <row r="40" spans="2:3" ht="12.9" x14ac:dyDescent="0.35">
      <c r="C40" s="13"/>
    </row>
  </sheetData>
  <sheetProtection selectLockedCells="1" selectUnlockedCells="1"/>
  <hyperlinks>
    <hyperlink ref="H8" r:id="rId1" xr:uid="{61C3F713-25D9-4D75-8CA4-02B59685C1C8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39"/>
  <sheetViews>
    <sheetView zoomScale="110" zoomScaleNormal="110" workbookViewId="0">
      <pane ySplit="2" topLeftCell="A3" activePane="bottomLeft" state="frozen"/>
      <selection pane="bottomLeft" activeCell="G18" sqref="G18"/>
    </sheetView>
  </sheetViews>
  <sheetFormatPr defaultColWidth="11.2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8" ht="15" x14ac:dyDescent="0.3">
      <c r="B1" s="3" t="str">
        <f>Summary!$B$1</f>
        <v>January 2024 802 Wireless Interim Session</v>
      </c>
    </row>
    <row r="2" spans="1:8" ht="15" x14ac:dyDescent="0.35">
      <c r="B2" s="4"/>
      <c r="E2" s="23" t="str">
        <f>Summary!$C$5</f>
        <v>EST</v>
      </c>
      <c r="G2" s="7" t="s">
        <v>60</v>
      </c>
      <c r="H2" s="7" t="s">
        <v>78</v>
      </c>
    </row>
    <row r="3" spans="1:8" ht="15" x14ac:dyDescent="0.35">
      <c r="B3" s="4" t="s">
        <v>9</v>
      </c>
      <c r="E3" s="23"/>
    </row>
    <row r="4" spans="1:8" customFormat="1" ht="12.9" x14ac:dyDescent="0.35">
      <c r="A4" s="8">
        <f>Summary!A$12</f>
        <v>7</v>
      </c>
      <c r="B4" s="1" t="str">
        <f>Summary!B$12</f>
        <v>Thursday 14-Mar AM2: Status, review and comment resolution</v>
      </c>
      <c r="C4" s="13"/>
      <c r="D4" s="8"/>
      <c r="E4" s="14">
        <f>Summary!$C$12</f>
        <v>0.4375</v>
      </c>
      <c r="G4" s="13"/>
    </row>
    <row r="5" spans="1:8" customFormat="1" ht="12.9" x14ac:dyDescent="0.35">
      <c r="A5" s="8">
        <f t="shared" ref="A5:A13" si="0">A4+0.1</f>
        <v>7.1</v>
      </c>
      <c r="B5" s="19" t="s">
        <v>59</v>
      </c>
      <c r="C5" s="20" t="s">
        <v>4</v>
      </c>
      <c r="D5" s="21">
        <v>0</v>
      </c>
      <c r="E5" s="11">
        <f t="shared" ref="E5:E20" si="1">E4+TIME(0,D4,0)</f>
        <v>0.4375</v>
      </c>
      <c r="G5" s="13"/>
    </row>
    <row r="6" spans="1:8" customFormat="1" ht="12.9" x14ac:dyDescent="0.35">
      <c r="A6" s="8">
        <f t="shared" si="0"/>
        <v>7.1999999999999993</v>
      </c>
      <c r="B6" s="12" t="s">
        <v>152</v>
      </c>
      <c r="C6" s="13" t="s">
        <v>152</v>
      </c>
      <c r="D6" s="8">
        <v>20</v>
      </c>
      <c r="E6" s="11">
        <f t="shared" si="1"/>
        <v>0.4375</v>
      </c>
      <c r="G6" s="13"/>
    </row>
    <row r="7" spans="1:8" customFormat="1" ht="12.9" x14ac:dyDescent="0.35">
      <c r="A7" s="8">
        <f t="shared" si="0"/>
        <v>7.2999999999999989</v>
      </c>
      <c r="B7" s="12" t="s">
        <v>152</v>
      </c>
      <c r="C7" s="13" t="s">
        <v>152</v>
      </c>
      <c r="D7" s="8">
        <v>55</v>
      </c>
      <c r="E7" s="11">
        <f t="shared" si="1"/>
        <v>0.4513888888888889</v>
      </c>
      <c r="H7" s="7"/>
    </row>
    <row r="8" spans="1:8" customFormat="1" ht="12.9" x14ac:dyDescent="0.35">
      <c r="A8" s="8">
        <f>A7+0.1</f>
        <v>7.3999999999999986</v>
      </c>
      <c r="B8" s="12" t="s">
        <v>152</v>
      </c>
      <c r="C8" s="13" t="s">
        <v>152</v>
      </c>
      <c r="D8" s="8">
        <v>40</v>
      </c>
      <c r="E8" s="11">
        <f t="shared" si="1"/>
        <v>0.48958333333333331</v>
      </c>
      <c r="H8" s="15"/>
    </row>
    <row r="9" spans="1:8" ht="12.9" x14ac:dyDescent="0.35">
      <c r="A9" s="8">
        <f t="shared" si="0"/>
        <v>7.4999999999999982</v>
      </c>
      <c r="B9" s="12" t="s">
        <v>152</v>
      </c>
      <c r="C9" s="13" t="s">
        <v>152</v>
      </c>
      <c r="D9" s="8">
        <v>5</v>
      </c>
      <c r="E9" s="11">
        <f t="shared" si="1"/>
        <v>0.51736111111111105</v>
      </c>
      <c r="G9" s="13"/>
      <c r="H9" s="15"/>
    </row>
    <row r="10" spans="1:8" ht="12.9" x14ac:dyDescent="0.35">
      <c r="A10" s="8">
        <f t="shared" si="0"/>
        <v>7.5999999999999979</v>
      </c>
      <c r="B10" s="12" t="s">
        <v>2</v>
      </c>
      <c r="C10" s="13" t="s">
        <v>4</v>
      </c>
      <c r="D10" s="8"/>
      <c r="E10" s="11">
        <f t="shared" si="1"/>
        <v>0.52083333333333326</v>
      </c>
      <c r="G10" s="13"/>
      <c r="H10" s="15"/>
    </row>
    <row r="11" spans="1:8" ht="12.9" x14ac:dyDescent="0.35">
      <c r="A11" s="8"/>
      <c r="B11" s="12"/>
      <c r="C11" s="13"/>
      <c r="D11" s="8"/>
      <c r="E11" s="11"/>
      <c r="G11" s="13"/>
      <c r="H11" s="15"/>
    </row>
    <row r="12" spans="1:8" ht="12.9" x14ac:dyDescent="0.35">
      <c r="A12" s="8">
        <f>Summary!A$13</f>
        <v>8</v>
      </c>
      <c r="B12" s="1" t="str">
        <f>Summary!B$13</f>
        <v xml:space="preserve">Thursday 14-Mar PM1: More comment resoluition, TG closing </v>
      </c>
      <c r="C12" s="13"/>
      <c r="D12" s="8"/>
      <c r="E12" s="14">
        <f>Summary!$C$13</f>
        <v>0.5625</v>
      </c>
      <c r="G12" s="13"/>
    </row>
    <row r="13" spans="1:8" ht="12.9" x14ac:dyDescent="0.35">
      <c r="A13" s="8">
        <f t="shared" si="0"/>
        <v>8.1</v>
      </c>
      <c r="B13" s="12" t="s">
        <v>244</v>
      </c>
      <c r="C13" s="13" t="s">
        <v>152</v>
      </c>
      <c r="D13" s="21">
        <v>30</v>
      </c>
      <c r="E13" s="11">
        <f t="shared" si="1"/>
        <v>0.5625</v>
      </c>
      <c r="G13" s="13"/>
    </row>
    <row r="14" spans="1:8" ht="12.9" x14ac:dyDescent="0.35">
      <c r="A14" s="8">
        <f t="shared" ref="A14:A20" si="2">A13+0.1</f>
        <v>8.1999999999999993</v>
      </c>
      <c r="B14" s="12" t="s">
        <v>152</v>
      </c>
      <c r="C14" s="20" t="s">
        <v>152</v>
      </c>
      <c r="D14" s="21">
        <v>20</v>
      </c>
      <c r="E14" s="11">
        <f t="shared" si="1"/>
        <v>0.58333333333333337</v>
      </c>
    </row>
    <row r="15" spans="1:8" ht="12.9" x14ac:dyDescent="0.35">
      <c r="A15" s="8">
        <f t="shared" si="2"/>
        <v>8.2999999999999989</v>
      </c>
      <c r="B15" s="12" t="s">
        <v>168</v>
      </c>
      <c r="C15" s="13" t="s">
        <v>1</v>
      </c>
      <c r="D15" s="21">
        <v>20</v>
      </c>
      <c r="E15" s="11">
        <f t="shared" si="1"/>
        <v>0.59722222222222221</v>
      </c>
      <c r="G15"/>
    </row>
    <row r="16" spans="1:8" ht="12.9" x14ac:dyDescent="0.35">
      <c r="A16" s="8">
        <f t="shared" si="2"/>
        <v>8.3999999999999986</v>
      </c>
      <c r="B16" s="12" t="s">
        <v>153</v>
      </c>
      <c r="C16" s="13" t="s">
        <v>169</v>
      </c>
      <c r="D16" s="21">
        <v>20</v>
      </c>
      <c r="E16" s="11">
        <f t="shared" si="1"/>
        <v>0.61111111111111105</v>
      </c>
      <c r="G16"/>
    </row>
    <row r="17" spans="1:8" ht="12.9" x14ac:dyDescent="0.35">
      <c r="A17" s="8">
        <f t="shared" si="2"/>
        <v>8.4999999999999982</v>
      </c>
      <c r="B17" s="12" t="s">
        <v>243</v>
      </c>
      <c r="C17" s="13" t="s">
        <v>150</v>
      </c>
      <c r="D17" s="21">
        <v>20</v>
      </c>
      <c r="E17" s="11">
        <f t="shared" si="1"/>
        <v>0.62499999999999989</v>
      </c>
      <c r="G17" s="13" t="s">
        <v>167</v>
      </c>
    </row>
    <row r="18" spans="1:8" ht="12.9" x14ac:dyDescent="0.35">
      <c r="A18" s="8">
        <f t="shared" si="2"/>
        <v>8.5999999999999979</v>
      </c>
      <c r="B18" s="12" t="s">
        <v>10</v>
      </c>
      <c r="C18" s="20" t="s">
        <v>4</v>
      </c>
      <c r="D18" s="21">
        <v>10</v>
      </c>
      <c r="E18" s="11">
        <f t="shared" si="1"/>
        <v>0.63888888888888873</v>
      </c>
      <c r="G18" s="13"/>
    </row>
    <row r="19" spans="1:8" ht="12.9" x14ac:dyDescent="0.35">
      <c r="A19" s="8">
        <f t="shared" si="2"/>
        <v>8.6999999999999975</v>
      </c>
      <c r="B19" s="22" t="s">
        <v>23</v>
      </c>
      <c r="C19" s="20"/>
      <c r="D19" s="21"/>
      <c r="E19" s="11">
        <f t="shared" si="1"/>
        <v>0.64583333333333315</v>
      </c>
      <c r="G19" s="13"/>
    </row>
    <row r="20" spans="1:8" ht="12.9" x14ac:dyDescent="0.35">
      <c r="A20" s="8"/>
      <c r="E20" s="11"/>
    </row>
    <row r="22" spans="1:8" ht="12.9" x14ac:dyDescent="0.35">
      <c r="A22" s="8"/>
    </row>
    <row r="23" spans="1:8" ht="12.9" x14ac:dyDescent="0.35">
      <c r="A23" s="8"/>
    </row>
    <row r="24" spans="1:8" ht="12.9" x14ac:dyDescent="0.35">
      <c r="G24" s="13"/>
      <c r="H24" s="15"/>
    </row>
    <row r="25" spans="1:8" x14ac:dyDescent="0.3">
      <c r="D25"/>
    </row>
    <row r="27" spans="1:8" ht="12.9" x14ac:dyDescent="0.35">
      <c r="A27" s="8"/>
      <c r="B27" s="27" t="str">
        <f>Summary!B$15</f>
        <v>Thursday 14-Mar PM2: Working Group Closing</v>
      </c>
      <c r="C27" s="13"/>
      <c r="D27" s="8"/>
      <c r="E27" s="31">
        <f>Summary!$C$15</f>
        <v>0.66666666666666663</v>
      </c>
    </row>
    <row r="28" spans="1:8" ht="12.9" x14ac:dyDescent="0.35">
      <c r="G28" s="13"/>
      <c r="H28" s="15"/>
    </row>
    <row r="29" spans="1:8" ht="12.9" x14ac:dyDescent="0.35">
      <c r="G29" s="13"/>
      <c r="H29" s="15"/>
    </row>
    <row r="30" spans="1:8" ht="12.9" x14ac:dyDescent="0.35">
      <c r="G30" s="13"/>
      <c r="H30" s="15"/>
    </row>
    <row r="31" spans="1:8" ht="12.9" x14ac:dyDescent="0.35">
      <c r="G31" s="13"/>
      <c r="H31" s="15"/>
    </row>
    <row r="32" spans="1:8" ht="12.9" x14ac:dyDescent="0.35">
      <c r="G32" s="13"/>
      <c r="H32" s="15"/>
    </row>
    <row r="33" spans="7:8" ht="12.9" x14ac:dyDescent="0.35">
      <c r="G33" s="13"/>
      <c r="H33" s="15"/>
    </row>
    <row r="34" spans="7:8" ht="12.9" x14ac:dyDescent="0.35">
      <c r="G34" s="13"/>
      <c r="H34" s="15"/>
    </row>
    <row r="35" spans="7:8" ht="12.9" x14ac:dyDescent="0.35">
      <c r="G35" s="13"/>
      <c r="H35" s="15"/>
    </row>
    <row r="36" spans="7:8" ht="12.9" x14ac:dyDescent="0.35">
      <c r="G36" s="13"/>
      <c r="H36" s="15"/>
    </row>
    <row r="37" spans="7:8" ht="12.9" x14ac:dyDescent="0.35">
      <c r="G37" s="13"/>
      <c r="H37" s="15"/>
    </row>
    <row r="38" spans="7:8" ht="12.9" x14ac:dyDescent="0.35">
      <c r="G38" s="13"/>
      <c r="H38" s="15"/>
    </row>
    <row r="39" spans="7:8" ht="12.9" x14ac:dyDescent="0.35">
      <c r="G39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J11" sqref="J11"/>
    </sheetView>
  </sheetViews>
  <sheetFormatPr defaultRowHeight="12.45" x14ac:dyDescent="0.3"/>
  <cols>
    <col min="2" max="2" width="13.3046875" customWidth="1"/>
    <col min="3" max="3" width="37.23046875" customWidth="1"/>
    <col min="5" max="5" width="12" customWidth="1"/>
    <col min="6" max="6" width="13.4609375" customWidth="1"/>
  </cols>
  <sheetData>
    <row r="1" spans="1:15" x14ac:dyDescent="0.3">
      <c r="B1" t="s">
        <v>93</v>
      </c>
      <c r="C1" t="s">
        <v>94</v>
      </c>
      <c r="D1" t="s">
        <v>95</v>
      </c>
      <c r="E1" t="s">
        <v>96</v>
      </c>
      <c r="G1" s="35"/>
      <c r="H1" s="299" t="s">
        <v>103</v>
      </c>
      <c r="I1" s="298"/>
      <c r="J1" s="297" t="s">
        <v>104</v>
      </c>
      <c r="K1" s="298"/>
      <c r="L1" s="297" t="s">
        <v>105</v>
      </c>
      <c r="M1" s="298"/>
      <c r="N1" s="299" t="s">
        <v>106</v>
      </c>
      <c r="O1" s="299"/>
    </row>
    <row r="2" spans="1:15" x14ac:dyDescent="0.3">
      <c r="A2">
        <v>1</v>
      </c>
      <c r="G2" s="35"/>
      <c r="H2" s="36" t="s">
        <v>107</v>
      </c>
      <c r="I2" s="42" t="s">
        <v>112</v>
      </c>
      <c r="J2" s="47" t="s">
        <v>107</v>
      </c>
      <c r="K2" s="42" t="s">
        <v>112</v>
      </c>
      <c r="L2" s="47" t="s">
        <v>107</v>
      </c>
      <c r="M2" s="42" t="s">
        <v>112</v>
      </c>
      <c r="N2" s="36" t="s">
        <v>107</v>
      </c>
      <c r="O2" s="42" t="s">
        <v>112</v>
      </c>
    </row>
    <row r="3" spans="1:15" ht="12.9" customHeight="1" x14ac:dyDescent="0.3">
      <c r="A3">
        <f>A2+1</f>
        <v>2</v>
      </c>
      <c r="G3" s="301" t="s">
        <v>99</v>
      </c>
      <c r="H3" s="100" t="s">
        <v>108</v>
      </c>
      <c r="I3" s="43" t="s">
        <v>108</v>
      </c>
      <c r="J3" s="48" t="s">
        <v>108</v>
      </c>
      <c r="K3" s="43" t="s">
        <v>108</v>
      </c>
      <c r="L3" s="50" t="s">
        <v>109</v>
      </c>
      <c r="M3" s="45" t="s">
        <v>109</v>
      </c>
      <c r="N3" s="48" t="s">
        <v>108</v>
      </c>
      <c r="O3" s="40" t="s">
        <v>108</v>
      </c>
    </row>
    <row r="4" spans="1:15" ht="12.9" customHeight="1" x14ac:dyDescent="0.3">
      <c r="A4">
        <f t="shared" ref="A4:A24" si="0">A3+1</f>
        <v>3</v>
      </c>
      <c r="G4" s="301"/>
      <c r="H4" s="39" t="s">
        <v>108</v>
      </c>
      <c r="I4" s="54" t="s">
        <v>108</v>
      </c>
      <c r="J4" s="49" t="s">
        <v>108</v>
      </c>
      <c r="K4" s="54" t="s">
        <v>108</v>
      </c>
      <c r="L4" s="49" t="s">
        <v>108</v>
      </c>
      <c r="M4" s="54" t="s">
        <v>108</v>
      </c>
      <c r="N4" s="49" t="s">
        <v>108</v>
      </c>
      <c r="O4" s="41" t="s">
        <v>108</v>
      </c>
    </row>
    <row r="5" spans="1:15" ht="12.45" customHeight="1" x14ac:dyDescent="0.3">
      <c r="A5">
        <f t="shared" si="0"/>
        <v>4</v>
      </c>
      <c r="G5" s="300" t="s">
        <v>100</v>
      </c>
      <c r="H5" s="100" t="s">
        <v>108</v>
      </c>
      <c r="I5" s="51" t="s">
        <v>108</v>
      </c>
      <c r="J5" s="48" t="s">
        <v>108</v>
      </c>
      <c r="K5" s="45" t="s">
        <v>109</v>
      </c>
      <c r="L5" s="37" t="s">
        <v>108</v>
      </c>
      <c r="M5" s="53" t="s">
        <v>108</v>
      </c>
      <c r="N5" s="39" t="s">
        <v>108</v>
      </c>
      <c r="O5" s="40" t="s">
        <v>108</v>
      </c>
    </row>
    <row r="6" spans="1:15" ht="12.9" customHeight="1" x14ac:dyDescent="0.3">
      <c r="A6">
        <f t="shared" si="0"/>
        <v>5</v>
      </c>
      <c r="G6" s="301"/>
      <c r="H6" s="39" t="s">
        <v>108</v>
      </c>
      <c r="I6" s="51" t="s">
        <v>108</v>
      </c>
      <c r="J6" s="49" t="s">
        <v>108</v>
      </c>
      <c r="K6" s="46" t="s">
        <v>109</v>
      </c>
      <c r="L6" s="39" t="s">
        <v>108</v>
      </c>
      <c r="M6" s="54" t="s">
        <v>108</v>
      </c>
      <c r="N6" s="39" t="s">
        <v>108</v>
      </c>
      <c r="O6" s="41" t="s">
        <v>108</v>
      </c>
    </row>
    <row r="7" spans="1:15" x14ac:dyDescent="0.3">
      <c r="A7">
        <f t="shared" si="0"/>
        <v>6</v>
      </c>
      <c r="C7" s="34"/>
      <c r="G7" s="301" t="s">
        <v>101</v>
      </c>
      <c r="H7" s="100" t="s">
        <v>108</v>
      </c>
      <c r="I7" s="45" t="s">
        <v>109</v>
      </c>
      <c r="J7" s="48" t="s">
        <v>108</v>
      </c>
      <c r="K7" s="45" t="s">
        <v>109</v>
      </c>
      <c r="L7" s="48" t="s">
        <v>108</v>
      </c>
      <c r="M7" s="40" t="s">
        <v>108</v>
      </c>
      <c r="N7" s="37" t="s">
        <v>108</v>
      </c>
      <c r="O7" s="40" t="s">
        <v>108</v>
      </c>
    </row>
    <row r="8" spans="1:15" x14ac:dyDescent="0.3">
      <c r="A8">
        <f t="shared" si="0"/>
        <v>7</v>
      </c>
      <c r="G8" s="302"/>
      <c r="H8" s="49" t="s">
        <v>108</v>
      </c>
      <c r="I8" s="46" t="s">
        <v>109</v>
      </c>
      <c r="J8" s="49" t="s">
        <v>108</v>
      </c>
      <c r="K8" s="46" t="s">
        <v>109</v>
      </c>
      <c r="L8" s="49" t="s">
        <v>108</v>
      </c>
      <c r="M8" s="41" t="s">
        <v>108</v>
      </c>
      <c r="N8" s="38" t="s">
        <v>108</v>
      </c>
      <c r="O8" s="41" t="s">
        <v>108</v>
      </c>
    </row>
    <row r="9" spans="1:15" ht="12.9" customHeight="1" x14ac:dyDescent="0.3">
      <c r="A9">
        <f>A8+1</f>
        <v>8</v>
      </c>
      <c r="G9" s="301" t="s">
        <v>102</v>
      </c>
      <c r="H9" s="39" t="s">
        <v>108</v>
      </c>
      <c r="I9" s="51" t="s">
        <v>108</v>
      </c>
      <c r="J9" s="50" t="s">
        <v>109</v>
      </c>
      <c r="K9" s="45" t="s">
        <v>109</v>
      </c>
      <c r="L9" s="50" t="s">
        <v>109</v>
      </c>
      <c r="M9" s="45" t="s">
        <v>109</v>
      </c>
      <c r="N9" s="37" t="s">
        <v>108</v>
      </c>
      <c r="O9" s="40" t="s">
        <v>108</v>
      </c>
    </row>
    <row r="10" spans="1:15" ht="12.45" customHeight="1" x14ac:dyDescent="0.3">
      <c r="A10">
        <f t="shared" si="0"/>
        <v>9</v>
      </c>
      <c r="G10" s="301"/>
      <c r="H10" s="52" t="s">
        <v>108</v>
      </c>
      <c r="I10" s="44" t="s">
        <v>108</v>
      </c>
      <c r="J10" s="52" t="s">
        <v>108</v>
      </c>
      <c r="K10" s="44" t="s">
        <v>108</v>
      </c>
      <c r="L10" s="52" t="s">
        <v>108</v>
      </c>
      <c r="M10" s="41" t="s">
        <v>108</v>
      </c>
      <c r="N10" s="38" t="s">
        <v>108</v>
      </c>
      <c r="O10" s="41" t="s">
        <v>108</v>
      </c>
    </row>
    <row r="11" spans="1:15" ht="12.9" customHeight="1" x14ac:dyDescent="0.3">
      <c r="A11">
        <f t="shared" si="0"/>
        <v>10</v>
      </c>
    </row>
    <row r="12" spans="1:15" x14ac:dyDescent="0.3">
      <c r="A12">
        <f t="shared" si="0"/>
        <v>11</v>
      </c>
    </row>
    <row r="13" spans="1:15" x14ac:dyDescent="0.3">
      <c r="A13">
        <f t="shared" si="0"/>
        <v>12</v>
      </c>
    </row>
    <row r="14" spans="1:15" ht="12.45" customHeight="1" x14ac:dyDescent="0.3">
      <c r="A14" t="s">
        <v>97</v>
      </c>
    </row>
    <row r="15" spans="1:15" ht="12.45" customHeight="1" x14ac:dyDescent="0.3">
      <c r="A15" s="33">
        <f>A13+1</f>
        <v>13</v>
      </c>
    </row>
    <row r="16" spans="1:15" ht="12.45" customHeight="1" x14ac:dyDescent="0.3">
      <c r="A16" s="33">
        <f t="shared" si="0"/>
        <v>14</v>
      </c>
    </row>
    <row r="17" spans="1:1" ht="12.9" customHeight="1" x14ac:dyDescent="0.3">
      <c r="A17" s="33">
        <f t="shared" si="0"/>
        <v>15</v>
      </c>
    </row>
    <row r="18" spans="1:1" x14ac:dyDescent="0.3">
      <c r="A18" s="33">
        <f t="shared" si="0"/>
        <v>16</v>
      </c>
    </row>
    <row r="19" spans="1:1" ht="12.45" customHeight="1" x14ac:dyDescent="0.3">
      <c r="A19" s="33">
        <f t="shared" si="0"/>
        <v>17</v>
      </c>
    </row>
    <row r="20" spans="1:1" ht="12.45" customHeight="1" x14ac:dyDescent="0.3">
      <c r="A20" s="33">
        <f t="shared" si="0"/>
        <v>18</v>
      </c>
    </row>
    <row r="21" spans="1:1" ht="12.45" customHeight="1" x14ac:dyDescent="0.3">
      <c r="A21" s="33">
        <f t="shared" si="0"/>
        <v>19</v>
      </c>
    </row>
    <row r="22" spans="1:1" ht="12.9" customHeight="1" x14ac:dyDescent="0.3">
      <c r="A22" s="33">
        <f t="shared" si="0"/>
        <v>20</v>
      </c>
    </row>
    <row r="23" spans="1:1" x14ac:dyDescent="0.3">
      <c r="A23" s="33">
        <f t="shared" si="0"/>
        <v>21</v>
      </c>
    </row>
    <row r="24" spans="1:1" ht="12.45" customHeight="1" x14ac:dyDescent="0.3">
      <c r="A24" s="33">
        <f t="shared" si="0"/>
        <v>22</v>
      </c>
    </row>
    <row r="25" spans="1:1" ht="12.45" customHeight="1" x14ac:dyDescent="0.3"/>
    <row r="26" spans="1:1" ht="12.45" customHeight="1" x14ac:dyDescent="0.3"/>
    <row r="27" spans="1:1" ht="12.9" customHeight="1" x14ac:dyDescent="0.3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7BF04-24CF-4181-94F0-5BEB6568C385}">
  <dimension ref="A1:D18"/>
  <sheetViews>
    <sheetView topLeftCell="A4" workbookViewId="0">
      <selection activeCell="A4" sqref="A4:D18"/>
    </sheetView>
  </sheetViews>
  <sheetFormatPr defaultRowHeight="12.45" x14ac:dyDescent="0.3"/>
  <cols>
    <col min="1" max="1" width="27.84375" customWidth="1"/>
    <col min="2" max="2" width="22.84375" customWidth="1"/>
  </cols>
  <sheetData>
    <row r="1" spans="1:4" ht="25.3" thickBot="1" x14ac:dyDescent="0.35">
      <c r="A1" s="161" t="s">
        <v>170</v>
      </c>
      <c r="B1" s="161" t="s">
        <v>171</v>
      </c>
      <c r="C1" s="161" t="s">
        <v>172</v>
      </c>
      <c r="D1" s="161" t="s">
        <v>173</v>
      </c>
    </row>
    <row r="2" spans="1:4" ht="24.9" x14ac:dyDescent="0.3">
      <c r="A2" t="s">
        <v>174</v>
      </c>
      <c r="B2" s="162" t="s">
        <v>178</v>
      </c>
      <c r="C2" t="s">
        <v>85</v>
      </c>
      <c r="D2" s="162" t="s">
        <v>175</v>
      </c>
    </row>
    <row r="3" spans="1:4" ht="24.9" x14ac:dyDescent="0.3">
      <c r="A3" t="s">
        <v>176</v>
      </c>
      <c r="B3" s="162" t="s">
        <v>179</v>
      </c>
      <c r="C3" t="s">
        <v>8</v>
      </c>
      <c r="D3" s="162" t="s">
        <v>177</v>
      </c>
    </row>
    <row r="4" spans="1:4" x14ac:dyDescent="0.3">
      <c r="B4" s="162"/>
      <c r="D4" s="162"/>
    </row>
    <row r="5" spans="1:4" x14ac:dyDescent="0.3">
      <c r="B5" s="162"/>
      <c r="D5" s="162"/>
    </row>
    <row r="6" spans="1:4" x14ac:dyDescent="0.3">
      <c r="B6" s="162"/>
      <c r="D6" s="162"/>
    </row>
    <row r="7" spans="1:4" x14ac:dyDescent="0.3">
      <c r="B7" s="162"/>
      <c r="D7" s="162"/>
    </row>
    <row r="8" spans="1:4" x14ac:dyDescent="0.3">
      <c r="A8" s="163"/>
      <c r="C8" s="160"/>
      <c r="D8" s="160"/>
    </row>
    <row r="11" spans="1:4" ht="12.9" thickBot="1" x14ac:dyDescent="0.35">
      <c r="A11" s="161"/>
      <c r="B11" s="161"/>
      <c r="C11" s="161"/>
      <c r="D11" s="161"/>
    </row>
    <row r="12" spans="1:4" x14ac:dyDescent="0.3">
      <c r="B12" s="162"/>
      <c r="D12" s="162"/>
    </row>
    <row r="13" spans="1:4" x14ac:dyDescent="0.3">
      <c r="B13" s="162"/>
      <c r="D13" s="162"/>
    </row>
    <row r="14" spans="1:4" x14ac:dyDescent="0.3">
      <c r="B14" s="162"/>
      <c r="D14" s="162"/>
    </row>
    <row r="15" spans="1:4" x14ac:dyDescent="0.3">
      <c r="B15" s="162"/>
      <c r="D15" s="162"/>
    </row>
    <row r="16" spans="1:4" x14ac:dyDescent="0.3">
      <c r="B16" s="162"/>
      <c r="D16" s="162"/>
    </row>
    <row r="17" spans="1:4" x14ac:dyDescent="0.3">
      <c r="B17" s="162"/>
      <c r="D17" s="162"/>
    </row>
    <row r="18" spans="1:4" x14ac:dyDescent="0.3">
      <c r="A18" s="163"/>
      <c r="C18" s="160"/>
      <c r="D18" s="16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G17"/>
  <sheetViews>
    <sheetView workbookViewId="0">
      <selection activeCell="A11" sqref="A11"/>
    </sheetView>
  </sheetViews>
  <sheetFormatPr defaultRowHeight="12.45" x14ac:dyDescent="0.3"/>
  <cols>
    <col min="1" max="1" width="50.4609375" customWidth="1"/>
    <col min="2" max="2" width="13.765625" customWidth="1"/>
    <col min="3" max="3" width="8.53515625" customWidth="1"/>
    <col min="4" max="4" width="16.3046875" customWidth="1"/>
    <col min="5" max="5" width="13.765625" customWidth="1"/>
    <col min="7" max="7" width="131.3046875" customWidth="1"/>
  </cols>
  <sheetData>
    <row r="1" spans="1:7" ht="12.9" x14ac:dyDescent="0.35">
      <c r="A1" t="s">
        <v>198</v>
      </c>
      <c r="B1" t="s">
        <v>199</v>
      </c>
      <c r="C1" t="s">
        <v>203</v>
      </c>
      <c r="D1" t="s">
        <v>204</v>
      </c>
      <c r="E1" t="s">
        <v>206</v>
      </c>
      <c r="F1" t="s">
        <v>258</v>
      </c>
      <c r="G1" s="304" t="s">
        <v>201</v>
      </c>
    </row>
    <row r="2" spans="1:7" ht="14.6" x14ac:dyDescent="0.3">
      <c r="A2" t="s">
        <v>202</v>
      </c>
      <c r="B2" t="s">
        <v>200</v>
      </c>
      <c r="C2">
        <v>30</v>
      </c>
      <c r="D2" t="s">
        <v>205</v>
      </c>
      <c r="E2" t="s">
        <v>207</v>
      </c>
      <c r="G2" s="303" t="s">
        <v>271</v>
      </c>
    </row>
    <row r="3" spans="1:7" ht="14.6" x14ac:dyDescent="0.3">
      <c r="A3" t="s">
        <v>210</v>
      </c>
      <c r="B3" t="s">
        <v>209</v>
      </c>
      <c r="C3">
        <v>30</v>
      </c>
      <c r="D3" t="s">
        <v>250</v>
      </c>
      <c r="E3" t="s">
        <v>211</v>
      </c>
      <c r="G3" s="303" t="s">
        <v>296</v>
      </c>
    </row>
    <row r="4" spans="1:7" ht="14.6" x14ac:dyDescent="0.3">
      <c r="A4" t="s">
        <v>214</v>
      </c>
      <c r="B4" t="s">
        <v>213</v>
      </c>
      <c r="C4">
        <v>20</v>
      </c>
      <c r="E4" t="s">
        <v>251</v>
      </c>
      <c r="G4" s="303" t="s">
        <v>255</v>
      </c>
    </row>
    <row r="5" spans="1:7" ht="14.6" x14ac:dyDescent="0.3">
      <c r="A5" t="s">
        <v>215</v>
      </c>
      <c r="B5" t="s">
        <v>213</v>
      </c>
      <c r="C5">
        <v>30</v>
      </c>
      <c r="E5" t="s">
        <v>211</v>
      </c>
      <c r="G5" s="303" t="s">
        <v>256</v>
      </c>
    </row>
    <row r="6" spans="1:7" ht="14.6" x14ac:dyDescent="0.3">
      <c r="A6" t="s">
        <v>216</v>
      </c>
      <c r="B6" t="s">
        <v>213</v>
      </c>
      <c r="C6">
        <v>30</v>
      </c>
      <c r="E6" t="s">
        <v>211</v>
      </c>
      <c r="G6" s="303" t="s">
        <v>257</v>
      </c>
    </row>
    <row r="7" spans="1:7" ht="14.6" x14ac:dyDescent="0.3">
      <c r="A7" t="s">
        <v>219</v>
      </c>
      <c r="B7" t="s">
        <v>213</v>
      </c>
      <c r="C7">
        <v>10</v>
      </c>
      <c r="E7" t="s">
        <v>251</v>
      </c>
      <c r="F7" t="s">
        <v>220</v>
      </c>
      <c r="G7" s="303" t="s">
        <v>221</v>
      </c>
    </row>
    <row r="8" spans="1:7" ht="14.6" x14ac:dyDescent="0.3">
      <c r="A8" t="s">
        <v>217</v>
      </c>
      <c r="B8" t="s">
        <v>213</v>
      </c>
      <c r="C8">
        <v>5</v>
      </c>
      <c r="E8" t="s">
        <v>251</v>
      </c>
      <c r="F8" t="s">
        <v>220</v>
      </c>
      <c r="G8" s="303" t="s">
        <v>222</v>
      </c>
    </row>
    <row r="9" spans="1:7" ht="14.6" x14ac:dyDescent="0.3">
      <c r="A9" t="s">
        <v>218</v>
      </c>
      <c r="B9" t="s">
        <v>213</v>
      </c>
      <c r="C9">
        <v>10</v>
      </c>
      <c r="E9" t="s">
        <v>251</v>
      </c>
      <c r="F9" t="s">
        <v>220</v>
      </c>
      <c r="G9" s="303" t="s">
        <v>223</v>
      </c>
    </row>
    <row r="10" spans="1:7" ht="14.6" x14ac:dyDescent="0.3">
      <c r="A10" t="s">
        <v>224</v>
      </c>
      <c r="B10" t="s">
        <v>225</v>
      </c>
      <c r="C10">
        <v>15</v>
      </c>
      <c r="E10" t="s">
        <v>251</v>
      </c>
      <c r="F10" t="s">
        <v>220</v>
      </c>
      <c r="G10" s="303" t="s">
        <v>226</v>
      </c>
    </row>
    <row r="11" spans="1:7" ht="14.6" x14ac:dyDescent="0.3">
      <c r="A11" t="s">
        <v>228</v>
      </c>
      <c r="B11" t="s">
        <v>227</v>
      </c>
      <c r="C11">
        <v>30</v>
      </c>
      <c r="D11" t="s">
        <v>229</v>
      </c>
      <c r="E11" t="s">
        <v>211</v>
      </c>
      <c r="G11" s="303" t="s">
        <v>232</v>
      </c>
    </row>
    <row r="12" spans="1:7" ht="14.6" x14ac:dyDescent="0.3">
      <c r="A12" t="s">
        <v>230</v>
      </c>
      <c r="B12" t="s">
        <v>227</v>
      </c>
      <c r="C12">
        <v>10</v>
      </c>
      <c r="E12" t="s">
        <v>252</v>
      </c>
      <c r="G12" s="303" t="s">
        <v>231</v>
      </c>
    </row>
    <row r="13" spans="1:7" ht="14.6" x14ac:dyDescent="0.3">
      <c r="A13" t="s">
        <v>234</v>
      </c>
      <c r="B13" t="s">
        <v>233</v>
      </c>
      <c r="C13">
        <v>30</v>
      </c>
      <c r="E13" t="s">
        <v>211</v>
      </c>
      <c r="F13" t="s">
        <v>220</v>
      </c>
      <c r="G13" s="303" t="s">
        <v>235</v>
      </c>
    </row>
    <row r="14" spans="1:7" x14ac:dyDescent="0.3">
      <c r="A14" s="34" t="s">
        <v>236</v>
      </c>
      <c r="B14" t="s">
        <v>4</v>
      </c>
      <c r="C14" t="s">
        <v>237</v>
      </c>
      <c r="D14" t="s">
        <v>253</v>
      </c>
      <c r="E14" t="s">
        <v>254</v>
      </c>
    </row>
    <row r="15" spans="1:7" x14ac:dyDescent="0.3">
      <c r="A15" t="s">
        <v>239</v>
      </c>
      <c r="B15" t="s">
        <v>238</v>
      </c>
      <c r="C15">
        <v>20</v>
      </c>
      <c r="D15" t="s">
        <v>250</v>
      </c>
      <c r="E15" t="s">
        <v>251</v>
      </c>
    </row>
    <row r="16" spans="1:7" x14ac:dyDescent="0.3">
      <c r="A16" t="s">
        <v>260</v>
      </c>
      <c r="B16" t="s">
        <v>238</v>
      </c>
      <c r="C16">
        <v>30</v>
      </c>
      <c r="E16" t="s">
        <v>252</v>
      </c>
    </row>
    <row r="17" spans="1:7" x14ac:dyDescent="0.3">
      <c r="A17" t="s">
        <v>261</v>
      </c>
      <c r="B17" t="s">
        <v>262</v>
      </c>
      <c r="C17">
        <v>45</v>
      </c>
      <c r="E17" t="s">
        <v>263</v>
      </c>
      <c r="G17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Call Times</vt:lpstr>
      <vt:lpstr>Requests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2024-03-11T19:48:42Z</dcterms:modified>
</cp:coreProperties>
</file>