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254CAC9-32A9-40C4-9394-D586082D264E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9" l="1"/>
  <c r="E33" i="19" s="1"/>
  <c r="A32" i="19"/>
  <c r="A33" i="19" s="1"/>
  <c r="E7" i="19"/>
  <c r="E8" i="19" s="1"/>
  <c r="E9" i="19" s="1"/>
  <c r="E10" i="19" s="1"/>
  <c r="E6" i="19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2" i="16" l="1"/>
  <c r="B12" i="16" l="1"/>
  <c r="A12" i="13" l="1"/>
  <c r="B12" i="13" l="1"/>
  <c r="B5" i="13"/>
  <c r="E12" i="13"/>
  <c r="E13" i="13" s="1"/>
  <c r="E14" i="13" s="1"/>
  <c r="E15" i="13" s="1"/>
  <c r="E16" i="13" s="1"/>
  <c r="E17" i="13" s="1"/>
  <c r="E18" i="13" s="1"/>
  <c r="A13" i="13"/>
  <c r="A14" i="13" s="1"/>
  <c r="E26" i="19"/>
  <c r="E27" i="19" s="1"/>
  <c r="E28" i="19" s="1"/>
  <c r="B26" i="19"/>
  <c r="A26" i="19"/>
  <c r="A27" i="19" s="1"/>
  <c r="A28" i="19" s="1"/>
  <c r="A29" i="19" s="1"/>
  <c r="A30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E29" i="19"/>
  <c r="E30" i="19" s="1"/>
  <c r="E31" i="19" s="1"/>
  <c r="A31" i="19"/>
  <c r="E5" i="13"/>
  <c r="E6" i="13" s="1"/>
  <c r="E7" i="13" s="1"/>
  <c r="E8" i="13" s="1"/>
  <c r="E9" i="13" s="1"/>
  <c r="E13" i="16" l="1"/>
  <c r="E14" i="16" s="1"/>
  <c r="E15" i="16" s="1"/>
  <c r="E16" i="16" s="1"/>
  <c r="E17" i="16" s="1"/>
  <c r="E18" i="16" s="1"/>
  <c r="E19" i="16" s="1"/>
  <c r="E10" i="16"/>
  <c r="E2" i="20"/>
  <c r="A3" i="28" l="1"/>
  <c r="A4" i="28" s="1"/>
  <c r="A5" i="28" s="1"/>
  <c r="A6" i="28" s="1"/>
  <c r="A7" i="28" s="1"/>
  <c r="A8" i="28" s="1"/>
  <c r="E14" i="19"/>
  <c r="E15" i="19" s="1"/>
  <c r="E16" i="19" s="1"/>
  <c r="E17" i="19" s="1"/>
  <c r="E18" i="19" s="1"/>
  <c r="E19" i="19" s="1"/>
  <c r="E20" i="19" s="1"/>
  <c r="E21" i="19" s="1"/>
  <c r="E22" i="19" s="1"/>
  <c r="E23" i="19" s="1"/>
  <c r="B14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7" i="16" l="1"/>
  <c r="B27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10" i="2" l="1"/>
  <c r="A11" i="2" l="1"/>
  <c r="A12" i="2" s="1"/>
  <c r="A5" i="13"/>
  <c r="A6" i="13" s="1"/>
  <c r="A7" i="13" s="1"/>
  <c r="A8" i="13" s="1"/>
  <c r="A9" i="13" s="1"/>
  <c r="A4" i="16" l="1"/>
  <c r="A5" i="16" s="1"/>
  <c r="A6" i="16" s="1"/>
  <c r="A7" i="16" s="1"/>
  <c r="A13" i="2"/>
  <c r="A12" i="16" s="1"/>
  <c r="A13" i="16" s="1"/>
  <c r="A8" i="16" l="1"/>
  <c r="A9" i="16" s="1"/>
  <c r="A10" i="16" s="1"/>
  <c r="A14" i="16"/>
  <c r="A15" i="16" l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<sst xmlns="http://schemas.openxmlformats.org/spreadsheetml/2006/main" count="542" uniqueCount="296">
  <si>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</si>
  <si>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</si>
  <si>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</si>
  <si>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</si>
  <si>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</si>
  <si>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</si>
  <si>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</si>
  <si>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</si>
  <si>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</si>
  <si>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</si>
  <si>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</si>
  <si>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</si>
  <si>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</si>
  <si>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</si>
  <si>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</si>
  <si>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</si>
  <si>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</si>
  <si>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</si>
  <si>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</si>
  <si>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</si>
  <si>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</si>
  <si>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</si>
  <si>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</si>
  <si>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</si>
  <si>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</si>
  <si>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</si>
  <si>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</si>
  <si>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</si>
  <si>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</si>
  <si>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</si>
  <si>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</si>
  <si>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</si>
  <si>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</si>
  <si>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</si>
  <si>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</si>
  <si>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</si>
  <si>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</si>
  <si>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</si>
  <si>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</si>
  <si>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</si>
  <si>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</si>
  <si>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</si>
  <si>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</si>
  <si>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</si>
  <si>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</si>
  <si>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</si>
  <si>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</si>
  <si>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</si>
  <si>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</si>
  <si>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</si>
  <si>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</si>
  <si>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</si>
  <si>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</si>
  <si>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</si>
  <si>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</si>
  <si>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</si>
  <si>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</si>
  <si>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</si>
  <si>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</si>
  <si>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</si>
  <si>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</si>
  <si>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</si>
  <si>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</si>
  <si>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</si>
  <si>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</si>
  <si>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</si>
  <si>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</si>
  <si>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</si>
  <si>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</si>
  <si>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</si>
  <si>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</si>
  <si>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</si>
  <si>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</si>
  <si>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</si>
  <si>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</si>
  <si>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</si>
  <si>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</si>
  <si>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</si>
  <si>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</si>
  <si>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</si>
  <si>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</si>
  <si>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</si>
  <si>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</si>
  <si>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</si>
  <si>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</si>
  <si>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</si>
  <si>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</si>
  <si>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</si>
  <si>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</si>
  <si>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</si>
  <si>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</si>
  <si>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</si>
  <si>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</si>
  <si>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</si>
  <si>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</si>
  <si>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</si>
  <si>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</si>
  <si>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</si>
  <si>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</si>
  <si>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</si>
  <si>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</si>
  <si>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</si>
  <si>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</si>
  <si>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</si>
  <si>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</si>
  <si>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</si>
  <si>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</si>
  <si>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</si>
  <si>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</si>
  <si>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</si>
  <si>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</si>
  <si>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</si>
  <si>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</si>
  <si>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</si>
  <si>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</si>
  <si>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</si>
  <si>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</si>
  <si>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</si>
  <si>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</si>
  <si>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</si>
  <si>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</si>
  <si>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</si>
  <si>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</si>
  <si>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</si>
  <si>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</si>
  <si>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</si>
  <si>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</si>
  <si>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</si>
  <si>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</si>
  <si>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</si>
  <si>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</si>
  <si>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</si>
  <si>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</si>
  <si>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</si>
  <si>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</si>
  <si>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</si>
  <si>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</si>
  <si>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</si>
  <si>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</si>
  <si>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</si>
  <si>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</si>
  <si>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</si>
  <si>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</si>
  <si>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</si>
  <si>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</si>
  <si>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</si>
  <si>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</si>
  <si>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</si>
  <si>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</si>
  <si>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</si>
  <si>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</si>
  <si>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</si>
  <si>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</si>
  <si>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</si>
  <si>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</si>
  <si>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</si>
  <si>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</si>
  <si>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</si>
  <si>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</si>
  <si>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</si>
  <si>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</si>
  <si>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</si>
  <si>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</si>
  <si>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</si>
  <si>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</si>
  <si>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</si>
  <si>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</si>
  <si>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</si>
  <si>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</si>
  <si>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</si>
  <si>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</si>
  <si>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</si>
  <si>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</si>
  <si>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</si>
  <si>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</si>
  <si>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</si>
  <si>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</si>
  <si>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</si>
  <si>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</si>
  <si>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</si>
  <si>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</si>
  <si>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</si>
  <si>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</si>
  <si>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</si>
  <si>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</si>
  <si>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</si>
  <si>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</si>
  <si>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</si>
  <si>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</si>
  <si>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</si>
  <si>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</si>
  <si>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</si>
  <si>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</si>
  <si>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Tuesday 12-Mar AM2: Comment Resolution (group)</t>
  </si>
  <si>
    <t>Thursday 14-Mar AM2: Status, review and comment resolution</t>
  </si>
  <si>
    <t xml:space="preserve">Thursday 14-Mar PM1: More comment resoluition, TG closing </t>
  </si>
  <si>
    <t>Comment Resolution (TBD)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</si>
  <si>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</si>
  <si>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</si>
  <si>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</si>
  <si>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</si>
  <si>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</si>
  <si>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</si>
  <si>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</si>
  <si>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</si>
  <si>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</si>
  <si>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</si>
  <si>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</si>
  <si>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</si>
  <si>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</si>
  <si>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</si>
  <si>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</si>
  <si>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</si>
  <si>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</si>
  <si>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</si>
  <si>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</si>
  <si>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</si>
  <si>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</si>
  <si>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</si>
  <si>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</si>
  <si>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</si>
  <si>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</si>
  <si>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</si>
  <si>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</si>
  <si>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</si>
  <si>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</si>
  <si>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</si>
  <si>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</si>
  <si>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</si>
  <si>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</si>
  <si>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</si>
  <si>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</si>
  <si>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</si>
  <si>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</si>
  <si>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</si>
  <si>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</si>
  <si>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</si>
  <si>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</si>
  <si>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</si>
  <si>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</si>
  <si>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</si>
  <si>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</si>
  <si>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</si>
  <si>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</si>
  <si>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Comment Resolution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</si>
  <si>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</si>
  <si>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</si>
  <si>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</si>
  <si>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</si>
  <si>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</si>
  <si>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</si>
  <si>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</si>
  <si>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</si>
  <si>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</si>
  <si>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</si>
  <si>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</si>
  <si>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</si>
  <si>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</si>
  <si>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</si>
  <si>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</si>
  <si>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</si>
  <si>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</si>
  <si>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</si>
  <si>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</si>
  <si>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</si>
  <si>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</si>
  <si>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</si>
  <si>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</si>
  <si>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</si>
  <si>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</si>
  <si>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</si>
  <si>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</si>
  <si>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</si>
  <si>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</si>
  <si>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</si>
  <si>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</si>
  <si>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</si>
  <si>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</si>
  <si>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</si>
  <si>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</si>
  <si>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</si>
  <si>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</si>
  <si>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</si>
  <si>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</si>
  <si>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</si>
  <si>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</si>
  <si>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</si>
  <si>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</si>
  <si>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</si>
  <si>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15-24-0121</t>
  </si>
  <si>
    <t>https://mentor.ieee.org/802.15/dcn/24/15-24-0121-02-04ab-proposed-4ab-draft-c-comments-resolution-for-ssbd.docx</t>
  </si>
  <si>
    <t>15-24-0142</t>
  </si>
  <si>
    <t>https://mentor.ieee.org/802.15/dcn/24/15-24-0142-01-04ab-proposed-comments-resolution-on-nb-phy.docx</t>
  </si>
  <si>
    <t>15-24-0143</t>
  </si>
  <si>
    <t>https://mentor.ieee.org/802.15/dcn/24/15-24-0143-01-04ab-proposed-comments-resolutions.docx</t>
  </si>
  <si>
    <t>https://mentor.ieee.org/802.15/dcn/24/15-24-0155-00-04ab-march-2024-plenary-tg-meeting-slides.pptx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</si>
</sst>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4/15-24-0123-00-04ab-proposed-resolutions-for-mms-status-code.docx" TargetMode="External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21-02-04ab-proposed-4ab-draft-c-comments-resolution-for-ssbd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143-01-04ab-proposed-comments-resolution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9" zoomScale="80" zoomScaleNormal="80" workbookViewId="0">
      <selection activeCell="P4" sqref="P4:V8"/>
    </sheetView>
  </sheetViews>
  <sheetFormatPr defaultRowHeight="12.45" x14ac:dyDescent="0.3"/>
  <cols>
    <col min="1" max="1" width="16.3046875" customWidth="1"/>
  </cols>
  <sheetData>
    <row r="1" spans="1:29" ht="22.75" x14ac:dyDescent="0.3">
      <c r="A1" s="290" t="s">
        <v>180</v>
      </c>
      <c r="B1" s="102" t="s">
        <v>181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75" x14ac:dyDescent="0.55000000000000004">
      <c r="A2" s="291"/>
      <c r="B2" s="107" t="s">
        <v>182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2.9" thickBot="1" x14ac:dyDescent="0.35">
      <c r="A3" s="291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3">
      <c r="A4" s="292" t="s">
        <v>113</v>
      </c>
      <c r="B4" s="295" t="s">
        <v>54</v>
      </c>
      <c r="C4" s="296"/>
      <c r="D4" s="273" t="s">
        <v>55</v>
      </c>
      <c r="E4" s="274"/>
      <c r="F4" s="274"/>
      <c r="G4" s="275"/>
      <c r="H4" s="273" t="s">
        <v>56</v>
      </c>
      <c r="I4" s="274"/>
      <c r="J4" s="274"/>
      <c r="K4" s="275"/>
      <c r="L4" s="273" t="s">
        <v>57</v>
      </c>
      <c r="M4" s="274"/>
      <c r="N4" s="274"/>
      <c r="O4" s="275"/>
      <c r="P4" s="273" t="s">
        <v>58</v>
      </c>
      <c r="Q4" s="274"/>
      <c r="R4" s="274"/>
      <c r="S4" s="275"/>
      <c r="T4" s="276" t="s">
        <v>86</v>
      </c>
      <c r="U4" s="277"/>
      <c r="V4" s="278"/>
      <c r="W4" s="276" t="s">
        <v>114</v>
      </c>
      <c r="X4" s="277"/>
      <c r="Y4" s="278"/>
      <c r="Z4" s="279" t="s">
        <v>115</v>
      </c>
      <c r="AA4" s="280"/>
      <c r="AB4" s="280"/>
      <c r="AC4" s="281"/>
    </row>
    <row r="5" spans="1:29" ht="12.9" thickBot="1" x14ac:dyDescent="0.35">
      <c r="A5" s="293"/>
      <c r="B5" s="285">
        <f>DATE(2024,3,10)</f>
        <v>45361</v>
      </c>
      <c r="C5" s="286"/>
      <c r="D5" s="287">
        <f>B5+1</f>
        <v>45362</v>
      </c>
      <c r="E5" s="287"/>
      <c r="F5" s="287"/>
      <c r="G5" s="288"/>
      <c r="H5" s="289">
        <f>D5+1</f>
        <v>45363</v>
      </c>
      <c r="I5" s="287"/>
      <c r="J5" s="287"/>
      <c r="K5" s="288"/>
      <c r="L5" s="289">
        <f>H5+1</f>
        <v>45364</v>
      </c>
      <c r="M5" s="287"/>
      <c r="N5" s="287"/>
      <c r="O5" s="288"/>
      <c r="P5" s="289">
        <f>L5+1</f>
        <v>45365</v>
      </c>
      <c r="Q5" s="287"/>
      <c r="R5" s="287"/>
      <c r="S5" s="288"/>
      <c r="T5" s="267">
        <f>P5+1</f>
        <v>45366</v>
      </c>
      <c r="U5" s="268"/>
      <c r="V5" s="269"/>
      <c r="W5" s="267">
        <f>T5+1</f>
        <v>45367</v>
      </c>
      <c r="X5" s="268"/>
      <c r="Y5" s="269"/>
      <c r="Z5" s="282"/>
      <c r="AA5" s="283"/>
      <c r="AB5" s="283"/>
      <c r="AC5" s="284"/>
    </row>
    <row r="6" spans="1:29" ht="29.6" thickBot="1" x14ac:dyDescent="0.35">
      <c r="A6" s="294"/>
      <c r="B6" s="270" t="s">
        <v>61</v>
      </c>
      <c r="C6" s="271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45" x14ac:dyDescent="0.4">
      <c r="A7" s="121" t="s">
        <v>24</v>
      </c>
      <c r="B7" s="116"/>
      <c r="C7" s="117"/>
      <c r="D7" s="165" t="s">
        <v>25</v>
      </c>
      <c r="E7" s="165"/>
      <c r="F7" s="165"/>
      <c r="G7" s="166"/>
      <c r="H7" s="272" t="s">
        <v>25</v>
      </c>
      <c r="I7" s="165"/>
      <c r="J7" s="165"/>
      <c r="K7" s="166"/>
      <c r="L7" s="272" t="s">
        <v>25</v>
      </c>
      <c r="M7" s="165"/>
      <c r="N7" s="165"/>
      <c r="O7" s="166"/>
      <c r="P7" s="272" t="s">
        <v>25</v>
      </c>
      <c r="Q7" s="165"/>
      <c r="R7" s="165"/>
      <c r="S7" s="166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5.9" thickBot="1" x14ac:dyDescent="0.45">
      <c r="A8" s="125" t="s">
        <v>26</v>
      </c>
      <c r="B8" s="116"/>
      <c r="C8" s="117"/>
      <c r="D8" s="169"/>
      <c r="E8" s="169"/>
      <c r="F8" s="169"/>
      <c r="G8" s="170"/>
      <c r="H8" s="196"/>
      <c r="I8" s="169"/>
      <c r="J8" s="169"/>
      <c r="K8" s="170"/>
      <c r="L8" s="196"/>
      <c r="M8" s="169"/>
      <c r="N8" s="169"/>
      <c r="O8" s="170"/>
      <c r="P8" s="196"/>
      <c r="Q8" s="169"/>
      <c r="R8" s="169"/>
      <c r="S8" s="170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45" x14ac:dyDescent="0.4">
      <c r="A9" s="129" t="s">
        <v>27</v>
      </c>
      <c r="B9" s="116"/>
      <c r="C9" s="117"/>
      <c r="D9" s="243" t="s">
        <v>183</v>
      </c>
      <c r="E9" s="244"/>
      <c r="F9" s="244"/>
      <c r="G9" s="245"/>
      <c r="H9" s="222" t="s">
        <v>50</v>
      </c>
      <c r="I9" s="255" t="s">
        <v>53</v>
      </c>
      <c r="J9" s="264" t="s">
        <v>40</v>
      </c>
      <c r="K9" s="258" t="s">
        <v>156</v>
      </c>
      <c r="L9" s="203" t="s">
        <v>65</v>
      </c>
      <c r="M9" s="204"/>
      <c r="N9" s="204"/>
      <c r="O9" s="205"/>
      <c r="P9" s="228"/>
      <c r="Q9" s="255" t="s">
        <v>53</v>
      </c>
      <c r="R9" s="264" t="s">
        <v>40</v>
      </c>
      <c r="S9" s="197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5.9" thickBot="1" x14ac:dyDescent="0.45">
      <c r="A10" s="129" t="s">
        <v>28</v>
      </c>
      <c r="B10" s="116"/>
      <c r="C10" s="117"/>
      <c r="D10" s="246"/>
      <c r="E10" s="247"/>
      <c r="F10" s="247"/>
      <c r="G10" s="248"/>
      <c r="H10" s="223"/>
      <c r="I10" s="256"/>
      <c r="J10" s="265"/>
      <c r="K10" s="259"/>
      <c r="L10" s="206"/>
      <c r="M10" s="207"/>
      <c r="N10" s="207"/>
      <c r="O10" s="208"/>
      <c r="P10" s="229"/>
      <c r="Q10" s="256"/>
      <c r="R10" s="265"/>
      <c r="S10" s="198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45" x14ac:dyDescent="0.4">
      <c r="A11" s="129" t="s">
        <v>29</v>
      </c>
      <c r="B11" s="116"/>
      <c r="C11" s="117"/>
      <c r="D11" s="246"/>
      <c r="E11" s="247"/>
      <c r="F11" s="247"/>
      <c r="G11" s="248"/>
      <c r="H11" s="223"/>
      <c r="I11" s="256"/>
      <c r="J11" s="265"/>
      <c r="K11" s="259"/>
      <c r="L11" s="222" t="s">
        <v>50</v>
      </c>
      <c r="M11" s="255" t="s">
        <v>53</v>
      </c>
      <c r="N11" s="264" t="s">
        <v>40</v>
      </c>
      <c r="O11" s="228"/>
      <c r="P11" s="229"/>
      <c r="Q11" s="256"/>
      <c r="R11" s="265"/>
      <c r="S11" s="198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5.9" thickBot="1" x14ac:dyDescent="0.45">
      <c r="A12" s="129" t="s">
        <v>30</v>
      </c>
      <c r="B12" s="116"/>
      <c r="C12" s="117"/>
      <c r="D12" s="249"/>
      <c r="E12" s="250"/>
      <c r="F12" s="250"/>
      <c r="G12" s="251"/>
      <c r="H12" s="224"/>
      <c r="I12" s="257"/>
      <c r="J12" s="266"/>
      <c r="K12" s="260"/>
      <c r="L12" s="224"/>
      <c r="M12" s="257"/>
      <c r="N12" s="266"/>
      <c r="O12" s="230"/>
      <c r="P12" s="230"/>
      <c r="Q12" s="257"/>
      <c r="R12" s="266"/>
      <c r="S12" s="199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5.9" thickBot="1" x14ac:dyDescent="0.45">
      <c r="A13" s="131" t="s">
        <v>31</v>
      </c>
      <c r="B13" s="116"/>
      <c r="C13" s="117"/>
      <c r="D13" s="214" t="s">
        <v>32</v>
      </c>
      <c r="E13" s="214"/>
      <c r="F13" s="214"/>
      <c r="G13" s="215"/>
      <c r="H13" s="213" t="s">
        <v>32</v>
      </c>
      <c r="I13" s="214"/>
      <c r="J13" s="214"/>
      <c r="K13" s="215"/>
      <c r="L13" s="213" t="s">
        <v>32</v>
      </c>
      <c r="M13" s="214"/>
      <c r="N13" s="214"/>
      <c r="O13" s="215"/>
      <c r="P13" s="213" t="s">
        <v>32</v>
      </c>
      <c r="Q13" s="214"/>
      <c r="R13" s="214"/>
      <c r="S13" s="215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45" x14ac:dyDescent="0.4">
      <c r="A14" s="133" t="s">
        <v>33</v>
      </c>
      <c r="B14" s="116"/>
      <c r="C14" s="117"/>
      <c r="D14" s="200" t="s">
        <v>79</v>
      </c>
      <c r="E14" s="201"/>
      <c r="F14" s="201"/>
      <c r="G14" s="202"/>
      <c r="H14" s="222" t="s">
        <v>50</v>
      </c>
      <c r="I14" s="225" t="s">
        <v>88</v>
      </c>
      <c r="J14" s="261" t="s">
        <v>110</v>
      </c>
      <c r="K14" s="228"/>
      <c r="L14" s="200" t="s">
        <v>80</v>
      </c>
      <c r="M14" s="201"/>
      <c r="N14" s="201"/>
      <c r="O14" s="202"/>
      <c r="P14" s="222" t="s">
        <v>50</v>
      </c>
      <c r="Q14" s="240" t="s">
        <v>52</v>
      </c>
      <c r="R14" s="261" t="s">
        <v>110</v>
      </c>
      <c r="S14" s="228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5.9" thickBot="1" x14ac:dyDescent="0.45">
      <c r="A15" s="133" t="s">
        <v>34</v>
      </c>
      <c r="B15" s="116"/>
      <c r="C15" s="117"/>
      <c r="D15" s="203"/>
      <c r="E15" s="204"/>
      <c r="F15" s="204"/>
      <c r="G15" s="205"/>
      <c r="H15" s="223"/>
      <c r="I15" s="226"/>
      <c r="J15" s="262"/>
      <c r="K15" s="229"/>
      <c r="L15" s="206"/>
      <c r="M15" s="207"/>
      <c r="N15" s="207"/>
      <c r="O15" s="208"/>
      <c r="P15" s="223"/>
      <c r="Q15" s="241"/>
      <c r="R15" s="262"/>
      <c r="S15" s="229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45" x14ac:dyDescent="0.4">
      <c r="A16" s="133" t="s">
        <v>35</v>
      </c>
      <c r="B16" s="116"/>
      <c r="C16" s="117"/>
      <c r="D16" s="203"/>
      <c r="E16" s="204"/>
      <c r="F16" s="204"/>
      <c r="G16" s="205"/>
      <c r="H16" s="223"/>
      <c r="I16" s="226"/>
      <c r="J16" s="262"/>
      <c r="K16" s="229"/>
      <c r="L16" s="200" t="s">
        <v>66</v>
      </c>
      <c r="M16" s="201"/>
      <c r="N16" s="201"/>
      <c r="O16" s="202"/>
      <c r="P16" s="223"/>
      <c r="Q16" s="241"/>
      <c r="R16" s="262"/>
      <c r="S16" s="229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5.9" thickBot="1" x14ac:dyDescent="0.45">
      <c r="A17" s="133" t="s">
        <v>36</v>
      </c>
      <c r="B17" s="116"/>
      <c r="C17" s="117"/>
      <c r="D17" s="206"/>
      <c r="E17" s="207"/>
      <c r="F17" s="207"/>
      <c r="G17" s="208"/>
      <c r="H17" s="224"/>
      <c r="I17" s="227"/>
      <c r="J17" s="263"/>
      <c r="K17" s="230"/>
      <c r="L17" s="206"/>
      <c r="M17" s="207"/>
      <c r="N17" s="207"/>
      <c r="O17" s="208"/>
      <c r="P17" s="224"/>
      <c r="Q17" s="242"/>
      <c r="R17" s="263"/>
      <c r="S17" s="230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5.9" thickBot="1" x14ac:dyDescent="0.45">
      <c r="A18" s="125" t="s">
        <v>37</v>
      </c>
      <c r="B18" s="116"/>
      <c r="C18" s="117"/>
      <c r="D18" s="165" t="s">
        <v>90</v>
      </c>
      <c r="E18" s="165"/>
      <c r="F18" s="165"/>
      <c r="G18" s="166"/>
      <c r="H18" s="165" t="s">
        <v>90</v>
      </c>
      <c r="I18" s="165"/>
      <c r="J18" s="165"/>
      <c r="K18" s="166"/>
      <c r="L18" s="165" t="s">
        <v>90</v>
      </c>
      <c r="M18" s="165"/>
      <c r="N18" s="165"/>
      <c r="O18" s="166"/>
      <c r="P18" s="165" t="s">
        <v>90</v>
      </c>
      <c r="Q18" s="165"/>
      <c r="R18" s="165"/>
      <c r="S18" s="166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5.9" thickBot="1" x14ac:dyDescent="0.45">
      <c r="A19" s="125" t="s">
        <v>38</v>
      </c>
      <c r="B19" s="116"/>
      <c r="C19" s="117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243" t="s">
        <v>184</v>
      </c>
      <c r="U19" s="244"/>
      <c r="V19" s="245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5.9" thickBot="1" x14ac:dyDescent="0.45">
      <c r="A20" s="133" t="s">
        <v>39</v>
      </c>
      <c r="B20" s="116"/>
      <c r="C20" s="117"/>
      <c r="D20" s="252" t="s">
        <v>158</v>
      </c>
      <c r="E20" s="255" t="s">
        <v>53</v>
      </c>
      <c r="F20" s="219" t="s">
        <v>117</v>
      </c>
      <c r="G20" s="258" t="s">
        <v>156</v>
      </c>
      <c r="H20" s="252" t="s">
        <v>158</v>
      </c>
      <c r="I20" s="240" t="s">
        <v>52</v>
      </c>
      <c r="J20" s="228"/>
      <c r="K20" s="197" t="s">
        <v>87</v>
      </c>
      <c r="L20" s="228"/>
      <c r="M20" s="240" t="s">
        <v>52</v>
      </c>
      <c r="N20" s="219" t="s">
        <v>117</v>
      </c>
      <c r="O20" s="197" t="s">
        <v>91</v>
      </c>
      <c r="P20" s="222" t="s">
        <v>50</v>
      </c>
      <c r="Q20" s="240" t="s">
        <v>52</v>
      </c>
      <c r="R20" s="219" t="s">
        <v>117</v>
      </c>
      <c r="S20" s="237" t="s">
        <v>157</v>
      </c>
      <c r="T20" s="246"/>
      <c r="U20" s="247"/>
      <c r="V20" s="248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45" x14ac:dyDescent="0.4">
      <c r="A21" s="133" t="s">
        <v>41</v>
      </c>
      <c r="B21" s="209" t="s">
        <v>111</v>
      </c>
      <c r="C21" s="210"/>
      <c r="D21" s="253"/>
      <c r="E21" s="256"/>
      <c r="F21" s="220"/>
      <c r="G21" s="259"/>
      <c r="H21" s="253"/>
      <c r="I21" s="241"/>
      <c r="J21" s="229"/>
      <c r="K21" s="198"/>
      <c r="L21" s="229"/>
      <c r="M21" s="241"/>
      <c r="N21" s="220"/>
      <c r="O21" s="198"/>
      <c r="P21" s="223"/>
      <c r="Q21" s="241"/>
      <c r="R21" s="220"/>
      <c r="S21" s="238"/>
      <c r="T21" s="246"/>
      <c r="U21" s="247"/>
      <c r="V21" s="248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5.9" thickBot="1" x14ac:dyDescent="0.45">
      <c r="A22" s="133" t="s">
        <v>42</v>
      </c>
      <c r="B22" s="211"/>
      <c r="C22" s="212"/>
      <c r="D22" s="253"/>
      <c r="E22" s="256"/>
      <c r="F22" s="220"/>
      <c r="G22" s="259"/>
      <c r="H22" s="253"/>
      <c r="I22" s="241"/>
      <c r="J22" s="229"/>
      <c r="K22" s="198"/>
      <c r="L22" s="229"/>
      <c r="M22" s="241"/>
      <c r="N22" s="220"/>
      <c r="O22" s="198"/>
      <c r="P22" s="223"/>
      <c r="Q22" s="241"/>
      <c r="R22" s="220"/>
      <c r="S22" s="238"/>
      <c r="T22" s="246"/>
      <c r="U22" s="247"/>
      <c r="V22" s="248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5.9" thickBot="1" x14ac:dyDescent="0.45">
      <c r="A23" s="133" t="s">
        <v>43</v>
      </c>
      <c r="B23" s="116"/>
      <c r="C23" s="117"/>
      <c r="D23" s="254"/>
      <c r="E23" s="257"/>
      <c r="F23" s="221"/>
      <c r="G23" s="260"/>
      <c r="H23" s="254"/>
      <c r="I23" s="242"/>
      <c r="J23" s="230"/>
      <c r="K23" s="199"/>
      <c r="L23" s="230"/>
      <c r="M23" s="242"/>
      <c r="N23" s="221"/>
      <c r="O23" s="199"/>
      <c r="P23" s="224"/>
      <c r="Q23" s="242"/>
      <c r="R23" s="221"/>
      <c r="S23" s="239"/>
      <c r="T23" s="246"/>
      <c r="U23" s="247"/>
      <c r="V23" s="248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5.9" thickBot="1" x14ac:dyDescent="0.45">
      <c r="A24" s="131" t="s">
        <v>44</v>
      </c>
      <c r="B24" s="116"/>
      <c r="C24" s="117"/>
      <c r="D24" s="213" t="s">
        <v>32</v>
      </c>
      <c r="E24" s="214"/>
      <c r="F24" s="214"/>
      <c r="G24" s="215"/>
      <c r="H24" s="213" t="s">
        <v>32</v>
      </c>
      <c r="I24" s="214"/>
      <c r="J24" s="214"/>
      <c r="K24" s="215"/>
      <c r="L24" s="213" t="s">
        <v>32</v>
      </c>
      <c r="M24" s="214"/>
      <c r="N24" s="214"/>
      <c r="O24" s="215"/>
      <c r="P24" s="213" t="s">
        <v>32</v>
      </c>
      <c r="Q24" s="214"/>
      <c r="R24" s="214"/>
      <c r="S24" s="215"/>
      <c r="T24" s="246"/>
      <c r="U24" s="247"/>
      <c r="V24" s="248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45" x14ac:dyDescent="0.4">
      <c r="A25" s="129" t="s">
        <v>45</v>
      </c>
      <c r="B25" s="231" t="s">
        <v>116</v>
      </c>
      <c r="C25" s="232"/>
      <c r="D25" s="222" t="s">
        <v>50</v>
      </c>
      <c r="E25" s="225" t="s">
        <v>88</v>
      </c>
      <c r="F25" s="228"/>
      <c r="G25" s="237" t="s">
        <v>157</v>
      </c>
      <c r="H25" s="222" t="s">
        <v>50</v>
      </c>
      <c r="I25" s="216" t="s">
        <v>159</v>
      </c>
      <c r="J25" s="219" t="s">
        <v>117</v>
      </c>
      <c r="K25" s="197" t="s">
        <v>87</v>
      </c>
      <c r="L25" s="222" t="s">
        <v>50</v>
      </c>
      <c r="M25" s="225" t="s">
        <v>88</v>
      </c>
      <c r="N25" s="228"/>
      <c r="O25" s="197" t="s">
        <v>91</v>
      </c>
      <c r="P25" s="200" t="s">
        <v>81</v>
      </c>
      <c r="Q25" s="201"/>
      <c r="R25" s="201"/>
      <c r="S25" s="202"/>
      <c r="T25" s="246"/>
      <c r="U25" s="247"/>
      <c r="V25" s="248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45" x14ac:dyDescent="0.4">
      <c r="A26" s="133" t="s">
        <v>46</v>
      </c>
      <c r="B26" s="233"/>
      <c r="C26" s="234"/>
      <c r="D26" s="223"/>
      <c r="E26" s="226"/>
      <c r="F26" s="229"/>
      <c r="G26" s="238"/>
      <c r="H26" s="223"/>
      <c r="I26" s="217"/>
      <c r="J26" s="220"/>
      <c r="K26" s="198"/>
      <c r="L26" s="223"/>
      <c r="M26" s="226"/>
      <c r="N26" s="229"/>
      <c r="O26" s="198"/>
      <c r="P26" s="203"/>
      <c r="Q26" s="204"/>
      <c r="R26" s="204"/>
      <c r="S26" s="205"/>
      <c r="T26" s="246"/>
      <c r="U26" s="247"/>
      <c r="V26" s="248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5.9" thickBot="1" x14ac:dyDescent="0.45">
      <c r="A27" s="133" t="s">
        <v>47</v>
      </c>
      <c r="B27" s="235"/>
      <c r="C27" s="236"/>
      <c r="D27" s="223"/>
      <c r="E27" s="226"/>
      <c r="F27" s="229"/>
      <c r="G27" s="238"/>
      <c r="H27" s="223"/>
      <c r="I27" s="217"/>
      <c r="J27" s="220"/>
      <c r="K27" s="198"/>
      <c r="L27" s="223"/>
      <c r="M27" s="226"/>
      <c r="N27" s="229"/>
      <c r="O27" s="198"/>
      <c r="P27" s="203"/>
      <c r="Q27" s="204"/>
      <c r="R27" s="204"/>
      <c r="S27" s="205"/>
      <c r="T27" s="246"/>
      <c r="U27" s="247"/>
      <c r="V27" s="248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5.9" thickBot="1" x14ac:dyDescent="0.45">
      <c r="A28" s="133" t="s">
        <v>48</v>
      </c>
      <c r="B28" s="209" t="s">
        <v>67</v>
      </c>
      <c r="C28" s="210"/>
      <c r="D28" s="224"/>
      <c r="E28" s="227"/>
      <c r="F28" s="230"/>
      <c r="G28" s="239"/>
      <c r="H28" s="224"/>
      <c r="I28" s="218"/>
      <c r="J28" s="221"/>
      <c r="K28" s="199"/>
      <c r="L28" s="224"/>
      <c r="M28" s="227"/>
      <c r="N28" s="230"/>
      <c r="O28" s="199"/>
      <c r="P28" s="206"/>
      <c r="Q28" s="207"/>
      <c r="R28" s="207"/>
      <c r="S28" s="208"/>
      <c r="T28" s="249"/>
      <c r="U28" s="250"/>
      <c r="V28" s="251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5.9" thickBot="1" x14ac:dyDescent="0.45">
      <c r="A29" s="134" t="s">
        <v>49</v>
      </c>
      <c r="B29" s="211"/>
      <c r="C29" s="212"/>
      <c r="D29" s="213" t="s">
        <v>32</v>
      </c>
      <c r="E29" s="214"/>
      <c r="F29" s="214"/>
      <c r="G29" s="215"/>
      <c r="H29" s="213" t="s">
        <v>32</v>
      </c>
      <c r="I29" s="214"/>
      <c r="J29" s="214"/>
      <c r="K29" s="215"/>
      <c r="L29" s="213" t="s">
        <v>32</v>
      </c>
      <c r="M29" s="214"/>
      <c r="N29" s="214"/>
      <c r="O29" s="215"/>
      <c r="P29" s="213" t="s">
        <v>32</v>
      </c>
      <c r="Q29" s="214"/>
      <c r="R29" s="214"/>
      <c r="S29" s="215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45" x14ac:dyDescent="0.4">
      <c r="A30" s="125" t="s">
        <v>68</v>
      </c>
      <c r="B30" s="165" t="s">
        <v>69</v>
      </c>
      <c r="C30" s="166"/>
      <c r="D30" s="171" t="s">
        <v>69</v>
      </c>
      <c r="E30" s="172"/>
      <c r="F30" s="172"/>
      <c r="G30" s="173"/>
      <c r="H30" s="180" t="s">
        <v>185</v>
      </c>
      <c r="I30" s="181"/>
      <c r="J30" s="181"/>
      <c r="K30" s="182"/>
      <c r="L30" s="186" t="s">
        <v>151</v>
      </c>
      <c r="M30" s="187"/>
      <c r="N30" s="187"/>
      <c r="O30" s="188"/>
      <c r="P30" s="171" t="s">
        <v>69</v>
      </c>
      <c r="Q30" s="172"/>
      <c r="R30" s="172"/>
      <c r="S30" s="173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5.9" thickBot="1" x14ac:dyDescent="0.45">
      <c r="A31" s="125" t="s">
        <v>70</v>
      </c>
      <c r="B31" s="167"/>
      <c r="C31" s="168"/>
      <c r="D31" s="174"/>
      <c r="E31" s="175"/>
      <c r="F31" s="175"/>
      <c r="G31" s="176"/>
      <c r="H31" s="183"/>
      <c r="I31" s="184"/>
      <c r="J31" s="184"/>
      <c r="K31" s="185"/>
      <c r="L31" s="189"/>
      <c r="M31" s="190"/>
      <c r="N31" s="190"/>
      <c r="O31" s="191"/>
      <c r="P31" s="174"/>
      <c r="Q31" s="175"/>
      <c r="R31" s="175"/>
      <c r="S31" s="176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45" x14ac:dyDescent="0.4">
      <c r="A32" s="125" t="s">
        <v>71</v>
      </c>
      <c r="B32" s="167"/>
      <c r="C32" s="168"/>
      <c r="D32" s="174"/>
      <c r="E32" s="175"/>
      <c r="F32" s="175"/>
      <c r="G32" s="176"/>
      <c r="H32" s="171" t="s">
        <v>69</v>
      </c>
      <c r="I32" s="172"/>
      <c r="J32" s="172"/>
      <c r="K32" s="173"/>
      <c r="L32" s="189"/>
      <c r="M32" s="190"/>
      <c r="N32" s="190"/>
      <c r="O32" s="191"/>
      <c r="P32" s="174"/>
      <c r="Q32" s="175"/>
      <c r="R32" s="175"/>
      <c r="S32" s="176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5.9" thickBot="1" x14ac:dyDescent="0.45">
      <c r="A33" s="125" t="s">
        <v>72</v>
      </c>
      <c r="B33" s="167"/>
      <c r="C33" s="168"/>
      <c r="D33" s="174"/>
      <c r="E33" s="175"/>
      <c r="F33" s="175"/>
      <c r="G33" s="176"/>
      <c r="H33" s="174"/>
      <c r="I33" s="175"/>
      <c r="J33" s="175"/>
      <c r="K33" s="176"/>
      <c r="L33" s="192"/>
      <c r="M33" s="193"/>
      <c r="N33" s="193"/>
      <c r="O33" s="194"/>
      <c r="P33" s="174"/>
      <c r="Q33" s="175"/>
      <c r="R33" s="175"/>
      <c r="S33" s="176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45" x14ac:dyDescent="0.4">
      <c r="A34" s="136" t="s">
        <v>73</v>
      </c>
      <c r="B34" s="167"/>
      <c r="C34" s="168"/>
      <c r="D34" s="174"/>
      <c r="E34" s="175"/>
      <c r="F34" s="175"/>
      <c r="G34" s="176"/>
      <c r="H34" s="174"/>
      <c r="I34" s="175"/>
      <c r="J34" s="175"/>
      <c r="K34" s="176"/>
      <c r="L34" s="195" t="s">
        <v>69</v>
      </c>
      <c r="M34" s="167"/>
      <c r="N34" s="167"/>
      <c r="O34" s="168"/>
      <c r="P34" s="174"/>
      <c r="Q34" s="175"/>
      <c r="R34" s="175"/>
      <c r="S34" s="176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45" x14ac:dyDescent="0.4">
      <c r="A35" s="136" t="s">
        <v>74</v>
      </c>
      <c r="B35" s="167"/>
      <c r="C35" s="168"/>
      <c r="D35" s="174"/>
      <c r="E35" s="175"/>
      <c r="F35" s="175"/>
      <c r="G35" s="176"/>
      <c r="H35" s="174"/>
      <c r="I35" s="175"/>
      <c r="J35" s="175"/>
      <c r="K35" s="176"/>
      <c r="L35" s="195"/>
      <c r="M35" s="167"/>
      <c r="N35" s="167"/>
      <c r="O35" s="168"/>
      <c r="P35" s="174"/>
      <c r="Q35" s="175"/>
      <c r="R35" s="175"/>
      <c r="S35" s="176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45" x14ac:dyDescent="0.4">
      <c r="A36" s="137" t="s">
        <v>75</v>
      </c>
      <c r="B36" s="167"/>
      <c r="C36" s="168"/>
      <c r="D36" s="174"/>
      <c r="E36" s="175"/>
      <c r="F36" s="175"/>
      <c r="G36" s="176"/>
      <c r="H36" s="174"/>
      <c r="I36" s="175"/>
      <c r="J36" s="175"/>
      <c r="K36" s="176"/>
      <c r="L36" s="195"/>
      <c r="M36" s="167"/>
      <c r="N36" s="167"/>
      <c r="O36" s="168"/>
      <c r="P36" s="174"/>
      <c r="Q36" s="175"/>
      <c r="R36" s="175"/>
      <c r="S36" s="176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45" x14ac:dyDescent="0.4">
      <c r="A37" s="137" t="s">
        <v>76</v>
      </c>
      <c r="B37" s="167"/>
      <c r="C37" s="168"/>
      <c r="D37" s="174"/>
      <c r="E37" s="175"/>
      <c r="F37" s="175"/>
      <c r="G37" s="176"/>
      <c r="H37" s="174"/>
      <c r="I37" s="175"/>
      <c r="J37" s="175"/>
      <c r="K37" s="176"/>
      <c r="L37" s="195"/>
      <c r="M37" s="167"/>
      <c r="N37" s="167"/>
      <c r="O37" s="168"/>
      <c r="P37" s="174"/>
      <c r="Q37" s="175"/>
      <c r="R37" s="175"/>
      <c r="S37" s="176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5.9" thickBot="1" x14ac:dyDescent="0.45">
      <c r="A38" s="138" t="s">
        <v>77</v>
      </c>
      <c r="B38" s="169"/>
      <c r="C38" s="170"/>
      <c r="D38" s="177"/>
      <c r="E38" s="178"/>
      <c r="F38" s="178"/>
      <c r="G38" s="179"/>
      <c r="H38" s="177"/>
      <c r="I38" s="178"/>
      <c r="J38" s="178"/>
      <c r="K38" s="179"/>
      <c r="L38" s="196"/>
      <c r="M38" s="169"/>
      <c r="N38" s="169"/>
      <c r="O38" s="170"/>
      <c r="P38" s="177"/>
      <c r="Q38" s="178"/>
      <c r="R38" s="178"/>
      <c r="S38" s="179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2.9" thickBot="1" x14ac:dyDescent="0.35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138</v>
      </c>
      <c r="B45" s="70" t="s">
        <v>186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2.9" thickBot="1" x14ac:dyDescent="0.3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161</v>
      </c>
    </row>
    <row r="2" spans="1:3" ht="15" x14ac:dyDescent="0.3">
      <c r="B2" s="3" t="s">
        <v>162</v>
      </c>
    </row>
    <row r="3" spans="1:3" x14ac:dyDescent="0.3">
      <c r="B3" s="18" t="s">
        <v>9</v>
      </c>
    </row>
    <row r="4" spans="1:3" x14ac:dyDescent="0.3">
      <c r="A4" s="1"/>
      <c r="B4" s="18" t="s">
        <v>92</v>
      </c>
    </row>
    <row r="5" spans="1:3" x14ac:dyDescent="0.3">
      <c r="A5" s="1"/>
      <c r="B5" s="17" t="s">
        <v>163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192</v>
      </c>
      <c r="C6" s="14">
        <v>0.66666666666666663</v>
      </c>
    </row>
    <row r="7" spans="1:3" ht="12.9" x14ac:dyDescent="0.35">
      <c r="A7" s="1">
        <f>A6+1</f>
        <v>2</v>
      </c>
      <c r="B7" s="1" t="s">
        <v>187</v>
      </c>
      <c r="C7" s="14">
        <v>0.33333333333333331</v>
      </c>
    </row>
    <row r="8" spans="1:3" ht="12.9" x14ac:dyDescent="0.35">
      <c r="A8" s="1">
        <f t="shared" si="0"/>
        <v>3</v>
      </c>
      <c r="B8" s="1" t="s">
        <v>193</v>
      </c>
      <c r="C8" s="14">
        <v>0.4375</v>
      </c>
    </row>
    <row r="9" spans="1:3" ht="12.9" x14ac:dyDescent="0.35">
      <c r="A9" s="1">
        <f t="shared" si="0"/>
        <v>4</v>
      </c>
      <c r="B9" s="1" t="s">
        <v>188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189</v>
      </c>
      <c r="C10" s="14">
        <v>0.375</v>
      </c>
    </row>
    <row r="11" spans="1:3" ht="12.9" x14ac:dyDescent="0.35">
      <c r="A11" s="1">
        <f t="shared" si="0"/>
        <v>6</v>
      </c>
      <c r="B11" s="1" t="s">
        <v>190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194</v>
      </c>
      <c r="C12" s="14">
        <v>0.4375</v>
      </c>
    </row>
    <row r="13" spans="1:3" ht="12.9" x14ac:dyDescent="0.35">
      <c r="A13" s="1">
        <f t="shared" si="0"/>
        <v>8</v>
      </c>
      <c r="B13" s="1" t="s">
        <v>195</v>
      </c>
      <c r="C13" s="14">
        <v>0.5625</v>
      </c>
    </row>
    <row r="14" spans="1:3" ht="12.9" x14ac:dyDescent="0.35">
      <c r="A14" s="1"/>
      <c r="B14" s="1"/>
      <c r="C14" s="14"/>
    </row>
    <row r="15" spans="1:3" ht="12.9" x14ac:dyDescent="0.35">
      <c r="A15" s="1"/>
      <c r="B15" s="27" t="s">
        <v>191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82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83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89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84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tabSelected="1" zoomScale="110" zoomScaleNormal="110" workbookViewId="0">
      <pane ySplit="2" topLeftCell="A3" activePane="bottomLeft" state="frozen"/>
      <selection pane="bottomLeft" activeCell="H13" sqref="H13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ht="12.9" x14ac:dyDescent="0.3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ht="12.9" x14ac:dyDescent="0.3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276</v>
      </c>
      <c r="I6" s="12"/>
      <c r="J6" s="12"/>
    </row>
    <row r="7" spans="1:10" ht="12.9" x14ac:dyDescent="0.3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275</v>
      </c>
      <c r="H7" s="15" t="s">
        <v>295</v>
      </c>
      <c r="I7" s="12"/>
      <c r="J7" s="12"/>
    </row>
    <row r="8" spans="1:10" ht="12.9" x14ac:dyDescent="0.3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277</v>
      </c>
      <c r="H8" s="15"/>
      <c r="I8" s="12"/>
      <c r="J8" s="12"/>
    </row>
    <row r="9" spans="1:10" ht="12.9" x14ac:dyDescent="0.3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278</v>
      </c>
      <c r="I9" s="12"/>
      <c r="J9" s="12"/>
    </row>
    <row r="10" spans="1:10" ht="12.9" x14ac:dyDescent="0.3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ht="12.9" x14ac:dyDescent="0.35">
      <c r="A11" s="8">
        <f>A9+0.1</f>
        <v>1.6000000000000005</v>
      </c>
      <c r="B11" s="12" t="s">
        <v>197</v>
      </c>
      <c r="C11" s="13" t="s">
        <v>242</v>
      </c>
      <c r="D11" s="8">
        <v>45</v>
      </c>
      <c r="E11" s="11">
        <f t="shared" si="0"/>
        <v>0.6909722222222221</v>
      </c>
      <c r="G11" t="s">
        <v>167</v>
      </c>
      <c r="H11" s="12"/>
      <c r="I11" s="12"/>
      <c r="J11" s="12"/>
    </row>
    <row r="12" spans="1:10" ht="12.9" x14ac:dyDescent="0.35">
      <c r="A12" s="8">
        <f>A10+0.1</f>
        <v>1.6000000000000005</v>
      </c>
      <c r="B12" s="12" t="s">
        <v>241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ht="12.9" x14ac:dyDescent="0.35">
      <c r="A13" s="8">
        <f>A12+0.1</f>
        <v>1.7000000000000006</v>
      </c>
      <c r="B13" s="12" t="s">
        <v>208</v>
      </c>
      <c r="C13" s="13" t="s">
        <v>200</v>
      </c>
      <c r="D13" s="8">
        <v>30</v>
      </c>
      <c r="E13" s="11">
        <f t="shared" si="0"/>
        <v>0.72569444444444431</v>
      </c>
      <c r="G13" t="s">
        <v>271</v>
      </c>
      <c r="H13" s="15"/>
      <c r="I13" s="12"/>
      <c r="J13" s="12"/>
    </row>
    <row r="14" spans="1:10" ht="12.9" x14ac:dyDescent="0.3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ht="12.9" x14ac:dyDescent="0.3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ht="12.9" x14ac:dyDescent="0.35">
      <c r="A16" s="8"/>
      <c r="D16" s="8"/>
      <c r="E16" s="11"/>
      <c r="G16"/>
      <c r="H16" s="15"/>
      <c r="I16" s="12"/>
      <c r="J16" s="12"/>
    </row>
    <row r="17" spans="1:10" ht="12.9" x14ac:dyDescent="0.35">
      <c r="A17" s="8"/>
      <c r="E17" s="11"/>
      <c r="G17"/>
      <c r="H17" s="12"/>
      <c r="I17" s="12"/>
      <c r="J17" s="12"/>
    </row>
    <row r="18" spans="1:10" x14ac:dyDescent="0.3">
      <c r="B18" s="7" t="s">
        <v>272</v>
      </c>
      <c r="G18" t="s">
        <v>274</v>
      </c>
      <c r="H18" s="15" t="s">
        <v>273</v>
      </c>
    </row>
    <row r="19" spans="1:10" x14ac:dyDescent="0.3">
      <c r="B19" s="7" t="s">
        <v>247</v>
      </c>
      <c r="G19" s="7" t="s">
        <v>249</v>
      </c>
      <c r="H19" s="15" t="s">
        <v>248</v>
      </c>
    </row>
    <row r="20" spans="1:10" x14ac:dyDescent="0.3">
      <c r="G20"/>
      <c r="H20" s="15"/>
    </row>
    <row r="21" spans="1:10" x14ac:dyDescent="0.3">
      <c r="G21"/>
      <c r="H21" s="15"/>
    </row>
    <row r="22" spans="1:10" x14ac:dyDescent="0.3">
      <c r="G22"/>
      <c r="H22" s="15"/>
    </row>
    <row r="23" spans="1:10" x14ac:dyDescent="0.3">
      <c r="G23"/>
      <c r="H23" s="15"/>
    </row>
    <row r="24" spans="1:10" x14ac:dyDescent="0.3">
      <c r="G24"/>
      <c r="H24" s="15"/>
    </row>
    <row r="25" spans="1:10" x14ac:dyDescent="0.3">
      <c r="G25"/>
      <c r="H25" s="15"/>
    </row>
    <row r="26" spans="1:10" ht="12.9" x14ac:dyDescent="0.35">
      <c r="G26" s="13"/>
      <c r="H26" s="15"/>
    </row>
    <row r="27" spans="1:10" ht="12.9" x14ac:dyDescent="0.35">
      <c r="G27" s="13"/>
      <c r="H27" s="15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D29" s="8"/>
      <c r="E29" s="11"/>
      <c r="G29" s="12"/>
      <c r="H29" s="12"/>
      <c r="I29" s="12"/>
      <c r="J29" s="12"/>
    </row>
    <row r="30" spans="1:10" ht="12.9" x14ac:dyDescent="0.35">
      <c r="A30" s="1"/>
      <c r="B30" s="12"/>
      <c r="C30" s="13"/>
      <c r="D30" s="8"/>
      <c r="E30" s="11"/>
      <c r="G30" s="12"/>
      <c r="H30" s="12"/>
      <c r="I30" s="12"/>
      <c r="J30" s="12"/>
    </row>
    <row r="31" spans="1:10" ht="12.9" x14ac:dyDescent="0.35"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3" spans="2:10" ht="12.9" x14ac:dyDescent="0.35">
      <c r="C33" s="15"/>
      <c r="D33" s="8"/>
      <c r="G33" s="12"/>
      <c r="H33" s="15"/>
      <c r="I33" s="12"/>
      <c r="J33" s="12"/>
    </row>
    <row r="34" spans="2:10" ht="12.9" x14ac:dyDescent="0.35">
      <c r="C34" s="15"/>
      <c r="D34" s="8"/>
      <c r="G34" s="12"/>
      <c r="H34" s="15"/>
      <c r="I34" s="12"/>
      <c r="J34" s="12"/>
    </row>
    <row r="35" spans="2:10" ht="12.9" x14ac:dyDescent="0.35">
      <c r="B35" s="32"/>
      <c r="D35" s="8"/>
      <c r="G35" s="12"/>
      <c r="H35" s="12"/>
      <c r="I35" s="12"/>
      <c r="J35" s="12"/>
    </row>
    <row r="38" spans="2:10" ht="12.9" x14ac:dyDescent="0.35">
      <c r="B38" s="15"/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D41" s="8"/>
    </row>
    <row r="42" spans="2:10" ht="12.9" x14ac:dyDescent="0.35">
      <c r="B42" s="24"/>
    </row>
    <row r="44" spans="2:10" x14ac:dyDescent="0.3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6"/>
  <sheetViews>
    <sheetView zoomScaleNormal="100" workbookViewId="0">
      <pane ySplit="2" topLeftCell="A15" activePane="bottomLeft" state="frozen"/>
      <selection pane="bottomLeft" activeCell="G33" sqref="G33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3">
      <c r="B3" s="18" t="s">
        <v>9</v>
      </c>
    </row>
    <row r="4" spans="1:8" ht="12.9" x14ac:dyDescent="0.3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ht="12.9" x14ac:dyDescent="0.35">
      <c r="A5" s="26">
        <f t="shared" ref="A5:A11" si="0">A4+0.1</f>
        <v>2.1</v>
      </c>
      <c r="B5" s="28" t="s">
        <v>59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ht="12.9" x14ac:dyDescent="0.35">
      <c r="A6" s="26">
        <f t="shared" si="0"/>
        <v>2.2000000000000002</v>
      </c>
      <c r="B6" s="12" t="s">
        <v>212</v>
      </c>
      <c r="C6" s="13" t="s">
        <v>209</v>
      </c>
      <c r="D6" s="8">
        <v>30</v>
      </c>
      <c r="E6" s="11">
        <f t="shared" si="1"/>
        <v>0.33333333333333331</v>
      </c>
    </row>
    <row r="7" spans="1:8" ht="12.9" x14ac:dyDescent="0.35">
      <c r="A7" s="26">
        <f t="shared" si="0"/>
        <v>2.3000000000000003</v>
      </c>
      <c r="B7" s="12" t="s">
        <v>216</v>
      </c>
      <c r="C7" s="13" t="s">
        <v>213</v>
      </c>
      <c r="D7" s="8">
        <v>30</v>
      </c>
      <c r="E7" s="11">
        <f t="shared" si="1"/>
        <v>0.35416666666666663</v>
      </c>
      <c r="G7"/>
      <c r="H7" s="15"/>
    </row>
    <row r="8" spans="1:8" ht="12.9" x14ac:dyDescent="0.35">
      <c r="A8" s="26">
        <f t="shared" si="0"/>
        <v>2.4000000000000004</v>
      </c>
      <c r="B8" s="12" t="s">
        <v>228</v>
      </c>
      <c r="C8" s="13" t="s">
        <v>227</v>
      </c>
      <c r="D8" s="8">
        <v>30</v>
      </c>
      <c r="E8" s="11">
        <f t="shared" si="1"/>
        <v>0.37499999999999994</v>
      </c>
      <c r="G8"/>
      <c r="H8" s="15"/>
    </row>
    <row r="9" spans="1:8" ht="12.9" x14ac:dyDescent="0.35">
      <c r="A9" s="26">
        <f t="shared" si="0"/>
        <v>2.5000000000000004</v>
      </c>
      <c r="B9" s="12" t="s">
        <v>234</v>
      </c>
      <c r="C9" s="13" t="s">
        <v>233</v>
      </c>
      <c r="D9" s="8">
        <v>30</v>
      </c>
      <c r="E9" s="11">
        <f t="shared" si="1"/>
        <v>0.39583333333333326</v>
      </c>
      <c r="G9"/>
      <c r="H9" s="15"/>
    </row>
    <row r="10" spans="1:8" ht="12.9" x14ac:dyDescent="0.3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ht="12.9" x14ac:dyDescent="0.35">
      <c r="A11" s="26"/>
      <c r="D11" s="8"/>
      <c r="E11" s="11"/>
    </row>
    <row r="12" spans="1:8" ht="12.9" x14ac:dyDescent="0.35">
      <c r="A12" s="26"/>
      <c r="B12" s="12"/>
      <c r="D12" s="8"/>
      <c r="E12" s="11"/>
    </row>
    <row r="13" spans="1:8" ht="12.9" x14ac:dyDescent="0.35">
      <c r="G13" s="13"/>
    </row>
    <row r="14" spans="1:8" ht="12.9" x14ac:dyDescent="0.35">
      <c r="A14" s="1">
        <f>Summary!A$8</f>
        <v>3</v>
      </c>
      <c r="B14" s="1" t="str">
        <f>Summary!B$8</f>
        <v>Tuesday 12-Mar AM2: Comment Resolution (group)</v>
      </c>
      <c r="E14" s="14">
        <f>Summary!$C$8</f>
        <v>0.4375</v>
      </c>
      <c r="G14" s="13"/>
    </row>
    <row r="15" spans="1:8" ht="12.9" x14ac:dyDescent="0.35">
      <c r="A15" s="26">
        <f t="shared" ref="A15:A23" si="2">A14+0.1</f>
        <v>3.1</v>
      </c>
      <c r="B15" s="28" t="s">
        <v>59</v>
      </c>
      <c r="C15" s="13" t="s">
        <v>4</v>
      </c>
      <c r="D15" s="8">
        <v>0</v>
      </c>
      <c r="E15" s="11">
        <f t="shared" ref="E15:E23" si="3">E14+TIME(0,D14,0)</f>
        <v>0.4375</v>
      </c>
      <c r="G15" s="13"/>
      <c r="H15" s="15"/>
    </row>
    <row r="16" spans="1:8" ht="12.9" x14ac:dyDescent="0.35">
      <c r="A16" s="26">
        <f t="shared" si="2"/>
        <v>3.2</v>
      </c>
      <c r="B16" s="12" t="s">
        <v>214</v>
      </c>
      <c r="C16" s="13" t="s">
        <v>213</v>
      </c>
      <c r="D16" s="8">
        <v>20</v>
      </c>
      <c r="E16" s="11">
        <f t="shared" si="3"/>
        <v>0.4375</v>
      </c>
      <c r="G16" s="7" t="s">
        <v>280</v>
      </c>
      <c r="H16" s="15" t="s">
        <v>279</v>
      </c>
    </row>
    <row r="17" spans="1:8" ht="12.9" x14ac:dyDescent="0.35">
      <c r="A17" s="26">
        <f t="shared" si="2"/>
        <v>3.3000000000000003</v>
      </c>
      <c r="B17" s="12" t="s">
        <v>215</v>
      </c>
      <c r="C17" s="13" t="s">
        <v>213</v>
      </c>
      <c r="D17" s="8">
        <v>30</v>
      </c>
      <c r="E17" s="11">
        <f t="shared" si="3"/>
        <v>0.4513888888888889</v>
      </c>
      <c r="G17" s="7" t="s">
        <v>282</v>
      </c>
      <c r="H17" s="15" t="s">
        <v>281</v>
      </c>
    </row>
    <row r="18" spans="1:8" ht="12.9" x14ac:dyDescent="0.35">
      <c r="A18" s="26">
        <f t="shared" si="2"/>
        <v>3.4000000000000004</v>
      </c>
      <c r="B18" s="28" t="s">
        <v>219</v>
      </c>
      <c r="C18" s="13" t="s">
        <v>213</v>
      </c>
      <c r="D18" s="8">
        <v>10</v>
      </c>
      <c r="E18" s="11">
        <f t="shared" si="3"/>
        <v>0.47222222222222221</v>
      </c>
      <c r="G18" s="7" t="s">
        <v>284</v>
      </c>
      <c r="H18" s="15" t="s">
        <v>283</v>
      </c>
    </row>
    <row r="19" spans="1:8" ht="12.9" x14ac:dyDescent="0.35">
      <c r="A19" s="26">
        <f t="shared" si="2"/>
        <v>3.5000000000000004</v>
      </c>
      <c r="B19" s="28" t="s">
        <v>218</v>
      </c>
      <c r="C19" s="13" t="s">
        <v>213</v>
      </c>
      <c r="D19" s="8">
        <v>20</v>
      </c>
      <c r="E19" s="11">
        <f t="shared" si="3"/>
        <v>0.47916666666666663</v>
      </c>
      <c r="G19" s="7" t="s">
        <v>286</v>
      </c>
      <c r="H19" s="15" t="s">
        <v>285</v>
      </c>
    </row>
    <row r="20" spans="1:8" ht="12.9" x14ac:dyDescent="0.35">
      <c r="A20" s="26">
        <f t="shared" si="2"/>
        <v>3.6000000000000005</v>
      </c>
      <c r="B20" s="12" t="s">
        <v>239</v>
      </c>
      <c r="C20" s="13" t="s">
        <v>238</v>
      </c>
      <c r="D20" s="8">
        <v>20</v>
      </c>
      <c r="E20" s="11">
        <f t="shared" si="3"/>
        <v>0.49305555555555552</v>
      </c>
      <c r="G20" s="7" t="s">
        <v>265</v>
      </c>
      <c r="H20" s="15" t="s">
        <v>264</v>
      </c>
    </row>
    <row r="21" spans="1:8" ht="12.9" x14ac:dyDescent="0.35">
      <c r="A21" s="26">
        <f t="shared" si="2"/>
        <v>3.7000000000000006</v>
      </c>
      <c r="B21" s="12" t="s">
        <v>245</v>
      </c>
      <c r="C21" s="13" t="s">
        <v>225</v>
      </c>
      <c r="D21" s="8">
        <v>10</v>
      </c>
      <c r="E21" s="11">
        <f t="shared" si="3"/>
        <v>0.50694444444444442</v>
      </c>
      <c r="G21" s="7" t="s">
        <v>289</v>
      </c>
      <c r="H21" s="15" t="s">
        <v>290</v>
      </c>
    </row>
    <row r="22" spans="1:8" ht="12.9" x14ac:dyDescent="0.35">
      <c r="A22" s="26">
        <f t="shared" si="2"/>
        <v>3.8000000000000007</v>
      </c>
      <c r="B22" s="12" t="s">
        <v>217</v>
      </c>
      <c r="C22" s="13" t="s">
        <v>213</v>
      </c>
      <c r="D22" s="8">
        <v>10</v>
      </c>
      <c r="E22" s="11">
        <f t="shared" si="3"/>
        <v>0.51388888888888884</v>
      </c>
      <c r="G22" s="7" t="s">
        <v>288</v>
      </c>
      <c r="H22" s="15" t="s">
        <v>287</v>
      </c>
    </row>
    <row r="23" spans="1:8" ht="12.9" x14ac:dyDescent="0.35">
      <c r="A23" s="26">
        <f t="shared" si="2"/>
        <v>3.9000000000000008</v>
      </c>
      <c r="B23" s="12" t="s">
        <v>2</v>
      </c>
      <c r="E23" s="11">
        <f t="shared" si="3"/>
        <v>0.52083333333333326</v>
      </c>
    </row>
    <row r="24" spans="1:8" ht="12.9" x14ac:dyDescent="0.35">
      <c r="A24" s="26"/>
      <c r="C24" s="13"/>
      <c r="D24" s="8"/>
      <c r="E24" s="11"/>
    </row>
    <row r="25" spans="1:8" ht="12.9" x14ac:dyDescent="0.35">
      <c r="A25" s="1"/>
      <c r="B25" s="12"/>
      <c r="C25" s="13"/>
      <c r="D25" s="8"/>
      <c r="E25" s="11"/>
    </row>
    <row r="26" spans="1:8" ht="12.9" x14ac:dyDescent="0.35">
      <c r="A26" s="8">
        <f>Summary!A$9</f>
        <v>4</v>
      </c>
      <c r="B26" s="1" t="str">
        <f>Summary!B$9</f>
        <v>Tuesday 12-Mar PM2: Comment Resolution (group)</v>
      </c>
      <c r="E26" s="11">
        <f>Summary!$C$9</f>
        <v>0.66666666666666663</v>
      </c>
    </row>
    <row r="27" spans="1:8" ht="12.9" x14ac:dyDescent="0.35">
      <c r="A27" s="1">
        <f t="shared" ref="A27:A34" si="4">A26+0.1</f>
        <v>4.0999999999999996</v>
      </c>
      <c r="B27" s="28" t="s">
        <v>59</v>
      </c>
      <c r="C27" s="13" t="s">
        <v>4</v>
      </c>
      <c r="D27" s="8">
        <v>0</v>
      </c>
      <c r="E27" s="11">
        <f t="shared" ref="E27:E34" si="5">E26+TIME(0,D26,0)</f>
        <v>0.66666666666666663</v>
      </c>
    </row>
    <row r="28" spans="1:8" ht="12.9" x14ac:dyDescent="0.35">
      <c r="A28" s="1">
        <f t="shared" si="4"/>
        <v>4.1999999999999993</v>
      </c>
      <c r="B28" s="12" t="s">
        <v>154</v>
      </c>
      <c r="C28" s="13" t="s">
        <v>1</v>
      </c>
      <c r="D28" s="8">
        <v>30</v>
      </c>
      <c r="E28" s="11">
        <f t="shared" si="5"/>
        <v>0.66666666666666663</v>
      </c>
      <c r="G28" s="13"/>
      <c r="H28" s="15"/>
    </row>
    <row r="29" spans="1:8" ht="12.9" x14ac:dyDescent="0.35">
      <c r="A29" s="1">
        <f t="shared" si="4"/>
        <v>4.2999999999999989</v>
      </c>
      <c r="B29" s="12" t="s">
        <v>154</v>
      </c>
      <c r="C29" s="13" t="s">
        <v>1</v>
      </c>
      <c r="D29" s="8">
        <v>30</v>
      </c>
      <c r="E29" s="11">
        <f t="shared" si="5"/>
        <v>0.6875</v>
      </c>
      <c r="G29" s="13"/>
      <c r="H29" s="15"/>
    </row>
    <row r="30" spans="1:8" ht="12.9" x14ac:dyDescent="0.35">
      <c r="A30" s="1">
        <f t="shared" si="4"/>
        <v>4.3999999999999986</v>
      </c>
      <c r="B30" s="12" t="s">
        <v>240</v>
      </c>
      <c r="C30" s="13" t="s">
        <v>238</v>
      </c>
      <c r="D30" s="8">
        <v>30</v>
      </c>
      <c r="E30" s="11">
        <f t="shared" si="5"/>
        <v>0.70833333333333337</v>
      </c>
      <c r="G30" s="7" t="s">
        <v>267</v>
      </c>
      <c r="H30" s="15" t="s">
        <v>266</v>
      </c>
    </row>
    <row r="31" spans="1:8" ht="12.9" x14ac:dyDescent="0.35">
      <c r="A31" s="1">
        <f t="shared" si="4"/>
        <v>4.4999999999999982</v>
      </c>
      <c r="B31" s="12" t="s">
        <v>230</v>
      </c>
      <c r="C31" s="13" t="s">
        <v>227</v>
      </c>
      <c r="D31" s="8">
        <v>15</v>
      </c>
      <c r="E31" s="11">
        <f t="shared" si="5"/>
        <v>0.72916666666666674</v>
      </c>
      <c r="G31" s="7" t="s">
        <v>291</v>
      </c>
      <c r="H31" s="15" t="s">
        <v>292</v>
      </c>
    </row>
    <row r="32" spans="1:8" ht="12.9" x14ac:dyDescent="0.35">
      <c r="A32" s="1">
        <f t="shared" si="4"/>
        <v>4.5999999999999979</v>
      </c>
      <c r="B32" s="12" t="s">
        <v>246</v>
      </c>
      <c r="C32" s="13" t="s">
        <v>150</v>
      </c>
      <c r="D32" s="8">
        <v>15</v>
      </c>
      <c r="E32" s="11">
        <f t="shared" si="5"/>
        <v>0.73958333333333337</v>
      </c>
      <c r="G32" s="7" t="s">
        <v>167</v>
      </c>
    </row>
    <row r="33" spans="1:8" ht="12.9" x14ac:dyDescent="0.35">
      <c r="A33" s="1">
        <f t="shared" si="4"/>
        <v>4.6999999999999975</v>
      </c>
      <c r="B33" s="12" t="s">
        <v>2</v>
      </c>
      <c r="D33" s="8"/>
      <c r="E33" s="11">
        <f t="shared" si="5"/>
        <v>0.75</v>
      </c>
    </row>
    <row r="34" spans="1:8" ht="12.9" x14ac:dyDescent="0.35">
      <c r="A34" s="1"/>
      <c r="D34" s="8"/>
      <c r="E34" s="11"/>
    </row>
    <row r="35" spans="1:8" x14ac:dyDescent="0.3">
      <c r="B35" s="7" t="s">
        <v>269</v>
      </c>
    </row>
    <row r="36" spans="1:8" ht="12.9" x14ac:dyDescent="0.35">
      <c r="B36" s="12" t="s">
        <v>270</v>
      </c>
      <c r="C36" s="13"/>
      <c r="D36" s="8"/>
      <c r="H36" s="15" t="s">
        <v>268</v>
      </c>
    </row>
  </sheetData>
  <sheetProtection selectLockedCells="1" selectUnlockedCells="1"/>
  <hyperlinks>
    <hyperlink ref="H20" r:id="rId1" xr:uid="{85FDD25B-8AD9-46CD-B53B-CBDB2950DFDF}"/>
    <hyperlink ref="H30" r:id="rId2" xr:uid="{AD4DDAF2-A414-41B8-9457-C3776DD16A37}"/>
    <hyperlink ref="H36" r:id="rId3" xr:uid="{59C8F8B8-D742-4AED-8D32-0B4A90050AC9}"/>
    <hyperlink ref="H16" r:id="rId4" xr:uid="{8483C3FC-D618-454D-BF90-E8F4B66716AE}"/>
    <hyperlink ref="H17" r:id="rId5" xr:uid="{8D9BB1D3-4141-40F1-B8E0-DCC563B9E6F3}"/>
    <hyperlink ref="H18" r:id="rId6" xr:uid="{1BE26199-79A3-4F53-AB9A-A202B100ABE7}"/>
    <hyperlink ref="H19" r:id="rId7" xr:uid="{2F54338A-F485-4A9C-B640-ECEB0E0B59E3}"/>
    <hyperlink ref="H22" r:id="rId8" xr:uid="{48D75425-2349-4A7A-8AD1-36C94472F801}"/>
    <hyperlink ref="H21" r:id="rId9" xr:uid="{82434051-695E-40AB-AF80-E216B2E0D473}"/>
    <hyperlink ref="H31" r:id="rId10" xr:uid="{5EE2F322-2BA5-4704-93B8-D15E99BFBB0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B16" sqref="B16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243</v>
      </c>
      <c r="C7" s="13" t="s">
        <v>150</v>
      </c>
      <c r="D7" s="8">
        <v>15</v>
      </c>
      <c r="E7" s="11">
        <f t="shared" si="1"/>
        <v>0.375</v>
      </c>
      <c r="G7" s="7" t="s">
        <v>167</v>
      </c>
    </row>
    <row r="8" spans="1:8" ht="12.9" x14ac:dyDescent="0.35">
      <c r="A8" s="8">
        <f t="shared" si="0"/>
        <v>5.2999999999999989</v>
      </c>
      <c r="B8" s="12" t="s">
        <v>261</v>
      </c>
      <c r="C8" s="13" t="s">
        <v>262</v>
      </c>
      <c r="D8" s="8">
        <v>45</v>
      </c>
      <c r="E8" s="11">
        <f t="shared" si="1"/>
        <v>0.38541666666666669</v>
      </c>
      <c r="G8" s="7" t="s">
        <v>293</v>
      </c>
      <c r="H8" s="15" t="s">
        <v>294</v>
      </c>
    </row>
    <row r="9" spans="1:8" ht="12.9" x14ac:dyDescent="0.35">
      <c r="A9" s="8">
        <f t="shared" si="0"/>
        <v>5.3999999999999986</v>
      </c>
      <c r="B9" s="12" t="s">
        <v>2</v>
      </c>
      <c r="C9" s="13"/>
      <c r="D9" s="8"/>
      <c r="E9" s="11">
        <f t="shared" si="1"/>
        <v>0.41666666666666669</v>
      </c>
      <c r="H9" s="15"/>
    </row>
    <row r="10" spans="1:8" ht="12.9" x14ac:dyDescent="0.35">
      <c r="A10" s="8"/>
      <c r="B10" s="12"/>
      <c r="C10" s="13"/>
      <c r="D10" s="8"/>
      <c r="E10" s="11"/>
      <c r="H10" s="15"/>
    </row>
    <row r="11" spans="1:8" ht="12.9" x14ac:dyDescent="0.35">
      <c r="A11" s="101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13-Mar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154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ht="12.9" x14ac:dyDescent="0.35">
      <c r="A15" s="8">
        <f>A14+0.1</f>
        <v>6.2999999999999989</v>
      </c>
      <c r="B15" s="12" t="s">
        <v>154</v>
      </c>
      <c r="C15" s="13" t="s">
        <v>1</v>
      </c>
      <c r="D15" s="8">
        <v>30</v>
      </c>
      <c r="E15" s="11">
        <f>E14+TIME(0,D14,0)</f>
        <v>0.6875</v>
      </c>
    </row>
    <row r="16" spans="1:8" ht="12.9" x14ac:dyDescent="0.35">
      <c r="A16" s="8">
        <f>A15+0.1</f>
        <v>6.3999999999999986</v>
      </c>
      <c r="B16" s="12" t="s">
        <v>196</v>
      </c>
      <c r="C16" s="13" t="s">
        <v>152</v>
      </c>
      <c r="D16" s="8">
        <v>30</v>
      </c>
      <c r="E16" s="11">
        <f>E15+TIME(0,D15,0)</f>
        <v>0.70833333333333337</v>
      </c>
      <c r="H16" s="15"/>
    </row>
    <row r="17" spans="1:8" ht="12.9" x14ac:dyDescent="0.35">
      <c r="A17" s="8">
        <f>A16+0.1</f>
        <v>6.4999999999999982</v>
      </c>
      <c r="B17" s="12" t="s">
        <v>196</v>
      </c>
      <c r="C17" s="13" t="s">
        <v>152</v>
      </c>
      <c r="D17" s="29">
        <v>30</v>
      </c>
      <c r="E17" s="11">
        <f>E16+TIME(0,D16,0)</f>
        <v>0.72916666666666674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3">
      <c r="B23" s="15"/>
    </row>
    <row r="25" spans="1:8" ht="12.9" x14ac:dyDescent="0.35">
      <c r="B25" s="15"/>
      <c r="C25" s="13"/>
      <c r="H25" s="15"/>
    </row>
    <row r="26" spans="1:8" ht="12.9" x14ac:dyDescent="0.35">
      <c r="B26" s="15"/>
      <c r="C26" s="13"/>
      <c r="H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hyperlinks>
    <hyperlink ref="H8" r:id="rId1" xr:uid="{61C3F713-25D9-4D75-8CA4-02B59685C1C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60</v>
      </c>
      <c r="H2" s="7" t="s">
        <v>78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ht="12.9" x14ac:dyDescent="0.3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20" si="1">E4+TIME(0,D4,0)</f>
        <v>0.4375</v>
      </c>
      <c r="G5" s="13"/>
    </row>
    <row r="6" spans="1:8" customFormat="1" ht="12.9" x14ac:dyDescent="0.35">
      <c r="A6" s="8">
        <f t="shared" si="0"/>
        <v>7.1999999999999993</v>
      </c>
      <c r="B6" s="12" t="s">
        <v>152</v>
      </c>
      <c r="C6" s="13" t="s">
        <v>152</v>
      </c>
      <c r="D6" s="8">
        <v>20</v>
      </c>
      <c r="E6" s="11">
        <f t="shared" si="1"/>
        <v>0.4375</v>
      </c>
      <c r="G6" s="13"/>
    </row>
    <row r="7" spans="1:8" customFormat="1" ht="12.9" x14ac:dyDescent="0.35">
      <c r="A7" s="8">
        <f t="shared" si="0"/>
        <v>7.2999999999999989</v>
      </c>
      <c r="B7" s="12" t="s">
        <v>152</v>
      </c>
      <c r="C7" s="13" t="s">
        <v>152</v>
      </c>
      <c r="D7" s="8">
        <v>55</v>
      </c>
      <c r="E7" s="11">
        <f t="shared" si="1"/>
        <v>0.4513888888888889</v>
      </c>
      <c r="H7" s="7"/>
    </row>
    <row r="8" spans="1:8" customFormat="1" ht="12.9" x14ac:dyDescent="0.35">
      <c r="A8" s="8">
        <f>A7+0.1</f>
        <v>7.3999999999999986</v>
      </c>
      <c r="B8" s="12" t="s">
        <v>152</v>
      </c>
      <c r="C8" s="13" t="s">
        <v>152</v>
      </c>
      <c r="D8" s="8">
        <v>40</v>
      </c>
      <c r="E8" s="11">
        <f t="shared" si="1"/>
        <v>0.48958333333333331</v>
      </c>
      <c r="H8" s="15"/>
    </row>
    <row r="9" spans="1:8" ht="12.9" x14ac:dyDescent="0.35">
      <c r="A9" s="8">
        <f t="shared" si="0"/>
        <v>7.4999999999999982</v>
      </c>
      <c r="B9" s="12" t="s">
        <v>152</v>
      </c>
      <c r="C9" s="13" t="s">
        <v>152</v>
      </c>
      <c r="D9" s="8">
        <v>5</v>
      </c>
      <c r="E9" s="11">
        <f t="shared" si="1"/>
        <v>0.51736111111111105</v>
      </c>
      <c r="G9" s="13"/>
      <c r="H9" s="15"/>
    </row>
    <row r="10" spans="1:8" ht="12.9" x14ac:dyDescent="0.3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0.52083333333333326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14-Mar PM1: More comment resoluition, TG closing </v>
      </c>
      <c r="C12" s="13"/>
      <c r="D12" s="8"/>
      <c r="E12" s="14">
        <f>Summary!$C$13</f>
        <v>0.5625</v>
      </c>
      <c r="G12" s="13"/>
    </row>
    <row r="13" spans="1:8" ht="12.9" x14ac:dyDescent="0.35">
      <c r="A13" s="8">
        <f t="shared" si="0"/>
        <v>8.1</v>
      </c>
      <c r="B13" s="12" t="s">
        <v>244</v>
      </c>
      <c r="C13" s="13" t="s">
        <v>152</v>
      </c>
      <c r="D13" s="21">
        <v>30</v>
      </c>
      <c r="E13" s="11">
        <f t="shared" si="1"/>
        <v>0.5625</v>
      </c>
      <c r="G13" s="13"/>
    </row>
    <row r="14" spans="1:8" ht="12.9" x14ac:dyDescent="0.35">
      <c r="A14" s="8">
        <f t="shared" ref="A14:A20" si="2">A13+0.1</f>
        <v>8.1999999999999993</v>
      </c>
      <c r="B14" s="12" t="s">
        <v>152</v>
      </c>
      <c r="C14" s="20" t="s">
        <v>152</v>
      </c>
      <c r="D14" s="21">
        <v>20</v>
      </c>
      <c r="E14" s="11">
        <f t="shared" si="1"/>
        <v>0.58333333333333337</v>
      </c>
    </row>
    <row r="15" spans="1:8" ht="12.9" x14ac:dyDescent="0.35">
      <c r="A15" s="8">
        <f t="shared" si="2"/>
        <v>8.2999999999999989</v>
      </c>
      <c r="B15" s="12" t="s">
        <v>168</v>
      </c>
      <c r="C15" s="13" t="s">
        <v>1</v>
      </c>
      <c r="D15" s="21">
        <v>20</v>
      </c>
      <c r="E15" s="11">
        <f t="shared" si="1"/>
        <v>0.59722222222222221</v>
      </c>
      <c r="G15"/>
    </row>
    <row r="16" spans="1:8" ht="12.9" x14ac:dyDescent="0.35">
      <c r="A16" s="8">
        <f t="shared" si="2"/>
        <v>8.3999999999999986</v>
      </c>
      <c r="B16" s="12" t="s">
        <v>153</v>
      </c>
      <c r="C16" s="13" t="s">
        <v>169</v>
      </c>
      <c r="D16" s="21">
        <v>20</v>
      </c>
      <c r="E16" s="11">
        <f t="shared" si="1"/>
        <v>0.61111111111111105</v>
      </c>
      <c r="G16"/>
    </row>
    <row r="17" spans="1:8" ht="12.9" x14ac:dyDescent="0.35">
      <c r="A17" s="8">
        <f t="shared" si="2"/>
        <v>8.4999999999999982</v>
      </c>
      <c r="B17" s="12" t="s">
        <v>243</v>
      </c>
      <c r="C17" s="13" t="s">
        <v>150</v>
      </c>
      <c r="D17" s="21">
        <v>20</v>
      </c>
      <c r="E17" s="11">
        <f t="shared" si="1"/>
        <v>0.62499999999999989</v>
      </c>
      <c r="G17" s="13" t="s">
        <v>167</v>
      </c>
    </row>
    <row r="18" spans="1:8" ht="12.9" x14ac:dyDescent="0.35">
      <c r="A18" s="8">
        <f t="shared" si="2"/>
        <v>8.5999999999999979</v>
      </c>
      <c r="B18" s="12" t="s">
        <v>10</v>
      </c>
      <c r="C18" s="20" t="s">
        <v>4</v>
      </c>
      <c r="D18" s="21">
        <v>10</v>
      </c>
      <c r="E18" s="11">
        <f t="shared" si="1"/>
        <v>0.63888888888888873</v>
      </c>
      <c r="G18" s="13"/>
    </row>
    <row r="19" spans="1:8" ht="12.9" x14ac:dyDescent="0.35">
      <c r="A19" s="8">
        <f t="shared" si="2"/>
        <v>8.6999999999999975</v>
      </c>
      <c r="B19" s="22" t="s">
        <v>23</v>
      </c>
      <c r="C19" s="20"/>
      <c r="D19" s="21"/>
      <c r="E19" s="11">
        <f t="shared" si="1"/>
        <v>0.64583333333333315</v>
      </c>
      <c r="G19" s="13"/>
    </row>
    <row r="20" spans="1:8" ht="12.9" x14ac:dyDescent="0.35">
      <c r="A20" s="8"/>
      <c r="E20" s="11"/>
    </row>
    <row r="22" spans="1:8" ht="12.9" x14ac:dyDescent="0.35">
      <c r="A22" s="8"/>
    </row>
    <row r="23" spans="1:8" ht="12.9" x14ac:dyDescent="0.35">
      <c r="A23" s="8"/>
    </row>
    <row r="24" spans="1:8" ht="12.9" x14ac:dyDescent="0.35">
      <c r="G24" s="13"/>
      <c r="H24" s="15"/>
    </row>
    <row r="25" spans="1:8" x14ac:dyDescent="0.3">
      <c r="D25"/>
    </row>
    <row r="27" spans="1:8" ht="12.9" x14ac:dyDescent="0.35">
      <c r="A27" s="8"/>
      <c r="B27" s="27" t="str">
        <f>Summary!B$15</f>
        <v>Thursday 14-Mar PM2: Working Group Closing</v>
      </c>
      <c r="C27" s="13"/>
      <c r="D27" s="8"/>
      <c r="E27" s="31">
        <f>Summary!$C$15</f>
        <v>0.66666666666666663</v>
      </c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J11" sqref="J11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93</v>
      </c>
      <c r="C1" t="s">
        <v>94</v>
      </c>
      <c r="D1" t="s">
        <v>95</v>
      </c>
      <c r="E1" t="s">
        <v>96</v>
      </c>
      <c r="G1" s="35"/>
      <c r="H1" s="299" t="s">
        <v>103</v>
      </c>
      <c r="I1" s="298"/>
      <c r="J1" s="297" t="s">
        <v>104</v>
      </c>
      <c r="K1" s="298"/>
      <c r="L1" s="297" t="s">
        <v>105</v>
      </c>
      <c r="M1" s="298"/>
      <c r="N1" s="299" t="s">
        <v>106</v>
      </c>
      <c r="O1" s="299"/>
    </row>
    <row r="2" spans="1:15" x14ac:dyDescent="0.3">
      <c r="A2">
        <v>1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3">
      <c r="A3">
        <f>A2+1</f>
        <v>2</v>
      </c>
      <c r="G3" s="301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3">
      <c r="A4">
        <f t="shared" ref="A4:A24" si="0">A3+1</f>
        <v>3</v>
      </c>
      <c r="G4" s="301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3">
      <c r="A5">
        <f t="shared" si="0"/>
        <v>4</v>
      </c>
      <c r="G5" s="300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3">
      <c r="A6">
        <f t="shared" si="0"/>
        <v>5</v>
      </c>
      <c r="G6" s="301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3">
      <c r="A7">
        <f t="shared" si="0"/>
        <v>6</v>
      </c>
      <c r="C7" s="34"/>
      <c r="G7" s="301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3">
      <c r="A8">
        <f t="shared" si="0"/>
        <v>7</v>
      </c>
      <c r="G8" s="302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3">
      <c r="A9">
        <f>A8+1</f>
        <v>8</v>
      </c>
      <c r="G9" s="301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3">
      <c r="A10">
        <f t="shared" si="0"/>
        <v>9</v>
      </c>
      <c r="G10" s="301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97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2.45" x14ac:dyDescent="0.3"/>
  <cols>
    <col min="1" max="1" width="27.84375" customWidth="1"/>
    <col min="2" max="2" width="22.84375" customWidth="1"/>
  </cols>
  <sheetData>
    <row r="1" spans="1:4" ht="25.3" thickBot="1" x14ac:dyDescent="0.35">
      <c r="A1" s="161" t="s">
        <v>170</v>
      </c>
      <c r="B1" s="161" t="s">
        <v>171</v>
      </c>
      <c r="C1" s="161" t="s">
        <v>172</v>
      </c>
      <c r="D1" s="161" t="s">
        <v>173</v>
      </c>
    </row>
    <row r="2" spans="1:4" ht="24.9" x14ac:dyDescent="0.3">
      <c r="A2" t="s">
        <v>174</v>
      </c>
      <c r="B2" s="162" t="s">
        <v>178</v>
      </c>
      <c r="C2" t="s">
        <v>85</v>
      </c>
      <c r="D2" s="162" t="s">
        <v>175</v>
      </c>
    </row>
    <row r="3" spans="1:4" ht="24.9" x14ac:dyDescent="0.3">
      <c r="A3" t="s">
        <v>176</v>
      </c>
      <c r="B3" s="162" t="s">
        <v>179</v>
      </c>
      <c r="C3" t="s">
        <v>8</v>
      </c>
      <c r="D3" s="162" t="s">
        <v>177</v>
      </c>
    </row>
    <row r="4" spans="1:4" x14ac:dyDescent="0.3">
      <c r="B4" s="162"/>
      <c r="D4" s="162"/>
    </row>
    <row r="5" spans="1:4" x14ac:dyDescent="0.3">
      <c r="B5" s="162"/>
      <c r="D5" s="162"/>
    </row>
    <row r="6" spans="1:4" x14ac:dyDescent="0.3">
      <c r="B6" s="162"/>
      <c r="D6" s="162"/>
    </row>
    <row r="7" spans="1:4" x14ac:dyDescent="0.3">
      <c r="B7" s="162"/>
      <c r="D7" s="162"/>
    </row>
    <row r="8" spans="1:4" x14ac:dyDescent="0.3">
      <c r="A8" s="163"/>
      <c r="C8" s="160"/>
      <c r="D8" s="160"/>
    </row>
    <row r="11" spans="1:4" ht="12.9" thickBot="1" x14ac:dyDescent="0.35">
      <c r="A11" s="161"/>
      <c r="B11" s="161"/>
      <c r="C11" s="161"/>
      <c r="D11" s="161"/>
    </row>
    <row r="12" spans="1:4" x14ac:dyDescent="0.3">
      <c r="B12" s="162"/>
      <c r="D12" s="162"/>
    </row>
    <row r="13" spans="1:4" x14ac:dyDescent="0.3">
      <c r="B13" s="162"/>
      <c r="D13" s="162"/>
    </row>
    <row r="14" spans="1:4" x14ac:dyDescent="0.3">
      <c r="B14" s="162"/>
      <c r="D14" s="162"/>
    </row>
    <row r="15" spans="1:4" x14ac:dyDescent="0.3">
      <c r="B15" s="162"/>
      <c r="D15" s="162"/>
    </row>
    <row r="16" spans="1:4" x14ac:dyDescent="0.3">
      <c r="B16" s="162"/>
      <c r="D16" s="162"/>
    </row>
    <row r="17" spans="1:4" x14ac:dyDescent="0.3">
      <c r="B17" s="162"/>
      <c r="D17" s="162"/>
    </row>
    <row r="18" spans="1:4" x14ac:dyDescent="0.3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topLeftCell="B1" workbookViewId="0">
      <selection activeCell="G17" sqref="G17"/>
    </sheetView>
  </sheetViews>
  <sheetFormatPr defaultRowHeight="12.45" x14ac:dyDescent="0.3"/>
  <cols>
    <col min="1" max="1" width="50.4609375" customWidth="1"/>
    <col min="2" max="2" width="13.765625" customWidth="1"/>
    <col min="3" max="3" width="8.53515625" customWidth="1"/>
    <col min="4" max="4" width="16.3046875" customWidth="1"/>
    <col min="5" max="5" width="13.765625" customWidth="1"/>
    <col min="7" max="7" width="131.3046875" customWidth="1"/>
  </cols>
  <sheetData>
    <row r="1" spans="1:7" ht="12.9" x14ac:dyDescent="0.35">
      <c r="A1" t="s">
        <v>198</v>
      </c>
      <c r="B1" t="s">
        <v>199</v>
      </c>
      <c r="C1" t="s">
        <v>203</v>
      </c>
      <c r="D1" t="s">
        <v>204</v>
      </c>
      <c r="E1" t="s">
        <v>206</v>
      </c>
      <c r="F1" t="s">
        <v>258</v>
      </c>
      <c r="G1" s="304" t="s">
        <v>201</v>
      </c>
    </row>
    <row r="2" spans="1:7" ht="14.6" x14ac:dyDescent="0.3">
      <c r="A2" t="s">
        <v>202</v>
      </c>
      <c r="B2" t="s">
        <v>200</v>
      </c>
      <c r="C2">
        <v>30</v>
      </c>
      <c r="D2" t="s">
        <v>205</v>
      </c>
      <c r="E2" t="s">
        <v>207</v>
      </c>
      <c r="G2" s="303" t="s">
        <v>271</v>
      </c>
    </row>
    <row r="3" spans="1:7" ht="14.6" x14ac:dyDescent="0.3">
      <c r="A3" t="s">
        <v>210</v>
      </c>
      <c r="B3" t="s">
        <v>209</v>
      </c>
      <c r="C3">
        <v>30</v>
      </c>
      <c r="D3" t="s">
        <v>250</v>
      </c>
      <c r="E3" t="s">
        <v>211</v>
      </c>
      <c r="G3" s="303"/>
    </row>
    <row r="4" spans="1:7" ht="14.6" x14ac:dyDescent="0.3">
      <c r="A4" t="s">
        <v>214</v>
      </c>
      <c r="B4" t="s">
        <v>213</v>
      </c>
      <c r="C4">
        <v>20</v>
      </c>
      <c r="E4" t="s">
        <v>251</v>
      </c>
      <c r="G4" s="303" t="s">
        <v>255</v>
      </c>
    </row>
    <row r="5" spans="1:7" ht="14.6" x14ac:dyDescent="0.3">
      <c r="A5" t="s">
        <v>215</v>
      </c>
      <c r="B5" t="s">
        <v>213</v>
      </c>
      <c r="C5">
        <v>30</v>
      </c>
      <c r="E5" t="s">
        <v>211</v>
      </c>
      <c r="G5" s="303" t="s">
        <v>256</v>
      </c>
    </row>
    <row r="6" spans="1:7" ht="14.6" x14ac:dyDescent="0.3">
      <c r="A6" t="s">
        <v>216</v>
      </c>
      <c r="B6" t="s">
        <v>213</v>
      </c>
      <c r="C6">
        <v>30</v>
      </c>
      <c r="E6" t="s">
        <v>211</v>
      </c>
      <c r="G6" s="303" t="s">
        <v>257</v>
      </c>
    </row>
    <row r="7" spans="1:7" ht="14.6" x14ac:dyDescent="0.3">
      <c r="A7" t="s">
        <v>219</v>
      </c>
      <c r="B7" t="s">
        <v>213</v>
      </c>
      <c r="C7">
        <v>10</v>
      </c>
      <c r="E7" t="s">
        <v>251</v>
      </c>
      <c r="F7" t="s">
        <v>220</v>
      </c>
      <c r="G7" s="303" t="s">
        <v>221</v>
      </c>
    </row>
    <row r="8" spans="1:7" ht="14.6" x14ac:dyDescent="0.3">
      <c r="A8" t="s">
        <v>217</v>
      </c>
      <c r="B8" t="s">
        <v>213</v>
      </c>
      <c r="C8">
        <v>5</v>
      </c>
      <c r="E8" t="s">
        <v>251</v>
      </c>
      <c r="F8" t="s">
        <v>220</v>
      </c>
      <c r="G8" s="303" t="s">
        <v>222</v>
      </c>
    </row>
    <row r="9" spans="1:7" ht="14.6" x14ac:dyDescent="0.3">
      <c r="A9" t="s">
        <v>218</v>
      </c>
      <c r="B9" t="s">
        <v>213</v>
      </c>
      <c r="C9">
        <v>10</v>
      </c>
      <c r="E9" t="s">
        <v>251</v>
      </c>
      <c r="F9" t="s">
        <v>220</v>
      </c>
      <c r="G9" s="303" t="s">
        <v>223</v>
      </c>
    </row>
    <row r="10" spans="1:7" ht="14.6" x14ac:dyDescent="0.3">
      <c r="A10" t="s">
        <v>224</v>
      </c>
      <c r="B10" t="s">
        <v>225</v>
      </c>
      <c r="C10">
        <v>15</v>
      </c>
      <c r="E10" t="s">
        <v>251</v>
      </c>
      <c r="F10" t="s">
        <v>220</v>
      </c>
      <c r="G10" s="303" t="s">
        <v>226</v>
      </c>
    </row>
    <row r="11" spans="1:7" ht="14.6" x14ac:dyDescent="0.3">
      <c r="A11" t="s">
        <v>228</v>
      </c>
      <c r="B11" t="s">
        <v>227</v>
      </c>
      <c r="C11">
        <v>30</v>
      </c>
      <c r="D11" t="s">
        <v>229</v>
      </c>
      <c r="E11" t="s">
        <v>211</v>
      </c>
      <c r="G11" s="303" t="s">
        <v>232</v>
      </c>
    </row>
    <row r="12" spans="1:7" ht="14.6" x14ac:dyDescent="0.3">
      <c r="A12" t="s">
        <v>230</v>
      </c>
      <c r="B12" t="s">
        <v>227</v>
      </c>
      <c r="C12">
        <v>10</v>
      </c>
      <c r="E12" t="s">
        <v>252</v>
      </c>
      <c r="G12" s="303" t="s">
        <v>231</v>
      </c>
    </row>
    <row r="13" spans="1:7" ht="14.6" x14ac:dyDescent="0.3">
      <c r="A13" t="s">
        <v>234</v>
      </c>
      <c r="B13" t="s">
        <v>233</v>
      </c>
      <c r="C13">
        <v>30</v>
      </c>
      <c r="E13" t="s">
        <v>211</v>
      </c>
      <c r="F13" t="s">
        <v>220</v>
      </c>
      <c r="G13" s="303" t="s">
        <v>235</v>
      </c>
    </row>
    <row r="14" spans="1:7" x14ac:dyDescent="0.3">
      <c r="A14" s="34" t="s">
        <v>236</v>
      </c>
      <c r="B14" t="s">
        <v>4</v>
      </c>
      <c r="C14" t="s">
        <v>237</v>
      </c>
      <c r="D14" t="s">
        <v>253</v>
      </c>
      <c r="E14" t="s">
        <v>254</v>
      </c>
    </row>
    <row r="15" spans="1:7" x14ac:dyDescent="0.3">
      <c r="A15" t="s">
        <v>239</v>
      </c>
      <c r="B15" t="s">
        <v>238</v>
      </c>
      <c r="C15">
        <v>20</v>
      </c>
      <c r="D15" t="s">
        <v>250</v>
      </c>
      <c r="E15" t="s">
        <v>251</v>
      </c>
    </row>
    <row r="16" spans="1:7" x14ac:dyDescent="0.3">
      <c r="A16" t="s">
        <v>260</v>
      </c>
      <c r="B16" t="s">
        <v>238</v>
      </c>
      <c r="C16">
        <v>30</v>
      </c>
      <c r="E16" t="s">
        <v>252</v>
      </c>
    </row>
    <row r="17" spans="1:7" x14ac:dyDescent="0.3">
      <c r="A17" t="s">
        <v>261</v>
      </c>
      <c r="B17" t="s">
        <v>262</v>
      </c>
      <c r="C17">
        <v>45</v>
      </c>
      <c r="E17" t="s">
        <v>263</v>
      </c>
      <c r="G17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2024-03-11T18:41:20Z</dcterms:modified>
</cp:coreProperties>
</file>