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58D04996-E58D-46FB-B65A-2E9471006CEE}" xr6:coauthVersionLast="47" xr6:coauthVersionMax="47" xr10:uidLastSave="{00000000-0000-0000-0000-000000000000}"/>
  <bookViews>
    <workbookView xWindow="-46188" yWindow="-108" windowWidth="23256" windowHeight="12456" activeTab="1" xr2:uid="{C7D439AB-A292-4D3C-845D-35F70A465632}"/>
  </bookViews>
  <sheets>
    <sheet name="Summary" sheetId="1" r:id="rId1"/>
    <sheet name="Agenda Details" sheetId="2" r:id="rId2"/>
    <sheet name="Time zone help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6" i="2"/>
  <c r="C25" i="2"/>
  <c r="C19" i="2" l="1"/>
  <c r="C12" i="2" l="1"/>
  <c r="F64" i="2"/>
  <c r="F58" i="2"/>
  <c r="F53" i="2"/>
  <c r="F48" i="2"/>
  <c r="F42" i="2"/>
  <c r="F37" i="2"/>
  <c r="F33" i="2"/>
  <c r="F29" i="2"/>
  <c r="F22" i="2"/>
  <c r="F16" i="2"/>
  <c r="F10" i="2"/>
  <c r="F4" i="2"/>
  <c r="E33" i="2"/>
  <c r="E34" i="2" s="1"/>
  <c r="E35" i="2" s="1"/>
  <c r="E29" i="2"/>
  <c r="E30" i="2" s="1"/>
  <c r="E31" i="2" s="1"/>
  <c r="E22" i="2"/>
  <c r="E23" i="2" s="1"/>
  <c r="E24" i="2" s="1"/>
  <c r="E25" i="2" s="1"/>
  <c r="E26" i="2" s="1"/>
  <c r="E27" i="2" s="1"/>
  <c r="E16" i="2"/>
  <c r="E17" i="2" s="1"/>
  <c r="E10" i="2"/>
  <c r="E11" i="2" s="1"/>
  <c r="E12" i="2" s="1"/>
  <c r="E13" i="2" s="1"/>
  <c r="E14" i="2" s="1"/>
  <c r="E4" i="2"/>
  <c r="E5" i="2" s="1"/>
  <c r="E6" i="2" s="1"/>
  <c r="E7" i="2" s="1"/>
  <c r="E8" i="2" s="1"/>
  <c r="E9" i="2" s="1"/>
  <c r="E37" i="2"/>
  <c r="E38" i="2" s="1"/>
  <c r="E39" i="2" s="1"/>
  <c r="E40" i="2" s="1"/>
  <c r="C64" i="2"/>
  <c r="C4" i="2"/>
  <c r="C48" i="2"/>
  <c r="E64" i="2"/>
  <c r="E65" i="2" s="1"/>
  <c r="E66" i="2" s="1"/>
  <c r="E67" i="2" s="1"/>
  <c r="E68" i="2" s="1"/>
  <c r="E69" i="2" s="1"/>
  <c r="E58" i="2"/>
  <c r="E59" i="2" s="1"/>
  <c r="E60" i="2" s="1"/>
  <c r="E61" i="2" s="1"/>
  <c r="E62" i="2" s="1"/>
  <c r="E53" i="2"/>
  <c r="E54" i="2" s="1"/>
  <c r="E55" i="2" s="1"/>
  <c r="E56" i="2" s="1"/>
  <c r="E48" i="2"/>
  <c r="E49" i="2" s="1"/>
  <c r="E50" i="2" s="1"/>
  <c r="E51" i="2" s="1"/>
  <c r="E42" i="2"/>
  <c r="E43" i="2" s="1"/>
  <c r="E44" i="2" s="1"/>
  <c r="E45" i="2" s="1"/>
  <c r="E46" i="2" s="1"/>
  <c r="C29" i="2"/>
  <c r="C60" i="2"/>
  <c r="C55" i="2"/>
  <c r="C50" i="2"/>
  <c r="C39" i="2"/>
  <c r="C33" i="2"/>
  <c r="B6" i="2"/>
  <c r="B7" i="2" s="1"/>
  <c r="B8" i="2" s="1"/>
  <c r="B11" i="2" s="1"/>
  <c r="B12" i="2" s="1"/>
  <c r="B13" i="2" s="1"/>
  <c r="B14" i="2" s="1"/>
  <c r="A10" i="2"/>
  <c r="C7" i="2"/>
  <c r="G13" i="1"/>
  <c r="G12" i="1"/>
  <c r="G11" i="1"/>
  <c r="G10" i="1"/>
  <c r="G9" i="1"/>
  <c r="G8" i="1"/>
  <c r="G7" i="1"/>
  <c r="G6" i="1"/>
  <c r="G5" i="1"/>
  <c r="G4" i="1"/>
  <c r="G3" i="1"/>
  <c r="G2" i="1"/>
  <c r="A4" i="2"/>
  <c r="B17" i="2" l="1"/>
  <c r="B18" i="2" s="1"/>
  <c r="E18" i="2"/>
  <c r="E19" i="2" s="1"/>
  <c r="E20" i="2" s="1"/>
  <c r="B19" i="2" l="1"/>
  <c r="B20" i="2" s="1"/>
  <c r="B23" i="2" s="1"/>
  <c r="B24" i="2" s="1"/>
  <c r="B25" i="2" s="1"/>
  <c r="A4" i="1"/>
  <c r="A5" i="1"/>
  <c r="B30" i="2" l="1"/>
  <c r="B31" i="2" s="1"/>
  <c r="B26" i="2"/>
  <c r="B27" i="2" s="1"/>
  <c r="A7" i="1"/>
  <c r="A22" i="2"/>
  <c r="A6" i="1"/>
  <c r="A16" i="2"/>
  <c r="B34" i="2" l="1"/>
  <c r="B35" i="2" s="1"/>
  <c r="A8" i="1"/>
  <c r="A29" i="2"/>
  <c r="A9" i="1"/>
  <c r="A33" i="2"/>
  <c r="B39" i="2" l="1"/>
  <c r="B40" i="2" s="1"/>
  <c r="B43" i="2" s="1"/>
  <c r="B44" i="2" s="1"/>
  <c r="B45" i="2" s="1"/>
  <c r="B50" i="2" s="1"/>
  <c r="B51" i="2" s="1"/>
  <c r="B54" i="2" s="1"/>
  <c r="B55" i="2" s="1"/>
  <c r="B56" i="2" s="1"/>
  <c r="B59" i="2" s="1"/>
  <c r="B60" i="2" s="1"/>
  <c r="B61" i="2" s="1"/>
  <c r="A11" i="1"/>
  <c r="A42" i="2"/>
  <c r="A10" i="1"/>
  <c r="A37" i="2"/>
  <c r="B62" i="2" l="1"/>
  <c r="B65" i="2" s="1"/>
  <c r="B66" i="2" s="1"/>
  <c r="B67" i="2" s="1"/>
  <c r="B68" i="2" s="1"/>
  <c r="B69" i="2" s="1"/>
  <c r="A12" i="1"/>
  <c r="A58" i="2" s="1"/>
  <c r="A48" i="2"/>
  <c r="A13" i="1"/>
  <c r="A64" i="2" s="1"/>
  <c r="A53" i="2"/>
</calcChain>
</file>

<file path=xl/sharedStrings.xml><?xml version="1.0" encoding="utf-8"?>
<sst xmlns="http://schemas.openxmlformats.org/spreadsheetml/2006/main" count="173" uniqueCount="101">
  <si>
    <t>Call Date</t>
  </si>
  <si>
    <t>MLME and MCPS</t>
  </si>
  <si>
    <t>One to Many</t>
  </si>
  <si>
    <t>Compact Frame</t>
  </si>
  <si>
    <t>TBA</t>
  </si>
  <si>
    <t>Happy New  Year!</t>
  </si>
  <si>
    <t>(ad hoc)</t>
  </si>
  <si>
    <t>Joint with 802.11 CoxSC</t>
  </si>
  <si>
    <t>MMS / NBMSS</t>
  </si>
  <si>
    <t>Alex</t>
  </si>
  <si>
    <t>Rojan</t>
  </si>
  <si>
    <t>Item</t>
  </si>
  <si>
    <t>Description</t>
  </si>
  <si>
    <t>Notes</t>
  </si>
  <si>
    <t>Start (PT)</t>
  </si>
  <si>
    <t>UTC</t>
  </si>
  <si>
    <t xml:space="preserve">Hour </t>
  </si>
  <si>
    <t>Duration</t>
  </si>
  <si>
    <t>Opening and policy reminders</t>
  </si>
  <si>
    <t>Editors Report</t>
  </si>
  <si>
    <t>Recess</t>
  </si>
  <si>
    <t>Opening and reminders</t>
  </si>
  <si>
    <t>Ad hoc topic (TBD)</t>
  </si>
  <si>
    <t>Proposed Main Theme(s)</t>
  </si>
  <si>
    <t xml:space="preserve">Opening of interim TG meeting </t>
  </si>
  <si>
    <t>Close of interim TG meeting</t>
  </si>
  <si>
    <t>Start PT</t>
  </si>
  <si>
    <t>March planning</t>
  </si>
  <si>
    <t>Editor's report</t>
  </si>
  <si>
    <t>Local Time</t>
  </si>
  <si>
    <t>Time Zone</t>
  </si>
  <si>
    <t>UTC Offset</t>
  </si>
  <si>
    <t>Tuesday, 30 January 2024, 06:00:00</t>
  </si>
  <si>
    <t>PST</t>
  </si>
  <si>
    <t>UTC-8 hours</t>
  </si>
  <si>
    <t>Tuesday, 30 January 2024, 09:00:00</t>
  </si>
  <si>
    <t>EST</t>
  </si>
  <si>
    <t>UTC-5 hours</t>
  </si>
  <si>
    <t>Tuesday, 30 January 2024, 14:00:00</t>
  </si>
  <si>
    <t>GMT</t>
  </si>
  <si>
    <t>Tuesday, 30 January 2024, 15:00:00</t>
  </si>
  <si>
    <t>CET</t>
  </si>
  <si>
    <t>UTC+1 hour</t>
  </si>
  <si>
    <t>Tuesday, 30 January 2024, 22:00:00</t>
  </si>
  <si>
    <t>CST</t>
  </si>
  <si>
    <t>UTC+8 hours</t>
  </si>
  <si>
    <t>Tuesday, 30 January 2024, 23:00:00</t>
  </si>
  <si>
    <t>KST</t>
  </si>
  <si>
    <t>UTC+9 hours</t>
  </si>
  <si>
    <t>Tuesday, 30 January 2024, 18:00:00</t>
  </si>
  <si>
    <t>Wednesday, 31 January 2024, 00:00:00</t>
  </si>
  <si>
    <t>Wednesday, 31 January 2024, 07:00:00</t>
  </si>
  <si>
    <t>Wednesday, 31 January 2024, 08:00:00</t>
  </si>
  <si>
    <t>Second hour</t>
  </si>
  <si>
    <t>First hour</t>
  </si>
  <si>
    <t>TG 4ab Interim Meeting, January30 through March 5</t>
  </si>
  <si>
    <t>Agenda Details</t>
  </si>
  <si>
    <t>Presenter/Lead</t>
  </si>
  <si>
    <t>Chair</t>
  </si>
  <si>
    <t>Editor</t>
  </si>
  <si>
    <t>Alex, Tero</t>
  </si>
  <si>
    <t>Marc E.</t>
  </si>
  <si>
    <t>TBD</t>
  </si>
  <si>
    <t>Document link</t>
  </si>
  <si>
    <t>https://mentor.ieee.org/802.15/dcn/24/15-24-0103-00-04ab-draftc-comment-resolution-1-30-2024.docx</t>
  </si>
  <si>
    <t>https://mentor.ieee.org/802.15/dcn/24/15-24-0104-00-04ab-proposed-comments-resolution-on-compact-frame-follow-up.docx</t>
  </si>
  <si>
    <t>Bin Q.</t>
  </si>
  <si>
    <t>Compact Frame follow-up</t>
  </si>
  <si>
    <t>Meeting Logistics</t>
  </si>
  <si>
    <t>https://mentor.ieee.org/802.15/dcn/24/15-24-0103-01-04ab-draftc-comment-resolution-1-30-2024.docx</t>
  </si>
  <si>
    <t>Follow-up and approval of DCN 15-24-0104</t>
  </si>
  <si>
    <t>Rojan, Youngwan</t>
  </si>
  <si>
    <t>Adjourn</t>
  </si>
  <si>
    <t>MMS Short term parameters</t>
  </si>
  <si>
    <t>Coexistence (Joint w/11)</t>
  </si>
  <si>
    <t>https://mentor.ieee.org/802.15/dcn/24/15-24-0104-01-04ab-proposed-comments-resolution-on-compact-frame-follow-up.docx</t>
  </si>
  <si>
    <t>Bin Q</t>
  </si>
  <si>
    <t>Hongwon</t>
  </si>
  <si>
    <t>https://mentor.ieee.org/802.15/dcn/24/15-24-0110-00-04ab-proposed-resolution-for-mms-short-term-operating-parameters.docx</t>
  </si>
  <si>
    <t>15-24-0110</t>
  </si>
  <si>
    <t>15-24-0108</t>
  </si>
  <si>
    <t>15-24-0104</t>
  </si>
  <si>
    <t>15-24-0103</t>
  </si>
  <si>
    <t>https://mentor.ieee.org/802.15/dcn/24/15-24-0103-02-04ab-draftc-comment-resolution-1-30-2024.docx</t>
  </si>
  <si>
    <t>https://mentor.ieee.org/802.15/dcn/24/15-24-0105-01-04ab-interim-call-slides-jan-march.pptx</t>
  </si>
  <si>
    <t>15-24-0105</t>
  </si>
  <si>
    <t>https://mentor.ieee.org/802.15/dcn/24/15-24-0108-00-04ab-proposed-resolution-for-mms-mac-public-part1.docx</t>
  </si>
  <si>
    <t xml:space="preserve"> MMS MAC public part 1</t>
  </si>
  <si>
    <t>15-24-0109</t>
  </si>
  <si>
    <t>https://mentor.ieee.org/802.15/dcn/24/15-24-0109-00-04ab-proposed-comments-resolution-on-one-to-many-ranging.docx</t>
  </si>
  <si>
    <t>One to many</t>
  </si>
  <si>
    <t>Carl</t>
  </si>
  <si>
    <t>Ad hoc topic: MMS UWB options (ad hoc)</t>
  </si>
  <si>
    <t>DCN 15-24-0104 follow-up</t>
  </si>
  <si>
    <t>MMS Ranging packet and MMS UWB Control packet</t>
  </si>
  <si>
    <t>One-to-many</t>
  </si>
  <si>
    <t>https://mentor.ieee.org/802.15/dcn/24/15-24-0112-00-04ab-proposed-resolution-for-hyperblock-security.docx</t>
  </si>
  <si>
    <t>https://mentor.ieee.org/802.15/dcn/24/15-24-0111-00-04ab-proposed-resolution-for-hyperblock-block-assignment.docx</t>
  </si>
  <si>
    <t xml:space="preserve">Hyperblock </t>
  </si>
  <si>
    <t>Hyperblock security</t>
  </si>
  <si>
    <t>Hyperblock assignment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</si>
</sst>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0" fillId="2" borderId="0" xfId="0" applyFill="1"/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left" wrapText="1" readingOrder="1"/>
    </xf>
    <xf numFmtId="0" fontId="2" fillId="3" borderId="1" xfId="0" applyFont="1" applyFill="1" applyBorder="1" applyAlignment="1">
      <alignment horizontal="left" vertical="top" wrapText="1" readingOrder="1"/>
    </xf>
    <xf numFmtId="0" fontId="2" fillId="4" borderId="2" xfId="0" applyFont="1" applyFill="1" applyBorder="1" applyAlignment="1">
      <alignment horizontal="left" wrapText="1" readingOrder="1"/>
    </xf>
    <xf numFmtId="0" fontId="2" fillId="4" borderId="0" xfId="0" applyFont="1" applyFill="1" applyAlignment="1">
      <alignment horizontal="left" wrapText="1" readingOrder="1"/>
    </xf>
    <xf numFmtId="0" fontId="0" fillId="4" borderId="0" xfId="0" applyFill="1"/>
    <xf numFmtId="0" fontId="2" fillId="4" borderId="2" xfId="0" applyFont="1" applyFill="1" applyBorder="1" applyAlignment="1">
      <alignment horizontal="left" vertical="top" wrapText="1" readingOrder="1"/>
    </xf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left"/>
    </xf>
    <xf numFmtId="0" fontId="3" fillId="6" borderId="0" xfId="0" applyFont="1" applyFill="1" applyAlignment="1">
      <alignment horizontal="center"/>
    </xf>
    <xf numFmtId="0" fontId="4" fillId="0" borderId="0" xfId="0" applyFont="1"/>
    <xf numFmtId="0" fontId="5" fillId="7" borderId="3" xfId="0" applyFont="1" applyFill="1" applyBorder="1" applyAlignment="1">
      <alignment horizontal="left"/>
    </xf>
    <xf numFmtId="0" fontId="5" fillId="7" borderId="3" xfId="0" applyFont="1" applyFill="1" applyBorder="1"/>
    <xf numFmtId="0" fontId="5" fillId="7" borderId="3" xfId="0" applyFont="1" applyFill="1" applyBorder="1" applyAlignment="1">
      <alignment horizontal="right"/>
    </xf>
    <xf numFmtId="0" fontId="0" fillId="6" borderId="0" xfId="0" applyFill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108-00-04ab-proposed-resolution-for-mms-mac-public-part1.docx" TargetMode="External"/><Relationship Id="rId3" Type="http://schemas.openxmlformats.org/officeDocument/2006/relationships/hyperlink" Target="https://mentor.ieee.org/802.15/dcn/24/15-24-0103-01-04ab-draftc-comment-resolution-1-30-2024.docx" TargetMode="External"/><Relationship Id="rId7" Type="http://schemas.openxmlformats.org/officeDocument/2006/relationships/hyperlink" Target="https://mentor.ieee.org/802.15/dcn/24/15-24-0105-01-04ab-interim-call-slides-jan-march.ppt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mentor.ieee.org/802.15/dcn/24/15-24-0104-00-04ab-proposed-comments-resolution-on-compact-frame-follow-up.docx" TargetMode="External"/><Relationship Id="rId1" Type="http://schemas.openxmlformats.org/officeDocument/2006/relationships/hyperlink" Target="https://mentor.ieee.org/802.15/dcn/24/15-24-0103-00-04ab-draftc-comment-resolution-1-30-2024.docx" TargetMode="External"/><Relationship Id="rId6" Type="http://schemas.openxmlformats.org/officeDocument/2006/relationships/hyperlink" Target="https://mentor.ieee.org/802.15/dcn/24/15-24-0103-02-04ab-draftc-comment-resolution-1-30-2024.docx" TargetMode="External"/><Relationship Id="rId11" Type="http://schemas.openxmlformats.org/officeDocument/2006/relationships/hyperlink" Target="https://mentor.ieee.org/802.15/dcn/24/15-24-0111-00-04ab-proposed-resolution-for-hyperblock-block-assignment.docx" TargetMode="External"/><Relationship Id="rId5" Type="http://schemas.openxmlformats.org/officeDocument/2006/relationships/hyperlink" Target="https://mentor.ieee.org/802.15/dcn/24/15-24-0110-00-04ab-proposed-resolution-for-mms-short-term-operating-parameters.docx" TargetMode="External"/><Relationship Id="rId10" Type="http://schemas.openxmlformats.org/officeDocument/2006/relationships/hyperlink" Target="https://mentor.ieee.org/802.15/dcn/24/15-24-0112-00-04ab-proposed-resolution-for-hyperblock-security.docx" TargetMode="External"/><Relationship Id="rId4" Type="http://schemas.openxmlformats.org/officeDocument/2006/relationships/hyperlink" Target="https://mentor.ieee.org/802.15/dcn/24/15-24-0104-01-04ab-proposed-comments-resolution-on-compact-frame-follow-up.docx" TargetMode="External"/><Relationship Id="rId9" Type="http://schemas.openxmlformats.org/officeDocument/2006/relationships/hyperlink" Target="https://mentor.ieee.org/802.15/dcn/24/15-24-0109-00-04ab-proposed-comments-resolution-on-one-to-many-ranging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15"/>
  <sheetViews>
    <sheetView workbookViewId="0">
      <selection activeCell="B10" sqref="B10"/>
    </sheetView>
  </sheetViews>
  <sheetFormatPr defaultRowHeight="14.4" x14ac:dyDescent="0.3"/>
  <cols>
    <col min="1" max="1" width="15.109375" style="1" customWidth="1"/>
    <col min="2" max="2" width="26.6640625" customWidth="1"/>
    <col min="5" max="5" width="35.88671875" style="7" customWidth="1"/>
  </cols>
  <sheetData>
    <row r="1" spans="1:7" x14ac:dyDescent="0.3">
      <c r="A1" s="1" t="s">
        <v>0</v>
      </c>
      <c r="B1" t="s">
        <v>23</v>
      </c>
      <c r="C1" t="s">
        <v>16</v>
      </c>
      <c r="E1" s="7" t="s">
        <v>13</v>
      </c>
      <c r="F1" t="s">
        <v>14</v>
      </c>
      <c r="G1" t="s">
        <v>15</v>
      </c>
    </row>
    <row r="2" spans="1:7" x14ac:dyDescent="0.3">
      <c r="A2" s="2">
        <v>45321</v>
      </c>
      <c r="B2" t="s">
        <v>8</v>
      </c>
      <c r="C2">
        <v>1</v>
      </c>
      <c r="D2" t="s">
        <v>9</v>
      </c>
      <c r="E2" s="7" t="s">
        <v>24</v>
      </c>
      <c r="F2" s="4">
        <v>0.25</v>
      </c>
      <c r="G2" s="4">
        <f t="shared" ref="G2:G13" si="0">F2+TIME(8,0,0)</f>
        <v>0.58333333333333326</v>
      </c>
    </row>
    <row r="3" spans="1:7" x14ac:dyDescent="0.3">
      <c r="A3" s="2">
        <v>45321</v>
      </c>
      <c r="B3" t="s">
        <v>8</v>
      </c>
      <c r="C3">
        <v>2</v>
      </c>
      <c r="D3" t="s">
        <v>9</v>
      </c>
      <c r="F3" s="4">
        <v>0.625</v>
      </c>
      <c r="G3" s="4">
        <f t="shared" si="0"/>
        <v>0.95833333333333326</v>
      </c>
    </row>
    <row r="4" spans="1:7" x14ac:dyDescent="0.3">
      <c r="A4" s="2">
        <f t="shared" ref="A4:A13" si="1">A2+7</f>
        <v>45328</v>
      </c>
      <c r="B4" t="s">
        <v>93</v>
      </c>
      <c r="C4">
        <v>1</v>
      </c>
      <c r="F4" s="4">
        <v>0.25</v>
      </c>
      <c r="G4" s="4">
        <f t="shared" si="0"/>
        <v>0.58333333333333326</v>
      </c>
    </row>
    <row r="5" spans="1:7" x14ac:dyDescent="0.3">
      <c r="A5" s="2">
        <f t="shared" si="1"/>
        <v>45328</v>
      </c>
      <c r="B5" t="s">
        <v>73</v>
      </c>
      <c r="C5">
        <v>2</v>
      </c>
      <c r="D5" t="s">
        <v>10</v>
      </c>
      <c r="F5" s="4">
        <v>0.625</v>
      </c>
      <c r="G5" s="4">
        <f t="shared" si="0"/>
        <v>0.95833333333333326</v>
      </c>
    </row>
    <row r="6" spans="1:7" x14ac:dyDescent="0.3">
      <c r="A6" s="2">
        <f t="shared" si="1"/>
        <v>45335</v>
      </c>
      <c r="B6" s="3" t="s">
        <v>5</v>
      </c>
      <c r="C6" s="3">
        <v>1</v>
      </c>
      <c r="E6" s="7" t="s">
        <v>6</v>
      </c>
      <c r="F6" s="4">
        <v>0.25</v>
      </c>
      <c r="G6" s="4">
        <f t="shared" si="0"/>
        <v>0.58333333333333326</v>
      </c>
    </row>
    <row r="7" spans="1:7" x14ac:dyDescent="0.3">
      <c r="A7" s="2">
        <f t="shared" si="1"/>
        <v>45335</v>
      </c>
      <c r="B7" s="3" t="s">
        <v>5</v>
      </c>
      <c r="C7" s="3">
        <v>2</v>
      </c>
      <c r="E7" s="7" t="s">
        <v>6</v>
      </c>
      <c r="F7" s="4">
        <v>0.625</v>
      </c>
      <c r="G7" s="4">
        <f t="shared" si="0"/>
        <v>0.95833333333333326</v>
      </c>
    </row>
    <row r="8" spans="1:7" x14ac:dyDescent="0.3">
      <c r="A8" s="2">
        <f t="shared" si="1"/>
        <v>45342</v>
      </c>
      <c r="B8" t="s">
        <v>3</v>
      </c>
      <c r="C8">
        <v>1</v>
      </c>
      <c r="F8" s="4">
        <v>0.25</v>
      </c>
      <c r="G8" s="4">
        <f t="shared" si="0"/>
        <v>0.58333333333333326</v>
      </c>
    </row>
    <row r="9" spans="1:7" x14ac:dyDescent="0.3">
      <c r="A9" s="2">
        <f t="shared" si="1"/>
        <v>45342</v>
      </c>
      <c r="B9" t="s">
        <v>98</v>
      </c>
      <c r="C9">
        <v>2</v>
      </c>
      <c r="D9" t="s">
        <v>71</v>
      </c>
      <c r="F9" s="4">
        <v>0.625</v>
      </c>
      <c r="G9" s="4">
        <f t="shared" si="0"/>
        <v>0.95833333333333326</v>
      </c>
    </row>
    <row r="10" spans="1:7" x14ac:dyDescent="0.3">
      <c r="A10" s="2">
        <f t="shared" si="1"/>
        <v>45349</v>
      </c>
      <c r="B10" t="s">
        <v>74</v>
      </c>
      <c r="C10">
        <v>1</v>
      </c>
      <c r="E10" s="7" t="s">
        <v>7</v>
      </c>
      <c r="F10" s="4">
        <v>0.25</v>
      </c>
      <c r="G10" s="4">
        <f t="shared" si="0"/>
        <v>0.58333333333333326</v>
      </c>
    </row>
    <row r="11" spans="1:7" x14ac:dyDescent="0.3">
      <c r="A11" s="2">
        <f t="shared" si="1"/>
        <v>45349</v>
      </c>
      <c r="B11" t="s">
        <v>2</v>
      </c>
      <c r="C11">
        <v>2</v>
      </c>
      <c r="D11" t="s">
        <v>66</v>
      </c>
      <c r="F11" s="4">
        <v>0.625</v>
      </c>
      <c r="G11" s="4">
        <f t="shared" si="0"/>
        <v>0.95833333333333326</v>
      </c>
    </row>
    <row r="12" spans="1:7" x14ac:dyDescent="0.3">
      <c r="A12" s="2">
        <f t="shared" si="1"/>
        <v>45356</v>
      </c>
      <c r="B12" t="s">
        <v>1</v>
      </c>
      <c r="C12">
        <v>1</v>
      </c>
      <c r="F12" s="4">
        <v>0.25</v>
      </c>
      <c r="G12" s="4">
        <f t="shared" si="0"/>
        <v>0.58333333333333326</v>
      </c>
    </row>
    <row r="13" spans="1:7" x14ac:dyDescent="0.3">
      <c r="A13" s="2">
        <f t="shared" si="1"/>
        <v>45356</v>
      </c>
      <c r="B13" t="s">
        <v>4</v>
      </c>
      <c r="C13">
        <v>2</v>
      </c>
      <c r="E13" s="7" t="s">
        <v>25</v>
      </c>
      <c r="F13" s="4">
        <v>0.625</v>
      </c>
      <c r="G13" s="4">
        <f t="shared" si="0"/>
        <v>0.95833333333333326</v>
      </c>
    </row>
    <row r="14" spans="1:7" x14ac:dyDescent="0.3">
      <c r="A14" s="2"/>
    </row>
    <row r="15" spans="1:7" x14ac:dyDescent="0.3">
      <c r="A1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69"/>
  <sheetViews>
    <sheetView tabSelected="1" topLeftCell="A35" zoomScale="120" zoomScaleNormal="120" workbookViewId="0">
      <selection activeCell="G46" sqref="G46"/>
    </sheetView>
  </sheetViews>
  <sheetFormatPr defaultRowHeight="14.4" x14ac:dyDescent="0.3"/>
  <cols>
    <col min="1" max="1" width="9.44140625" style="1" customWidth="1"/>
    <col min="2" max="2" width="5.88671875" style="27" customWidth="1"/>
    <col min="3" max="3" width="45.6640625" customWidth="1"/>
    <col min="4" max="4" width="8.33203125" customWidth="1"/>
    <col min="7" max="7" width="19.109375" style="27" customWidth="1"/>
    <col min="8" max="8" width="10.88671875" customWidth="1"/>
    <col min="9" max="9" width="18.6640625" customWidth="1"/>
  </cols>
  <sheetData>
    <row r="1" spans="1:9" ht="15.6" x14ac:dyDescent="0.3">
      <c r="A1" s="18"/>
      <c r="B1" s="24"/>
      <c r="C1" s="19" t="s">
        <v>55</v>
      </c>
      <c r="D1" s="17"/>
      <c r="E1" s="17"/>
      <c r="F1" s="17"/>
      <c r="G1" s="24"/>
    </row>
    <row r="2" spans="1:9" ht="15.6" x14ac:dyDescent="0.3">
      <c r="A2" s="18"/>
      <c r="B2" s="24"/>
      <c r="C2" s="19" t="s">
        <v>56</v>
      </c>
      <c r="D2" s="17"/>
      <c r="E2" s="17"/>
      <c r="F2" s="17"/>
      <c r="G2" s="24"/>
    </row>
    <row r="3" spans="1:9" s="20" customFormat="1" x14ac:dyDescent="0.3">
      <c r="A3" s="21" t="s">
        <v>0</v>
      </c>
      <c r="B3" s="25" t="s">
        <v>11</v>
      </c>
      <c r="C3" s="22" t="s">
        <v>12</v>
      </c>
      <c r="D3" s="23" t="s">
        <v>17</v>
      </c>
      <c r="E3" s="23" t="s">
        <v>26</v>
      </c>
      <c r="F3" s="23" t="s">
        <v>15</v>
      </c>
      <c r="G3" s="25" t="s">
        <v>57</v>
      </c>
      <c r="I3" s="20" t="s">
        <v>63</v>
      </c>
    </row>
    <row r="4" spans="1:9" s="5" customFormat="1" x14ac:dyDescent="0.3">
      <c r="A4" s="28">
        <f>Summary!$A$2</f>
        <v>45321</v>
      </c>
      <c r="B4" s="26"/>
      <c r="C4" s="5" t="str">
        <f>Summary!$E$2</f>
        <v xml:space="preserve">Opening of interim TG meeting </v>
      </c>
      <c r="E4" s="6">
        <f>Summary!F2</f>
        <v>0.25</v>
      </c>
      <c r="F4" s="6">
        <f>Summary!G2</f>
        <v>0.58333333333333326</v>
      </c>
      <c r="G4" s="26"/>
    </row>
    <row r="5" spans="1:9" x14ac:dyDescent="0.3">
      <c r="A5" s="2"/>
      <c r="B5" s="27">
        <v>1</v>
      </c>
      <c r="C5" t="s">
        <v>18</v>
      </c>
      <c r="D5">
        <v>15</v>
      </c>
      <c r="E5" s="4">
        <f>E4+TIME(0,D4,0)</f>
        <v>0.25</v>
      </c>
      <c r="F5" s="4"/>
      <c r="G5" s="27" t="s">
        <v>58</v>
      </c>
      <c r="H5" t="s">
        <v>85</v>
      </c>
      <c r="I5" s="29" t="s">
        <v>84</v>
      </c>
    </row>
    <row r="6" spans="1:9" x14ac:dyDescent="0.3">
      <c r="B6" s="27">
        <f>B5+1</f>
        <v>2</v>
      </c>
      <c r="C6" t="s">
        <v>19</v>
      </c>
      <c r="D6">
        <v>25</v>
      </c>
      <c r="E6" s="4">
        <f>E5+TIME(0,D5,0)</f>
        <v>0.26041666666666669</v>
      </c>
      <c r="G6" s="27" t="s">
        <v>59</v>
      </c>
    </row>
    <row r="7" spans="1:9" x14ac:dyDescent="0.3">
      <c r="B7" s="27">
        <f>B6+1</f>
        <v>3</v>
      </c>
      <c r="C7" t="str">
        <f>Summary!$B$2</f>
        <v>MMS / NBMSS</v>
      </c>
      <c r="D7">
        <v>15</v>
      </c>
      <c r="E7" s="4">
        <f>E6+TIME(0,D6,0)</f>
        <v>0.27777777777777779</v>
      </c>
      <c r="G7" s="27" t="s">
        <v>9</v>
      </c>
      <c r="H7" t="s">
        <v>82</v>
      </c>
      <c r="I7" s="29" t="s">
        <v>64</v>
      </c>
    </row>
    <row r="8" spans="1:9" x14ac:dyDescent="0.3">
      <c r="B8" s="27">
        <f>B7+1</f>
        <v>4</v>
      </c>
      <c r="C8" t="s">
        <v>68</v>
      </c>
      <c r="D8">
        <v>5</v>
      </c>
      <c r="E8" s="4">
        <f>E7+TIME(0,D7,0)</f>
        <v>0.28819444444444448</v>
      </c>
      <c r="G8" s="27" t="s">
        <v>58</v>
      </c>
    </row>
    <row r="9" spans="1:9" x14ac:dyDescent="0.3">
      <c r="C9" t="s">
        <v>20</v>
      </c>
      <c r="E9" s="4">
        <f>E8+TIME(0,D8,0)</f>
        <v>0.29166666666666669</v>
      </c>
    </row>
    <row r="10" spans="1:9" s="5" customFormat="1" x14ac:dyDescent="0.3">
      <c r="A10" s="28">
        <f>Summary!$A$3</f>
        <v>45321</v>
      </c>
      <c r="B10" s="26"/>
      <c r="E10" s="6">
        <f>Summary!F3</f>
        <v>0.625</v>
      </c>
      <c r="F10" s="6">
        <f>Summary!G3</f>
        <v>0.95833333333333326</v>
      </c>
      <c r="G10" s="26"/>
    </row>
    <row r="11" spans="1:9" x14ac:dyDescent="0.3">
      <c r="B11" s="27">
        <f>B8+1</f>
        <v>5</v>
      </c>
      <c r="C11" t="s">
        <v>21</v>
      </c>
      <c r="D11">
        <v>3</v>
      </c>
      <c r="E11" s="4">
        <f>E10+TIME(0,D10,0)</f>
        <v>0.625</v>
      </c>
      <c r="G11" s="27" t="s">
        <v>58</v>
      </c>
    </row>
    <row r="12" spans="1:9" x14ac:dyDescent="0.3">
      <c r="B12" s="27">
        <f>B11+1</f>
        <v>6</v>
      </c>
      <c r="C12" t="str">
        <f>Summary!$B$2</f>
        <v>MMS / NBMSS</v>
      </c>
      <c r="D12">
        <v>42</v>
      </c>
      <c r="E12" s="4">
        <f>E11+TIME(0,D11,0)</f>
        <v>0.62708333333333333</v>
      </c>
      <c r="G12" s="27" t="s">
        <v>9</v>
      </c>
      <c r="H12" t="s">
        <v>82</v>
      </c>
      <c r="I12" s="29" t="s">
        <v>69</v>
      </c>
    </row>
    <row r="13" spans="1:9" x14ac:dyDescent="0.3">
      <c r="B13" s="27">
        <f>B12+1</f>
        <v>7</v>
      </c>
      <c r="C13" t="s">
        <v>67</v>
      </c>
      <c r="D13">
        <v>15</v>
      </c>
      <c r="E13" s="4">
        <f>E12+TIME(0,D12,0)</f>
        <v>0.65625</v>
      </c>
      <c r="G13" s="27" t="s">
        <v>66</v>
      </c>
      <c r="H13" t="s">
        <v>81</v>
      </c>
      <c r="I13" s="29" t="s">
        <v>65</v>
      </c>
    </row>
    <row r="14" spans="1:9" x14ac:dyDescent="0.3">
      <c r="B14" s="27">
        <f>B13+1</f>
        <v>8</v>
      </c>
      <c r="C14" t="s">
        <v>20</v>
      </c>
      <c r="E14" s="4">
        <f>E13+TIME(0,D13,0)</f>
        <v>0.66666666666666663</v>
      </c>
    </row>
    <row r="15" spans="1:9" x14ac:dyDescent="0.3">
      <c r="E15" s="4"/>
    </row>
    <row r="16" spans="1:9" s="5" customFormat="1" x14ac:dyDescent="0.3">
      <c r="A16" s="28">
        <f>Summary!$A$4</f>
        <v>45328</v>
      </c>
      <c r="B16" s="26"/>
      <c r="E16" s="6">
        <f>Summary!F4</f>
        <v>0.25</v>
      </c>
      <c r="F16" s="6">
        <f>Summary!G4</f>
        <v>0.58333333333333326</v>
      </c>
      <c r="G16" s="26"/>
    </row>
    <row r="17" spans="1:9" x14ac:dyDescent="0.3">
      <c r="B17" s="27">
        <f>B11+1</f>
        <v>6</v>
      </c>
      <c r="C17" t="s">
        <v>21</v>
      </c>
      <c r="D17">
        <v>5</v>
      </c>
      <c r="E17" s="4">
        <f>E16+TIME(0,D16,0)</f>
        <v>0.25</v>
      </c>
    </row>
    <row r="18" spans="1:9" x14ac:dyDescent="0.3">
      <c r="B18" s="27">
        <f>B17+1</f>
        <v>7</v>
      </c>
      <c r="C18" t="s">
        <v>70</v>
      </c>
      <c r="D18">
        <v>10</v>
      </c>
      <c r="E18" s="4">
        <f>E17+TIME(0,D17,0)</f>
        <v>0.25347222222222221</v>
      </c>
      <c r="G18" s="27" t="s">
        <v>76</v>
      </c>
      <c r="H18" t="s">
        <v>81</v>
      </c>
      <c r="I18" s="29" t="s">
        <v>75</v>
      </c>
    </row>
    <row r="19" spans="1:9" x14ac:dyDescent="0.3">
      <c r="B19" s="27">
        <f>B18+1</f>
        <v>8</v>
      </c>
      <c r="C19" t="str">
        <f>Summary!$B$2</f>
        <v>MMS / NBMSS</v>
      </c>
      <c r="D19">
        <v>45</v>
      </c>
      <c r="E19" s="4">
        <f>E18+TIME(0,D18,0)</f>
        <v>0.26041666666666663</v>
      </c>
      <c r="G19" s="27" t="s">
        <v>9</v>
      </c>
      <c r="H19" t="s">
        <v>82</v>
      </c>
      <c r="I19" s="29" t="s">
        <v>83</v>
      </c>
    </row>
    <row r="20" spans="1:9" x14ac:dyDescent="0.3">
      <c r="B20" s="27">
        <f>B19+1</f>
        <v>9</v>
      </c>
      <c r="C20" t="s">
        <v>20</v>
      </c>
      <c r="D20">
        <v>0</v>
      </c>
      <c r="E20" s="4">
        <f>E19+TIME(0,D19,0)</f>
        <v>0.29166666666666663</v>
      </c>
    </row>
    <row r="21" spans="1:9" x14ac:dyDescent="0.3">
      <c r="E21" s="4"/>
    </row>
    <row r="22" spans="1:9" s="5" customFormat="1" x14ac:dyDescent="0.3">
      <c r="A22" s="28">
        <f>Summary!$A$5</f>
        <v>45328</v>
      </c>
      <c r="B22" s="26"/>
      <c r="E22" s="6">
        <f>Summary!F5</f>
        <v>0.625</v>
      </c>
      <c r="F22" s="6">
        <f>Summary!G5</f>
        <v>0.95833333333333326</v>
      </c>
      <c r="G22" s="26"/>
    </row>
    <row r="23" spans="1:9" x14ac:dyDescent="0.3">
      <c r="B23" s="27">
        <f>B20+1</f>
        <v>10</v>
      </c>
      <c r="C23" t="s">
        <v>21</v>
      </c>
      <c r="D23">
        <v>3</v>
      </c>
      <c r="E23" s="4">
        <f>E22+TIME(0,D22,0)</f>
        <v>0.625</v>
      </c>
      <c r="G23" s="27" t="s">
        <v>58</v>
      </c>
    </row>
    <row r="24" spans="1:9" x14ac:dyDescent="0.3">
      <c r="B24" s="27">
        <f>B23+1</f>
        <v>11</v>
      </c>
      <c r="C24" t="s">
        <v>90</v>
      </c>
      <c r="D24">
        <v>15</v>
      </c>
      <c r="E24" s="4">
        <f>E23+TIME(0,D23,0)</f>
        <v>0.62708333333333333</v>
      </c>
      <c r="G24" s="27" t="s">
        <v>76</v>
      </c>
      <c r="H24" t="s">
        <v>88</v>
      </c>
      <c r="I24" s="29" t="s">
        <v>89</v>
      </c>
    </row>
    <row r="25" spans="1:9" x14ac:dyDescent="0.3">
      <c r="B25" s="27">
        <f>B24+1</f>
        <v>12</v>
      </c>
      <c r="C25" t="str">
        <f>Summary!$B$5</f>
        <v>MMS Short term parameters</v>
      </c>
      <c r="D25">
        <v>20</v>
      </c>
      <c r="E25" s="4">
        <f>E24+TIME(0,D24,0)</f>
        <v>0.63749999999999996</v>
      </c>
      <c r="G25" s="27" t="s">
        <v>10</v>
      </c>
      <c r="H25" t="s">
        <v>79</v>
      </c>
      <c r="I25" s="29" t="s">
        <v>78</v>
      </c>
    </row>
    <row r="26" spans="1:9" x14ac:dyDescent="0.3">
      <c r="B26" s="27">
        <f>B25+1</f>
        <v>13</v>
      </c>
      <c r="C26" t="s">
        <v>87</v>
      </c>
      <c r="D26">
        <v>22</v>
      </c>
      <c r="E26" s="4">
        <f>E25+TIME(0,D25,0)</f>
        <v>0.6513888888888888</v>
      </c>
      <c r="G26" s="27" t="s">
        <v>77</v>
      </c>
      <c r="H26" t="s">
        <v>80</v>
      </c>
      <c r="I26" s="29" t="s">
        <v>86</v>
      </c>
    </row>
    <row r="27" spans="1:9" x14ac:dyDescent="0.3">
      <c r="B27" s="27">
        <f>B26+1</f>
        <v>14</v>
      </c>
      <c r="C27" t="s">
        <v>20</v>
      </c>
      <c r="E27" s="4">
        <f>E26+TIME(0,D26,0)</f>
        <v>0.66666666666666652</v>
      </c>
    </row>
    <row r="28" spans="1:9" x14ac:dyDescent="0.3">
      <c r="E28" s="4"/>
    </row>
    <row r="29" spans="1:9" s="5" customFormat="1" x14ac:dyDescent="0.3">
      <c r="A29" s="28">
        <f>Summary!$A$6</f>
        <v>45335</v>
      </c>
      <c r="B29" s="26"/>
      <c r="C29" s="5" t="str">
        <f>Summary!$B$6</f>
        <v>Happy New  Year!</v>
      </c>
      <c r="E29" s="6">
        <f>Summary!F6</f>
        <v>0.25</v>
      </c>
      <c r="F29" s="6">
        <f>Summary!G6</f>
        <v>0.58333333333333326</v>
      </c>
      <c r="G29" s="26"/>
    </row>
    <row r="30" spans="1:9" x14ac:dyDescent="0.3">
      <c r="A30" s="2"/>
      <c r="B30" s="27">
        <f>B25+1</f>
        <v>13</v>
      </c>
      <c r="C30" t="s">
        <v>92</v>
      </c>
      <c r="D30">
        <v>60</v>
      </c>
      <c r="E30" s="4">
        <f>E29+TIME(0,D29,0)</f>
        <v>0.25</v>
      </c>
      <c r="G30" s="27" t="s">
        <v>91</v>
      </c>
    </row>
    <row r="31" spans="1:9" x14ac:dyDescent="0.3">
      <c r="B31" s="27">
        <f>B30+1</f>
        <v>14</v>
      </c>
      <c r="C31" t="s">
        <v>20</v>
      </c>
      <c r="D31">
        <v>0</v>
      </c>
      <c r="E31" s="4">
        <f>E30+TIME(0,D30,0)</f>
        <v>0.29166666666666669</v>
      </c>
    </row>
    <row r="33" spans="1:9" s="5" customFormat="1" x14ac:dyDescent="0.3">
      <c r="A33" s="28">
        <f>Summary!$A$7</f>
        <v>45335</v>
      </c>
      <c r="B33" s="26"/>
      <c r="C33" s="5" t="str">
        <f>Summary!$B$7</f>
        <v>Happy New  Year!</v>
      </c>
      <c r="E33" s="6">
        <f>Summary!F7</f>
        <v>0.625</v>
      </c>
      <c r="F33" s="6">
        <f>Summary!G7</f>
        <v>0.95833333333333326</v>
      </c>
      <c r="G33" s="26"/>
    </row>
    <row r="34" spans="1:9" x14ac:dyDescent="0.3">
      <c r="A34" s="2"/>
      <c r="B34" s="27">
        <f>B31+1</f>
        <v>15</v>
      </c>
      <c r="C34" t="s">
        <v>22</v>
      </c>
      <c r="D34">
        <v>60</v>
      </c>
      <c r="E34" s="4">
        <f>E33+TIME(0,D33,0)</f>
        <v>0.625</v>
      </c>
    </row>
    <row r="35" spans="1:9" x14ac:dyDescent="0.3">
      <c r="B35" s="27">
        <f>B34+1</f>
        <v>16</v>
      </c>
      <c r="C35" t="s">
        <v>20</v>
      </c>
      <c r="D35">
        <v>0</v>
      </c>
      <c r="E35" s="4">
        <f>E34+TIME(0,D34,0)</f>
        <v>0.66666666666666663</v>
      </c>
    </row>
    <row r="36" spans="1:9" x14ac:dyDescent="0.3">
      <c r="A36" s="2"/>
    </row>
    <row r="37" spans="1:9" s="5" customFormat="1" x14ac:dyDescent="0.3">
      <c r="A37" s="28">
        <f>Summary!$A$8</f>
        <v>45342</v>
      </c>
      <c r="B37" s="26"/>
      <c r="E37" s="6">
        <f>Summary!F8</f>
        <v>0.25</v>
      </c>
      <c r="F37" s="6">
        <f>Summary!G8</f>
        <v>0.58333333333333326</v>
      </c>
      <c r="G37" s="26"/>
    </row>
    <row r="38" spans="1:9" x14ac:dyDescent="0.3">
      <c r="C38" t="s">
        <v>21</v>
      </c>
      <c r="D38">
        <v>3</v>
      </c>
      <c r="E38" s="4">
        <f>E37+TIME(0,D37,0)</f>
        <v>0.25</v>
      </c>
      <c r="G38" s="27" t="s">
        <v>58</v>
      </c>
    </row>
    <row r="39" spans="1:9" x14ac:dyDescent="0.3">
      <c r="B39" s="27">
        <f>B35+1</f>
        <v>17</v>
      </c>
      <c r="C39" t="str">
        <f>Summary!$B$8</f>
        <v>Compact Frame</v>
      </c>
      <c r="D39">
        <v>57</v>
      </c>
      <c r="E39" s="4">
        <f>E38+TIME(0,D38,0)</f>
        <v>0.25208333333333333</v>
      </c>
      <c r="G39" s="27" t="s">
        <v>60</v>
      </c>
    </row>
    <row r="40" spans="1:9" x14ac:dyDescent="0.3">
      <c r="B40" s="27">
        <f>B39+1</f>
        <v>18</v>
      </c>
      <c r="C40" t="s">
        <v>20</v>
      </c>
      <c r="E40" s="4">
        <f>E39+TIME(0,D39,0)</f>
        <v>0.29166666666666663</v>
      </c>
      <c r="G40" s="27" t="s">
        <v>58</v>
      </c>
    </row>
    <row r="42" spans="1:9" s="5" customFormat="1" x14ac:dyDescent="0.3">
      <c r="A42" s="28">
        <f>Summary!$A$9</f>
        <v>45342</v>
      </c>
      <c r="B42" s="26"/>
      <c r="E42" s="6">
        <f>Summary!F9</f>
        <v>0.625</v>
      </c>
      <c r="F42" s="6">
        <f>Summary!G9</f>
        <v>0.95833333333333326</v>
      </c>
      <c r="G42" s="26"/>
    </row>
    <row r="43" spans="1:9" x14ac:dyDescent="0.3">
      <c r="B43" s="27">
        <f>B40+1</f>
        <v>19</v>
      </c>
      <c r="C43" t="s">
        <v>21</v>
      </c>
      <c r="D43">
        <v>5</v>
      </c>
      <c r="E43" s="4">
        <f>E42+TIME(0,D42,0)</f>
        <v>0.625</v>
      </c>
      <c r="G43" s="27" t="s">
        <v>58</v>
      </c>
    </row>
    <row r="44" spans="1:9" x14ac:dyDescent="0.3">
      <c r="B44" s="27">
        <f>B43+1</f>
        <v>20</v>
      </c>
      <c r="C44" t="s">
        <v>99</v>
      </c>
      <c r="D44">
        <v>30</v>
      </c>
      <c r="E44" s="4">
        <f>E43+TIME(0,D43,0)</f>
        <v>0.62847222222222221</v>
      </c>
      <c r="G44" s="27" t="s">
        <v>71</v>
      </c>
      <c r="I44" s="29" t="s">
        <v>96</v>
      </c>
    </row>
    <row r="45" spans="1:9" x14ac:dyDescent="0.3">
      <c r="B45" s="27">
        <f>B44+1</f>
        <v>21</v>
      </c>
      <c r="C45" t="s">
        <v>100</v>
      </c>
      <c r="D45">
        <v>25</v>
      </c>
      <c r="E45" s="4">
        <f>E44+TIME(0,D44,0)</f>
        <v>0.64930555555555558</v>
      </c>
      <c r="G45" s="27" t="s">
        <v>10</v>
      </c>
      <c r="I45" s="29" t="s">
        <v>97</v>
      </c>
    </row>
    <row r="46" spans="1:9" x14ac:dyDescent="0.3">
      <c r="B46" s="27">
        <f>B45+1</f>
        <v>22</v>
      </c>
      <c r="C46" t="s">
        <v>20</v>
      </c>
      <c r="E46" s="4">
        <f>E45+TIME(0,D45,0)</f>
        <v>0.66666666666666674</v>
      </c>
      <c r="G46" s="27" t="s">
        <v>58</v>
      </c>
      <c r="I46" s="29"/>
    </row>
    <row r="47" spans="1:9" x14ac:dyDescent="0.3">
      <c r="A47" s="2"/>
      <c r="E47" s="4"/>
    </row>
    <row r="48" spans="1:9" s="5" customFormat="1" x14ac:dyDescent="0.3">
      <c r="A48" s="28">
        <f>Summary!$A$10</f>
        <v>45349</v>
      </c>
      <c r="B48" s="26"/>
      <c r="C48" s="5" t="str">
        <f>Summary!$E$10</f>
        <v>Joint with 802.11 CoxSC</v>
      </c>
      <c r="E48" s="6">
        <f>Summary!F10</f>
        <v>0.25</v>
      </c>
      <c r="F48" s="6">
        <f>Summary!G10</f>
        <v>0.58333333333333326</v>
      </c>
      <c r="G48" s="26"/>
    </row>
    <row r="49" spans="1:7" x14ac:dyDescent="0.3">
      <c r="B49" s="27">
        <f>B46+1</f>
        <v>23</v>
      </c>
      <c r="C49" t="s">
        <v>21</v>
      </c>
      <c r="D49">
        <v>10</v>
      </c>
      <c r="E49" s="4">
        <f>E48+TIME(0,D48,0)</f>
        <v>0.25</v>
      </c>
      <c r="G49" s="27" t="s">
        <v>58</v>
      </c>
    </row>
    <row r="50" spans="1:7" x14ac:dyDescent="0.3">
      <c r="B50" s="27">
        <f>B49+1</f>
        <v>24</v>
      </c>
      <c r="C50" t="str">
        <f>Summary!$B$10</f>
        <v>Coexistence (Joint w/11)</v>
      </c>
      <c r="D50">
        <v>50</v>
      </c>
      <c r="E50" s="4">
        <f>E49+TIME(0,D49,0)</f>
        <v>0.25694444444444442</v>
      </c>
      <c r="G50" s="27" t="s">
        <v>61</v>
      </c>
    </row>
    <row r="51" spans="1:7" x14ac:dyDescent="0.3">
      <c r="B51" s="27">
        <f>B50+1</f>
        <v>25</v>
      </c>
      <c r="C51" t="s">
        <v>20</v>
      </c>
      <c r="E51" s="4">
        <f>E50+TIME(0,D50,0)</f>
        <v>0.29166666666666663</v>
      </c>
      <c r="G51" s="27" t="s">
        <v>58</v>
      </c>
    </row>
    <row r="52" spans="1:7" x14ac:dyDescent="0.3">
      <c r="A52" s="2"/>
      <c r="E52" s="4"/>
    </row>
    <row r="53" spans="1:7" s="5" customFormat="1" x14ac:dyDescent="0.3">
      <c r="A53" s="28">
        <f>Summary!$A$11</f>
        <v>45349</v>
      </c>
      <c r="B53" s="26"/>
      <c r="E53" s="6">
        <f>Summary!F11</f>
        <v>0.625</v>
      </c>
      <c r="F53" s="6">
        <f>Summary!G11</f>
        <v>0.95833333333333326</v>
      </c>
      <c r="G53" s="26"/>
    </row>
    <row r="54" spans="1:7" x14ac:dyDescent="0.3">
      <c r="B54" s="27">
        <f>B51+1</f>
        <v>26</v>
      </c>
      <c r="C54" t="s">
        <v>21</v>
      </c>
      <c r="D54">
        <v>3</v>
      </c>
      <c r="E54" s="4">
        <f>E53+TIME(0,D53,0)</f>
        <v>0.625</v>
      </c>
      <c r="G54" s="27" t="s">
        <v>58</v>
      </c>
    </row>
    <row r="55" spans="1:7" x14ac:dyDescent="0.3">
      <c r="B55" s="27">
        <f>B54+1</f>
        <v>27</v>
      </c>
      <c r="C55" t="str">
        <f>Summary!$B$11</f>
        <v>One to Many</v>
      </c>
      <c r="D55">
        <v>57</v>
      </c>
      <c r="E55" s="4">
        <f>E54+TIME(0,D54,0)</f>
        <v>0.62708333333333333</v>
      </c>
      <c r="G55" s="27" t="s">
        <v>66</v>
      </c>
    </row>
    <row r="56" spans="1:7" x14ac:dyDescent="0.3">
      <c r="B56" s="27">
        <f>B55+1</f>
        <v>28</v>
      </c>
      <c r="C56" t="s">
        <v>20</v>
      </c>
      <c r="E56" s="4">
        <f>E55+TIME(0,D55,0)</f>
        <v>0.66666666666666663</v>
      </c>
      <c r="G56" s="27" t="s">
        <v>58</v>
      </c>
    </row>
    <row r="57" spans="1:7" x14ac:dyDescent="0.3">
      <c r="A57" s="2"/>
      <c r="E57" s="4"/>
    </row>
    <row r="58" spans="1:7" s="5" customFormat="1" x14ac:dyDescent="0.3">
      <c r="A58" s="28">
        <f>Summary!$A$12</f>
        <v>45356</v>
      </c>
      <c r="B58" s="26"/>
      <c r="C58" s="8"/>
      <c r="E58" s="6">
        <f>Summary!F12</f>
        <v>0.25</v>
      </c>
      <c r="F58" s="6">
        <f>Summary!G12</f>
        <v>0.58333333333333326</v>
      </c>
      <c r="G58" s="26"/>
    </row>
    <row r="59" spans="1:7" x14ac:dyDescent="0.3">
      <c r="B59" s="27">
        <f>B56+1</f>
        <v>29</v>
      </c>
      <c r="C59" t="s">
        <v>21</v>
      </c>
      <c r="D59">
        <v>3</v>
      </c>
      <c r="E59" s="4">
        <f>E58+TIME(0,D58,0)</f>
        <v>0.25</v>
      </c>
      <c r="G59" s="27" t="s">
        <v>58</v>
      </c>
    </row>
    <row r="60" spans="1:7" x14ac:dyDescent="0.3">
      <c r="B60" s="27">
        <f>B59+1</f>
        <v>30</v>
      </c>
      <c r="C60" t="str">
        <f>Summary!$B$12</f>
        <v>MLME and MCPS</v>
      </c>
      <c r="D60">
        <v>35</v>
      </c>
      <c r="E60" s="4">
        <f>E59+TIME(0,D59,0)</f>
        <v>0.25208333333333333</v>
      </c>
      <c r="G60" s="27" t="s">
        <v>62</v>
      </c>
    </row>
    <row r="61" spans="1:7" x14ac:dyDescent="0.3">
      <c r="B61" s="27">
        <f>B60+1</f>
        <v>31</v>
      </c>
      <c r="C61" t="s">
        <v>94</v>
      </c>
      <c r="D61">
        <v>22</v>
      </c>
      <c r="E61" s="4">
        <f>E60+TIME(0,D60,0)</f>
        <v>0.27638888888888891</v>
      </c>
      <c r="G61" s="27" t="s">
        <v>91</v>
      </c>
    </row>
    <row r="62" spans="1:7" x14ac:dyDescent="0.3">
      <c r="B62" s="27">
        <f>B61+1</f>
        <v>32</v>
      </c>
      <c r="C62" t="s">
        <v>20</v>
      </c>
      <c r="E62" s="4">
        <f>E61+TIME(0,D61,0)</f>
        <v>0.29166666666666669</v>
      </c>
      <c r="G62" s="27" t="s">
        <v>58</v>
      </c>
    </row>
    <row r="63" spans="1:7" x14ac:dyDescent="0.3">
      <c r="A63" s="2"/>
      <c r="E63" s="4"/>
    </row>
    <row r="64" spans="1:7" s="5" customFormat="1" x14ac:dyDescent="0.3">
      <c r="A64" s="28">
        <f>Summary!$A$13</f>
        <v>45356</v>
      </c>
      <c r="B64" s="26"/>
      <c r="C64" s="8" t="str">
        <f>Summary!$E$13</f>
        <v>Close of interim TG meeting</v>
      </c>
      <c r="E64" s="6">
        <f>Summary!F11</f>
        <v>0.625</v>
      </c>
      <c r="F64" s="6">
        <f>Summary!G13</f>
        <v>0.95833333333333326</v>
      </c>
      <c r="G64" s="26"/>
    </row>
    <row r="65" spans="2:7" x14ac:dyDescent="0.3">
      <c r="B65" s="27">
        <f>B62+1</f>
        <v>33</v>
      </c>
      <c r="C65" t="s">
        <v>21</v>
      </c>
      <c r="D65">
        <v>5</v>
      </c>
      <c r="E65" s="4">
        <f>E64+TIME(0,D64,0)</f>
        <v>0.625</v>
      </c>
      <c r="G65" s="27" t="s">
        <v>58</v>
      </c>
    </row>
    <row r="66" spans="2:7" x14ac:dyDescent="0.3">
      <c r="B66" s="27">
        <f>B65+1</f>
        <v>34</v>
      </c>
      <c r="C66" t="s">
        <v>95</v>
      </c>
      <c r="D66">
        <v>30</v>
      </c>
      <c r="E66" s="4">
        <f>E65+TIME(0,D65,0)</f>
        <v>0.62847222222222221</v>
      </c>
      <c r="G66" s="27" t="s">
        <v>59</v>
      </c>
    </row>
    <row r="67" spans="2:7" x14ac:dyDescent="0.3">
      <c r="B67" s="27">
        <f>B66+1</f>
        <v>35</v>
      </c>
      <c r="C67" t="s">
        <v>28</v>
      </c>
      <c r="D67">
        <v>10</v>
      </c>
      <c r="E67" s="4">
        <f>E66+TIME(0,D66,0)</f>
        <v>0.64930555555555558</v>
      </c>
    </row>
    <row r="68" spans="2:7" x14ac:dyDescent="0.3">
      <c r="B68" s="27">
        <f>B67+1</f>
        <v>36</v>
      </c>
      <c r="C68" t="s">
        <v>27</v>
      </c>
      <c r="D68">
        <v>15</v>
      </c>
      <c r="E68" s="4">
        <f>E67+TIME(0,D67,0)</f>
        <v>0.65625</v>
      </c>
      <c r="G68" s="27" t="s">
        <v>58</v>
      </c>
    </row>
    <row r="69" spans="2:7" x14ac:dyDescent="0.3">
      <c r="B69" s="27">
        <f>B68+1</f>
        <v>37</v>
      </c>
      <c r="C69" t="s">
        <v>72</v>
      </c>
      <c r="E69" s="4">
        <f>E68+TIME(0,D68,0)</f>
        <v>0.66666666666666663</v>
      </c>
      <c r="G69" s="27" t="s">
        <v>58</v>
      </c>
    </row>
  </sheetData>
  <hyperlinks>
    <hyperlink ref="I7" r:id="rId1" xr:uid="{35D42C71-3710-4F8A-A300-C68452E5960E}"/>
    <hyperlink ref="I13" r:id="rId2" xr:uid="{2374F234-8627-4122-9A03-232E36BF124A}"/>
    <hyperlink ref="I12" r:id="rId3" xr:uid="{B8354430-835F-4212-890D-67ED2BB489A3}"/>
    <hyperlink ref="I18" r:id="rId4" xr:uid="{AE23F1E8-911D-4529-817C-CFE6347B21B0}"/>
    <hyperlink ref="I25" r:id="rId5" xr:uid="{E928A6EC-581B-4F8F-A1BC-C7C567B847FB}"/>
    <hyperlink ref="I19" r:id="rId6" xr:uid="{642D584A-770B-4F17-8875-AC16E0747799}"/>
    <hyperlink ref="I5" r:id="rId7" xr:uid="{6B248737-15BD-474A-8D74-6F53E54EAEBC}"/>
    <hyperlink ref="I26" r:id="rId8" xr:uid="{85C69A29-35C8-4BDD-B11E-D752267A162D}"/>
    <hyperlink ref="I24" r:id="rId9" xr:uid="{564E1852-0E77-438E-B7A6-C584C51FBCE8}"/>
    <hyperlink ref="I44" r:id="rId10" xr:uid="{1B76DD3B-7E8D-4CFB-AF62-661AE94C63C1}"/>
    <hyperlink ref="I45" r:id="rId11" xr:uid="{EE4A3C8D-9E9B-46BD-BEA6-2DDBC378EC61}"/>
  </hyperlinks>
  <pageMargins left="0.7" right="0.7" top="0.75" bottom="0.75" header="0.3" footer="0.3"/>
  <pageSetup orientation="portrait"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8"/>
  <sheetViews>
    <sheetView workbookViewId="0">
      <selection activeCell="F13" sqref="F13"/>
    </sheetView>
  </sheetViews>
  <sheetFormatPr defaultRowHeight="14.4" x14ac:dyDescent="0.3"/>
  <cols>
    <col min="1" max="1" width="45.109375" customWidth="1"/>
    <col min="2" max="2" width="14.88671875" customWidth="1"/>
    <col min="3" max="3" width="31.88671875" customWidth="1"/>
  </cols>
  <sheetData>
    <row r="1" spans="1:3" ht="16.8" x14ac:dyDescent="0.3">
      <c r="A1" s="15"/>
      <c r="B1" s="14"/>
      <c r="C1" s="14"/>
    </row>
    <row r="2" spans="1:3" s="16" customFormat="1" ht="17.399999999999999" thickBot="1" x14ac:dyDescent="0.35">
      <c r="A2" s="15" t="s">
        <v>54</v>
      </c>
      <c r="B2" s="14"/>
      <c r="C2" s="14"/>
    </row>
    <row r="3" spans="1:3" ht="17.399999999999999" thickBot="1" x14ac:dyDescent="0.35">
      <c r="A3" s="9" t="s">
        <v>29</v>
      </c>
      <c r="B3" s="9" t="s">
        <v>30</v>
      </c>
      <c r="C3" s="9" t="s">
        <v>31</v>
      </c>
    </row>
    <row r="4" spans="1:3" ht="17.399999999999999" thickBot="1" x14ac:dyDescent="0.35">
      <c r="A4" s="11" t="s">
        <v>32</v>
      </c>
      <c r="B4" s="10" t="s">
        <v>33</v>
      </c>
      <c r="C4" s="11" t="s">
        <v>34</v>
      </c>
    </row>
    <row r="5" spans="1:3" ht="17.399999999999999" thickBot="1" x14ac:dyDescent="0.35">
      <c r="A5" s="11" t="s">
        <v>35</v>
      </c>
      <c r="B5" s="10" t="s">
        <v>36</v>
      </c>
      <c r="C5" s="11" t="s">
        <v>37</v>
      </c>
    </row>
    <row r="6" spans="1:3" ht="17.399999999999999" thickBot="1" x14ac:dyDescent="0.35">
      <c r="A6" s="11" t="s">
        <v>38</v>
      </c>
      <c r="B6" s="10" t="s">
        <v>39</v>
      </c>
      <c r="C6" s="11" t="s">
        <v>15</v>
      </c>
    </row>
    <row r="7" spans="1:3" ht="17.399999999999999" thickBot="1" x14ac:dyDescent="0.35">
      <c r="A7" s="11" t="s">
        <v>40</v>
      </c>
      <c r="B7" s="10" t="s">
        <v>41</v>
      </c>
      <c r="C7" s="11" t="s">
        <v>42</v>
      </c>
    </row>
    <row r="8" spans="1:3" ht="17.399999999999999" thickBot="1" x14ac:dyDescent="0.35">
      <c r="A8" s="11" t="s">
        <v>43</v>
      </c>
      <c r="B8" s="10" t="s">
        <v>44</v>
      </c>
      <c r="C8" s="11" t="s">
        <v>45</v>
      </c>
    </row>
    <row r="9" spans="1:3" ht="17.399999999999999" thickBot="1" x14ac:dyDescent="0.35">
      <c r="A9" s="11" t="s">
        <v>46</v>
      </c>
      <c r="B9" s="10" t="s">
        <v>47</v>
      </c>
      <c r="C9" s="11" t="s">
        <v>48</v>
      </c>
    </row>
    <row r="10" spans="1:3" ht="16.8" x14ac:dyDescent="0.3">
      <c r="A10" s="12"/>
      <c r="B10" s="13"/>
      <c r="C10" s="13"/>
    </row>
    <row r="11" spans="1:3" ht="17.399999999999999" thickBot="1" x14ac:dyDescent="0.35">
      <c r="A11" s="15" t="s">
        <v>53</v>
      </c>
      <c r="B11" s="14"/>
      <c r="C11" s="14"/>
    </row>
    <row r="12" spans="1:3" ht="17.399999999999999" thickBot="1" x14ac:dyDescent="0.35">
      <c r="A12" s="9" t="s">
        <v>29</v>
      </c>
      <c r="B12" s="9" t="s">
        <v>30</v>
      </c>
      <c r="C12" s="9" t="s">
        <v>31</v>
      </c>
    </row>
    <row r="13" spans="1:3" ht="17.399999999999999" thickBot="1" x14ac:dyDescent="0.35">
      <c r="A13" s="11" t="s">
        <v>40</v>
      </c>
      <c r="B13" s="10" t="s">
        <v>33</v>
      </c>
      <c r="C13" s="11" t="s">
        <v>34</v>
      </c>
    </row>
    <row r="14" spans="1:3" ht="17.399999999999999" thickBot="1" x14ac:dyDescent="0.35">
      <c r="A14" s="11" t="s">
        <v>49</v>
      </c>
      <c r="B14" s="10" t="s">
        <v>36</v>
      </c>
      <c r="C14" s="11" t="s">
        <v>37</v>
      </c>
    </row>
    <row r="15" spans="1:3" ht="17.399999999999999" thickBot="1" x14ac:dyDescent="0.35">
      <c r="A15" s="11" t="s">
        <v>46</v>
      </c>
      <c r="B15" s="10" t="s">
        <v>39</v>
      </c>
      <c r="C15" s="11" t="s">
        <v>15</v>
      </c>
    </row>
    <row r="16" spans="1:3" ht="17.399999999999999" thickBot="1" x14ac:dyDescent="0.35">
      <c r="A16" s="11" t="s">
        <v>50</v>
      </c>
      <c r="B16" s="10" t="s">
        <v>41</v>
      </c>
      <c r="C16" s="11" t="s">
        <v>42</v>
      </c>
    </row>
    <row r="17" spans="1:3" ht="17.399999999999999" thickBot="1" x14ac:dyDescent="0.35">
      <c r="A17" s="11" t="s">
        <v>51</v>
      </c>
      <c r="B17" s="10" t="s">
        <v>44</v>
      </c>
      <c r="C17" s="11" t="s">
        <v>45</v>
      </c>
    </row>
    <row r="18" spans="1:3" ht="17.399999999999999" thickBot="1" x14ac:dyDescent="0.35">
      <c r="A18" s="11" t="s">
        <v>52</v>
      </c>
      <c r="B18" s="10" t="s">
        <v>47</v>
      </c>
      <c r="C18" s="1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2024-02-20T03:17:54Z</dcterms:modified>
</cp:coreProperties>
</file>