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Data\Docs\Standards\802.15\2024-03\"/>
    </mc:Choice>
  </mc:AlternateContent>
  <xr:revisionPtr revIDLastSave="0" documentId="13_ncr:1_{34D036C6-5EA5-437C-8EAE-0B288B471B58}" xr6:coauthVersionLast="47" xr6:coauthVersionMax="47" xr10:uidLastSave="{00000000-0000-0000-0000-000000000000}"/>
  <bookViews>
    <workbookView xWindow="-93" yWindow="-93" windowWidth="25786" windowHeight="14586" tabRatio="500" activeTab="2" xr2:uid="{00000000-000D-0000-FFFF-FFFF00000000}"/>
  </bookViews>
  <sheets>
    <sheet name="IEEE_Cover" sheetId="1" r:id="rId1"/>
    <sheet name="LBxxx_template" sheetId="2" r:id="rId2"/>
    <sheet name="LB201" sheetId="4" r:id="rId3"/>
    <sheet name="Statistics" sheetId="3" r:id="rId4"/>
  </sheets>
  <definedNames>
    <definedName name="_xlnm._FilterDatabase" localSheetId="2" hidden="1">'LB201'!$A$1:$O$216</definedName>
    <definedName name="_xlnm._FilterDatabase" localSheetId="1" hidden="1">LBxxx_template!$A$2:$P$2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212" i="4" l="1"/>
  <c r="D206" i="4"/>
  <c r="E168" i="4"/>
  <c r="E167" i="4"/>
  <c r="E158" i="4"/>
  <c r="E157" i="4"/>
  <c r="E144" i="4"/>
  <c r="E31" i="4"/>
  <c r="E30" i="4"/>
  <c r="E28" i="4"/>
  <c r="E24" i="4"/>
  <c r="E23" i="4"/>
  <c r="E22" i="4"/>
  <c r="E21" i="4"/>
  <c r="E20" i="4"/>
  <c r="E19" i="4"/>
  <c r="K14" i="3"/>
  <c r="J14" i="3"/>
  <c r="I14" i="3"/>
  <c r="H14" i="3"/>
  <c r="G14" i="3"/>
  <c r="F14" i="3"/>
  <c r="E14" i="3"/>
  <c r="D14" i="3"/>
  <c r="C14" i="3"/>
  <c r="K13" i="3"/>
  <c r="J13" i="3"/>
  <c r="I13" i="3"/>
  <c r="H13" i="3"/>
  <c r="G13" i="3"/>
  <c r="F13" i="3"/>
  <c r="E13" i="3"/>
  <c r="D13" i="3"/>
  <c r="C13" i="3"/>
  <c r="K12" i="3"/>
  <c r="J12" i="3"/>
  <c r="I12" i="3"/>
  <c r="H12" i="3"/>
  <c r="G12" i="3"/>
  <c r="F12" i="3"/>
  <c r="E12" i="3"/>
  <c r="D12" i="3"/>
  <c r="C12" i="3"/>
  <c r="K11" i="3"/>
  <c r="J11" i="3"/>
  <c r="I11" i="3"/>
  <c r="H11" i="3"/>
  <c r="G11" i="3"/>
  <c r="F11" i="3"/>
  <c r="E11" i="3"/>
  <c r="D11" i="3"/>
  <c r="C11" i="3"/>
  <c r="K10" i="3"/>
  <c r="J10" i="3"/>
  <c r="I10" i="3"/>
  <c r="H10" i="3"/>
  <c r="G10" i="3"/>
  <c r="F10" i="3"/>
  <c r="E10" i="3"/>
  <c r="D10" i="3"/>
  <c r="C10" i="3"/>
  <c r="K9" i="3"/>
  <c r="J9" i="3"/>
  <c r="I9" i="3"/>
  <c r="H9" i="3"/>
  <c r="G9" i="3"/>
  <c r="F9" i="3"/>
  <c r="E9" i="3"/>
  <c r="D9" i="3"/>
  <c r="C9" i="3"/>
  <c r="K8" i="3"/>
  <c r="J8" i="3"/>
  <c r="I8" i="3"/>
  <c r="H8" i="3"/>
  <c r="G8" i="3"/>
  <c r="F8" i="3"/>
  <c r="E8" i="3"/>
  <c r="D8" i="3"/>
  <c r="C8" i="3"/>
  <c r="K7" i="3"/>
  <c r="J7" i="3"/>
  <c r="I7" i="3"/>
  <c r="H7" i="3"/>
  <c r="G7" i="3"/>
  <c r="F7" i="3"/>
  <c r="E7" i="3"/>
  <c r="D7" i="3"/>
  <c r="C7" i="3"/>
  <c r="K6" i="3"/>
  <c r="J6" i="3"/>
  <c r="I6" i="3"/>
  <c r="H6" i="3"/>
  <c r="G6" i="3"/>
  <c r="F6" i="3"/>
  <c r="E6" i="3"/>
  <c r="D6" i="3"/>
  <c r="C6" i="3"/>
  <c r="D5" i="3"/>
  <c r="C5" i="3"/>
  <c r="I5" i="3"/>
  <c r="J5" i="3"/>
  <c r="H5" i="3"/>
  <c r="F5" i="3"/>
  <c r="E5" i="3"/>
  <c r="C4" i="3"/>
  <c r="D4" i="3"/>
  <c r="F4" i="3"/>
  <c r="E4" i="3"/>
  <c r="I4" i="3"/>
  <c r="H4" i="3"/>
  <c r="J4" i="3"/>
  <c r="K4" i="3" l="1"/>
  <c r="G4" i="3"/>
  <c r="K5" i="3"/>
  <c r="G5" i="3"/>
</calcChain>
</file>

<file path=xl/sharedStrings.xml><?xml version="1.0" encoding="utf-8"?>
<sst xmlns="http://schemas.openxmlformats.org/spreadsheetml/2006/main" count="2371" uniqueCount="857">
  <si>
    <t>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</si>
  <si>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IEEE P802.15</t>
  </si>
  <si>
    <t>Wireless Personal Area Networks</t>
  </si>
  <si>
    <t>Project</t>
  </si>
  <si>
    <t>IEEE P802.15 Working Group for Wireless Personal Area Networks (WPANs)</t>
  </si>
  <si>
    <t>Title</t>
  </si>
  <si>
    <t>Date Submitted</t>
  </si>
  <si>
    <t>Source</t>
  </si>
  <si>
    <t>Tero Kivinen</t>
  </si>
  <si>
    <t>Voice: n/a</t>
  </si>
  <si>
    <t>Self</t>
  </si>
  <si>
    <t>Re:</t>
  </si>
  <si>
    <t>Abstract</t>
  </si>
  <si>
    <t>Purpose</t>
  </si>
  <si>
    <t>[This document is used to consolidate comments for an 802.15 Letter Ballots.]</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</si>
  <si>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</si>
  <si>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</si>
  <si>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</si>
  <si>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</si>
  <si>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</si>
  <si>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Comment ID</t>
  </si>
  <si>
    <t>Name</t>
  </si>
  <si>
    <t>Affiliation</t>
  </si>
  <si>
    <t>Email (remove this column before posting to mentor)</t>
  </si>
  <si>
    <t>Page</t>
  </si>
  <si>
    <t>Sub-clause</t>
  </si>
  <si>
    <t>Line #</t>
  </si>
  <si>
    <t>Comment</t>
  </si>
  <si>
    <t>Proposed Change</t>
  </si>
  <si>
    <t>Category</t>
  </si>
  <si>
    <t>Must Be Satisfied?</t>
  </si>
  <si>
    <t>Disposition Status</t>
  </si>
  <si>
    <t>Disposition Detail</t>
  </si>
  <si>
    <t>Other1</t>
  </si>
  <si>
    <t>Other2</t>
  </si>
  <si>
    <t>Other3</t>
  </si>
  <si>
    <t>i-1</t>
  </si>
  <si>
    <t>Disposition status</t>
  </si>
  <si>
    <t>Letter ballot</t>
  </si>
  <si>
    <t>Total</t>
  </si>
  <si>
    <t>Editorial</t>
  </si>
  <si>
    <t>Technical</t>
  </si>
  <si>
    <t>General</t>
  </si>
  <si>
    <t>Unknown</t>
  </si>
  <si>
    <t>Accepted</t>
  </si>
  <si>
    <t>Revised</t>
  </si>
  <si>
    <t>Rejected</t>
  </si>
  <si>
    <t>Unresolved</t>
  </si>
  <si>
    <t>January 2024</t>
  </si>
  <si>
    <t>15-24-0049-01-016t</t>
  </si>
  <si>
    <t>802.15 Consolidated Letter Ballot Comment for IEEE P802.15.16t</t>
  </si>
  <si>
    <t>Tim Godfrey</t>
  </si>
  <si>
    <t>EPRI</t>
  </si>
  <si>
    <t>E-mail: tim.godfrey@ieee.org</t>
  </si>
  <si>
    <t>Consolidated letter ballot comments for IEEE P802.15.16t</t>
  </si>
  <si>
    <t>Stephan Sand</t>
  </si>
  <si>
    <t>German Aerospace Center (DLR)</t>
  </si>
  <si>
    <t>0</t>
  </si>
  <si>
    <t>The version number states "IEEE P802.15.16t™/Draft 0.96"</t>
  </si>
  <si>
    <t>Please update to "IEEE P802.15.16t™/Draft 1.0". Apply the same change to Page 5 and 7</t>
  </si>
  <si>
    <t>No</t>
  </si>
  <si>
    <t>Table 1—Draft Status ends with D0.2. Please update the table to at least include D1.0</t>
  </si>
  <si>
    <t>As in comment</t>
  </si>
  <si>
    <t>Include row for D0.96</t>
  </si>
  <si>
    <t>On this line the amendment states its base line.</t>
  </si>
  <si>
    <t>Add on the first page in the upper right corner similar to 802.15.4me/D1.0 under "IEEE P802.15.16™/Draft 1.0" the following: 
December 2023
(Revision of IEEE Std 802.16-2017)</t>
  </si>
  <si>
    <t>This is an amendment - Change "revision" to amendment</t>
  </si>
  <si>
    <t>1</t>
  </si>
  <si>
    <t>The section number of the Normative Reference is wrong.</t>
  </si>
  <si>
    <t>Change ”1. Normative references” to ”2. Normative references”.</t>
  </si>
  <si>
    <t>Vishal Kalkundrikar</t>
  </si>
  <si>
    <t>Ondas Networks</t>
  </si>
  <si>
    <t>After page 8, page numbers are re-started from 0.</t>
  </si>
  <si>
    <t>Page numbers should continue.</t>
  </si>
  <si>
    <t>Yes</t>
  </si>
  <si>
    <t xml:space="preserve">On the one hand the acronym AIR is defined but never used in 16t D1.0. On the other hand the acronym AIRM is not defined but used 13 times. </t>
  </si>
  <si>
    <t>Please define AIRM instead of AIR</t>
  </si>
  <si>
    <t>Add AIRM to section 4 acronyms: Air Interface Resource Manager. Also add a definition of AIRM to section 3: "A Central Entity managing Air Interface Resources"</t>
  </si>
  <si>
    <t>PDF 11</t>
  </si>
  <si>
    <t>3</t>
  </si>
  <si>
    <t xml:space="preserve">End of the Nominal CINR has extra ”SS”. </t>
  </si>
  <si>
    <t>Change ”limit is infinity.SS” to ”limit is infinity”.</t>
  </si>
  <si>
    <t>IEEE Style manual section 14.2 c) says that numbers less than 10 should be spelled out.</t>
  </si>
  <si>
    <t>Change ”is set to 2” to ”is set to two”. Do this to rest of document too.</t>
  </si>
  <si>
    <t>all</t>
  </si>
  <si>
    <t>PKMv3 replaces changes to PKMv2</t>
  </si>
  <si>
    <t>Remove lines</t>
  </si>
  <si>
    <t>Delete all of section 10</t>
  </si>
  <si>
    <t>1-19</t>
  </si>
  <si>
    <t>Delete all of section 11 except lines 5 through 8 (including the table) . Remove "and Clause 11.9" from line 5.  Correct headings to locate the remaing text in 11.8.4..  Reformat the editing instructions in the table format to editing instructions in bold italic.</t>
  </si>
  <si>
    <t>8-16</t>
  </si>
  <si>
    <t>Remove lines 8-16</t>
  </si>
  <si>
    <t>63-66</t>
  </si>
  <si>
    <t>Starting on page 63, delete remainder of section 11.</t>
  </si>
  <si>
    <t>PDF 92</t>
  </si>
  <si>
    <t>18.2</t>
  </si>
  <si>
    <t>Hanging paragraph</t>
  </si>
  <si>
    <t>Remove hanging paragraph.</t>
  </si>
  <si>
    <t>Add "18.2.1 General" above line 2, renumber 18.2.2 and up</t>
  </si>
  <si>
    <t>PDF 116</t>
  </si>
  <si>
    <t>18.8</t>
  </si>
  <si>
    <t>PDF 71</t>
  </si>
  <si>
    <t>11.1.2.1</t>
  </si>
  <si>
    <t>The editing instructions does not make any sense. Each clause should have their own editing instructions, and this is inside 11.1.2.1, not inside 11.8.4.</t>
  </si>
  <si>
    <t>Fix the editing instructions.</t>
  </si>
  <si>
    <t>Offending section has been removed</t>
  </si>
  <si>
    <t>Is this editing instructions or what? And what is the next table?</t>
  </si>
  <si>
    <t>Remove these, and replace with proper editing instructions.</t>
  </si>
  <si>
    <t xml:space="preserve">This is not proper editing instructions. When modifying the table it is best to do the actual changes using ”Change”, and say that unmodified parts of the table is not shown. </t>
  </si>
  <si>
    <t>I.e., change the lines 10-11 to say ”Change table 11-2 as follows:” and then have whole table 11-2 from the base standard, and change ”21” so that it is strikeout, and add underlined ”17, 29, 33”. Do this for other tables in this document.</t>
  </si>
  <si>
    <t>PDF 81</t>
  </si>
  <si>
    <t>In this table there is no entry for ECC-512, even when it is in the table in 11.9.3.</t>
  </si>
  <si>
    <t>Either remove ECC-512 or add it here.</t>
  </si>
  <si>
    <t>PDF 77</t>
  </si>
  <si>
    <t>In the table there is missing newline in the Value, which means that the ”Encrypted TEK for RSA-1028 or for ECC-512” does not match with the length 128.</t>
  </si>
  <si>
    <t>Add missing newline</t>
  </si>
  <si>
    <t xml:space="preserve">I would assume that the RSA-1028 is not correct, and it should be RSA-1024. </t>
  </si>
  <si>
    <t xml:space="preserve">Change RSA-1028 to RSA-1024. Note, the value 128 in the base standard is only for ”Encrypted TEK for RSA”. </t>
  </si>
  <si>
    <t xml:space="preserve">The ECC-224 is properly 28 octets, ECC-256 is 32 octets, but for some reason ECC-512 is not 64, but 128 octets. </t>
  </si>
  <si>
    <t xml:space="preserve">Change ”Encrypted TEK for ECC-512” to be 64 octets long. </t>
  </si>
  <si>
    <t>PDF 78</t>
  </si>
  <si>
    <t>In this table there is no entry for ECC-512, even when it is in the previous table.</t>
  </si>
  <si>
    <t>Either remove ECC-512 from the previous table, or add it to here.</t>
  </si>
  <si>
    <t>PDF 76</t>
  </si>
  <si>
    <t>It is pointless to try to give detailed editing instructions which do not match what IEEE style manual requires. For example PDF page 76 line 21-26 and PDF page 77 lines 1-7, could be replaced with much easier editing instructions as given in proposed change.</t>
  </si>
  <si>
    <r>
      <rPr>
        <sz val="10"/>
        <rFont val="Arial"/>
        <family val="2"/>
        <charset val="1"/>
      </rPr>
      <t>Remove lines 21-26 and 1-7 and replace them with ”Change unnumbered table in section 11.9.3 as follows:” and then give the new table already between lines 7 and 8 on PDF page 77, where you change the red text with underlined text. Note that the length 24 the proper ”Value (string)” line should be ”Encrypted TEK for AES</t>
    </r>
    <r>
      <rPr>
        <u/>
        <sz val="10"/>
        <rFont val="Arial"/>
        <family val="2"/>
        <charset val="1"/>
      </rPr>
      <t>-192 or for AES-128</t>
    </r>
    <r>
      <rPr>
        <sz val="10"/>
        <rFont val="Arial"/>
        <family val="2"/>
        <charset val="1"/>
      </rPr>
      <t xml:space="preserve"> key wrap”. Also note that the length 128 does not align properly with the value column.</t>
    </r>
  </si>
  <si>
    <t>18.2.2</t>
  </si>
  <si>
    <t>Figure 18-3, Sub H (1), is repeated</t>
  </si>
  <si>
    <t>Replace the second "Sub H (1) with the "ACKI (1)"</t>
  </si>
  <si>
    <t>Vishal will update diagram and send to Harry</t>
  </si>
  <si>
    <t>Annex word is not required</t>
  </si>
  <si>
    <t xml:space="preserve">Change "Table Annex" to "Table" </t>
  </si>
  <si>
    <t>18.3.2</t>
  </si>
  <si>
    <t>Wrong indexing</t>
  </si>
  <si>
    <t>Remove the "6.2.2"</t>
  </si>
  <si>
    <t>PDF 98</t>
  </si>
  <si>
    <t xml:space="preserve">Add "18.3.5.1 General" above line 12, renumber 18.3.5.2 and up </t>
  </si>
  <si>
    <t>18.5.3</t>
  </si>
  <si>
    <t>Redundant Figure Number at bottom of figure is not correct</t>
  </si>
  <si>
    <t xml:space="preserve">Remove the Figure number at the bottom of Figure 18-11. </t>
  </si>
  <si>
    <t>PDF 113</t>
  </si>
  <si>
    <t>The Table 18-3 continues on the PDF page 113, but there is no table heading, nor the ”(continued)” text there.</t>
  </si>
  <si>
    <t>Fix the table heading on the next page.</t>
  </si>
  <si>
    <t>Remove empty line</t>
  </si>
  <si>
    <t>Remove empty line.</t>
  </si>
  <si>
    <t>Replace empty line with text "Control Message format is described in table 18-4"</t>
  </si>
  <si>
    <t>18.8.1.1</t>
  </si>
  <si>
    <t>Remove empty section.</t>
  </si>
  <si>
    <t>Section 18.8.1.1 is empty, remove it.</t>
  </si>
  <si>
    <t>Replace empty line with text "Measurement Report  is described in table 18-7"</t>
  </si>
  <si>
    <t>18.8.1.2</t>
  </si>
  <si>
    <t>Add line after line 23 with text "PHS Request is described in table 18-8, PHS Response in 18-9, and PHS-ACK in 18-10"</t>
  </si>
  <si>
    <t>18.8.1.3</t>
  </si>
  <si>
    <t>Replace empty line with text "DTLS Message format is described in table 18-11"    Add similar line for SS Configurable parameters and table 18-12</t>
  </si>
  <si>
    <t>PDF 13</t>
  </si>
  <si>
    <t>6.3.2.3.8</t>
  </si>
  <si>
    <t>There is no text PKM identifier in 6.3.2.3.8.</t>
  </si>
  <si>
    <t>Fix the clause number</t>
  </si>
  <si>
    <t>Delete lines 17-27 on PDF Page 13</t>
  </si>
  <si>
    <t>PDF 17</t>
  </si>
  <si>
    <t>6.3.2.3.8.33</t>
  </si>
  <si>
    <t>Editing instructions missing.</t>
  </si>
  <si>
    <t>Add ”Add new section 6.3.2.3.9.33 after 6.3.2.3.9.32” as follows:</t>
  </si>
  <si>
    <t>Add ”Insert new section 6.3.2.3.9.33 after 6.3.2.3.9.32” as follows:</t>
  </si>
  <si>
    <t>PDF 14</t>
  </si>
  <si>
    <t>6.3.2.3.9</t>
  </si>
  <si>
    <t>There is sentence missing on this paragraph when compared to the base standard.</t>
  </si>
  <si>
    <t>Make text to match base standard. It seems almost all of the text does not match the base standard, but is missing PKMv1 stuff.</t>
  </si>
  <si>
    <t>Incorrect table header. Original table header: "PKM message codes"</t>
  </si>
  <si>
    <t>No change in table header. Keep original</t>
  </si>
  <si>
    <t>The table name of the 6-69 is PKM message codes, which do not match the name in amendment saying PKMv2 RSA/ECC-Reject message attributes.</t>
  </si>
  <si>
    <t>Either fix the table name to match the base standard, or add editing instructions to change name of the table.</t>
  </si>
  <si>
    <t>We are keeping old table header</t>
  </si>
  <si>
    <t xml:space="preserve">The table name matches table 8-82, not 8-69. </t>
  </si>
  <si>
    <t>Change the Table 6-69 to Table 6-82 and move it line to 16, so it is after the new modified lines of the table 6-69.</t>
  </si>
  <si>
    <t>The table 6-69 is correct - the name will be fixed</t>
  </si>
  <si>
    <t>PKMv3 replaces PKMv2</t>
  </si>
  <si>
    <t>Line 1 is a table</t>
  </si>
  <si>
    <t>1-8</t>
  </si>
  <si>
    <t>21-23</t>
  </si>
  <si>
    <t>6 to 12</t>
  </si>
  <si>
    <t>PKMv3 security contribution replaces  previous changes contirbution in PKMv2 security. 
Previous changes should be removed</t>
  </si>
  <si>
    <t>4-8</t>
  </si>
  <si>
    <t>from p.4 line 17 to p.8 line 12</t>
  </si>
  <si>
    <t>Menashe Shahar</t>
  </si>
  <si>
    <t>6.3.27.2.1</t>
  </si>
  <si>
    <t>Replace the "and" after the 1/8 with a comma.</t>
  </si>
  <si>
    <t>PDF 19</t>
  </si>
  <si>
    <t>6.3.37.1</t>
  </si>
  <si>
    <t>Hanging paragraph. I.e., there is text between 6.3.37.1 and 6.3.37.1.1, see IEEE Style manual section 13.1</t>
  </si>
  <si>
    <t>After line 7 add new subclause "6.3.37.2 Channel Utilization Improvement Changes", move 6.3.37.1.1-4 under this new subclause, renumber 6.3.37.2 and up.</t>
  </si>
  <si>
    <t>AIRM not define or included in definintions</t>
  </si>
  <si>
    <t>Suggest spelling out sice this is an introductory section</t>
  </si>
  <si>
    <t>The term AIRM is not defined.</t>
  </si>
  <si>
    <t>Add a definition for AIRM in the definition section</t>
  </si>
  <si>
    <t>6.3.37.1.1</t>
  </si>
  <si>
    <t>The first sentance is describing operation in chanell BW &gt;= 1.25 MHz</t>
  </si>
  <si>
    <t>"a channel bandwidth greater tn or equal to 1.25 MHz"</t>
  </si>
  <si>
    <t>The comma "bandwidths, At" should be a "."</t>
  </si>
  <si>
    <t>Please replace the "," with "." between "bandwidths" and "At"</t>
  </si>
  <si>
    <t xml:space="preserve">MAC-sublayer shall support channel bandwidth down to 5KHz </t>
  </si>
  <si>
    <t>Replace with statement "The MAC sub-layer also supports smaller channel bandwidths down to 5 kHz"</t>
  </si>
  <si>
    <t>Support for narrow channel is part of 802.16s. Here with with overhead reduction, we are improving throughput / capacity (more remotes) and latency by ability to reduce frame sizes.</t>
  </si>
  <si>
    <t>Replace the statement "The NB-MAC is designed to support even narrower channels.". With "The NB-MAC is designed to increase throughput or capacity(more remotes) along with improvement in latency"</t>
  </si>
  <si>
    <t>6.3.37.1.2</t>
  </si>
  <si>
    <t>"… confgiurable and it should be minimized for low latency applications, subject to the length of the time sensitive SDUs".</t>
  </si>
  <si>
    <t>"MAC and PHY overhead is redcued" instead of "MAC and PHY overhead is minimized".</t>
  </si>
  <si>
    <t>should be "from the frame duration".</t>
  </si>
  <si>
    <t>18, 21, 22</t>
  </si>
  <si>
    <t>Normative requirement</t>
  </si>
  <si>
    <t>replace "will" with "shall"</t>
  </si>
  <si>
    <t>21, 22</t>
  </si>
  <si>
    <t>BAS allocations in DL are not applicable to Stand Alone scheduler mode.</t>
  </si>
  <si>
    <t>The BS scheduler in Stand Alone scheduling mode and the /Remote scheduler will use BAS allocations to serve new SDUs in the UL direction. The BS in secondary scheduling mode, will also use BAS allocations in the DL direction to serve SDUs in the DL direction.</t>
  </si>
  <si>
    <t>6.3.37.1.3</t>
  </si>
  <si>
    <t>Normative requirement?</t>
  </si>
  <si>
    <t>If this is a requirement, change will to shall. If explanatory, delete "will"</t>
  </si>
  <si>
    <t>27,28</t>
  </si>
  <si>
    <t>Reduced sentence length</t>
  </si>
  <si>
    <t>Replace statement  "New allocation messages will have the ability to specify allocations in the future beyond the current or the next frame." with "New allocation messages will have the ability to specify allocations of the future frames."</t>
  </si>
  <si>
    <t>6.3.37.1.4</t>
  </si>
  <si>
    <t>Should be "stand-alone scheduling mode or secondary scheduling mode".</t>
  </si>
  <si>
    <t>The term "control area" is not defined</t>
  </si>
  <si>
    <t>Add a definition for control area in the definition section.</t>
  </si>
  <si>
    <t>normative vs explanatory</t>
  </si>
  <si>
    <t xml:space="preserve">for normative behavior change "will" to "shall", optional use may, </t>
  </si>
  <si>
    <t>6.3.37.2.1</t>
  </si>
  <si>
    <t>"data duplexing" should be replaced with "Time Division Duplexing".</t>
  </si>
  <si>
    <t>Rewording</t>
  </si>
  <si>
    <t>Reword "Slot definition is included in 8.6.6." to "Refer slot definition in the section 8.6.6"</t>
  </si>
  <si>
    <t>add the word "messages" after "maintenance"</t>
  </si>
  <si>
    <t>Is there a definition of the default slot profile structure? If there is one, please add a reference, otherwise, a definition should be added.</t>
  </si>
  <si>
    <t>Remove the words "able to be". The statement should be "Slots shall not be scehuled across frame boundaries.".</t>
  </si>
  <si>
    <t>1. Figure 6-126 should be improved.
2. The terms "sub-channel" and "sub-channel group" are not defined for PtMP.</t>
  </si>
  <si>
    <t>13, 14</t>
  </si>
  <si>
    <t>6.3.37.3</t>
  </si>
  <si>
    <t>the line is splitted between two pages. It is better to start this paragraph in  a new page.</t>
  </si>
  <si>
    <t>PDF 23</t>
  </si>
  <si>
    <t>6.3.37.3.1</t>
  </si>
  <si>
    <t>Figure 6-219 is bitmap image.</t>
  </si>
  <si>
    <t>Change to use vector graphics, so the text in figure is searchable.</t>
  </si>
  <si>
    <t>6.3.37.3.2</t>
  </si>
  <si>
    <t>SPS not in definitions</t>
  </si>
  <si>
    <t xml:space="preserve">Add to section 3 or 4, maybe spell out first usage here. </t>
  </si>
  <si>
    <t>6, 7</t>
  </si>
  <si>
    <t>this implies there is a "fixed slot intervals between successive allocations". This is however not consistent with a following statement in line #8 that the "interval is specified in terms of frames".</t>
  </si>
  <si>
    <t>6.3.37.3.3</t>
  </si>
  <si>
    <t>A low latency requirement is independent of priority.</t>
  </si>
  <si>
    <t>Remove the words "of high priority applications".</t>
  </si>
  <si>
    <t>Is the statement true?</t>
  </si>
  <si>
    <t>6.3.37.3.4.1</t>
  </si>
  <si>
    <t>New line is not started with capital letter</t>
  </si>
  <si>
    <t>Change "stations. subscriber" to "stations. Subscriber"</t>
  </si>
  <si>
    <t>specified in 16 bits</t>
  </si>
  <si>
    <t>It might be more precise to say "an unsigned 16 bit integer"</t>
  </si>
  <si>
    <t>Figure 6-220 is not related to the rollover of the frame counter.</t>
  </si>
  <si>
    <t>Remove the reference to Figure 6-220.</t>
  </si>
  <si>
    <t>4, 5</t>
  </si>
  <si>
    <t>Different terms are used to refer to the Remote Station including Remote, Remote Station and Subscriber Station. A single term should be used in the standard.</t>
  </si>
  <si>
    <t>4,5</t>
  </si>
  <si>
    <t>Punctuation</t>
  </si>
  <si>
    <t>Make 's' of 'subcriber as capital 'S'...'"subscriber stations use the frame number"</t>
  </si>
  <si>
    <t>6.3.37.3.4.2</t>
  </si>
  <si>
    <t>Figure referencing is not proper</t>
  </si>
  <si>
    <t>Replace "The figure above shows:" with "The Figure 6-221 shows".</t>
  </si>
  <si>
    <t>"Frame within the super-frame is referred to as Frame offset"'   (clarity/wording)</t>
  </si>
  <si>
    <t>1. the use of Sync messages is optional.
2. The notion of "new BSs" is unclear.</t>
  </si>
  <si>
    <t>not just "resource to subscriber stations" its resource to request which can  DL /UL (BS /subscriber stations)</t>
  </si>
  <si>
    <t>PDF 24</t>
  </si>
  <si>
    <t>Figure 6-221 is bitmap image.</t>
  </si>
  <si>
    <t>18,19</t>
  </si>
  <si>
    <t>Bandwidth request is aggregate request in slots.</t>
  </si>
  <si>
    <t xml:space="preserve">Replace the statement with "In case of secondary scheduler MAC mode, the BS shall request aggregate request in slots considering SDUs waiting in the transmission queue in downlink and aggregate request received from remotes in uplink. BS may request a  consolidated request combining the aggregate request with same attributes (same direction, same priority, etc.).  </t>
  </si>
  <si>
    <t>8, 9, 10</t>
  </si>
  <si>
    <t xml:space="preserve">1. GNSS should be replaced with GPS.
2. Statement not clear. </t>
  </si>
  <si>
    <t>Replace the statement with "BSs and AIRMs are synchronized using GPS. The BSs will synchronize the beginning of the frame with a 1 PPS pulse from a GPS receiver. The number of frames per second has to be an integer number. The superframe length is one second and its beginning is synchronized with the beginning of a frame".</t>
  </si>
  <si>
    <t>6.3.37.3.5</t>
  </si>
  <si>
    <t>Table reference is wrong</t>
  </si>
  <si>
    <r>
      <t xml:space="preserve">Table </t>
    </r>
    <r>
      <rPr>
        <strike/>
        <sz val="10"/>
        <rFont val="Arial"/>
        <family val="2"/>
      </rPr>
      <t>6</t>
    </r>
    <r>
      <rPr>
        <sz val="10"/>
        <rFont val="Arial"/>
        <family val="2"/>
      </rPr>
      <t>6-326</t>
    </r>
  </si>
  <si>
    <t>6.3.37.3.6</t>
  </si>
  <si>
    <t>Bulk allocations are one-time confined to one superframe</t>
  </si>
  <si>
    <t>Replace the statement with "Bulk allocations within a time spanning one super-frame"</t>
  </si>
  <si>
    <t>This clause refers to "secondary scheduler MAC mode" and "secondary scheduler MAC mode" but they are not defined or described previosly</t>
  </si>
  <si>
    <t>Add pointer to definition or add description</t>
  </si>
  <si>
    <t>6.3.37.4.1</t>
  </si>
  <si>
    <t>DIUC is only defined in base standard</t>
  </si>
  <si>
    <t>Spell it out here for first time use in amendment</t>
  </si>
  <si>
    <t>6.3.37.4.2</t>
  </si>
  <si>
    <t>Allocation message defnies Bulk allocations too.</t>
  </si>
  <si>
    <t>Replace the statement with "Allocation messages defines bulk,instantaneous and semi-persistent allocations in DL and UL"</t>
  </si>
  <si>
    <t>Context of bulleted list is unclear</t>
  </si>
  <si>
    <t>provide an introductory sentence describing the list, or remove bullets.</t>
  </si>
  <si>
    <t>Replace the statement with "The Allocation information length in bytes".</t>
  </si>
  <si>
    <t>Replace the statement with "The Frame number is the absolute frame number used by remotes for frame number synchornization ".</t>
  </si>
  <si>
    <t>PDF 29</t>
  </si>
  <si>
    <t>6.3.37.4.3</t>
  </si>
  <si>
    <t>Font size is too big.</t>
  </si>
  <si>
    <t>Fix the font size.</t>
  </si>
  <si>
    <t>Billy Verso</t>
  </si>
  <si>
    <t>Qorvo</t>
  </si>
  <si>
    <t>6.3.37.5</t>
  </si>
  <si>
    <t xml:space="preserve">in Figure 6-224 text above the 2nd from bottom arrow is partially obscured </t>
  </si>
  <si>
    <t>Fix it.</t>
  </si>
  <si>
    <t xml:space="preserve">Figure 6-224 is not referenced in the text. Delete it if it is not needed. </t>
  </si>
  <si>
    <t>Delete the figure.</t>
  </si>
  <si>
    <t xml:space="preserve">Figure 6-227 is not referenced in the text. Delete it if it is not needed. </t>
  </si>
  <si>
    <t>Subscriber Basic Capability (SBC) not defined in 16t or in base standard</t>
  </si>
  <si>
    <t>Add in Acronyms</t>
  </si>
  <si>
    <t>"Each allocation IE has the Allocation ID." This statement sounds out of context</t>
  </si>
  <si>
    <t>Suggest to remove.</t>
  </si>
  <si>
    <t>This is new section, so why are there any editing instructions here?</t>
  </si>
  <si>
    <t>Remove editing instructions as this is new added section, so there should not be any editing instructions inside new clauses.</t>
  </si>
  <si>
    <t>What is this text trying to do? Page 74 of original standard is in the table of contents, and there is no line numbers in the original standard, so there is no point of trying to refer line numbers when modifying the original standrad.</t>
  </si>
  <si>
    <t>If this text needs to be added somewhere in the original standard, add the clause number where it is to be added, and tell which paragraph it is added to, or where the new paragraph is added.</t>
  </si>
  <si>
    <t>6.3.37.5.1</t>
  </si>
  <si>
    <t>This section is modified.</t>
  </si>
  <si>
    <t>Entire section needs to be replaced with modified description.
There are two new messages mentioned in the this section, " PreAuth Network Attach Response and PostAuth Network Attach Reponse ". The message formats for these messages needs to be added . Changes are shared in contribution DCN 15-24-0014-00-016t.</t>
  </si>
  <si>
    <t>6.3.37.5.3</t>
  </si>
  <si>
    <t>For PKMv3 support: in table 6-331, attribute: "Authentication Type", missing option for PKMv3</t>
  </si>
  <si>
    <t>In notes add:
5: PKMv3
6-7: Reserved</t>
  </si>
  <si>
    <t>6.3.37.6</t>
  </si>
  <si>
    <t>Change "Table 6-119" to Table 6-333.</t>
  </si>
  <si>
    <t>PDF 34</t>
  </si>
  <si>
    <t>6.3.37.7</t>
  </si>
  <si>
    <t>6.3.37.7.1</t>
  </si>
  <si>
    <t>Dash style bullets are typically used for  such things.</t>
  </si>
  <si>
    <t>change to dash style bullets, as per IEEE template.</t>
  </si>
  <si>
    <t>Figure needs to be referenced</t>
  </si>
  <si>
    <t>Add the statement after line 23, "Figure 6-226 shows the procedure of the Subchannel group relocation pre-network entry."</t>
  </si>
  <si>
    <t>PDF 37</t>
  </si>
  <si>
    <t>6.3.37.7.2</t>
  </si>
  <si>
    <t>Figure 6-227 is bitmap image.</t>
  </si>
  <si>
    <t>categories are 5 only</t>
  </si>
  <si>
    <t>Change "4 - 5" to "5"</t>
  </si>
  <si>
    <t>Typo</t>
  </si>
  <si>
    <t>Change "code it not" to "code is not"</t>
  </si>
  <si>
    <t>PDF 39</t>
  </si>
  <si>
    <t>7.8A</t>
  </si>
  <si>
    <t>Usually the added clauses use lowercase letters. See IEEE style manual section 20.2.1. Only toplevel clauses use upper case letters.</t>
  </si>
  <si>
    <t xml:space="preserve">Change ”7.8A” to ”7.8a”. </t>
  </si>
  <si>
    <t xml:space="preserve">Editing instructions are incorrect. </t>
  </si>
  <si>
    <t>Move them before 7.8a, and chage to say ”Add new subclause 7.8a between clauses 7.8 and 7.9 as follows:”</t>
  </si>
  <si>
    <t>7.8A.1</t>
  </si>
  <si>
    <t>15</t>
  </si>
  <si>
    <t>Should be DTLS not DLS</t>
  </si>
  <si>
    <t>Change to DTLS</t>
  </si>
  <si>
    <t>7.8A.1.1</t>
  </si>
  <si>
    <t>3-4, 10-12,15</t>
  </si>
  <si>
    <t>DTLS instead of TLS</t>
  </si>
  <si>
    <t>Change TLS to DTLS</t>
  </si>
  <si>
    <t>PDF 40</t>
  </si>
  <si>
    <t>7.8A.2</t>
  </si>
  <si>
    <t>7.8A.2.</t>
  </si>
  <si>
    <t>7, 12-13,19</t>
  </si>
  <si>
    <t>PDF 41</t>
  </si>
  <si>
    <t>7.8A.3.1</t>
  </si>
  <si>
    <t>33-34</t>
  </si>
  <si>
    <t>all to pg. 34 line 13</t>
  </si>
  <si>
    <t>Simplify the Authorization process by removing  unnecessary message (SA-TEK-Request) and removing the state Wait To SA-TEK-Response</t>
  </si>
  <si>
    <t>Replace Figure 7-26—Authentication State Machine with new one.
Change text as per the contribution DCN 15-24-0016-00-016t</t>
  </si>
  <si>
    <t>7.8A.3.1.2</t>
  </si>
  <si>
    <t>7</t>
  </si>
  <si>
    <t>7.8A.3.1.4</t>
  </si>
  <si>
    <t>16</t>
  </si>
  <si>
    <t>PDF 43</t>
  </si>
  <si>
    <t>7.8A.3.2</t>
  </si>
  <si>
    <t>35-36</t>
  </si>
  <si>
    <t>35-3 to 36-31</t>
  </si>
  <si>
    <t>Enhance the security: remove HMAC Digest from messages and use it for the calculation of the new key</t>
  </si>
  <si>
    <t>Change text as per the contribution DCN 15-24-0016-00-016t</t>
  </si>
  <si>
    <t>7.8A.4</t>
  </si>
  <si>
    <t>29,34-35</t>
  </si>
  <si>
    <t xml:space="preserve">7.8A.4.1.4 </t>
  </si>
  <si>
    <t>23-24</t>
  </si>
  <si>
    <t>There is no hadnshake process after TLS handshake</t>
  </si>
  <si>
    <t>Change text to:Once the AK is derived PKMv2 SA-TEK handshake begins, the BS and SS shall use the new AK matching the new PMK context for encrypting following the handshakePKM messages</t>
  </si>
  <si>
    <t>7.8A.4.1.4 AK</t>
  </si>
  <si>
    <t>20</t>
  </si>
  <si>
    <t>Should be a subclause of 7.8A.4.1.3</t>
  </si>
  <si>
    <t>Change or remove</t>
  </si>
  <si>
    <t>7.8A.4.2</t>
  </si>
  <si>
    <t>36</t>
  </si>
  <si>
    <t>Incorrect title. Should be KEK</t>
  </si>
  <si>
    <t>Change title to Key Encryption Key (KEK) derivation</t>
  </si>
  <si>
    <t>7.8A.4.3</t>
  </si>
  <si>
    <t>6</t>
  </si>
  <si>
    <t>Typo: AAA instead of ASA</t>
  </si>
  <si>
    <t>Change to AAA</t>
  </si>
  <si>
    <t>PDF 47</t>
  </si>
  <si>
    <t>7.8A.4.4</t>
  </si>
  <si>
    <t>The equations seems to have ”?” where I assume there should be something else.</t>
  </si>
  <si>
    <t>Change ”TEK.Key ? HKDF.Expand(…” to use something else than ”?”.</t>
  </si>
  <si>
    <t>22,23,26,27</t>
  </si>
  <si>
    <t>Typo ? Instead of arrow</t>
  </si>
  <si>
    <t>Change ? To &lt;==</t>
  </si>
  <si>
    <t>22-28</t>
  </si>
  <si>
    <t xml:space="preserve">a) no need for nonce in the IV. 
b) more secured: instead of nonce use the HMAC digest </t>
  </si>
  <si>
    <t>PDF 51</t>
  </si>
  <si>
    <t>8.6.1.1</t>
  </si>
  <si>
    <t>Figure 8-148 is bitmap image.</t>
  </si>
  <si>
    <t>PDF 52</t>
  </si>
  <si>
    <t>8.6.1.2</t>
  </si>
  <si>
    <t>Figure 8-149 is bitmap image.</t>
  </si>
  <si>
    <t>8.6.1.3</t>
  </si>
  <si>
    <t>Figure 8-150 is bitmap image.</t>
  </si>
  <si>
    <t>8.6.10</t>
  </si>
  <si>
    <t>Ranging code categores are made 5 needs to be updated</t>
  </si>
  <si>
    <t xml:space="preserve">1. change 4 to 5. 
2. add ",Subchannel Relocation ranging" before full stop on the line 21.
</t>
  </si>
  <si>
    <t>PDF 66</t>
  </si>
  <si>
    <t>What is this junk after the end of clause 8.6.14? It looks like editing instructions but it does not indicate where the changes are to be done on line 8-19. On line 20 it suddenly gives clause 11.9.14, which is nowhere near where of 8.6.14. If this is supposed to modify some tables in 11.9.14, move these editing instructions to 11.9.14.</t>
  </si>
  <si>
    <t>Remove junk on llines 8-44 and PDF page 67, and 68, and perhaps move them to clause 11.</t>
  </si>
  <si>
    <t>8.6.14</t>
  </si>
  <si>
    <t>10-45</t>
  </si>
  <si>
    <t>Lines are out of place, and should be removed because of PKMv3 replaces changes to PKMv2</t>
  </si>
  <si>
    <t>58-59</t>
  </si>
  <si>
    <t>PDF 54</t>
  </si>
  <si>
    <t>8.6.4.2</t>
  </si>
  <si>
    <t>8.6.4.2.1</t>
  </si>
  <si>
    <t>Equation has got moved</t>
  </si>
  <si>
    <t>Number the first equation on the page 53 and give the reference.</t>
  </si>
  <si>
    <t>Number the second equation on the page 53 and give the reference.</t>
  </si>
  <si>
    <t>8.6.5</t>
  </si>
  <si>
    <t>Figures 8-152, 8-153, are not crisp.</t>
  </si>
  <si>
    <t>Re-create the EMF file and update the figures.</t>
  </si>
  <si>
    <t>PDF 57</t>
  </si>
  <si>
    <t>8.6.5.1</t>
  </si>
  <si>
    <t>Figure 8-153 is bitmap image.</t>
  </si>
  <si>
    <t>PDF 56</t>
  </si>
  <si>
    <t>Figure 8-151 is bitmap image.</t>
  </si>
  <si>
    <t>Figure 8-152 is bitmap image.</t>
  </si>
  <si>
    <t>PDF 58</t>
  </si>
  <si>
    <t>8.6.6.1</t>
  </si>
  <si>
    <t>Figure 8-154 is bitmap image.</t>
  </si>
  <si>
    <t>Figure 8-155 is bitmap image.</t>
  </si>
  <si>
    <t>8.6.6.3</t>
  </si>
  <si>
    <t>Table reference is wrong, In general section 8 Table numbers are different and they overlap with the base standard.</t>
  </si>
  <si>
    <t>Table 8-380 change to Table 8-2</t>
  </si>
  <si>
    <t>PDF 59</t>
  </si>
  <si>
    <t>Figure 8-156 is bitmap image.</t>
  </si>
  <si>
    <t>PDF 61</t>
  </si>
  <si>
    <t>8.6.7.1.5</t>
  </si>
  <si>
    <t>Figure 8-158 is bitmap image.</t>
  </si>
  <si>
    <t>Figure 8-159 is bitmap image.</t>
  </si>
  <si>
    <t>Figure 8-160 is bitmap image.</t>
  </si>
  <si>
    <t>Joerg Robert</t>
  </si>
  <si>
    <t>TU Ilmenau/Fraunhofer IIS</t>
  </si>
  <si>
    <t>8.6.7.5</t>
  </si>
  <si>
    <t xml:space="preserve">The TX filter design is highly essential for the standard. Further, it is not is not trivial. In my opinion a least one filter has to be given at least in an informational annex. </t>
  </si>
  <si>
    <t>Add filter at least in informative annex.</t>
  </si>
  <si>
    <t>PDF 62</t>
  </si>
  <si>
    <t>8.6.7.6</t>
  </si>
  <si>
    <t>Figure 8-161 is bitmap image.</t>
  </si>
  <si>
    <t>Figure 8-162 is bitmap image.</t>
  </si>
  <si>
    <t>PDF 64</t>
  </si>
  <si>
    <t>8.6.7.6.1</t>
  </si>
  <si>
    <t>Table 8-4 is split in two pages, but there is no ”(continued)” at the end table title in 2nd page. See IEEE Style manual section 16.1.</t>
  </si>
  <si>
    <t>Add ”(continued)”.</t>
  </si>
  <si>
    <t>Figure 8-163 is bitmap image.</t>
  </si>
  <si>
    <t>Figure 8-164 is bitmap image.</t>
  </si>
  <si>
    <t>footer</t>
  </si>
  <si>
    <t xml:space="preserve">The footer has wrong year, 2022. </t>
  </si>
  <si>
    <t>Change footer to ”Copyright © 2024 IEEE. All rights reserved.
This is unapproved IEEE Standards Draft, subject to change.”</t>
  </si>
  <si>
    <t>PDF 123</t>
  </si>
  <si>
    <t>Annex R</t>
  </si>
  <si>
    <t xml:space="preserve">This annex seems to be missing content. </t>
  </si>
  <si>
    <t>Remove annex R, or add content to it.</t>
  </si>
  <si>
    <t xml:space="preserve">Lines like this "Instruct the editor to add…" should be just "Insert the following new Annex..." </t>
  </si>
  <si>
    <t>Don't mention "the editor". Review whole document and make style of instruction match those on pages 0 and 1. (As per IEEE amendment style)</t>
  </si>
  <si>
    <t>Annex R.1</t>
  </si>
  <si>
    <t>The clause numbering in the annex is just ”R.1”, not ”Annex R.1”.</t>
  </si>
  <si>
    <t>Change ”Annex R.1” to ”R.1” and do similar changes to rest of annex.</t>
  </si>
  <si>
    <t>PDF 125</t>
  </si>
  <si>
    <t>Annex X</t>
  </si>
  <si>
    <t xml:space="preserve">Next annex after R is ”S”, not ”X”. </t>
  </si>
  <si>
    <t>Change ”Annex X” to ”Annex S”.</t>
  </si>
  <si>
    <t xml:space="preserve">There is no annex W in base standard. </t>
  </si>
  <si>
    <t>Change editing instructions to say that add annex S after annex R.</t>
  </si>
  <si>
    <t>Annex X.1</t>
  </si>
  <si>
    <t xml:space="preserve">The clause numbering in the annex is ”S.1”, not ”1”. </t>
  </si>
  <si>
    <t xml:space="preserve">Change ”1 Introduction” to ”S.1 Introduction”. </t>
  </si>
  <si>
    <t>Annex X.2</t>
  </si>
  <si>
    <t>Annex X.2.1</t>
  </si>
  <si>
    <t>Figure S.1 is bitmap image.</t>
  </si>
  <si>
    <t xml:space="preserve">Figure numbering in annexes are ”S.1”, not just ”1”. </t>
  </si>
  <si>
    <t>Fix figure numbering in the annex.</t>
  </si>
  <si>
    <t>Figure S.2 is bitmap image.</t>
  </si>
  <si>
    <t>PDF 126</t>
  </si>
  <si>
    <t>Annex X.2.2</t>
  </si>
  <si>
    <t>Figure S.3 is bitmap image.</t>
  </si>
  <si>
    <t>Figure S.4 is bitmap image.</t>
  </si>
  <si>
    <t>Figure S.5 is bitmap image.</t>
  </si>
  <si>
    <t>Figure S.6 is bitmap image.</t>
  </si>
  <si>
    <t>Contents</t>
  </si>
  <si>
    <t xml:space="preserve">Table of contents is missing. </t>
  </si>
  <si>
    <t>Add table of contents.</t>
  </si>
  <si>
    <t>cover page</t>
  </si>
  <si>
    <t>The cover page should have month and year of the draft.</t>
  </si>
  <si>
    <t>Add ”January 2024” below the IEEE P802.15.16/Draft 1.0 line.</t>
  </si>
  <si>
    <t>The draft project is missing t.</t>
  </si>
  <si>
    <t>Change ”IEEE P802.15.16/Draft 1.0” to ”IEEE P802.15.16t/Draft 1.0”</t>
  </si>
  <si>
    <t xml:space="preserve">The cover page should have IEEE copyright notice and a text stating that this is unapproved draft document. </t>
  </si>
  <si>
    <t>Change the document to use proper IEEE document template.</t>
  </si>
  <si>
    <t>Draft status</t>
  </si>
  <si>
    <t>The Table 1-Draft status is not up to date.</t>
  </si>
  <si>
    <t>Either update the table, or remove it completely.</t>
  </si>
  <si>
    <t>PDF 3</t>
  </si>
  <si>
    <t>Editing instructions</t>
  </si>
  <si>
    <t xml:space="preserve">The beginning of the standard specifies how the editing instructions are made, but the draft DOES NOT follow those instructions. For example it uses ”Replace” while modifying text, when it is only suppoed to be used for figures, etc. </t>
  </si>
  <si>
    <r>
      <rPr>
        <sz val="10"/>
        <rFont val="Arial"/>
        <family val="2"/>
        <charset val="1"/>
      </rPr>
      <t>Change editing instructions and text to follow editing instructions specified on page 3. I.e., instead of saying ”[Replace “PKMv2 ECC-Request” with “PKMv2 RSA/ECC-Request” in the 2nd paragraph after “PKM identifier” in Clause 6.3.2.3.8.]”, change it to say ”Change 2nd paragraph of section 6.3.2.3.9 inside the PKM identifier item as follows:
The SS shall increment (modulo 256) the Identifier field whenever it issues a new PKM message. In PKMv1, a “new” message is an Authorization Request or Key Request that is not a retransmission being sent in response to a Timeout event. In PKMv2, a PKMv2 RSA</t>
    </r>
    <r>
      <rPr>
        <u/>
        <sz val="10"/>
        <rFont val="Arial"/>
        <family val="2"/>
        <charset val="1"/>
      </rPr>
      <t>/ECC</t>
    </r>
    <r>
      <rPr>
        <sz val="10"/>
        <rFont val="Arial"/>
        <family val="2"/>
        <charset val="1"/>
      </rPr>
      <t>-Request, PKMv2 SA-TEK-Challenge, or PKMv2 Key-Request message is a “new” message. For retransmissions, the Identifier field shall remain unchanged.” where the ”/ECC” is underlined.</t>
    </r>
  </si>
  <si>
    <t>Figure 6-225</t>
  </si>
  <si>
    <t xml:space="preserve">Figure is modified </t>
  </si>
  <si>
    <t>Figure needs to be replaced. Figure is shared in the document DCN 15-24-0014-00-016t.</t>
  </si>
  <si>
    <t>Figure 8-157</t>
  </si>
  <si>
    <t>Figure quality is very bad.</t>
  </si>
  <si>
    <t>Update figure</t>
  </si>
  <si>
    <t>Introduction</t>
  </si>
  <si>
    <t>The text stating that this introduction is not part of the standard, uses wrong standard name.</t>
  </si>
  <si>
    <t>Change ”IEEE Std 802.16.-2017” to ”IEEE P802.15.16t/D01”.</t>
  </si>
  <si>
    <t>The introduction says ”This standard is a revision of IEEE Std 802.16-2017”, but the cover page says this is Amendment t. PAR also says this is amendment.</t>
  </si>
  <si>
    <t>Change the introduction to state this is amendment to the IEEE Std 802.16-2017, not a revision.</t>
  </si>
  <si>
    <t>Table 18-12</t>
  </si>
  <si>
    <t xml:space="preserve">Configuration option Frequency diversity mode 3 is to be removed. </t>
  </si>
  <si>
    <t>Remove "3: Frequency Diversity Mode 3"</t>
  </si>
  <si>
    <t>Table 6-329</t>
  </si>
  <si>
    <t xml:space="preserve">Allocation IE table is modified </t>
  </si>
  <si>
    <t>Please replace the table with the contribution DCN "15-23-0542-01-016t"</t>
  </si>
  <si>
    <t>Table 6-331</t>
  </si>
  <si>
    <t xml:space="preserve">Support for option PKMv3 Authentication type in Network Attach request message format </t>
  </si>
  <si>
    <t>Table needs to be replaced. Changes are shared in the document DCN 15-24-0014-00-016t.</t>
  </si>
  <si>
    <t>Table 6-334</t>
  </si>
  <si>
    <t>Subchannel Group Relocation IE modified</t>
  </si>
  <si>
    <t>Changes are shared in the document DCN 15-24-0015-00-016t.</t>
  </si>
  <si>
    <t>X</t>
  </si>
  <si>
    <t>This annex should explain the different slot conigurations default, static, and mobile. However, it only shows figures, which do not convey this information</t>
  </si>
  <si>
    <t>Update the figures and provide text explaining what is the difference between default, static, and mobile slot configurations.</t>
  </si>
  <si>
    <t>X.2.2</t>
  </si>
  <si>
    <t>Figure 6 is not referenced in the text.</t>
  </si>
  <si>
    <t>Review whole document and make sure each included table or figure is referenced in the text. If they are not referenced then presumably they are not needed and so should not be included in the document since they have no relevance to the specification... in that case delete them.</t>
  </si>
  <si>
    <t>This standard is a revision of IEEE Std 802.16-2017</t>
  </si>
  <si>
    <t>This standard is an amendment of IEEE Std 802.16-2017</t>
  </si>
  <si>
    <t>Normative language</t>
  </si>
  <si>
    <t>replace "can" with "may"</t>
  </si>
  <si>
    <t xml:space="preserve">The copyright year of the footer is 2022. </t>
  </si>
  <si>
    <t>Updated copyright year to 2024.</t>
  </si>
  <si>
    <t>13-16, 20</t>
  </si>
  <si>
    <t>7,15</t>
  </si>
  <si>
    <t>The footer has wrong year, and is missing text that this is unapproved IEEE Standards draft, subject to change.</t>
  </si>
  <si>
    <t>67-69</t>
  </si>
  <si>
    <t>from p.67.line 23 to p. 69 line 19</t>
  </si>
  <si>
    <t>The HMAC TLV size should be variable</t>
  </si>
  <si>
    <t>Remove the lines and instead write  Length: variable, Value: "a kieyed hash"</t>
  </si>
  <si>
    <t>69-73</t>
  </si>
  <si>
    <t>from p.69 line 21 to p.73 line 6</t>
  </si>
  <si>
    <t>73-74</t>
  </si>
  <si>
    <t>from p.73 line 9 to p.74 line 4</t>
  </si>
  <si>
    <t>For PKMv3 support - a variable length is required. No need for additional changes</t>
  </si>
  <si>
    <t>Remove the lines and replace with: change the length in the table from 4 to variable</t>
  </si>
  <si>
    <t>74-81</t>
  </si>
  <si>
    <t>from p.74 line 5 to end of p.81</t>
  </si>
  <si>
    <t>Header</t>
  </si>
  <si>
    <t xml:space="preserve">The header on the page 3 says this is ”Draft 0.96”, while the first page claims this is ”Draft 1.0”. </t>
  </si>
  <si>
    <t>Fix the draft version number.</t>
  </si>
  <si>
    <t>header</t>
  </si>
  <si>
    <t>The header has wrong project number IEEE P802.16t-2022.</t>
  </si>
  <si>
    <t>Change to ”IEEE P802.15.16t/D01”</t>
  </si>
  <si>
    <t>frontmatter</t>
  </si>
  <si>
    <t>Line numbers are missing.</t>
  </si>
  <si>
    <t>It is hard to make comments when there is no line numbers, add line numbers to frontmatter too.</t>
  </si>
  <si>
    <t>PDF 10</t>
  </si>
  <si>
    <t>Duplicate page numbers. PDF page number 10, has page number of 1, and PDF page number 1 also has page number 1.</t>
  </si>
  <si>
    <t>Frontmatter has page numbers 1-8, and then the actual draft has page numbers starting from 0, so they are overlapping. Either change frontmatter to use roman numbers as page numbers, or change page numbers to start from 1, and continue through frontmatter and body of text. If changing frontmatter to use roman numbers, make sure to fix the PDF page numbers to match.</t>
  </si>
  <si>
    <t>Unclear on "ability" aspect</t>
  </si>
  <si>
    <t>Would it be accurate to say "Slots shall not be scheduled across frame boundaries."</t>
  </si>
  <si>
    <t>i-2</t>
  </si>
  <si>
    <t>i-3</t>
  </si>
  <si>
    <t>i-4</t>
  </si>
  <si>
    <t>i-5</t>
  </si>
  <si>
    <t>i-6</t>
  </si>
  <si>
    <t>i-7</t>
  </si>
  <si>
    <t>i-8</t>
  </si>
  <si>
    <t>i-9</t>
  </si>
  <si>
    <t>i-10</t>
  </si>
  <si>
    <t>i-11</t>
  </si>
  <si>
    <t>i-12</t>
  </si>
  <si>
    <t>i-13</t>
  </si>
  <si>
    <t>i-14</t>
  </si>
  <si>
    <t>i-15</t>
  </si>
  <si>
    <t>i-16</t>
  </si>
  <si>
    <t>i-17</t>
  </si>
  <si>
    <t>i-18</t>
  </si>
  <si>
    <t>i-19</t>
  </si>
  <si>
    <t>i-20</t>
  </si>
  <si>
    <t>i-21</t>
  </si>
  <si>
    <t>i-22</t>
  </si>
  <si>
    <t>i-23</t>
  </si>
  <si>
    <t>i-24</t>
  </si>
  <si>
    <t>i-25</t>
  </si>
  <si>
    <t>i-26</t>
  </si>
  <si>
    <t>i-27</t>
  </si>
  <si>
    <t>i-28</t>
  </si>
  <si>
    <t>i-29</t>
  </si>
  <si>
    <t>i-30</t>
  </si>
  <si>
    <t>i-31</t>
  </si>
  <si>
    <t>i-32</t>
  </si>
  <si>
    <t>i-33</t>
  </si>
  <si>
    <t>i-34</t>
  </si>
  <si>
    <t>i-35</t>
  </si>
  <si>
    <t>i-36</t>
  </si>
  <si>
    <t>i-37</t>
  </si>
  <si>
    <t>i-38</t>
  </si>
  <si>
    <t>i-39</t>
  </si>
  <si>
    <t>i-40</t>
  </si>
  <si>
    <t>i-41</t>
  </si>
  <si>
    <t>i-42</t>
  </si>
  <si>
    <t>i-43</t>
  </si>
  <si>
    <t>i-44</t>
  </si>
  <si>
    <t>i-45</t>
  </si>
  <si>
    <t>i-46</t>
  </si>
  <si>
    <t>i-47</t>
  </si>
  <si>
    <t>i-48</t>
  </si>
  <si>
    <t>i-49</t>
  </si>
  <si>
    <t>i-50</t>
  </si>
  <si>
    <t>i-51</t>
  </si>
  <si>
    <t>i-52</t>
  </si>
  <si>
    <t>i-53</t>
  </si>
  <si>
    <t>i-54</t>
  </si>
  <si>
    <t>i-55</t>
  </si>
  <si>
    <t>i-56</t>
  </si>
  <si>
    <t>i-57</t>
  </si>
  <si>
    <t>i-58</t>
  </si>
  <si>
    <t>i-59</t>
  </si>
  <si>
    <t>i-60</t>
  </si>
  <si>
    <t>i-61</t>
  </si>
  <si>
    <t>i-62</t>
  </si>
  <si>
    <t>i-63</t>
  </si>
  <si>
    <t>i-64</t>
  </si>
  <si>
    <t>i-65</t>
  </si>
  <si>
    <t>i-66</t>
  </si>
  <si>
    <t>i-67</t>
  </si>
  <si>
    <t>i-68</t>
  </si>
  <si>
    <t>i-69</t>
  </si>
  <si>
    <t>i-70</t>
  </si>
  <si>
    <t>i-71</t>
  </si>
  <si>
    <t>i-72</t>
  </si>
  <si>
    <t>i-73</t>
  </si>
  <si>
    <t>i-74</t>
  </si>
  <si>
    <t>i-75</t>
  </si>
  <si>
    <t>i-76</t>
  </si>
  <si>
    <t>i-77</t>
  </si>
  <si>
    <t>i-78</t>
  </si>
  <si>
    <t>i-79</t>
  </si>
  <si>
    <t>i-80</t>
  </si>
  <si>
    <t>i-81</t>
  </si>
  <si>
    <t>i-82</t>
  </si>
  <si>
    <t>i-83</t>
  </si>
  <si>
    <t>i-84</t>
  </si>
  <si>
    <t>i-85</t>
  </si>
  <si>
    <t>i-86</t>
  </si>
  <si>
    <t>i-87</t>
  </si>
  <si>
    <t>i-88</t>
  </si>
  <si>
    <t>i-89</t>
  </si>
  <si>
    <t>i-90</t>
  </si>
  <si>
    <t>i-91</t>
  </si>
  <si>
    <t>i-92</t>
  </si>
  <si>
    <t>i-93</t>
  </si>
  <si>
    <t>i-94</t>
  </si>
  <si>
    <t>i-95</t>
  </si>
  <si>
    <t>i-96</t>
  </si>
  <si>
    <t>i-97</t>
  </si>
  <si>
    <t>i-98</t>
  </si>
  <si>
    <t>i-99</t>
  </si>
  <si>
    <t>i-100</t>
  </si>
  <si>
    <t>i-101</t>
  </si>
  <si>
    <t>i-102</t>
  </si>
  <si>
    <t>i-103</t>
  </si>
  <si>
    <t>i-104</t>
  </si>
  <si>
    <t>i-105</t>
  </si>
  <si>
    <t>i-106</t>
  </si>
  <si>
    <t>i-107</t>
  </si>
  <si>
    <t>i-108</t>
  </si>
  <si>
    <t>i-109</t>
  </si>
  <si>
    <t>i-110</t>
  </si>
  <si>
    <t>i-111</t>
  </si>
  <si>
    <t>i-112</t>
  </si>
  <si>
    <t>i-113</t>
  </si>
  <si>
    <t>i-114</t>
  </si>
  <si>
    <t>i-115</t>
  </si>
  <si>
    <t>i-116</t>
  </si>
  <si>
    <t>i-117</t>
  </si>
  <si>
    <t>i-118</t>
  </si>
  <si>
    <t>i-119</t>
  </si>
  <si>
    <t>i-120</t>
  </si>
  <si>
    <t>i-121</t>
  </si>
  <si>
    <t>i-122</t>
  </si>
  <si>
    <t>i-123</t>
  </si>
  <si>
    <t>i-124</t>
  </si>
  <si>
    <t>i-125</t>
  </si>
  <si>
    <t>i-126</t>
  </si>
  <si>
    <t>i-127</t>
  </si>
  <si>
    <t>i-128</t>
  </si>
  <si>
    <t>i-129</t>
  </si>
  <si>
    <t>i-130</t>
  </si>
  <si>
    <t>i-131</t>
  </si>
  <si>
    <t>i-132</t>
  </si>
  <si>
    <t>i-133</t>
  </si>
  <si>
    <t>i-134</t>
  </si>
  <si>
    <t>i-135</t>
  </si>
  <si>
    <t>i-136</t>
  </si>
  <si>
    <t>i-137</t>
  </si>
  <si>
    <t>i-138</t>
  </si>
  <si>
    <t>i-139</t>
  </si>
  <si>
    <t>i-140</t>
  </si>
  <si>
    <t>i-141</t>
  </si>
  <si>
    <t>i-142</t>
  </si>
  <si>
    <t>i-143</t>
  </si>
  <si>
    <t>i-144</t>
  </si>
  <si>
    <t>i-145</t>
  </si>
  <si>
    <t>i-146</t>
  </si>
  <si>
    <t>i-147</t>
  </si>
  <si>
    <t>i-148</t>
  </si>
  <si>
    <t>i-149</t>
  </si>
  <si>
    <t>i-150</t>
  </si>
  <si>
    <t>i-151</t>
  </si>
  <si>
    <t>i-152</t>
  </si>
  <si>
    <t>i-153</t>
  </si>
  <si>
    <t>i-154</t>
  </si>
  <si>
    <t>i-155</t>
  </si>
  <si>
    <t>i-156</t>
  </si>
  <si>
    <t>i-157</t>
  </si>
  <si>
    <t>i-158</t>
  </si>
  <si>
    <t>i-159</t>
  </si>
  <si>
    <t>i-160</t>
  </si>
  <si>
    <t>i-161</t>
  </si>
  <si>
    <t>i-162</t>
  </si>
  <si>
    <t>i-163</t>
  </si>
  <si>
    <t>i-164</t>
  </si>
  <si>
    <t>i-165</t>
  </si>
  <si>
    <t>i-166</t>
  </si>
  <si>
    <t>i-167</t>
  </si>
  <si>
    <t>i-168</t>
  </si>
  <si>
    <t>i-169</t>
  </si>
  <si>
    <t>i-170</t>
  </si>
  <si>
    <t>i-171</t>
  </si>
  <si>
    <t>i-172</t>
  </si>
  <si>
    <t>i-173</t>
  </si>
  <si>
    <t>i-174</t>
  </si>
  <si>
    <t>i-175</t>
  </si>
  <si>
    <t>i-176</t>
  </si>
  <si>
    <t>i-177</t>
  </si>
  <si>
    <t>i-178</t>
  </si>
  <si>
    <t>i-179</t>
  </si>
  <si>
    <t>i-180</t>
  </si>
  <si>
    <t>i-181</t>
  </si>
  <si>
    <t>i-182</t>
  </si>
  <si>
    <t>i-183</t>
  </si>
  <si>
    <t>i-184</t>
  </si>
  <si>
    <t>i-185</t>
  </si>
  <si>
    <t>i-186</t>
  </si>
  <si>
    <t>i-187</t>
  </si>
  <si>
    <t>i-188</t>
  </si>
  <si>
    <t>i-189</t>
  </si>
  <si>
    <t>i-190</t>
  </si>
  <si>
    <t>i-191</t>
  </si>
  <si>
    <t>i-192</t>
  </si>
  <si>
    <t>i-193</t>
  </si>
  <si>
    <t>i-194</t>
  </si>
  <si>
    <t>i-195</t>
  </si>
  <si>
    <t>i-196</t>
  </si>
  <si>
    <t>i-197</t>
  </si>
  <si>
    <t>i-198</t>
  </si>
  <si>
    <t>i-199</t>
  </si>
  <si>
    <t>i-200</t>
  </si>
  <si>
    <t>i-201</t>
  </si>
  <si>
    <t>i-202</t>
  </si>
  <si>
    <t>i-203</t>
  </si>
  <si>
    <t>i-204</t>
  </si>
  <si>
    <t>i-205</t>
  </si>
  <si>
    <t>i-206</t>
  </si>
  <si>
    <t>i-207</t>
  </si>
  <si>
    <t>i-208</t>
  </si>
  <si>
    <t>i-209</t>
  </si>
  <si>
    <t>i-210</t>
  </si>
  <si>
    <t>i-211</t>
  </si>
  <si>
    <t>i-212</t>
  </si>
  <si>
    <t>i-213</t>
  </si>
  <si>
    <t>i-214</t>
  </si>
  <si>
    <t>LB201</t>
  </si>
  <si>
    <t>"The index to a frame within the super-frame is referred to as Frame offset"</t>
  </si>
  <si>
    <t>Already handled in prior comment</t>
  </si>
  <si>
    <t>… configurable and it may be minimized for low latency applications, subject to the length of the time sensitive SDUs.</t>
  </si>
  <si>
    <t>The BS scheduler in Stand Alone scheduling mode and the /Remote scheduler shall use BAS allocations to serve new SDUs in the UL direction. The BS in secondary scheduling mode, shall also use BAS allocations in the DL direction to serve SDUs in the DL direction.</t>
  </si>
  <si>
    <t>Replace statement  "New allocation messages shall have the ability to specify allocations in the future beyond the current or the next frame." with "New allocation messages shall have the ability to specify allocations of the future frames."</t>
  </si>
  <si>
    <t>Change "scheduler MAC mode" to "stand-alone scheduling mode or secondary scheduling mode".</t>
  </si>
  <si>
    <t>Add to definitions section:  "Control Area: All base stations within this area area are controlled by one AIRM"</t>
  </si>
  <si>
    <t>See highlights in PDF of draft</t>
  </si>
  <si>
    <t>Reword "Slot definition is included in 8.6.6." to "Refer to slot definition in the section 8.6.6"</t>
  </si>
  <si>
    <t>7.8a.1</t>
  </si>
  <si>
    <t>DTLS is not defined</t>
  </si>
  <si>
    <t>Add DTLS to definitions</t>
  </si>
  <si>
    <t>Change text to: "Once the AK is derived  the BS and SS shall use the new AK matching the new PMK context for encrypting following the handshakePKM messages"</t>
  </si>
  <si>
    <t>Remove heading on line 20 entirely  "7.8A.4.1.4 AK usage"</t>
  </si>
  <si>
    <t xml:space="preserve">Change "?" to "&lt;==" in 4 places </t>
  </si>
  <si>
    <t>Spell out 5 as "five"</t>
  </si>
  <si>
    <t>delete all if page 58 and 59</t>
  </si>
  <si>
    <t>Accept, and furthermore, ensure table 8-2 is not already in base standard.</t>
  </si>
  <si>
    <t>Restore TX filter from D0.9 and put in annex section</t>
  </si>
  <si>
    <t>In table on line 18, In the length colum, replace with "variable". In the Value column, replace all text with "a keyed hash"</t>
  </si>
  <si>
    <t xml:space="preserve">In table on page 74 line 4, In the length column, replace "4" with "variable". </t>
  </si>
  <si>
    <t>keep lines together</t>
  </si>
  <si>
    <t>Add SPS Semi Persistent Scheduler to acronyms section</t>
  </si>
  <si>
    <t>Consistent use of "Subscriber Station" or "SS" thorughout the standards</t>
  </si>
  <si>
    <t xml:space="preserve">Accept, and also keep caption with figure on same page. </t>
  </si>
  <si>
    <t>Change "AIRM shall send the Sync message" to "AIRM may send the Sync message"</t>
  </si>
  <si>
    <t>Replace the statement with "The scheduler will allocate resources to requests considering the respective service flow's priority and maximum latency."</t>
  </si>
  <si>
    <t>Replace the statement with "BSs and AIRMs shall be synchronized using GPS. The BSs shall synchronize the beginning of the frame with a 1 PPS pulse from a GPS receiver. The number of frames per second shall be an integer number. The superframe length is one second and its beginning is synchronized with the beginning of a frame".</t>
  </si>
  <si>
    <t>Addressed by prior comment resoultion</t>
  </si>
  <si>
    <t>Withdrawn</t>
  </si>
  <si>
    <t>Replace the statement with "Allocation messages define bulk,instantaneous and semi-persistent allocations in DL and UL"</t>
  </si>
  <si>
    <t xml:space="preserve">Harry to review if there is something that needs to editied in base. It is not in 6.3.37 since that is a new section. </t>
  </si>
  <si>
    <t>Same as comment i-105</t>
  </si>
  <si>
    <t>Harry to review style guide and decide</t>
  </si>
  <si>
    <t xml:space="preserve">Harry to review </t>
  </si>
  <si>
    <t>Change title of Annex R to "Informative implementation of Transmit Filter"</t>
  </si>
  <si>
    <t>Addressed in comment i-169</t>
  </si>
  <si>
    <t>&gt;</t>
  </si>
  <si>
    <t>Annex R to be revised per comment i-169</t>
  </si>
  <si>
    <t>Use consistent font for body text</t>
  </si>
  <si>
    <t>Consult with Tero for cover page requirements</t>
  </si>
  <si>
    <t>Table of draft versions not required - delete it entirely.</t>
  </si>
  <si>
    <t>The issue has been removed by prior comments on removing extraneous editing instructions for PKMv2</t>
  </si>
  <si>
    <t>This introduction refers to the base standard.</t>
  </si>
  <si>
    <t>Vishal will prepare text contribution</t>
  </si>
  <si>
    <t>Annex should be normative</t>
  </si>
  <si>
    <t>Change "Informative" to "Normative</t>
  </si>
  <si>
    <t>Update other incorrect copyright years</t>
  </si>
  <si>
    <t>Resolved in i-70</t>
  </si>
  <si>
    <t>Change first sentance to: "These terms are applicable to SPS allocations which are characterized by fixed size allocations and fixed intervals between successive allocations."  Add: "The interval is an integer number of frames where the slot offset within the frame where the allocation starts is the same."</t>
  </si>
  <si>
    <t xml:space="preserve">No - remove entire sentence lines 21-22. </t>
  </si>
  <si>
    <t>Change "shall" to "may" at start of line 10.  Delete the sentence "All new BSs shall use the Synchronization (Sync) message information to synchronize with AIRM"</t>
  </si>
  <si>
    <t>Remove bulleted list and all the text in the list</t>
  </si>
  <si>
    <t>Addressed in comment i-95</t>
  </si>
  <si>
    <t>DONE</t>
  </si>
  <si>
    <t>TBD</t>
  </si>
  <si>
    <t>Final formatting issues will be addressed by the IEEE staff editors</t>
  </si>
  <si>
    <t>Frontmatter will be completely replaced by IEEE staff editors.  No need to edit anything</t>
  </si>
  <si>
    <t>Add reference say that default slot structure is in "Figure 8-155—Default Profile Slot Structure"</t>
  </si>
  <si>
    <t>To be done for D2.0</t>
  </si>
  <si>
    <t>Completed by Vishal</t>
  </si>
  <si>
    <t>Done</t>
  </si>
  <si>
    <t>Fixed in 1.1 by Vishal</t>
  </si>
  <si>
    <t>Annex X has been moved into 8.6.6 normative text, there is no longer an Annex X</t>
  </si>
  <si>
    <t>Will be done for D2.0</t>
  </si>
  <si>
    <t>Vishal did in 1.1</t>
  </si>
  <si>
    <t>Has been done by Vishal in 1.1</t>
  </si>
  <si>
    <t>i-215</t>
  </si>
  <si>
    <t>i-216</t>
  </si>
  <si>
    <t>still needs to be done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</si>
</sst>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dd&quot;, &quot;mmmm\ dd&quot;, &quot;yyyy"/>
    <numFmt numFmtId="165" formatCode="dd/mm/yy"/>
    <numFmt numFmtId="166" formatCode="d/m/yyyy"/>
  </numFmts>
  <fonts count="2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sz val="12"/>
      <color rgb="FF0000FF"/>
      <name val="Times New Roman"/>
      <family val="1"/>
      <charset val="1"/>
    </font>
    <font>
      <b/>
      <sz val="10"/>
      <name val="Arial"/>
      <family val="2"/>
      <charset val="1"/>
    </font>
    <font>
      <u/>
      <sz val="10"/>
      <color rgb="FF0000FF"/>
      <name val="Arial"/>
      <family val="2"/>
      <charset val="1"/>
    </font>
    <font>
      <b/>
      <sz val="20"/>
      <name val="Arial"/>
      <family val="2"/>
      <charset val="1"/>
    </font>
    <font>
      <b/>
      <sz val="12"/>
      <name val="Arial"/>
      <family val="2"/>
      <charset val="1"/>
    </font>
    <font>
      <sz val="12"/>
      <name val="Arial"/>
      <family val="2"/>
      <charset val="1"/>
    </font>
    <font>
      <sz val="10"/>
      <name val="Arial"/>
      <family val="2"/>
      <charset val="1"/>
    </font>
    <font>
      <u/>
      <sz val="10"/>
      <name val="Arial"/>
      <family val="2"/>
      <charset val="1"/>
    </font>
    <font>
      <sz val="10"/>
      <name val="Arial"/>
      <family val="2"/>
    </font>
    <font>
      <sz val="10"/>
      <color rgb="FFFF0000"/>
      <name val="Arial"/>
      <family val="2"/>
    </font>
    <font>
      <sz val="10"/>
      <color rgb="FFFF0000"/>
      <name val="Arial"/>
      <family val="2"/>
      <charset val="1"/>
    </font>
    <font>
      <strike/>
      <sz val="10"/>
      <name val="Arial"/>
      <family val="2"/>
    </font>
    <font>
      <b/>
      <sz val="10"/>
      <name val="Arial,Bold"/>
    </font>
    <font>
      <sz val="8"/>
      <name val="Arial"/>
      <family val="2"/>
      <charset val="1"/>
    </font>
    <font>
      <b/>
      <sz val="10"/>
      <color rgb="FFFFFF00"/>
      <name val="Arial"/>
      <family val="2"/>
    </font>
  </fonts>
  <fills count="6">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
      <patternFill patternType="solid">
        <fgColor rgb="FFFF0000"/>
        <bgColor indexed="64"/>
      </patternFill>
    </fill>
  </fills>
  <borders count="5">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8" fillId="0" borderId="0" applyBorder="0" applyProtection="0"/>
    <xf numFmtId="0" fontId="12" fillId="0" borderId="0"/>
    <xf numFmtId="0" fontId="12" fillId="0" borderId="0"/>
  </cellStyleXfs>
  <cellXfs count="65">
    <xf numFmtId="0" fontId="0" fillId="0" borderId="0" xfId="0"/>
    <xf numFmtId="0" fontId="5" fillId="0" borderId="2" xfId="3" applyFont="1" applyBorder="1" applyAlignment="1">
      <alignment vertical="top" wrapText="1"/>
    </xf>
    <xf numFmtId="0" fontId="12" fillId="0" borderId="0" xfId="3"/>
    <xf numFmtId="49" fontId="1" fillId="0" borderId="0" xfId="3" applyNumberFormat="1" applyFont="1" applyAlignment="1">
      <alignment horizontal="left"/>
    </xf>
    <xf numFmtId="0" fontId="2" fillId="0" borderId="0" xfId="3" applyFont="1"/>
    <xf numFmtId="0" fontId="1" fillId="0" borderId="0" xfId="0" applyFont="1"/>
    <xf numFmtId="0" fontId="4" fillId="0" borderId="0" xfId="3" applyFont="1" applyAlignment="1">
      <alignment horizontal="center"/>
    </xf>
    <xf numFmtId="0" fontId="5" fillId="0" borderId="1" xfId="3" applyFont="1" applyBorder="1" applyAlignment="1">
      <alignment vertical="top" wrapText="1"/>
    </xf>
    <xf numFmtId="0" fontId="5" fillId="0" borderId="0" xfId="3" applyFont="1" applyAlignment="1">
      <alignment vertical="top" wrapText="1"/>
    </xf>
    <xf numFmtId="0" fontId="6" fillId="0" borderId="0" xfId="3" applyFont="1" applyAlignment="1">
      <alignment vertical="top" wrapText="1"/>
    </xf>
    <xf numFmtId="0" fontId="5" fillId="0" borderId="3" xfId="3" applyFont="1" applyBorder="1" applyAlignment="1">
      <alignment vertical="top" wrapText="1"/>
    </xf>
    <xf numFmtId="0" fontId="12" fillId="0" borderId="3" xfId="3" applyBorder="1" applyAlignment="1">
      <alignment vertical="top" wrapText="1"/>
    </xf>
    <xf numFmtId="0" fontId="5" fillId="0" borderId="0" xfId="0" applyFont="1"/>
    <xf numFmtId="0" fontId="5" fillId="0" borderId="0" xfId="3" applyFont="1" applyAlignment="1">
      <alignment horizontal="left"/>
    </xf>
    <xf numFmtId="0" fontId="12" fillId="0" borderId="0" xfId="3" applyAlignment="1">
      <alignment wrapText="1"/>
    </xf>
    <xf numFmtId="0" fontId="0" fillId="0" borderId="0" xfId="0" applyAlignment="1">
      <alignment wrapText="1"/>
    </xf>
    <xf numFmtId="0" fontId="0" fillId="2" borderId="0" xfId="0" applyFill="1"/>
    <xf numFmtId="0" fontId="7" fillId="0" borderId="0" xfId="0" applyFont="1" applyAlignment="1">
      <alignment horizontal="left" vertical="center" wrapText="1"/>
    </xf>
    <xf numFmtId="0" fontId="0" fillId="0" borderId="0" xfId="0" applyAlignment="1">
      <alignment vertical="top"/>
    </xf>
    <xf numFmtId="0" fontId="7" fillId="0" borderId="0" xfId="0" applyFont="1"/>
    <xf numFmtId="0" fontId="7" fillId="3" borderId="0" xfId="0" applyFont="1" applyFill="1" applyAlignment="1">
      <alignment wrapText="1"/>
    </xf>
    <xf numFmtId="0" fontId="7" fillId="0" borderId="0" xfId="0" applyFont="1" applyAlignment="1">
      <alignment wrapText="1"/>
    </xf>
    <xf numFmtId="0" fontId="7" fillId="0" borderId="0" xfId="0" applyFont="1" applyAlignment="1">
      <alignment horizontal="center" wrapText="1"/>
    </xf>
    <xf numFmtId="0" fontId="8" fillId="0" borderId="0" xfId="1" applyBorder="1" applyProtection="1"/>
    <xf numFmtId="49" fontId="0" fillId="0" borderId="0" xfId="0" applyNumberFormat="1"/>
    <xf numFmtId="14" fontId="0" fillId="0" borderId="0" xfId="0" applyNumberFormat="1"/>
    <xf numFmtId="0" fontId="0" fillId="0" borderId="0" xfId="0" applyAlignment="1">
      <alignment horizontal="right"/>
    </xf>
    <xf numFmtId="0" fontId="0" fillId="0" borderId="3" xfId="0" applyBorder="1"/>
    <xf numFmtId="0" fontId="10" fillId="0" borderId="4" xfId="0" applyFont="1" applyBorder="1"/>
    <xf numFmtId="0" fontId="10" fillId="0" borderId="4" xfId="0" applyFont="1" applyBorder="1" applyAlignment="1">
      <alignment horizontal="center"/>
    </xf>
    <xf numFmtId="0" fontId="11" fillId="0" borderId="4" xfId="0" applyFont="1" applyBorder="1"/>
    <xf numFmtId="0" fontId="11" fillId="0" borderId="4" xfId="0" applyFont="1" applyBorder="1" applyAlignment="1">
      <alignment horizontal="center"/>
    </xf>
    <xf numFmtId="0" fontId="11" fillId="4" borderId="4" xfId="0" applyFont="1" applyFill="1" applyBorder="1"/>
    <xf numFmtId="0" fontId="11" fillId="4" borderId="4" xfId="0" applyFont="1" applyFill="1" applyBorder="1" applyAlignment="1">
      <alignment horizontal="center"/>
    </xf>
    <xf numFmtId="0" fontId="0" fillId="0" borderId="0" xfId="0" applyAlignment="1">
      <alignment horizontal="center" vertical="top"/>
    </xf>
    <xf numFmtId="49" fontId="0" fillId="0" borderId="0" xfId="0" applyNumberFormat="1" applyAlignment="1">
      <alignment horizontal="center" vertical="top"/>
    </xf>
    <xf numFmtId="0" fontId="0" fillId="0" borderId="0" xfId="0" applyAlignment="1">
      <alignment vertical="top" wrapText="1"/>
    </xf>
    <xf numFmtId="165" fontId="0" fillId="0" borderId="0" xfId="0" applyNumberFormat="1" applyAlignment="1">
      <alignment horizontal="center" vertical="top"/>
    </xf>
    <xf numFmtId="0" fontId="0" fillId="0" borderId="0" xfId="0" applyAlignment="1">
      <alignment horizontal="left" vertical="top" wrapText="1"/>
    </xf>
    <xf numFmtId="0" fontId="14" fillId="0" borderId="0" xfId="0" applyFont="1" applyAlignment="1">
      <alignment horizontal="left" vertical="top" wrapText="1"/>
    </xf>
    <xf numFmtId="0" fontId="15" fillId="0" borderId="0" xfId="0" applyFont="1" applyAlignment="1">
      <alignment horizontal="center" vertical="top"/>
    </xf>
    <xf numFmtId="49" fontId="15" fillId="0" borderId="0" xfId="0" applyNumberFormat="1" applyFont="1" applyAlignment="1">
      <alignment horizontal="center" vertical="top"/>
    </xf>
    <xf numFmtId="0" fontId="15" fillId="0" borderId="0" xfId="0" applyFont="1" applyAlignment="1">
      <alignment horizontal="left" vertical="top" wrapText="1"/>
    </xf>
    <xf numFmtId="14" fontId="0" fillId="0" borderId="0" xfId="0" applyNumberFormat="1" applyAlignment="1">
      <alignment horizontal="center" vertical="top"/>
    </xf>
    <xf numFmtId="0" fontId="16" fillId="0" borderId="0" xfId="0" applyFont="1" applyAlignment="1">
      <alignment horizontal="center" vertical="top"/>
    </xf>
    <xf numFmtId="0" fontId="16" fillId="0" borderId="0" xfId="0" applyFont="1" applyAlignment="1">
      <alignment horizontal="left" vertical="top" wrapText="1"/>
    </xf>
    <xf numFmtId="3" fontId="0" fillId="0" borderId="0" xfId="0" applyNumberFormat="1" applyAlignment="1">
      <alignment horizontal="center" vertical="top"/>
    </xf>
    <xf numFmtId="0" fontId="14" fillId="0" borderId="0" xfId="0" applyFont="1" applyAlignment="1">
      <alignment vertical="top" wrapText="1"/>
    </xf>
    <xf numFmtId="49" fontId="16" fillId="0" borderId="0" xfId="0" applyNumberFormat="1" applyFont="1" applyAlignment="1">
      <alignment horizontal="center" vertical="top"/>
    </xf>
    <xf numFmtId="0" fontId="0" fillId="0" borderId="0" xfId="0" applyAlignment="1">
      <alignment horizontal="center" vertical="top" wrapText="1"/>
    </xf>
    <xf numFmtId="49" fontId="0" fillId="0" borderId="0" xfId="0" applyNumberFormat="1" applyAlignment="1">
      <alignment horizontal="center" vertical="top" wrapText="1"/>
    </xf>
    <xf numFmtId="0" fontId="18" fillId="0" borderId="0" xfId="0" applyFont="1" applyAlignment="1">
      <alignment horizontal="center" vertical="top"/>
    </xf>
    <xf numFmtId="166" fontId="0" fillId="0" borderId="0" xfId="0" applyNumberFormat="1" applyAlignment="1">
      <alignment horizontal="center" vertical="top"/>
    </xf>
    <xf numFmtId="14" fontId="0" fillId="0" borderId="0" xfId="0" applyNumberFormat="1" applyAlignment="1">
      <alignment horizontal="center" vertical="top" wrapText="1"/>
    </xf>
    <xf numFmtId="0" fontId="16" fillId="0" borderId="0" xfId="0" applyFont="1" applyAlignment="1">
      <alignment vertical="top"/>
    </xf>
    <xf numFmtId="0" fontId="7" fillId="0" borderId="0" xfId="0" applyFont="1" applyAlignment="1">
      <alignment vertical="top"/>
    </xf>
    <xf numFmtId="0" fontId="0" fillId="0" borderId="0" xfId="0" quotePrefix="1" applyAlignment="1">
      <alignment horizontal="left" vertical="top" wrapText="1"/>
    </xf>
    <xf numFmtId="0" fontId="20" fillId="5" borderId="0" xfId="0" applyFont="1" applyFill="1" applyAlignment="1">
      <alignment wrapText="1"/>
    </xf>
    <xf numFmtId="0" fontId="0" fillId="5" borderId="0" xfId="0" applyFill="1" applyAlignment="1">
      <alignment wrapText="1"/>
    </xf>
    <xf numFmtId="0" fontId="3" fillId="0" borderId="0" xfId="3" applyFont="1" applyAlignment="1">
      <alignment horizontal="left" vertical="top" wrapText="1"/>
    </xf>
    <xf numFmtId="0" fontId="5" fillId="0" borderId="2" xfId="3" applyFont="1" applyBorder="1" applyAlignment="1">
      <alignment vertical="top" wrapText="1"/>
    </xf>
    <xf numFmtId="0" fontId="4" fillId="0" borderId="2" xfId="3" applyFont="1" applyBorder="1" applyAlignment="1">
      <alignment vertical="top" wrapText="1"/>
    </xf>
    <xf numFmtId="164" fontId="5" fillId="0" borderId="2" xfId="3" applyNumberFormat="1" applyFont="1" applyBorder="1" applyAlignment="1">
      <alignment horizontal="left" vertical="top" wrapText="1"/>
    </xf>
    <xf numFmtId="0" fontId="7" fillId="2" borderId="0" xfId="0" applyFont="1" applyFill="1" applyAlignment="1">
      <alignment horizontal="left" vertical="center" wrapText="1"/>
    </xf>
    <xf numFmtId="0" fontId="9" fillId="0" borderId="4" xfId="0" applyFont="1" applyBorder="1" applyAlignment="1">
      <alignment horizontal="center" vertical="center"/>
    </xf>
  </cellXfs>
  <cellStyles count="4">
    <cellStyle name="Hyperlink" xfId="1" builtinId="8"/>
    <cellStyle name="Normal" xfId="0" builtinId="0"/>
    <cellStyle name="Normal 2" xfId="3" xr:uid="{00000000-0005-0000-0000-000007000000}"/>
    <cellStyle name="Normal 3" xfId="2" xr:uid="{00000000-0005-0000-0000-000006000000}"/>
  </cellStyles>
  <dxfs count="16">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
      <font>
        <b/>
        <color rgb="FFFFFFFF"/>
        <name val="Arial"/>
        <family val="2"/>
        <charset val="1"/>
      </font>
      <fill>
        <patternFill>
          <bgColor rgb="FFCC0000"/>
        </patternFill>
      </fill>
    </dxf>
    <dxf>
      <font>
        <b/>
        <color rgb="FFFFFFFF"/>
        <name val="Arial"/>
        <family val="2"/>
        <charset val="1"/>
      </font>
      <fill>
        <patternFill>
          <bgColor rgb="FFCC0000"/>
        </patternFill>
      </fill>
    </dxf>
    <dxf>
      <font>
        <color rgb="FFCC0000"/>
        <name val="Arial"/>
        <family val="2"/>
        <charset val="1"/>
      </font>
      <fill>
        <patternFill>
          <bgColor rgb="FFFFCCCC"/>
        </patternFill>
      </fill>
    </dxf>
    <dxf>
      <font>
        <color rgb="FF996600"/>
        <name val="Arial"/>
        <family val="2"/>
        <charset val="1"/>
      </font>
      <fill>
        <patternFill>
          <bgColor rgb="FFFFFFCC"/>
        </patternFill>
      </fill>
    </dxf>
    <dxf>
      <font>
        <color rgb="FF006600"/>
        <name val="Arial"/>
        <family val="2"/>
        <charset val="1"/>
      </font>
      <fill>
        <patternFill>
          <bgColor rgb="FFCCFFCC"/>
        </patternFill>
      </fill>
    </dxf>
    <dxf>
      <font>
        <color rgb="FF996600"/>
        <name val="Arial"/>
        <family val="2"/>
        <charset val="1"/>
      </font>
      <fill>
        <patternFill>
          <bgColor rgb="FFFFFFCC"/>
        </patternFill>
      </fill>
    </dxf>
    <dxf>
      <font>
        <color rgb="FFCC0000"/>
        <name val="Arial"/>
        <family val="2"/>
        <charset val="1"/>
      </font>
      <fill>
        <patternFill>
          <bgColor rgb="FFFFCCCC"/>
        </patternFill>
      </fill>
    </dxf>
    <dxf>
      <font>
        <color rgb="FF006600"/>
        <name val="Arial"/>
        <family val="2"/>
        <charset val="1"/>
      </font>
      <fill>
        <patternFill>
          <bgColor rgb="FFCCFFCC"/>
        </patternFill>
      </fill>
    </dxf>
  </dxfs>
  <tableStyles count="0" defaultTableStyle="TableStyleMedium2" defaultPivotStyle="PivotStyleLight16"/>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1</xdr:col>
      <xdr:colOff>360</xdr:colOff>
      <xdr:row>14</xdr:row>
      <xdr:rowOff>114840</xdr:rowOff>
    </xdr:from>
    <xdr:to>
      <xdr:col>3</xdr:col>
      <xdr:colOff>217800</xdr:colOff>
      <xdr:row>22</xdr:row>
      <xdr:rowOff>130680</xdr:rowOff>
    </xdr:to>
    <xdr:sp macro="" textlink="">
      <xdr:nvSpPr>
        <xdr:cNvPr id="2" name="Text Frame 1">
          <a:extLst>
            <a:ext uri="{FF2B5EF4-FFF2-40B4-BE49-F238E27FC236}">
              <a16:creationId xmlns:a16="http://schemas.microsoft.com/office/drawing/2014/main" id="{00000000-0008-0000-0200-000002000000}"/>
            </a:ext>
          </a:extLst>
        </xdr:cNvPr>
        <xdr:cNvSpPr/>
      </xdr:nvSpPr>
      <xdr:spPr>
        <a:xfrm>
          <a:off x="372600" y="2873880"/>
          <a:ext cx="2059560" cy="1316520"/>
        </a:xfrm>
        <a:prstGeom prst="rect">
          <a:avLst/>
        </a:prstGeom>
        <a:solidFill>
          <a:srgbClr val="FFFF99"/>
        </a:solidFill>
        <a:ln w="36720">
          <a:solidFill>
            <a:srgbClr val="000000"/>
          </a:solidFill>
          <a:round/>
        </a:ln>
      </xdr:spPr>
      <xdr:style>
        <a:lnRef idx="0">
          <a:scrgbClr r="0" g="0" b="0"/>
        </a:lnRef>
        <a:fillRef idx="0">
          <a:scrgbClr r="0" g="0" b="0"/>
        </a:fillRef>
        <a:effectRef idx="0">
          <a:scrgbClr r="0" g="0" b="0"/>
        </a:effectRef>
        <a:fontRef idx="minor"/>
      </xdr:style>
      <xdr:txBody>
        <a:bodyPr lIns="18360" tIns="18360" rIns="18360" bIns="18360" anchor="t">
          <a:noAutofit/>
        </a:bodyPr>
        <a:lstStyle/>
        <a:p>
          <a:pPr>
            <a:lnSpc>
              <a:spcPct val="100000"/>
            </a:lnSpc>
          </a:pPr>
          <a:endParaRPr lang="en-US" sz="1000" b="0" strike="noStrike" spc="-1">
            <a:latin typeface="Times New Roman"/>
          </a:endParaRPr>
        </a:p>
        <a:p>
          <a:pPr>
            <a:lnSpc>
              <a:spcPct val="100000"/>
            </a:lnSpc>
          </a:pPr>
          <a:r>
            <a:rPr lang="en-US" sz="1000" b="1" strike="noStrike" spc="-1">
              <a:latin typeface="Arial"/>
              <a:ea typeface="Noto Sans CJK SC"/>
            </a:rPr>
            <a:t>Instructions: </a:t>
          </a:r>
          <a:endParaRPr lang="en-US" sz="1000" b="0" strike="noStrike" spc="-1">
            <a:latin typeface="Times New Roman"/>
          </a:endParaRPr>
        </a:p>
        <a:p>
          <a:pPr>
            <a:lnSpc>
              <a:spcPct val="100000"/>
            </a:lnSpc>
          </a:pPr>
          <a:endParaRPr lang="en-US" sz="1000" b="0" strike="noStrike" spc="-1">
            <a:latin typeface="Times New Roman"/>
          </a:endParaRPr>
        </a:p>
        <a:p>
          <a:pPr>
            <a:lnSpc>
              <a:spcPct val="100000"/>
            </a:lnSpc>
          </a:pPr>
          <a:r>
            <a:rPr lang="en-US" sz="1000" b="0" strike="noStrike" spc="-1">
              <a:latin typeface="Arial"/>
              <a:ea typeface="Noto Sans CJK SC"/>
            </a:rPr>
            <a:t>In column B type in the sheet name containing letter ballot comments to get statistics from that sheet. Note, that spaces are not allowed in the sheet names.</a:t>
          </a:r>
          <a:endParaRPr lang="en-US" sz="1000" b="0" strike="noStrike" spc="-1">
            <a:latin typeface="Times New Roman"/>
          </a:endParaRPr>
        </a:p>
        <a:p>
          <a:pPr>
            <a:lnSpc>
              <a:spcPct val="100000"/>
            </a:lnSpc>
          </a:pPr>
          <a:endParaRPr lang="en-US" sz="1000" b="0" strike="noStrike" spc="-1">
            <a:latin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kivinen@iki.fi"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C15" sqref="C15:D15"/>
    </sheetView>
  </sheetViews>
  <sheetFormatPr defaultColWidth="9.17578125" defaultRowHeight="12.7"/>
  <cols>
    <col min="1" max="1" width="9.17578125" style="2"/>
    <col min="2" max="2" width="15.3515625" style="2" customWidth="1"/>
    <col min="3" max="3" width="48.17578125" style="2" customWidth="1"/>
    <col min="4" max="4" width="43.64453125" style="2" customWidth="1"/>
    <col min="5" max="5" width="5.17578125" style="2" customWidth="1"/>
    <col min="6" max="6" width="50.8203125" style="2" customWidth="1"/>
    <col min="10" max="16381" width="9.17578125" style="2"/>
    <col min="16382" max="16384" width="11.46875" style="2" customWidth="1"/>
  </cols>
  <sheetData>
    <row r="1" spans="2:9" ht="18.75" customHeight="1">
      <c r="B1" s="3" t="s">
        <v>48</v>
      </c>
      <c r="C1" s="4"/>
      <c r="D1" s="5" t="s">
        <v>49</v>
      </c>
      <c r="F1" s="59" t="s">
        <v>0</v>
      </c>
    </row>
    <row r="2" spans="2:9">
      <c r="F2" s="59"/>
    </row>
    <row r="3" spans="2:9" ht="17.350000000000001">
      <c r="C3" s="6" t="s">
        <v>1</v>
      </c>
      <c r="F3" s="59"/>
    </row>
    <row r="4" spans="2:9" ht="17.350000000000001">
      <c r="C4" s="6" t="s">
        <v>2</v>
      </c>
      <c r="F4" s="59"/>
    </row>
    <row r="5" spans="2:9" ht="17.350000000000001">
      <c r="B5" s="6"/>
      <c r="F5" s="59"/>
    </row>
    <row r="6" spans="2:9" ht="14.25" customHeight="1">
      <c r="B6" s="7" t="s">
        <v>3</v>
      </c>
      <c r="C6" s="60" t="s">
        <v>4</v>
      </c>
      <c r="D6" s="60"/>
      <c r="F6" s="59"/>
    </row>
    <row r="7" spans="2:9" ht="17.25" customHeight="1">
      <c r="B7" s="7" t="s">
        <v>5</v>
      </c>
      <c r="C7" s="61" t="s">
        <v>50</v>
      </c>
      <c r="D7" s="61"/>
      <c r="F7" s="59"/>
    </row>
    <row r="8" spans="2:9" ht="15.35">
      <c r="B8" s="7" t="s">
        <v>6</v>
      </c>
      <c r="C8" s="62">
        <v>45307</v>
      </c>
      <c r="D8" s="62"/>
      <c r="F8" s="59"/>
    </row>
    <row r="9" spans="2:9" ht="14.25" customHeight="1">
      <c r="B9" s="60" t="s">
        <v>7</v>
      </c>
      <c r="C9" s="7" t="s">
        <v>51</v>
      </c>
      <c r="D9" s="7" t="s">
        <v>9</v>
      </c>
      <c r="F9" s="59"/>
    </row>
    <row r="10" spans="2:9" ht="15.35">
      <c r="B10" s="60"/>
      <c r="C10" s="8" t="s">
        <v>52</v>
      </c>
      <c r="D10" s="8"/>
      <c r="F10" s="59"/>
    </row>
    <row r="11" spans="2:9" ht="15.35">
      <c r="B11" s="60"/>
      <c r="C11" s="8"/>
      <c r="D11" s="9" t="s">
        <v>53</v>
      </c>
      <c r="F11" s="59"/>
    </row>
    <row r="12" spans="2:9" ht="15.35">
      <c r="B12" s="60"/>
      <c r="C12" s="10"/>
      <c r="D12" s="11"/>
      <c r="F12" s="59"/>
    </row>
    <row r="13" spans="2:9" ht="14.25" customHeight="1">
      <c r="B13" s="60" t="s">
        <v>11</v>
      </c>
      <c r="C13" s="12"/>
      <c r="D13" s="7"/>
      <c r="F13" s="59"/>
    </row>
    <row r="14" spans="2:9" ht="15.35">
      <c r="B14" s="60"/>
      <c r="C14" s="13"/>
      <c r="F14" s="59"/>
    </row>
    <row r="15" spans="2:9" ht="14.25" customHeight="1">
      <c r="B15" s="7" t="s">
        <v>12</v>
      </c>
      <c r="C15" s="60" t="s">
        <v>54</v>
      </c>
      <c r="D15" s="60"/>
      <c r="F15" s="59"/>
    </row>
    <row r="16" spans="2:9" s="14" customFormat="1" ht="20.25" customHeight="1">
      <c r="B16" s="7" t="s">
        <v>13</v>
      </c>
      <c r="C16" s="60" t="s">
        <v>14</v>
      </c>
      <c r="D16" s="60"/>
      <c r="F16" s="59"/>
      <c r="G16"/>
      <c r="H16"/>
      <c r="I16"/>
    </row>
    <row r="17" spans="2:9" s="14" customFormat="1" ht="84" customHeight="1">
      <c r="B17" s="1" t="s">
        <v>15</v>
      </c>
      <c r="C17" s="60" t="s">
        <v>16</v>
      </c>
      <c r="D17" s="60"/>
      <c r="F17" s="59"/>
      <c r="G17"/>
      <c r="H17"/>
      <c r="I17"/>
    </row>
    <row r="18" spans="2:9" s="14" customFormat="1" ht="36.75" customHeight="1">
      <c r="B18" s="10" t="s">
        <v>17</v>
      </c>
      <c r="C18" s="60" t="s">
        <v>18</v>
      </c>
      <c r="D18" s="60"/>
      <c r="F18" s="59"/>
      <c r="G18"/>
      <c r="H18"/>
      <c r="I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xr:uid="{00000000-0004-0000-0000-000000000000}"/>
  </hyperlink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3"/>
  <sheetViews>
    <sheetView zoomScaleNormal="100" workbookViewId="0">
      <selection activeCell="B1" sqref="B1:P1"/>
    </sheetView>
  </sheetViews>
  <sheetFormatPr defaultColWidth="8.64453125" defaultRowHeight="12.7"/>
  <cols>
    <col min="1" max="2" width="14.64453125" customWidth="1"/>
    <col min="3" max="3" width="15.3515625" customWidth="1"/>
    <col min="4" max="4" width="14.3515625" customWidth="1"/>
    <col min="5" max="5" width="8.17578125" customWidth="1"/>
    <col min="6" max="6" width="12.8203125" customWidth="1"/>
    <col min="7" max="7" width="8.8203125"/>
    <col min="8" max="8" width="42.17578125" style="15" customWidth="1"/>
    <col min="9" max="9" width="41.64453125" style="15" customWidth="1"/>
    <col min="10" max="10" width="11.64453125" customWidth="1"/>
    <col min="11" max="11" width="12.3515625" customWidth="1"/>
    <col min="12" max="12" width="13.3515625" customWidth="1"/>
    <col min="13" max="13" width="31.3515625" style="15" customWidth="1"/>
    <col min="14" max="16" width="15.64453125" style="15" customWidth="1"/>
  </cols>
  <sheetData>
    <row r="1" spans="1:17" s="18" customFormat="1" ht="140.25" customHeight="1">
      <c r="A1" s="16"/>
      <c r="B1" s="63" t="s">
        <v>19</v>
      </c>
      <c r="C1" s="63"/>
      <c r="D1" s="63"/>
      <c r="E1" s="63"/>
      <c r="F1" s="63"/>
      <c r="G1" s="63"/>
      <c r="H1" s="63"/>
      <c r="I1" s="63"/>
      <c r="J1" s="63"/>
      <c r="K1" s="63"/>
      <c r="L1" s="63"/>
      <c r="M1" s="63"/>
      <c r="N1" s="63"/>
      <c r="O1" s="63"/>
      <c r="P1" s="63"/>
      <c r="Q1" s="17"/>
    </row>
    <row r="2" spans="1:17" ht="50.7">
      <c r="A2" s="19" t="s">
        <v>20</v>
      </c>
      <c r="B2" s="19" t="s">
        <v>21</v>
      </c>
      <c r="C2" s="19" t="s">
        <v>22</v>
      </c>
      <c r="D2" s="20" t="s">
        <v>23</v>
      </c>
      <c r="E2" s="19" t="s">
        <v>24</v>
      </c>
      <c r="F2" s="19" t="s">
        <v>25</v>
      </c>
      <c r="G2" s="19" t="s">
        <v>26</v>
      </c>
      <c r="H2" s="21" t="s">
        <v>27</v>
      </c>
      <c r="I2" s="21" t="s">
        <v>28</v>
      </c>
      <c r="J2" s="19" t="s">
        <v>29</v>
      </c>
      <c r="K2" s="22" t="s">
        <v>30</v>
      </c>
      <c r="L2" s="21" t="s">
        <v>31</v>
      </c>
      <c r="M2" s="21" t="s">
        <v>32</v>
      </c>
      <c r="N2" s="21" t="s">
        <v>33</v>
      </c>
      <c r="O2" s="21" t="s">
        <v>34</v>
      </c>
      <c r="P2" s="21" t="s">
        <v>35</v>
      </c>
    </row>
    <row r="3" spans="1:17">
      <c r="A3" t="s">
        <v>36</v>
      </c>
      <c r="D3" s="23"/>
      <c r="F3" s="24"/>
    </row>
    <row r="4" spans="1:17">
      <c r="D4" s="23"/>
      <c r="F4" s="24"/>
    </row>
    <row r="5" spans="1:17">
      <c r="D5" s="23"/>
      <c r="F5" s="24"/>
    </row>
    <row r="6" spans="1:17">
      <c r="D6" s="23"/>
      <c r="F6" s="25"/>
    </row>
    <row r="7" spans="1:17">
      <c r="D7" s="23"/>
      <c r="F7" s="24"/>
    </row>
    <row r="8" spans="1:17">
      <c r="D8" s="23"/>
      <c r="F8" s="24"/>
    </row>
    <row r="9" spans="1:17">
      <c r="D9" s="23"/>
      <c r="F9" s="24"/>
    </row>
    <row r="10" spans="1:17">
      <c r="D10" s="23"/>
      <c r="F10" s="24"/>
    </row>
    <row r="11" spans="1:17">
      <c r="D11" s="23"/>
      <c r="F11" s="24"/>
    </row>
    <row r="12" spans="1:17">
      <c r="D12" s="23"/>
      <c r="F12" s="24"/>
    </row>
    <row r="13" spans="1:17">
      <c r="D13" s="23"/>
      <c r="F13" s="24"/>
    </row>
    <row r="14" spans="1:17">
      <c r="D14" s="23"/>
      <c r="F14" s="24"/>
    </row>
    <row r="15" spans="1:17">
      <c r="D15" s="23"/>
      <c r="F15" s="24"/>
    </row>
    <row r="16" spans="1:17">
      <c r="D16" s="23"/>
      <c r="F16" s="24"/>
    </row>
    <row r="17" spans="4:7">
      <c r="D17" s="23"/>
      <c r="F17" s="24"/>
    </row>
    <row r="18" spans="4:7">
      <c r="D18" s="23"/>
      <c r="F18" s="24"/>
    </row>
    <row r="19" spans="4:7">
      <c r="D19" s="23"/>
      <c r="F19" s="24"/>
    </row>
    <row r="20" spans="4:7">
      <c r="D20" s="23"/>
      <c r="F20" s="24"/>
      <c r="G20" s="26"/>
    </row>
    <row r="21" spans="4:7">
      <c r="D21" s="23"/>
      <c r="F21" s="24"/>
    </row>
    <row r="22" spans="4:7">
      <c r="D22" s="23"/>
      <c r="F22" s="24"/>
    </row>
    <row r="23" spans="4:7">
      <c r="D23" s="23"/>
      <c r="F23" s="24"/>
    </row>
  </sheetData>
  <autoFilter ref="A2:P2" xr:uid="{00000000-0009-0000-0000-000001000000}"/>
  <mergeCells count="1">
    <mergeCell ref="B1:P1"/>
  </mergeCells>
  <conditionalFormatting sqref="A3:A1048576">
    <cfRule type="expression" dxfId="15" priority="7">
      <formula>$L3="Accepted"</formula>
    </cfRule>
    <cfRule type="expression" dxfId="14" priority="8">
      <formula>$L3="Rejected"</formula>
    </cfRule>
    <cfRule type="expression" dxfId="13" priority="9">
      <formula>$L3="Revised"</formula>
    </cfRule>
  </conditionalFormatting>
  <conditionalFormatting sqref="L3:L1048576">
    <cfRule type="cellIs" dxfId="12" priority="2" operator="equal">
      <formula>"Accepted"</formula>
    </cfRule>
    <cfRule type="cellIs" dxfId="11" priority="3" operator="equal">
      <formula>"Revised"</formula>
    </cfRule>
    <cfRule type="cellIs" dxfId="10" priority="4" operator="equal">
      <formula>"Rejected"</formula>
    </cfRule>
  </conditionalFormatting>
  <conditionalFormatting sqref="M3:M1048576">
    <cfRule type="expression" dxfId="9" priority="5">
      <formula>AND(OR($L3="Revised", $L3="Rejected"),$M3="")</formula>
    </cfRule>
    <cfRule type="expression" dxfId="8" priority="6">
      <formula>AND($L3="Accepted", $M3&lt;&gt;"")</formula>
    </cfRule>
  </conditionalFormatting>
  <dataValidations count="4">
    <dataValidation type="list" operator="equal" allowBlank="1" showErrorMessage="1" sqref="J3:J1002" xr:uid="{00000000-0002-0000-0100-000000000000}">
      <formula1>"Editorial,Technical,General"</formula1>
      <formula2>0</formula2>
    </dataValidation>
    <dataValidation type="list" operator="equal" allowBlank="1" showErrorMessage="1" sqref="K3:K1002" xr:uid="{00000000-0002-0000-0100-000001000000}">
      <formula1>"Yes,No"</formula1>
      <formula2>0</formula2>
    </dataValidation>
    <dataValidation type="list" operator="equal" allowBlank="1" showErrorMessage="1" sqref="L3:L1003" xr:uid="{00000000-0002-0000-0100-000002000000}">
      <formula1>"Accepted,Revised,Rejected"</formula1>
      <formula2>0</formula2>
    </dataValidation>
    <dataValidation operator="equal" allowBlank="1" showErrorMessage="1" sqref="A3:A28" xr:uid="{00000000-0002-0000-0100-000003000000}">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EEC14-A6E6-45D2-9E2A-57DB0B4A4C69}">
  <dimension ref="A1:P217"/>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ColWidth="8.64453125" defaultRowHeight="12.7"/>
  <cols>
    <col min="1" max="1" width="5.3515625" style="18" customWidth="1"/>
    <col min="2" max="2" width="13.17578125" customWidth="1"/>
    <col min="3" max="3" width="5" customWidth="1"/>
    <col min="4" max="4" width="8.17578125" customWidth="1"/>
    <col min="5" max="5" width="12.8203125" customWidth="1"/>
    <col min="6" max="6" width="6.3515625" customWidth="1"/>
    <col min="7" max="7" width="29.17578125" style="15" customWidth="1"/>
    <col min="8" max="8" width="41.64453125" style="15" customWidth="1"/>
    <col min="9" max="9" width="9.17578125" customWidth="1"/>
    <col min="10" max="10" width="10" customWidth="1"/>
    <col min="11" max="11" width="10.64453125" customWidth="1"/>
    <col min="12" max="12" width="31.3515625" style="15" customWidth="1"/>
    <col min="13" max="13" width="10" style="15" customWidth="1"/>
    <col min="14" max="15" width="15.64453125" style="15" customWidth="1"/>
  </cols>
  <sheetData>
    <row r="1" spans="1:16" ht="25.35">
      <c r="A1" s="55" t="s">
        <v>20</v>
      </c>
      <c r="B1" s="19" t="s">
        <v>21</v>
      </c>
      <c r="C1" s="19" t="s">
        <v>22</v>
      </c>
      <c r="D1" s="19" t="s">
        <v>24</v>
      </c>
      <c r="E1" s="19" t="s">
        <v>25</v>
      </c>
      <c r="F1" s="19" t="s">
        <v>26</v>
      </c>
      <c r="G1" s="21" t="s">
        <v>27</v>
      </c>
      <c r="H1" s="21" t="s">
        <v>28</v>
      </c>
      <c r="I1" s="19" t="s">
        <v>29</v>
      </c>
      <c r="J1" s="22" t="s">
        <v>30</v>
      </c>
      <c r="K1" s="21" t="s">
        <v>31</v>
      </c>
      <c r="L1" s="21" t="s">
        <v>32</v>
      </c>
      <c r="M1" s="21" t="s">
        <v>33</v>
      </c>
      <c r="N1" s="21" t="s">
        <v>34</v>
      </c>
      <c r="O1" s="21" t="s">
        <v>35</v>
      </c>
    </row>
    <row r="2" spans="1:16" ht="25.35">
      <c r="A2" s="18" t="s">
        <v>36</v>
      </c>
      <c r="B2" s="18" t="s">
        <v>55</v>
      </c>
      <c r="C2" s="18" t="s">
        <v>56</v>
      </c>
      <c r="D2" s="34">
        <v>3</v>
      </c>
      <c r="E2" s="35" t="s">
        <v>57</v>
      </c>
      <c r="F2" s="34">
        <v>1</v>
      </c>
      <c r="G2" s="36" t="s">
        <v>58</v>
      </c>
      <c r="H2" s="36" t="s">
        <v>59</v>
      </c>
      <c r="I2" s="18" t="s">
        <v>40</v>
      </c>
      <c r="J2" s="18" t="s">
        <v>60</v>
      </c>
      <c r="K2" s="18" t="s">
        <v>44</v>
      </c>
      <c r="M2" s="15" t="s">
        <v>841</v>
      </c>
    </row>
    <row r="3" spans="1:16" ht="38">
      <c r="A3" s="18" t="s">
        <v>573</v>
      </c>
      <c r="B3" s="18" t="s">
        <v>55</v>
      </c>
      <c r="C3" s="18" t="s">
        <v>56</v>
      </c>
      <c r="D3" s="34">
        <v>4</v>
      </c>
      <c r="E3" s="35" t="s">
        <v>57</v>
      </c>
      <c r="F3" s="34">
        <v>5</v>
      </c>
      <c r="G3" s="36" t="s">
        <v>61</v>
      </c>
      <c r="H3" s="36" t="s">
        <v>62</v>
      </c>
      <c r="I3" s="18" t="s">
        <v>40</v>
      </c>
      <c r="J3" s="18" t="s">
        <v>60</v>
      </c>
      <c r="K3" s="18" t="s">
        <v>45</v>
      </c>
      <c r="L3" s="36" t="s">
        <v>63</v>
      </c>
      <c r="M3" s="15" t="s">
        <v>841</v>
      </c>
    </row>
    <row r="4" spans="1:16" ht="63.35">
      <c r="A4" s="18" t="s">
        <v>574</v>
      </c>
      <c r="B4" s="18" t="s">
        <v>55</v>
      </c>
      <c r="C4" s="18" t="s">
        <v>56</v>
      </c>
      <c r="D4" s="34">
        <v>8</v>
      </c>
      <c r="E4" s="35" t="s">
        <v>57</v>
      </c>
      <c r="F4" s="34">
        <v>12</v>
      </c>
      <c r="G4" s="36" t="s">
        <v>64</v>
      </c>
      <c r="H4" s="36" t="s">
        <v>65</v>
      </c>
      <c r="I4" s="18" t="s">
        <v>40</v>
      </c>
      <c r="J4" s="18" t="s">
        <v>60</v>
      </c>
      <c r="K4" s="18" t="s">
        <v>46</v>
      </c>
      <c r="L4" s="36" t="s">
        <v>66</v>
      </c>
      <c r="M4" s="15" t="s">
        <v>841</v>
      </c>
    </row>
    <row r="5" spans="1:16" ht="25.35">
      <c r="A5" s="18" t="s">
        <v>575</v>
      </c>
      <c r="B5" s="18" t="s">
        <v>8</v>
      </c>
      <c r="C5" s="18" t="s">
        <v>10</v>
      </c>
      <c r="D5" s="34">
        <v>9</v>
      </c>
      <c r="E5" s="35" t="s">
        <v>67</v>
      </c>
      <c r="F5" s="34">
        <v>1</v>
      </c>
      <c r="G5" s="36" t="s">
        <v>68</v>
      </c>
      <c r="H5" s="36" t="s">
        <v>69</v>
      </c>
      <c r="I5" s="18" t="s">
        <v>40</v>
      </c>
      <c r="J5" s="18" t="s">
        <v>60</v>
      </c>
      <c r="K5" s="18" t="s">
        <v>44</v>
      </c>
      <c r="M5" s="15" t="s">
        <v>841</v>
      </c>
    </row>
    <row r="6" spans="1:16" ht="25.35">
      <c r="A6" s="18" t="s">
        <v>576</v>
      </c>
      <c r="B6" s="18" t="s">
        <v>70</v>
      </c>
      <c r="C6" s="18" t="s">
        <v>71</v>
      </c>
      <c r="D6" s="34">
        <v>8</v>
      </c>
      <c r="E6" s="34">
        <v>1</v>
      </c>
      <c r="F6" s="34"/>
      <c r="G6" s="36" t="s">
        <v>72</v>
      </c>
      <c r="H6" s="36" t="s">
        <v>73</v>
      </c>
      <c r="I6" s="18" t="s">
        <v>40</v>
      </c>
      <c r="J6" s="18" t="s">
        <v>74</v>
      </c>
      <c r="K6" s="18" t="s">
        <v>44</v>
      </c>
      <c r="M6" s="15" t="s">
        <v>841</v>
      </c>
    </row>
    <row r="7" spans="1:16" ht="63.35">
      <c r="A7" s="18" t="s">
        <v>577</v>
      </c>
      <c r="B7" s="18" t="s">
        <v>55</v>
      </c>
      <c r="C7" s="18" t="s">
        <v>56</v>
      </c>
      <c r="D7" s="34">
        <v>10</v>
      </c>
      <c r="E7" s="34">
        <v>3</v>
      </c>
      <c r="F7" s="34">
        <v>3</v>
      </c>
      <c r="G7" s="36" t="s">
        <v>75</v>
      </c>
      <c r="H7" s="36" t="s">
        <v>76</v>
      </c>
      <c r="I7" s="18" t="s">
        <v>40</v>
      </c>
      <c r="J7" s="18" t="s">
        <v>60</v>
      </c>
      <c r="K7" s="18" t="s">
        <v>45</v>
      </c>
      <c r="L7" s="36" t="s">
        <v>77</v>
      </c>
      <c r="M7" s="15" t="s">
        <v>841</v>
      </c>
    </row>
    <row r="8" spans="1:16" ht="25.35">
      <c r="A8" s="18" t="s">
        <v>578</v>
      </c>
      <c r="B8" s="18" t="s">
        <v>8</v>
      </c>
      <c r="C8" s="18" t="s">
        <v>10</v>
      </c>
      <c r="D8" s="34" t="s">
        <v>78</v>
      </c>
      <c r="E8" s="35" t="s">
        <v>79</v>
      </c>
      <c r="F8" s="34">
        <v>6</v>
      </c>
      <c r="G8" s="36" t="s">
        <v>80</v>
      </c>
      <c r="H8" s="36" t="s">
        <v>81</v>
      </c>
      <c r="I8" s="18" t="s">
        <v>40</v>
      </c>
      <c r="J8" s="18" t="s">
        <v>60</v>
      </c>
      <c r="K8" s="18" t="s">
        <v>44</v>
      </c>
      <c r="M8" s="15" t="s">
        <v>841</v>
      </c>
    </row>
    <row r="9" spans="1:16" ht="38">
      <c r="A9" s="18" t="s">
        <v>579</v>
      </c>
      <c r="B9" s="18" t="s">
        <v>8</v>
      </c>
      <c r="C9" s="18" t="s">
        <v>10</v>
      </c>
      <c r="D9" s="34" t="s">
        <v>78</v>
      </c>
      <c r="E9" s="35" t="s">
        <v>79</v>
      </c>
      <c r="F9" s="34">
        <v>20</v>
      </c>
      <c r="G9" s="36" t="s">
        <v>82</v>
      </c>
      <c r="H9" s="36" t="s">
        <v>83</v>
      </c>
      <c r="I9" s="18" t="s">
        <v>40</v>
      </c>
      <c r="J9" s="18" t="s">
        <v>60</v>
      </c>
      <c r="K9" s="18" t="s">
        <v>44</v>
      </c>
      <c r="M9" s="15" t="s">
        <v>841</v>
      </c>
    </row>
    <row r="10" spans="1:16">
      <c r="A10" s="18" t="s">
        <v>580</v>
      </c>
      <c r="B10" s="18" t="s">
        <v>70</v>
      </c>
      <c r="C10" s="18" t="s">
        <v>71</v>
      </c>
      <c r="D10" s="34">
        <v>60</v>
      </c>
      <c r="E10" s="34">
        <v>10.199999999999999</v>
      </c>
      <c r="F10" s="35" t="s">
        <v>84</v>
      </c>
      <c r="G10" s="36" t="s">
        <v>85</v>
      </c>
      <c r="H10" s="36" t="s">
        <v>86</v>
      </c>
      <c r="I10" s="18" t="s">
        <v>41</v>
      </c>
      <c r="J10" s="18" t="s">
        <v>74</v>
      </c>
      <c r="K10" s="18" t="s">
        <v>45</v>
      </c>
      <c r="L10" s="36" t="s">
        <v>87</v>
      </c>
      <c r="M10" s="15" t="s">
        <v>841</v>
      </c>
    </row>
    <row r="11" spans="1:16" ht="88.7">
      <c r="A11" s="18" t="s">
        <v>581</v>
      </c>
      <c r="B11" s="18" t="s">
        <v>70</v>
      </c>
      <c r="C11" s="18" t="s">
        <v>71</v>
      </c>
      <c r="D11" s="34">
        <v>67</v>
      </c>
      <c r="E11" s="34">
        <v>11</v>
      </c>
      <c r="F11" s="35" t="s">
        <v>88</v>
      </c>
      <c r="G11" s="36" t="s">
        <v>85</v>
      </c>
      <c r="H11" s="36" t="s">
        <v>86</v>
      </c>
      <c r="I11" s="18" t="s">
        <v>41</v>
      </c>
      <c r="J11" s="18" t="s">
        <v>74</v>
      </c>
      <c r="K11" s="18" t="s">
        <v>45</v>
      </c>
      <c r="L11" s="36" t="s">
        <v>89</v>
      </c>
      <c r="M11" s="15" t="s">
        <v>841</v>
      </c>
    </row>
    <row r="12" spans="1:16">
      <c r="A12" s="18" t="s">
        <v>582</v>
      </c>
      <c r="B12" s="18" t="s">
        <v>70</v>
      </c>
      <c r="C12" s="18" t="s">
        <v>71</v>
      </c>
      <c r="D12" s="34">
        <v>62</v>
      </c>
      <c r="E12" s="34">
        <v>11</v>
      </c>
      <c r="F12" s="35" t="s">
        <v>90</v>
      </c>
      <c r="G12" s="36" t="s">
        <v>85</v>
      </c>
      <c r="H12" s="36" t="s">
        <v>86</v>
      </c>
      <c r="I12" s="18" t="s">
        <v>41</v>
      </c>
      <c r="J12" s="18" t="s">
        <v>74</v>
      </c>
      <c r="K12" s="18" t="s">
        <v>44</v>
      </c>
      <c r="L12" s="36" t="s">
        <v>91</v>
      </c>
      <c r="M12" s="15" t="s">
        <v>841</v>
      </c>
    </row>
    <row r="13" spans="1:16" ht="25.35">
      <c r="A13" s="18" t="s">
        <v>583</v>
      </c>
      <c r="B13" s="18" t="s">
        <v>70</v>
      </c>
      <c r="C13" s="18" t="s">
        <v>71</v>
      </c>
      <c r="D13" s="34" t="s">
        <v>92</v>
      </c>
      <c r="E13" s="34">
        <v>11</v>
      </c>
      <c r="F13" s="35" t="s">
        <v>84</v>
      </c>
      <c r="G13" s="36" t="s">
        <v>85</v>
      </c>
      <c r="H13" s="36" t="s">
        <v>86</v>
      </c>
      <c r="I13" s="18" t="s">
        <v>41</v>
      </c>
      <c r="J13" s="18" t="s">
        <v>74</v>
      </c>
      <c r="K13" s="18" t="s">
        <v>45</v>
      </c>
      <c r="L13" s="36" t="s">
        <v>93</v>
      </c>
      <c r="M13" s="15" t="s">
        <v>841</v>
      </c>
    </row>
    <row r="14" spans="1:16" ht="25.35">
      <c r="A14" s="18" t="s">
        <v>584</v>
      </c>
      <c r="B14" s="18" t="s">
        <v>8</v>
      </c>
      <c r="C14" s="18" t="s">
        <v>10</v>
      </c>
      <c r="D14" s="34" t="s">
        <v>94</v>
      </c>
      <c r="E14" s="34" t="s">
        <v>95</v>
      </c>
      <c r="F14" s="34">
        <v>2</v>
      </c>
      <c r="G14" s="36" t="s">
        <v>96</v>
      </c>
      <c r="H14" s="36" t="s">
        <v>97</v>
      </c>
      <c r="I14" s="18" t="s">
        <v>40</v>
      </c>
      <c r="J14" s="18" t="s">
        <v>60</v>
      </c>
      <c r="K14" s="18" t="s">
        <v>44</v>
      </c>
      <c r="L14" s="36" t="s">
        <v>98</v>
      </c>
      <c r="M14" s="15" t="s">
        <v>841</v>
      </c>
    </row>
    <row r="15" spans="1:16" s="15" customFormat="1">
      <c r="A15" s="18" t="s">
        <v>585</v>
      </c>
      <c r="B15" s="18" t="s">
        <v>8</v>
      </c>
      <c r="C15" s="18" t="s">
        <v>10</v>
      </c>
      <c r="D15" s="34" t="s">
        <v>99</v>
      </c>
      <c r="E15" s="34" t="s">
        <v>100</v>
      </c>
      <c r="F15" s="34">
        <v>16</v>
      </c>
      <c r="G15" s="36" t="s">
        <v>96</v>
      </c>
      <c r="H15" s="36" t="s">
        <v>97</v>
      </c>
      <c r="I15" s="18" t="s">
        <v>40</v>
      </c>
      <c r="J15" s="18" t="s">
        <v>60</v>
      </c>
      <c r="K15" s="18" t="s">
        <v>44</v>
      </c>
      <c r="L15" s="36"/>
      <c r="M15" s="15" t="s">
        <v>841</v>
      </c>
      <c r="P15"/>
    </row>
    <row r="16" spans="1:16" s="15" customFormat="1" ht="63.35">
      <c r="A16" s="18" t="s">
        <v>586</v>
      </c>
      <c r="B16" s="18" t="s">
        <v>8</v>
      </c>
      <c r="C16" s="18" t="s">
        <v>10</v>
      </c>
      <c r="D16" s="34" t="s">
        <v>101</v>
      </c>
      <c r="E16" s="34" t="s">
        <v>102</v>
      </c>
      <c r="F16" s="34">
        <v>5</v>
      </c>
      <c r="G16" s="36" t="s">
        <v>103</v>
      </c>
      <c r="H16" s="36" t="s">
        <v>104</v>
      </c>
      <c r="I16" s="18" t="s">
        <v>40</v>
      </c>
      <c r="J16" s="18" t="s">
        <v>60</v>
      </c>
      <c r="K16" s="18" t="s">
        <v>45</v>
      </c>
      <c r="L16" s="36" t="s">
        <v>105</v>
      </c>
      <c r="M16" s="15" t="s">
        <v>841</v>
      </c>
      <c r="P16"/>
    </row>
    <row r="17" spans="1:16" s="15" customFormat="1" ht="88.7">
      <c r="A17" s="18" t="s">
        <v>587</v>
      </c>
      <c r="B17" s="18" t="s">
        <v>8</v>
      </c>
      <c r="C17" s="18" t="s">
        <v>10</v>
      </c>
      <c r="D17" s="34" t="s">
        <v>101</v>
      </c>
      <c r="E17" s="34" t="s">
        <v>102</v>
      </c>
      <c r="F17" s="34">
        <v>6</v>
      </c>
      <c r="G17" s="36" t="s">
        <v>106</v>
      </c>
      <c r="H17" s="36" t="s">
        <v>107</v>
      </c>
      <c r="I17" s="18" t="s">
        <v>40</v>
      </c>
      <c r="J17" s="18" t="s">
        <v>60</v>
      </c>
      <c r="K17" s="18" t="s">
        <v>45</v>
      </c>
      <c r="L17" s="36" t="s">
        <v>89</v>
      </c>
      <c r="M17" s="15" t="s">
        <v>841</v>
      </c>
      <c r="P17"/>
    </row>
    <row r="18" spans="1:16" s="15" customFormat="1" ht="88.7">
      <c r="A18" s="18" t="s">
        <v>588</v>
      </c>
      <c r="B18" s="18" t="s">
        <v>8</v>
      </c>
      <c r="C18" s="18" t="s">
        <v>10</v>
      </c>
      <c r="D18" s="34" t="s">
        <v>101</v>
      </c>
      <c r="E18" s="34" t="s">
        <v>102</v>
      </c>
      <c r="F18" s="34">
        <v>11</v>
      </c>
      <c r="G18" s="36" t="s">
        <v>108</v>
      </c>
      <c r="H18" s="36" t="s">
        <v>109</v>
      </c>
      <c r="I18" s="18" t="s">
        <v>40</v>
      </c>
      <c r="J18" s="18" t="s">
        <v>60</v>
      </c>
      <c r="K18" s="18" t="s">
        <v>45</v>
      </c>
      <c r="L18" s="36" t="s">
        <v>89</v>
      </c>
      <c r="M18" s="15" t="s">
        <v>841</v>
      </c>
      <c r="P18"/>
    </row>
    <row r="19" spans="1:16" s="15" customFormat="1" ht="88.7">
      <c r="A19" s="18" t="s">
        <v>589</v>
      </c>
      <c r="B19" s="18" t="s">
        <v>8</v>
      </c>
      <c r="C19" s="18" t="s">
        <v>10</v>
      </c>
      <c r="D19" s="34" t="s">
        <v>110</v>
      </c>
      <c r="E19" s="34" t="str">
        <f>"11.9.14"</f>
        <v>11.9.14</v>
      </c>
      <c r="F19" s="34">
        <v>12</v>
      </c>
      <c r="G19" s="36" t="s">
        <v>111</v>
      </c>
      <c r="H19" s="36" t="s">
        <v>112</v>
      </c>
      <c r="I19" s="18" t="s">
        <v>41</v>
      </c>
      <c r="J19" s="18" t="s">
        <v>74</v>
      </c>
      <c r="K19" s="18" t="s">
        <v>45</v>
      </c>
      <c r="L19" s="36" t="s">
        <v>89</v>
      </c>
      <c r="M19" s="15" t="s">
        <v>841</v>
      </c>
      <c r="P19"/>
    </row>
    <row r="20" spans="1:16" s="15" customFormat="1" ht="88.7">
      <c r="A20" s="18" t="s">
        <v>590</v>
      </c>
      <c r="B20" s="18" t="s">
        <v>8</v>
      </c>
      <c r="C20" s="18" t="s">
        <v>10</v>
      </c>
      <c r="D20" s="34" t="s">
        <v>113</v>
      </c>
      <c r="E20" s="37" t="str">
        <f>"11.9.3"</f>
        <v>11.9.3</v>
      </c>
      <c r="F20" s="34">
        <v>7</v>
      </c>
      <c r="G20" s="36" t="s">
        <v>114</v>
      </c>
      <c r="H20" s="36" t="s">
        <v>115</v>
      </c>
      <c r="I20" s="18" t="s">
        <v>40</v>
      </c>
      <c r="J20" s="18" t="s">
        <v>60</v>
      </c>
      <c r="K20" s="18" t="s">
        <v>45</v>
      </c>
      <c r="L20" s="36" t="s">
        <v>89</v>
      </c>
      <c r="M20" s="15" t="s">
        <v>841</v>
      </c>
      <c r="P20"/>
    </row>
    <row r="21" spans="1:16" s="15" customFormat="1" ht="88.7">
      <c r="A21" s="18" t="s">
        <v>591</v>
      </c>
      <c r="B21" s="18" t="s">
        <v>8</v>
      </c>
      <c r="C21" s="18" t="s">
        <v>10</v>
      </c>
      <c r="D21" s="34" t="s">
        <v>113</v>
      </c>
      <c r="E21" s="37" t="str">
        <f>"11.9.3"</f>
        <v>11.9.3</v>
      </c>
      <c r="F21" s="34">
        <v>7</v>
      </c>
      <c r="G21" s="36" t="s">
        <v>116</v>
      </c>
      <c r="H21" s="36" t="s">
        <v>117</v>
      </c>
      <c r="I21" s="18" t="s">
        <v>41</v>
      </c>
      <c r="J21" s="18" t="s">
        <v>60</v>
      </c>
      <c r="K21" s="18" t="s">
        <v>45</v>
      </c>
      <c r="L21" s="36" t="s">
        <v>89</v>
      </c>
      <c r="M21" s="15" t="s">
        <v>841</v>
      </c>
      <c r="P21"/>
    </row>
    <row r="22" spans="1:16" s="15" customFormat="1" ht="88.7">
      <c r="A22" s="18" t="s">
        <v>592</v>
      </c>
      <c r="B22" s="18" t="s">
        <v>8</v>
      </c>
      <c r="C22" s="18" t="s">
        <v>10</v>
      </c>
      <c r="D22" s="34" t="s">
        <v>113</v>
      </c>
      <c r="E22" s="37" t="str">
        <f>"11.9.3"</f>
        <v>11.9.3</v>
      </c>
      <c r="F22" s="34">
        <v>7</v>
      </c>
      <c r="G22" s="36" t="s">
        <v>118</v>
      </c>
      <c r="H22" s="36" t="s">
        <v>119</v>
      </c>
      <c r="I22" s="18" t="s">
        <v>41</v>
      </c>
      <c r="J22" s="18" t="s">
        <v>74</v>
      </c>
      <c r="K22" s="18" t="s">
        <v>45</v>
      </c>
      <c r="L22" s="36" t="s">
        <v>89</v>
      </c>
      <c r="M22" s="15" t="s">
        <v>841</v>
      </c>
      <c r="P22"/>
    </row>
    <row r="23" spans="1:16" s="15" customFormat="1" ht="88.7">
      <c r="A23" s="18" t="s">
        <v>593</v>
      </c>
      <c r="B23" s="18" t="s">
        <v>8</v>
      </c>
      <c r="C23" s="18" t="s">
        <v>10</v>
      </c>
      <c r="D23" s="34" t="s">
        <v>120</v>
      </c>
      <c r="E23" s="37" t="str">
        <f>"11.9.3"</f>
        <v>11.9.3</v>
      </c>
      <c r="F23" s="34">
        <v>17</v>
      </c>
      <c r="G23" s="36" t="s">
        <v>121</v>
      </c>
      <c r="H23" s="36" t="s">
        <v>122</v>
      </c>
      <c r="I23" s="18" t="s">
        <v>41</v>
      </c>
      <c r="J23" s="18" t="s">
        <v>74</v>
      </c>
      <c r="K23" s="18" t="s">
        <v>45</v>
      </c>
      <c r="L23" s="36" t="s">
        <v>89</v>
      </c>
      <c r="M23" s="15" t="s">
        <v>841</v>
      </c>
      <c r="P23"/>
    </row>
    <row r="24" spans="1:16" s="15" customFormat="1" ht="114">
      <c r="A24" s="18" t="s">
        <v>594</v>
      </c>
      <c r="B24" s="18" t="s">
        <v>8</v>
      </c>
      <c r="C24" s="18" t="s">
        <v>10</v>
      </c>
      <c r="D24" s="34" t="s">
        <v>123</v>
      </c>
      <c r="E24" s="37" t="str">
        <f>"11.9.3"</f>
        <v>11.9.3</v>
      </c>
      <c r="F24" s="34">
        <v>21</v>
      </c>
      <c r="G24" s="36" t="s">
        <v>124</v>
      </c>
      <c r="H24" s="36" t="s">
        <v>125</v>
      </c>
      <c r="I24" s="18" t="s">
        <v>40</v>
      </c>
      <c r="J24" s="18" t="s">
        <v>60</v>
      </c>
      <c r="K24" s="18" t="s">
        <v>45</v>
      </c>
      <c r="L24" s="36" t="s">
        <v>89</v>
      </c>
      <c r="M24" s="15" t="s">
        <v>841</v>
      </c>
      <c r="P24"/>
    </row>
    <row r="25" spans="1:16" s="15" customFormat="1" ht="25.35">
      <c r="A25" s="18" t="s">
        <v>595</v>
      </c>
      <c r="B25" s="18" t="s">
        <v>70</v>
      </c>
      <c r="C25" s="18" t="s">
        <v>71</v>
      </c>
      <c r="D25" s="34">
        <v>85</v>
      </c>
      <c r="E25" s="35" t="s">
        <v>126</v>
      </c>
      <c r="F25" s="34">
        <v>1</v>
      </c>
      <c r="G25" s="36" t="s">
        <v>127</v>
      </c>
      <c r="H25" s="36" t="s">
        <v>128</v>
      </c>
      <c r="I25" s="18" t="s">
        <v>40</v>
      </c>
      <c r="J25" s="18" t="s">
        <v>74</v>
      </c>
      <c r="K25" s="18" t="s">
        <v>44</v>
      </c>
      <c r="L25" s="36" t="s">
        <v>129</v>
      </c>
      <c r="M25" s="15" t="s">
        <v>841</v>
      </c>
      <c r="P25"/>
    </row>
    <row r="26" spans="1:16" s="15" customFormat="1">
      <c r="A26" s="18" t="s">
        <v>596</v>
      </c>
      <c r="B26" s="18" t="s">
        <v>70</v>
      </c>
      <c r="C26" s="18" t="s">
        <v>71</v>
      </c>
      <c r="D26" s="34">
        <v>85</v>
      </c>
      <c r="E26" s="35" t="s">
        <v>126</v>
      </c>
      <c r="F26" s="34">
        <v>9</v>
      </c>
      <c r="G26" s="36" t="s">
        <v>130</v>
      </c>
      <c r="H26" s="36" t="s">
        <v>131</v>
      </c>
      <c r="I26" s="18" t="s">
        <v>40</v>
      </c>
      <c r="J26" s="18"/>
      <c r="K26" s="18" t="s">
        <v>44</v>
      </c>
      <c r="M26" s="15" t="s">
        <v>841</v>
      </c>
      <c r="P26"/>
    </row>
    <row r="27" spans="1:16" s="15" customFormat="1">
      <c r="A27" s="18" t="s">
        <v>597</v>
      </c>
      <c r="B27" s="18" t="s">
        <v>70</v>
      </c>
      <c r="C27" s="18" t="s">
        <v>71</v>
      </c>
      <c r="D27" s="34">
        <v>88</v>
      </c>
      <c r="E27" s="35" t="s">
        <v>132</v>
      </c>
      <c r="F27" s="34">
        <v>4</v>
      </c>
      <c r="G27" s="36" t="s">
        <v>133</v>
      </c>
      <c r="H27" s="36" t="s">
        <v>134</v>
      </c>
      <c r="I27" s="18" t="s">
        <v>40</v>
      </c>
      <c r="J27" s="18"/>
      <c r="K27" s="18" t="s">
        <v>44</v>
      </c>
      <c r="M27" s="15" t="s">
        <v>841</v>
      </c>
      <c r="P27"/>
    </row>
    <row r="28" spans="1:16" s="15" customFormat="1" ht="25.35">
      <c r="A28" s="18" t="s">
        <v>598</v>
      </c>
      <c r="B28" s="18" t="s">
        <v>8</v>
      </c>
      <c r="C28" s="18" t="s">
        <v>10</v>
      </c>
      <c r="D28" s="34" t="s">
        <v>135</v>
      </c>
      <c r="E28" s="34" t="str">
        <f>"18.3.5"</f>
        <v>18.3.5</v>
      </c>
      <c r="F28" s="34">
        <v>12</v>
      </c>
      <c r="G28" s="36" t="s">
        <v>96</v>
      </c>
      <c r="H28" s="36" t="s">
        <v>97</v>
      </c>
      <c r="I28" s="18" t="s">
        <v>40</v>
      </c>
      <c r="J28" s="18" t="s">
        <v>60</v>
      </c>
      <c r="K28" s="18" t="s">
        <v>45</v>
      </c>
      <c r="L28" s="36" t="s">
        <v>136</v>
      </c>
      <c r="M28" s="15" t="s">
        <v>841</v>
      </c>
      <c r="P28"/>
    </row>
    <row r="29" spans="1:16" s="15" customFormat="1" ht="25.35">
      <c r="A29" s="18" t="s">
        <v>599</v>
      </c>
      <c r="B29" s="18" t="s">
        <v>70</v>
      </c>
      <c r="C29" s="18" t="s">
        <v>71</v>
      </c>
      <c r="D29" s="34">
        <v>101</v>
      </c>
      <c r="E29" s="35" t="s">
        <v>137</v>
      </c>
      <c r="F29" s="34">
        <v>1</v>
      </c>
      <c r="G29" s="36" t="s">
        <v>138</v>
      </c>
      <c r="H29" s="36" t="s">
        <v>139</v>
      </c>
      <c r="I29" s="18" t="s">
        <v>40</v>
      </c>
      <c r="J29" s="18"/>
      <c r="K29" s="18" t="s">
        <v>44</v>
      </c>
      <c r="L29" s="36" t="s">
        <v>129</v>
      </c>
      <c r="M29" s="15" t="s">
        <v>841</v>
      </c>
      <c r="P29"/>
    </row>
    <row r="30" spans="1:16" s="15" customFormat="1" ht="50.7">
      <c r="A30" s="18" t="s">
        <v>600</v>
      </c>
      <c r="B30" s="18" t="s">
        <v>8</v>
      </c>
      <c r="C30" s="18" t="s">
        <v>10</v>
      </c>
      <c r="D30" s="34" t="s">
        <v>140</v>
      </c>
      <c r="E30" s="37" t="str">
        <f>"18.5.4"</f>
        <v>18.5.4</v>
      </c>
      <c r="F30" s="34">
        <v>1</v>
      </c>
      <c r="G30" s="36" t="s">
        <v>141</v>
      </c>
      <c r="H30" s="36" t="s">
        <v>142</v>
      </c>
      <c r="I30" s="18" t="s">
        <v>40</v>
      </c>
      <c r="J30" s="18" t="s">
        <v>60</v>
      </c>
      <c r="K30" s="18" t="s">
        <v>44</v>
      </c>
      <c r="M30" s="15" t="s">
        <v>841</v>
      </c>
      <c r="P30"/>
    </row>
    <row r="31" spans="1:16" ht="38">
      <c r="A31" s="18" t="s">
        <v>601</v>
      </c>
      <c r="B31" s="18" t="s">
        <v>8</v>
      </c>
      <c r="C31" s="18" t="s">
        <v>10</v>
      </c>
      <c r="D31" s="34" t="s">
        <v>99</v>
      </c>
      <c r="E31" s="37" t="str">
        <f>"18.8.1"</f>
        <v>18.8.1</v>
      </c>
      <c r="F31" s="34">
        <v>18</v>
      </c>
      <c r="G31" s="36" t="s">
        <v>143</v>
      </c>
      <c r="H31" s="36" t="s">
        <v>144</v>
      </c>
      <c r="I31" s="18" t="s">
        <v>40</v>
      </c>
      <c r="J31" s="18" t="s">
        <v>60</v>
      </c>
      <c r="K31" s="18" t="s">
        <v>45</v>
      </c>
      <c r="L31" s="36" t="s">
        <v>145</v>
      </c>
      <c r="M31" s="15" t="s">
        <v>841</v>
      </c>
    </row>
    <row r="32" spans="1:16" ht="38">
      <c r="A32" s="18" t="s">
        <v>602</v>
      </c>
      <c r="B32" s="18" t="s">
        <v>8</v>
      </c>
      <c r="C32" s="18" t="s">
        <v>10</v>
      </c>
      <c r="D32" s="34" t="s">
        <v>99</v>
      </c>
      <c r="E32" s="37" t="s">
        <v>146</v>
      </c>
      <c r="F32" s="34">
        <v>20</v>
      </c>
      <c r="G32" s="36" t="s">
        <v>147</v>
      </c>
      <c r="H32" s="36" t="s">
        <v>148</v>
      </c>
      <c r="I32" s="18" t="s">
        <v>40</v>
      </c>
      <c r="J32" s="18" t="s">
        <v>60</v>
      </c>
      <c r="K32" s="18" t="s">
        <v>45</v>
      </c>
      <c r="L32" s="36" t="s">
        <v>149</v>
      </c>
      <c r="M32" s="15" t="s">
        <v>841</v>
      </c>
    </row>
    <row r="33" spans="1:13" ht="50.7">
      <c r="A33" s="18" t="s">
        <v>603</v>
      </c>
      <c r="B33" s="18" t="s">
        <v>8</v>
      </c>
      <c r="C33" s="18" t="s">
        <v>10</v>
      </c>
      <c r="D33" s="34" t="s">
        <v>99</v>
      </c>
      <c r="E33" s="37" t="s">
        <v>150</v>
      </c>
      <c r="F33" s="34">
        <v>22</v>
      </c>
      <c r="G33" s="36" t="s">
        <v>147</v>
      </c>
      <c r="H33" s="36" t="s">
        <v>148</v>
      </c>
      <c r="I33" s="18" t="s">
        <v>40</v>
      </c>
      <c r="J33" s="18" t="s">
        <v>60</v>
      </c>
      <c r="K33" s="18" t="s">
        <v>45</v>
      </c>
      <c r="L33" s="36" t="s">
        <v>151</v>
      </c>
      <c r="M33" s="15" t="s">
        <v>841</v>
      </c>
    </row>
    <row r="34" spans="1:13" ht="63.35">
      <c r="A34" s="18" t="s">
        <v>604</v>
      </c>
      <c r="B34" s="18" t="s">
        <v>8</v>
      </c>
      <c r="C34" s="18" t="s">
        <v>10</v>
      </c>
      <c r="D34" s="34" t="s">
        <v>99</v>
      </c>
      <c r="E34" s="37" t="s">
        <v>152</v>
      </c>
      <c r="F34" s="34">
        <v>24</v>
      </c>
      <c r="G34" s="36" t="s">
        <v>147</v>
      </c>
      <c r="H34" s="36" t="s">
        <v>148</v>
      </c>
      <c r="I34" s="18" t="s">
        <v>40</v>
      </c>
      <c r="J34" s="18" t="s">
        <v>60</v>
      </c>
      <c r="K34" s="18" t="s">
        <v>45</v>
      </c>
      <c r="L34" s="36" t="s">
        <v>153</v>
      </c>
      <c r="M34" s="15" t="s">
        <v>841</v>
      </c>
    </row>
    <row r="35" spans="1:13" ht="25.35">
      <c r="A35" s="18" t="s">
        <v>605</v>
      </c>
      <c r="B35" s="18" t="s">
        <v>8</v>
      </c>
      <c r="C35" s="18" t="s">
        <v>10</v>
      </c>
      <c r="D35" s="34" t="s">
        <v>154</v>
      </c>
      <c r="E35" s="35" t="s">
        <v>155</v>
      </c>
      <c r="F35" s="34">
        <v>21</v>
      </c>
      <c r="G35" s="36" t="s">
        <v>156</v>
      </c>
      <c r="H35" s="36" t="s">
        <v>157</v>
      </c>
      <c r="I35" s="18" t="s">
        <v>40</v>
      </c>
      <c r="J35" s="18" t="s">
        <v>60</v>
      </c>
      <c r="K35" s="18" t="s">
        <v>45</v>
      </c>
      <c r="L35" s="36" t="s">
        <v>158</v>
      </c>
      <c r="M35" s="15" t="s">
        <v>841</v>
      </c>
    </row>
    <row r="36" spans="1:13" ht="25.35">
      <c r="A36" s="18" t="s">
        <v>606</v>
      </c>
      <c r="B36" s="18" t="s">
        <v>8</v>
      </c>
      <c r="C36" s="18" t="s">
        <v>10</v>
      </c>
      <c r="D36" s="34" t="s">
        <v>154</v>
      </c>
      <c r="E36" s="35" t="s">
        <v>155</v>
      </c>
      <c r="F36" s="34">
        <v>23</v>
      </c>
      <c r="G36" s="36" t="s">
        <v>156</v>
      </c>
      <c r="H36" s="36" t="s">
        <v>157</v>
      </c>
      <c r="I36" s="18" t="s">
        <v>40</v>
      </c>
      <c r="J36" s="18" t="s">
        <v>60</v>
      </c>
      <c r="K36" s="18" t="s">
        <v>45</v>
      </c>
      <c r="L36" s="36" t="s">
        <v>158</v>
      </c>
      <c r="M36" s="15" t="s">
        <v>841</v>
      </c>
    </row>
    <row r="37" spans="1:13" ht="25.35">
      <c r="A37" s="18" t="s">
        <v>607</v>
      </c>
      <c r="B37" s="18" t="s">
        <v>8</v>
      </c>
      <c r="C37" s="18" t="s">
        <v>10</v>
      </c>
      <c r="D37" s="34" t="s">
        <v>154</v>
      </c>
      <c r="E37" s="35" t="s">
        <v>155</v>
      </c>
      <c r="F37" s="34">
        <v>25</v>
      </c>
      <c r="G37" s="36" t="s">
        <v>156</v>
      </c>
      <c r="H37" s="36" t="s">
        <v>157</v>
      </c>
      <c r="I37" s="18" t="s">
        <v>40</v>
      </c>
      <c r="J37" s="18" t="s">
        <v>60</v>
      </c>
      <c r="K37" s="18" t="s">
        <v>45</v>
      </c>
      <c r="L37" s="36" t="s">
        <v>158</v>
      </c>
      <c r="M37" s="15" t="s">
        <v>841</v>
      </c>
    </row>
    <row r="38" spans="1:13" ht="25.35">
      <c r="A38" s="18" t="s">
        <v>608</v>
      </c>
      <c r="B38" s="18" t="s">
        <v>8</v>
      </c>
      <c r="C38" s="18" t="s">
        <v>10</v>
      </c>
      <c r="D38" s="34" t="s">
        <v>159</v>
      </c>
      <c r="E38" s="34" t="s">
        <v>160</v>
      </c>
      <c r="F38" s="34">
        <v>13</v>
      </c>
      <c r="G38" s="36" t="s">
        <v>161</v>
      </c>
      <c r="H38" s="36" t="s">
        <v>162</v>
      </c>
      <c r="I38" s="18" t="s">
        <v>40</v>
      </c>
      <c r="J38" s="18" t="s">
        <v>60</v>
      </c>
      <c r="K38" s="18" t="s">
        <v>45</v>
      </c>
      <c r="L38" s="36" t="s">
        <v>163</v>
      </c>
      <c r="M38" s="15" t="s">
        <v>841</v>
      </c>
    </row>
    <row r="39" spans="1:13" ht="38">
      <c r="A39" s="18" t="s">
        <v>609</v>
      </c>
      <c r="B39" s="18" t="s">
        <v>8</v>
      </c>
      <c r="C39" s="18" t="s">
        <v>10</v>
      </c>
      <c r="D39" s="34" t="s">
        <v>164</v>
      </c>
      <c r="E39" s="35" t="s">
        <v>165</v>
      </c>
      <c r="F39" s="34">
        <v>2</v>
      </c>
      <c r="G39" s="36" t="s">
        <v>166</v>
      </c>
      <c r="H39" s="36" t="s">
        <v>167</v>
      </c>
      <c r="I39" s="18" t="s">
        <v>40</v>
      </c>
      <c r="J39" s="18" t="s">
        <v>60</v>
      </c>
      <c r="K39" s="18" t="s">
        <v>45</v>
      </c>
      <c r="L39" s="36" t="s">
        <v>105</v>
      </c>
      <c r="M39" s="15" t="s">
        <v>841</v>
      </c>
    </row>
    <row r="40" spans="1:13" ht="25.35">
      <c r="A40" s="18" t="s">
        <v>610</v>
      </c>
      <c r="B40" s="18" t="s">
        <v>70</v>
      </c>
      <c r="C40" s="18" t="s">
        <v>71</v>
      </c>
      <c r="D40" s="34">
        <v>4</v>
      </c>
      <c r="E40" s="35" t="s">
        <v>165</v>
      </c>
      <c r="F40" s="35">
        <v>14</v>
      </c>
      <c r="G40" s="36" t="s">
        <v>168</v>
      </c>
      <c r="H40" s="36" t="s">
        <v>169</v>
      </c>
      <c r="I40" s="18" t="s">
        <v>40</v>
      </c>
      <c r="J40" s="18" t="s">
        <v>74</v>
      </c>
      <c r="K40" s="18" t="s">
        <v>44</v>
      </c>
      <c r="L40" s="36"/>
      <c r="M40" s="15" t="s">
        <v>841</v>
      </c>
    </row>
    <row r="41" spans="1:13" ht="63.35">
      <c r="A41" s="18" t="s">
        <v>611</v>
      </c>
      <c r="B41" s="18" t="s">
        <v>8</v>
      </c>
      <c r="C41" s="18" t="s">
        <v>10</v>
      </c>
      <c r="D41" s="34" t="s">
        <v>154</v>
      </c>
      <c r="E41" s="35" t="s">
        <v>165</v>
      </c>
      <c r="F41" s="34">
        <v>14</v>
      </c>
      <c r="G41" s="36" t="s">
        <v>170</v>
      </c>
      <c r="H41" s="36" t="s">
        <v>171</v>
      </c>
      <c r="I41" s="18" t="s">
        <v>40</v>
      </c>
      <c r="J41" s="18" t="s">
        <v>60</v>
      </c>
      <c r="K41" s="18" t="s">
        <v>45</v>
      </c>
      <c r="L41" s="36" t="s">
        <v>172</v>
      </c>
      <c r="M41" s="15" t="s">
        <v>841</v>
      </c>
    </row>
    <row r="42" spans="1:13" ht="38">
      <c r="A42" s="18" t="s">
        <v>612</v>
      </c>
      <c r="B42" s="18" t="s">
        <v>8</v>
      </c>
      <c r="C42" s="18" t="s">
        <v>10</v>
      </c>
      <c r="D42" s="34" t="s">
        <v>154</v>
      </c>
      <c r="E42" s="35" t="s">
        <v>165</v>
      </c>
      <c r="F42" s="34">
        <v>14</v>
      </c>
      <c r="G42" s="36" t="s">
        <v>173</v>
      </c>
      <c r="H42" s="36" t="s">
        <v>174</v>
      </c>
      <c r="I42" s="18" t="s">
        <v>40</v>
      </c>
      <c r="J42" s="18" t="s">
        <v>60</v>
      </c>
      <c r="K42" s="18" t="s">
        <v>45</v>
      </c>
      <c r="L42" s="36" t="s">
        <v>175</v>
      </c>
      <c r="M42" s="15" t="s">
        <v>841</v>
      </c>
    </row>
    <row r="43" spans="1:13">
      <c r="A43" s="18" t="s">
        <v>613</v>
      </c>
      <c r="B43" s="18" t="s">
        <v>70</v>
      </c>
      <c r="C43" s="18" t="s">
        <v>71</v>
      </c>
      <c r="D43" s="34">
        <v>10</v>
      </c>
      <c r="E43" s="35" t="s">
        <v>165</v>
      </c>
      <c r="F43" s="35" t="s">
        <v>67</v>
      </c>
      <c r="G43" s="36" t="s">
        <v>176</v>
      </c>
      <c r="H43" s="36" t="s">
        <v>86</v>
      </c>
      <c r="I43" s="18" t="s">
        <v>41</v>
      </c>
      <c r="J43" s="18" t="s">
        <v>74</v>
      </c>
      <c r="K43" s="18" t="s">
        <v>44</v>
      </c>
      <c r="L43" s="36" t="s">
        <v>177</v>
      </c>
      <c r="M43" s="15" t="s">
        <v>841</v>
      </c>
    </row>
    <row r="44" spans="1:13">
      <c r="A44" s="18" t="s">
        <v>614</v>
      </c>
      <c r="B44" s="18" t="s">
        <v>70</v>
      </c>
      <c r="C44" s="18" t="s">
        <v>71</v>
      </c>
      <c r="D44" s="34">
        <v>9</v>
      </c>
      <c r="E44" s="35" t="s">
        <v>165</v>
      </c>
      <c r="F44" s="35" t="s">
        <v>178</v>
      </c>
      <c r="G44" s="36" t="s">
        <v>176</v>
      </c>
      <c r="H44" s="36" t="s">
        <v>86</v>
      </c>
      <c r="I44" s="18" t="s">
        <v>41</v>
      </c>
      <c r="J44" s="18" t="s">
        <v>74</v>
      </c>
      <c r="K44" s="18" t="s">
        <v>44</v>
      </c>
      <c r="M44" s="15" t="s">
        <v>841</v>
      </c>
    </row>
    <row r="45" spans="1:13">
      <c r="A45" s="18" t="s">
        <v>615</v>
      </c>
      <c r="B45" s="18" t="s">
        <v>70</v>
      </c>
      <c r="C45" s="18" t="s">
        <v>71</v>
      </c>
      <c r="D45" s="34">
        <v>8</v>
      </c>
      <c r="E45" s="35" t="s">
        <v>165</v>
      </c>
      <c r="F45" s="35" t="s">
        <v>179</v>
      </c>
      <c r="G45" s="36" t="s">
        <v>176</v>
      </c>
      <c r="H45" s="36" t="s">
        <v>86</v>
      </c>
      <c r="I45" s="18" t="s">
        <v>41</v>
      </c>
      <c r="J45" s="18" t="s">
        <v>74</v>
      </c>
      <c r="K45" s="18" t="s">
        <v>44</v>
      </c>
      <c r="M45" s="15" t="s">
        <v>841</v>
      </c>
    </row>
    <row r="46" spans="1:13">
      <c r="A46" s="18" t="s">
        <v>616</v>
      </c>
      <c r="B46" s="18" t="s">
        <v>70</v>
      </c>
      <c r="C46" s="18" t="s">
        <v>71</v>
      </c>
      <c r="D46" s="34">
        <v>8</v>
      </c>
      <c r="E46" s="35" t="s">
        <v>165</v>
      </c>
      <c r="F46" s="35" t="s">
        <v>179</v>
      </c>
      <c r="G46" s="36" t="s">
        <v>176</v>
      </c>
      <c r="H46" s="36" t="s">
        <v>86</v>
      </c>
      <c r="I46" s="18" t="s">
        <v>41</v>
      </c>
      <c r="J46" s="18" t="s">
        <v>74</v>
      </c>
      <c r="K46" t="s">
        <v>44</v>
      </c>
      <c r="M46" s="15" t="s">
        <v>841</v>
      </c>
    </row>
    <row r="47" spans="1:13" ht="63.35">
      <c r="A47" s="18" t="s">
        <v>617</v>
      </c>
      <c r="B47" s="18" t="s">
        <v>70</v>
      </c>
      <c r="C47" s="18" t="s">
        <v>71</v>
      </c>
      <c r="D47" s="34">
        <v>4</v>
      </c>
      <c r="E47" s="35" t="s">
        <v>165</v>
      </c>
      <c r="F47" s="35" t="s">
        <v>180</v>
      </c>
      <c r="G47" s="36" t="s">
        <v>181</v>
      </c>
      <c r="H47" s="36" t="s">
        <v>86</v>
      </c>
      <c r="I47" s="18" t="s">
        <v>41</v>
      </c>
      <c r="J47" s="18" t="s">
        <v>74</v>
      </c>
      <c r="K47" t="s">
        <v>44</v>
      </c>
      <c r="M47" s="15" t="s">
        <v>841</v>
      </c>
    </row>
    <row r="48" spans="1:13" ht="63.35">
      <c r="A48" s="18" t="s">
        <v>618</v>
      </c>
      <c r="B48" s="18" t="s">
        <v>70</v>
      </c>
      <c r="C48" s="18" t="s">
        <v>71</v>
      </c>
      <c r="D48" s="35" t="s">
        <v>182</v>
      </c>
      <c r="E48" s="35" t="s">
        <v>165</v>
      </c>
      <c r="F48" s="35" t="s">
        <v>183</v>
      </c>
      <c r="G48" s="36" t="s">
        <v>181</v>
      </c>
      <c r="H48" s="36" t="s">
        <v>86</v>
      </c>
      <c r="I48" s="18" t="s">
        <v>41</v>
      </c>
      <c r="J48" s="18" t="s">
        <v>74</v>
      </c>
      <c r="K48" t="s">
        <v>44</v>
      </c>
      <c r="M48" s="15" t="s">
        <v>841</v>
      </c>
    </row>
    <row r="49" spans="1:13">
      <c r="A49" s="18" t="s">
        <v>619</v>
      </c>
      <c r="B49" s="34" t="s">
        <v>184</v>
      </c>
      <c r="C49" s="18" t="s">
        <v>71</v>
      </c>
      <c r="D49" s="34">
        <v>12</v>
      </c>
      <c r="E49" s="35" t="s">
        <v>185</v>
      </c>
      <c r="F49" s="34">
        <v>7</v>
      </c>
      <c r="G49" s="56" t="s">
        <v>824</v>
      </c>
      <c r="H49" s="38" t="s">
        <v>186</v>
      </c>
      <c r="I49" s="34"/>
      <c r="J49" s="34" t="s">
        <v>74</v>
      </c>
      <c r="K49" t="s">
        <v>44</v>
      </c>
      <c r="M49" s="15" t="s">
        <v>841</v>
      </c>
    </row>
    <row r="50" spans="1:13" ht="63.35">
      <c r="A50" s="18" t="s">
        <v>620</v>
      </c>
      <c r="B50" s="18" t="s">
        <v>8</v>
      </c>
      <c r="C50" s="18" t="s">
        <v>10</v>
      </c>
      <c r="D50" s="34" t="s">
        <v>187</v>
      </c>
      <c r="E50" s="34" t="s">
        <v>188</v>
      </c>
      <c r="F50" s="34">
        <v>4</v>
      </c>
      <c r="G50" s="36" t="s">
        <v>189</v>
      </c>
      <c r="H50" s="36" t="s">
        <v>97</v>
      </c>
      <c r="I50" s="18" t="s">
        <v>40</v>
      </c>
      <c r="J50" s="18" t="s">
        <v>60</v>
      </c>
      <c r="K50" t="s">
        <v>45</v>
      </c>
      <c r="L50" s="15" t="s">
        <v>190</v>
      </c>
      <c r="M50" s="15" t="s">
        <v>841</v>
      </c>
    </row>
    <row r="51" spans="1:13" ht="25.35">
      <c r="A51" s="18" t="s">
        <v>621</v>
      </c>
      <c r="B51" s="18" t="s">
        <v>51</v>
      </c>
      <c r="C51" s="18" t="s">
        <v>52</v>
      </c>
      <c r="D51" s="34">
        <v>10</v>
      </c>
      <c r="E51" s="35" t="s">
        <v>188</v>
      </c>
      <c r="F51" s="34">
        <v>7</v>
      </c>
      <c r="G51" s="36" t="s">
        <v>191</v>
      </c>
      <c r="H51" s="36" t="s">
        <v>192</v>
      </c>
      <c r="I51" s="18" t="s">
        <v>40</v>
      </c>
      <c r="J51" s="18"/>
      <c r="K51" t="s">
        <v>46</v>
      </c>
      <c r="M51" s="15" t="s">
        <v>841</v>
      </c>
    </row>
    <row r="52" spans="1:13">
      <c r="A52" s="18" t="s">
        <v>622</v>
      </c>
      <c r="B52" s="34" t="s">
        <v>184</v>
      </c>
      <c r="C52" s="18" t="s">
        <v>71</v>
      </c>
      <c r="D52" s="34">
        <v>10</v>
      </c>
      <c r="E52" s="35" t="s">
        <v>188</v>
      </c>
      <c r="F52" s="34">
        <v>7</v>
      </c>
      <c r="G52" s="38" t="s">
        <v>193</v>
      </c>
      <c r="H52" s="39" t="s">
        <v>194</v>
      </c>
      <c r="I52" s="34" t="s">
        <v>40</v>
      </c>
      <c r="J52" s="34" t="s">
        <v>74</v>
      </c>
      <c r="K52" s="34" t="s">
        <v>44</v>
      </c>
      <c r="L52" s="49" t="s">
        <v>788</v>
      </c>
      <c r="M52" s="15" t="s">
        <v>841</v>
      </c>
    </row>
    <row r="53" spans="1:13" ht="38">
      <c r="A53" s="18" t="s">
        <v>623</v>
      </c>
      <c r="B53" s="18" t="s">
        <v>51</v>
      </c>
      <c r="C53" s="18" t="s">
        <v>52</v>
      </c>
      <c r="D53" s="34">
        <v>10</v>
      </c>
      <c r="E53" s="35" t="s">
        <v>195</v>
      </c>
      <c r="F53" s="34">
        <v>9</v>
      </c>
      <c r="G53" s="36" t="s">
        <v>196</v>
      </c>
      <c r="H53" s="36" t="s">
        <v>197</v>
      </c>
      <c r="I53" s="18" t="s">
        <v>40</v>
      </c>
      <c r="J53" s="18"/>
      <c r="K53" t="s">
        <v>44</v>
      </c>
      <c r="M53" s="15" t="s">
        <v>841</v>
      </c>
    </row>
    <row r="54" spans="1:13" ht="25.35">
      <c r="A54" s="18" t="s">
        <v>624</v>
      </c>
      <c r="B54" s="18" t="s">
        <v>55</v>
      </c>
      <c r="C54" s="18" t="s">
        <v>56</v>
      </c>
      <c r="D54" s="34">
        <v>19</v>
      </c>
      <c r="E54" s="35" t="s">
        <v>195</v>
      </c>
      <c r="F54" s="34">
        <v>10</v>
      </c>
      <c r="G54" s="36" t="s">
        <v>198</v>
      </c>
      <c r="H54" s="36" t="s">
        <v>199</v>
      </c>
      <c r="I54" s="18" t="s">
        <v>40</v>
      </c>
      <c r="J54" s="18" t="s">
        <v>60</v>
      </c>
      <c r="K54" t="s">
        <v>44</v>
      </c>
      <c r="M54" s="15" t="s">
        <v>841</v>
      </c>
    </row>
    <row r="55" spans="1:13" ht="38">
      <c r="A55" s="18" t="s">
        <v>625</v>
      </c>
      <c r="B55" s="34" t="s">
        <v>184</v>
      </c>
      <c r="C55" s="18" t="s">
        <v>71</v>
      </c>
      <c r="D55" s="40">
        <v>10</v>
      </c>
      <c r="E55" s="41" t="s">
        <v>195</v>
      </c>
      <c r="F55" s="40">
        <v>12</v>
      </c>
      <c r="G55" s="42" t="s">
        <v>200</v>
      </c>
      <c r="H55" s="42" t="s">
        <v>201</v>
      </c>
      <c r="I55" s="40" t="s">
        <v>41</v>
      </c>
      <c r="J55" s="40"/>
      <c r="K55" s="40" t="s">
        <v>44</v>
      </c>
      <c r="M55" s="15" t="s">
        <v>841</v>
      </c>
    </row>
    <row r="56" spans="1:13" ht="76">
      <c r="A56" s="18" t="s">
        <v>626</v>
      </c>
      <c r="B56" s="34" t="s">
        <v>184</v>
      </c>
      <c r="C56" s="18" t="s">
        <v>71</v>
      </c>
      <c r="D56" s="40">
        <v>10</v>
      </c>
      <c r="E56" s="41" t="s">
        <v>195</v>
      </c>
      <c r="F56" s="40">
        <v>15</v>
      </c>
      <c r="G56" s="42" t="s">
        <v>202</v>
      </c>
      <c r="H56" s="42" t="s">
        <v>203</v>
      </c>
      <c r="I56" s="40" t="s">
        <v>41</v>
      </c>
      <c r="J56" s="40"/>
      <c r="K56" s="40" t="s">
        <v>44</v>
      </c>
      <c r="M56" s="15" t="s">
        <v>841</v>
      </c>
    </row>
    <row r="57" spans="1:13" ht="50.7">
      <c r="A57" s="18" t="s">
        <v>627</v>
      </c>
      <c r="B57" s="34" t="s">
        <v>184</v>
      </c>
      <c r="C57" s="18" t="s">
        <v>71</v>
      </c>
      <c r="D57" s="34">
        <v>11</v>
      </c>
      <c r="E57" s="35" t="s">
        <v>204</v>
      </c>
      <c r="F57" s="34">
        <v>9</v>
      </c>
      <c r="G57" s="56" t="s">
        <v>824</v>
      </c>
      <c r="H57" s="38" t="s">
        <v>205</v>
      </c>
      <c r="I57" s="34"/>
      <c r="J57" s="34"/>
      <c r="K57" t="s">
        <v>45</v>
      </c>
      <c r="L57" s="15" t="s">
        <v>789</v>
      </c>
      <c r="M57" s="15" t="s">
        <v>841</v>
      </c>
    </row>
    <row r="58" spans="1:13" ht="25.35">
      <c r="A58" s="18" t="s">
        <v>628</v>
      </c>
      <c r="B58" s="34" t="s">
        <v>184</v>
      </c>
      <c r="C58" s="18" t="s">
        <v>71</v>
      </c>
      <c r="D58" s="34">
        <v>11</v>
      </c>
      <c r="E58" s="35" t="s">
        <v>204</v>
      </c>
      <c r="F58" s="34">
        <v>10</v>
      </c>
      <c r="G58" s="56" t="s">
        <v>824</v>
      </c>
      <c r="H58" s="38" t="s">
        <v>206</v>
      </c>
      <c r="I58" s="34"/>
      <c r="J58" s="34"/>
      <c r="K58" t="s">
        <v>44</v>
      </c>
      <c r="M58" s="15" t="s">
        <v>841</v>
      </c>
    </row>
    <row r="59" spans="1:13">
      <c r="A59" s="18" t="s">
        <v>629</v>
      </c>
      <c r="B59" s="34" t="s">
        <v>184</v>
      </c>
      <c r="C59" s="18" t="s">
        <v>71</v>
      </c>
      <c r="D59" s="34">
        <v>11</v>
      </c>
      <c r="E59" s="43" t="s">
        <v>204</v>
      </c>
      <c r="F59" s="34">
        <v>11</v>
      </c>
      <c r="G59" s="56" t="s">
        <v>824</v>
      </c>
      <c r="H59" s="38" t="s">
        <v>207</v>
      </c>
      <c r="I59" s="34"/>
      <c r="J59" s="34"/>
      <c r="K59" t="s">
        <v>44</v>
      </c>
      <c r="M59" s="15" t="s">
        <v>841</v>
      </c>
    </row>
    <row r="60" spans="1:13">
      <c r="A60" s="18" t="s">
        <v>630</v>
      </c>
      <c r="B60" s="18" t="s">
        <v>51</v>
      </c>
      <c r="C60" s="18" t="s">
        <v>52</v>
      </c>
      <c r="D60" s="34">
        <v>11</v>
      </c>
      <c r="E60" s="43" t="s">
        <v>204</v>
      </c>
      <c r="F60" s="34" t="s">
        <v>208</v>
      </c>
      <c r="G60" s="36" t="s">
        <v>209</v>
      </c>
      <c r="H60" s="36" t="s">
        <v>210</v>
      </c>
      <c r="I60" s="18" t="s">
        <v>41</v>
      </c>
      <c r="J60" s="18"/>
      <c r="K60" t="s">
        <v>44</v>
      </c>
      <c r="M60" s="15" t="s">
        <v>841</v>
      </c>
    </row>
    <row r="61" spans="1:13" ht="101.35">
      <c r="A61" s="18" t="s">
        <v>631</v>
      </c>
      <c r="B61" s="34" t="s">
        <v>184</v>
      </c>
      <c r="C61" s="18" t="s">
        <v>71</v>
      </c>
      <c r="D61" s="34">
        <v>11</v>
      </c>
      <c r="E61" s="35" t="s">
        <v>204</v>
      </c>
      <c r="F61" s="34" t="s">
        <v>211</v>
      </c>
      <c r="G61" s="38" t="s">
        <v>212</v>
      </c>
      <c r="H61" s="38" t="s">
        <v>213</v>
      </c>
      <c r="I61" s="34"/>
      <c r="J61" s="34"/>
      <c r="K61" s="34" t="s">
        <v>45</v>
      </c>
      <c r="L61" s="38" t="s">
        <v>790</v>
      </c>
      <c r="M61" s="15" t="s">
        <v>841</v>
      </c>
    </row>
    <row r="62" spans="1:13" ht="25.35">
      <c r="A62" s="18" t="s">
        <v>632</v>
      </c>
      <c r="B62" s="18" t="s">
        <v>51</v>
      </c>
      <c r="C62" s="18" t="s">
        <v>52</v>
      </c>
      <c r="D62" s="34">
        <v>11</v>
      </c>
      <c r="E62" s="35" t="s">
        <v>214</v>
      </c>
      <c r="F62" s="34">
        <v>27</v>
      </c>
      <c r="G62" s="36" t="s">
        <v>215</v>
      </c>
      <c r="H62" s="36" t="s">
        <v>216</v>
      </c>
      <c r="I62" s="18" t="s">
        <v>41</v>
      </c>
      <c r="J62" s="18"/>
      <c r="K62" t="s">
        <v>44</v>
      </c>
      <c r="M62" s="15" t="s">
        <v>841</v>
      </c>
    </row>
    <row r="63" spans="1:13" ht="88.7">
      <c r="A63" s="18" t="s">
        <v>633</v>
      </c>
      <c r="B63" s="34" t="s">
        <v>184</v>
      </c>
      <c r="C63" s="18" t="s">
        <v>71</v>
      </c>
      <c r="D63" s="44">
        <v>11</v>
      </c>
      <c r="E63" s="44" t="s">
        <v>214</v>
      </c>
      <c r="F63" s="44" t="s">
        <v>217</v>
      </c>
      <c r="G63" s="45" t="s">
        <v>218</v>
      </c>
      <c r="H63" s="45" t="s">
        <v>219</v>
      </c>
      <c r="I63" s="44"/>
      <c r="J63" s="44"/>
      <c r="K63" s="44" t="s">
        <v>45</v>
      </c>
      <c r="L63" s="45" t="s">
        <v>791</v>
      </c>
      <c r="M63" s="15" t="s">
        <v>841</v>
      </c>
    </row>
    <row r="64" spans="1:13" ht="38">
      <c r="A64" s="18" t="s">
        <v>634</v>
      </c>
      <c r="B64" s="34" t="s">
        <v>184</v>
      </c>
      <c r="C64" s="18" t="s">
        <v>71</v>
      </c>
      <c r="D64" s="34">
        <v>11</v>
      </c>
      <c r="E64" s="35" t="s">
        <v>220</v>
      </c>
      <c r="F64" s="34">
        <v>30</v>
      </c>
      <c r="G64" s="56" t="s">
        <v>824</v>
      </c>
      <c r="H64" s="38" t="s">
        <v>221</v>
      </c>
      <c r="I64" s="34"/>
      <c r="J64" s="34"/>
      <c r="K64" t="s">
        <v>45</v>
      </c>
      <c r="L64" s="38" t="s">
        <v>792</v>
      </c>
      <c r="M64" s="15" t="s">
        <v>841</v>
      </c>
    </row>
    <row r="65" spans="1:14" ht="38">
      <c r="A65" s="18" t="s">
        <v>635</v>
      </c>
      <c r="B65" s="34" t="s">
        <v>184</v>
      </c>
      <c r="C65" s="18" t="s">
        <v>71</v>
      </c>
      <c r="D65" s="34">
        <v>11</v>
      </c>
      <c r="E65" s="35" t="s">
        <v>220</v>
      </c>
      <c r="F65" s="34">
        <v>42</v>
      </c>
      <c r="G65" s="38" t="s">
        <v>222</v>
      </c>
      <c r="H65" s="38" t="s">
        <v>223</v>
      </c>
      <c r="I65" s="34"/>
      <c r="J65" s="34"/>
      <c r="K65" t="s">
        <v>45</v>
      </c>
      <c r="L65" s="15" t="s">
        <v>793</v>
      </c>
      <c r="M65" s="15" t="s">
        <v>841</v>
      </c>
    </row>
    <row r="66" spans="1:14" ht="25.35">
      <c r="A66" s="18" t="s">
        <v>636</v>
      </c>
      <c r="B66" s="18" t="s">
        <v>51</v>
      </c>
      <c r="C66" s="18" t="s">
        <v>52</v>
      </c>
      <c r="D66" s="34">
        <v>11</v>
      </c>
      <c r="E66" s="35" t="s">
        <v>220</v>
      </c>
      <c r="F66" s="34"/>
      <c r="G66" s="36" t="s">
        <v>224</v>
      </c>
      <c r="H66" s="36" t="s">
        <v>225</v>
      </c>
      <c r="I66" s="18" t="s">
        <v>41</v>
      </c>
      <c r="J66" s="18"/>
      <c r="K66" t="s">
        <v>45</v>
      </c>
      <c r="L66" s="15" t="s">
        <v>794</v>
      </c>
      <c r="M66" s="15" t="s">
        <v>841</v>
      </c>
    </row>
    <row r="67" spans="1:14" ht="25.35">
      <c r="A67" s="18" t="s">
        <v>637</v>
      </c>
      <c r="B67" s="34" t="s">
        <v>184</v>
      </c>
      <c r="C67" s="18" t="s">
        <v>71</v>
      </c>
      <c r="D67" s="34">
        <v>12</v>
      </c>
      <c r="E67" s="35" t="s">
        <v>226</v>
      </c>
      <c r="F67" s="34">
        <v>4</v>
      </c>
      <c r="G67" s="56" t="s">
        <v>824</v>
      </c>
      <c r="H67" s="38" t="s">
        <v>227</v>
      </c>
      <c r="I67" s="34"/>
      <c r="J67" s="34"/>
      <c r="K67" t="s">
        <v>44</v>
      </c>
      <c r="M67" s="15" t="s">
        <v>841</v>
      </c>
    </row>
    <row r="68" spans="1:14" ht="38">
      <c r="A68" s="18" t="s">
        <v>638</v>
      </c>
      <c r="B68" s="34" t="s">
        <v>184</v>
      </c>
      <c r="C68" s="18" t="s">
        <v>71</v>
      </c>
      <c r="D68" s="44">
        <v>12</v>
      </c>
      <c r="E68" s="44" t="s">
        <v>226</v>
      </c>
      <c r="F68" s="44">
        <v>5</v>
      </c>
      <c r="G68" s="45" t="s">
        <v>228</v>
      </c>
      <c r="H68" s="45" t="s">
        <v>229</v>
      </c>
      <c r="I68" s="44"/>
      <c r="J68" s="44"/>
      <c r="K68" t="s">
        <v>45</v>
      </c>
      <c r="L68" s="45" t="s">
        <v>795</v>
      </c>
      <c r="M68" s="15" t="s">
        <v>841</v>
      </c>
    </row>
    <row r="69" spans="1:14">
      <c r="A69" s="18" t="s">
        <v>639</v>
      </c>
      <c r="B69" s="34" t="s">
        <v>184</v>
      </c>
      <c r="C69" s="18" t="s">
        <v>71</v>
      </c>
      <c r="D69" s="34">
        <v>12</v>
      </c>
      <c r="E69" s="35" t="s">
        <v>226</v>
      </c>
      <c r="F69" s="34">
        <v>7</v>
      </c>
      <c r="G69" s="56" t="s">
        <v>824</v>
      </c>
      <c r="H69" s="38" t="s">
        <v>230</v>
      </c>
      <c r="I69" s="34"/>
      <c r="J69" s="34"/>
      <c r="K69" t="s">
        <v>44</v>
      </c>
      <c r="M69" s="15" t="s">
        <v>841</v>
      </c>
    </row>
    <row r="70" spans="1:14" ht="50.7">
      <c r="A70" s="18" t="s">
        <v>640</v>
      </c>
      <c r="B70" s="34" t="s">
        <v>184</v>
      </c>
      <c r="C70" s="18" t="s">
        <v>71</v>
      </c>
      <c r="D70" s="34">
        <v>12</v>
      </c>
      <c r="E70" s="35" t="s">
        <v>226</v>
      </c>
      <c r="F70" s="34">
        <v>7</v>
      </c>
      <c r="G70" s="38" t="s">
        <v>231</v>
      </c>
      <c r="H70" s="38"/>
      <c r="I70" s="34"/>
      <c r="J70" s="34" t="s">
        <v>74</v>
      </c>
      <c r="K70" t="s">
        <v>45</v>
      </c>
      <c r="L70" s="15" t="s">
        <v>845</v>
      </c>
      <c r="M70" s="57" t="s">
        <v>842</v>
      </c>
      <c r="N70" s="15" t="s">
        <v>846</v>
      </c>
    </row>
    <row r="71" spans="1:14" ht="38">
      <c r="A71" s="18" t="s">
        <v>641</v>
      </c>
      <c r="B71" s="34" t="s">
        <v>184</v>
      </c>
      <c r="C71" s="18" t="s">
        <v>71</v>
      </c>
      <c r="D71" s="34">
        <v>12</v>
      </c>
      <c r="E71" s="35" t="s">
        <v>226</v>
      </c>
      <c r="F71" s="34">
        <v>10</v>
      </c>
      <c r="G71" s="56" t="s">
        <v>824</v>
      </c>
      <c r="H71" s="38" t="s">
        <v>232</v>
      </c>
      <c r="I71" s="34" t="s">
        <v>40</v>
      </c>
      <c r="J71" s="34" t="s">
        <v>74</v>
      </c>
      <c r="K71" s="34" t="s">
        <v>44</v>
      </c>
      <c r="M71" s="15" t="s">
        <v>841</v>
      </c>
    </row>
    <row r="72" spans="1:14" ht="63.35">
      <c r="A72" s="18" t="s">
        <v>642</v>
      </c>
      <c r="B72" s="34" t="s">
        <v>184</v>
      </c>
      <c r="C72" s="18" t="s">
        <v>71</v>
      </c>
      <c r="D72" s="34">
        <v>12</v>
      </c>
      <c r="E72" s="35" t="s">
        <v>226</v>
      </c>
      <c r="F72" s="34">
        <v>15</v>
      </c>
      <c r="G72" s="38" t="s">
        <v>233</v>
      </c>
      <c r="H72" s="38"/>
      <c r="I72" s="34" t="s">
        <v>40</v>
      </c>
      <c r="J72" s="34" t="s">
        <v>74</v>
      </c>
      <c r="K72" s="34" t="s">
        <v>45</v>
      </c>
      <c r="L72" s="15" t="s">
        <v>129</v>
      </c>
      <c r="M72" s="15" t="s">
        <v>841</v>
      </c>
    </row>
    <row r="73" spans="1:14" ht="38">
      <c r="A73" s="18" t="s">
        <v>643</v>
      </c>
      <c r="B73" s="34" t="s">
        <v>184</v>
      </c>
      <c r="C73" s="18" t="s">
        <v>71</v>
      </c>
      <c r="D73" s="34" t="s">
        <v>234</v>
      </c>
      <c r="E73" s="35" t="s">
        <v>235</v>
      </c>
      <c r="F73" s="34">
        <v>7</v>
      </c>
      <c r="G73" s="38" t="s">
        <v>236</v>
      </c>
      <c r="H73" s="38" t="s">
        <v>808</v>
      </c>
      <c r="I73" s="34" t="s">
        <v>40</v>
      </c>
      <c r="J73" s="34" t="s">
        <v>74</v>
      </c>
      <c r="K73" s="34" t="s">
        <v>44</v>
      </c>
      <c r="M73" s="15" t="s">
        <v>841</v>
      </c>
    </row>
    <row r="74" spans="1:14" ht="25.35">
      <c r="A74" s="18" t="s">
        <v>644</v>
      </c>
      <c r="B74" s="18" t="s">
        <v>8</v>
      </c>
      <c r="C74" s="18" t="s">
        <v>10</v>
      </c>
      <c r="D74" s="34" t="s">
        <v>237</v>
      </c>
      <c r="E74" s="34" t="s">
        <v>238</v>
      </c>
      <c r="F74" s="34">
        <v>3</v>
      </c>
      <c r="G74" s="36" t="s">
        <v>239</v>
      </c>
      <c r="H74" s="36" t="s">
        <v>240</v>
      </c>
      <c r="I74" s="18" t="s">
        <v>40</v>
      </c>
      <c r="J74" s="18" t="s">
        <v>60</v>
      </c>
      <c r="K74" s="34" t="s">
        <v>44</v>
      </c>
      <c r="M74" s="15" t="s">
        <v>841</v>
      </c>
    </row>
    <row r="75" spans="1:14" ht="25.35">
      <c r="A75" s="18" t="s">
        <v>645</v>
      </c>
      <c r="B75" s="18" t="s">
        <v>51</v>
      </c>
      <c r="C75" s="18" t="s">
        <v>52</v>
      </c>
      <c r="D75" s="34">
        <v>14</v>
      </c>
      <c r="E75" s="35" t="s">
        <v>241</v>
      </c>
      <c r="F75" s="34">
        <v>6</v>
      </c>
      <c r="G75" s="36" t="s">
        <v>242</v>
      </c>
      <c r="H75" s="36" t="s">
        <v>243</v>
      </c>
      <c r="I75" s="18" t="s">
        <v>40</v>
      </c>
      <c r="J75" s="18"/>
      <c r="K75" s="34" t="s">
        <v>45</v>
      </c>
      <c r="L75" s="15" t="s">
        <v>809</v>
      </c>
      <c r="M75" s="15" t="s">
        <v>841</v>
      </c>
    </row>
    <row r="76" spans="1:14" ht="88.7">
      <c r="A76" s="18" t="s">
        <v>646</v>
      </c>
      <c r="B76" s="34" t="s">
        <v>184</v>
      </c>
      <c r="C76" s="18" t="s">
        <v>71</v>
      </c>
      <c r="D76" s="34">
        <v>14</v>
      </c>
      <c r="E76" s="35" t="s">
        <v>241</v>
      </c>
      <c r="F76" s="34" t="s">
        <v>244</v>
      </c>
      <c r="G76" s="38" t="s">
        <v>245</v>
      </c>
      <c r="H76" s="38" t="s">
        <v>836</v>
      </c>
      <c r="I76" s="34" t="s">
        <v>41</v>
      </c>
      <c r="J76" s="34" t="s">
        <v>74</v>
      </c>
      <c r="K76" s="34" t="s">
        <v>44</v>
      </c>
      <c r="M76" s="15" t="s">
        <v>841</v>
      </c>
    </row>
    <row r="77" spans="1:14" ht="25.35">
      <c r="A77" s="18" t="s">
        <v>647</v>
      </c>
      <c r="B77" s="34" t="s">
        <v>184</v>
      </c>
      <c r="C77" s="18" t="s">
        <v>71</v>
      </c>
      <c r="D77" s="34">
        <v>14</v>
      </c>
      <c r="E77" s="35" t="s">
        <v>246</v>
      </c>
      <c r="F77" s="34">
        <v>16</v>
      </c>
      <c r="G77" s="38" t="s">
        <v>247</v>
      </c>
      <c r="H77" s="38" t="s">
        <v>248</v>
      </c>
      <c r="I77" s="34" t="s">
        <v>41</v>
      </c>
      <c r="J77" s="34" t="s">
        <v>74</v>
      </c>
      <c r="K77" s="34" t="s">
        <v>44</v>
      </c>
      <c r="M77" s="15" t="s">
        <v>841</v>
      </c>
    </row>
    <row r="78" spans="1:14">
      <c r="A78" s="18" t="s">
        <v>648</v>
      </c>
      <c r="B78" s="34" t="s">
        <v>184</v>
      </c>
      <c r="C78" s="18" t="s">
        <v>71</v>
      </c>
      <c r="D78" s="46">
        <v>14</v>
      </c>
      <c r="E78" s="35" t="s">
        <v>246</v>
      </c>
      <c r="F78" s="34" t="s">
        <v>211</v>
      </c>
      <c r="G78" s="38" t="s">
        <v>249</v>
      </c>
      <c r="H78" s="38" t="s">
        <v>837</v>
      </c>
      <c r="I78" s="34" t="s">
        <v>41</v>
      </c>
      <c r="J78" s="34" t="s">
        <v>74</v>
      </c>
      <c r="K78" s="34" t="s">
        <v>44</v>
      </c>
      <c r="M78" s="15" t="s">
        <v>841</v>
      </c>
    </row>
    <row r="79" spans="1:14" ht="25.35">
      <c r="A79" s="18" t="s">
        <v>649</v>
      </c>
      <c r="B79" s="18" t="s">
        <v>70</v>
      </c>
      <c r="C79" s="18" t="s">
        <v>71</v>
      </c>
      <c r="D79" s="34">
        <v>15</v>
      </c>
      <c r="E79" s="34" t="s">
        <v>250</v>
      </c>
      <c r="F79" s="34">
        <v>4</v>
      </c>
      <c r="G79" s="36" t="s">
        <v>251</v>
      </c>
      <c r="H79" s="36" t="s">
        <v>252</v>
      </c>
      <c r="I79" s="18" t="s">
        <v>40</v>
      </c>
      <c r="J79" s="18" t="s">
        <v>74</v>
      </c>
      <c r="K79" s="34" t="s">
        <v>44</v>
      </c>
      <c r="M79" s="15" t="s">
        <v>841</v>
      </c>
    </row>
    <row r="80" spans="1:14" ht="25.35">
      <c r="A80" s="18" t="s">
        <v>650</v>
      </c>
      <c r="B80" s="18" t="s">
        <v>51</v>
      </c>
      <c r="C80" s="18" t="s">
        <v>52</v>
      </c>
      <c r="D80" s="34">
        <v>15</v>
      </c>
      <c r="E80" s="35" t="s">
        <v>250</v>
      </c>
      <c r="F80" s="34">
        <v>6</v>
      </c>
      <c r="G80" s="36" t="s">
        <v>253</v>
      </c>
      <c r="H80" s="36" t="s">
        <v>254</v>
      </c>
      <c r="I80" s="18" t="s">
        <v>40</v>
      </c>
      <c r="J80" s="18"/>
      <c r="K80" t="s">
        <v>44</v>
      </c>
      <c r="M80" s="15" t="s">
        <v>841</v>
      </c>
    </row>
    <row r="81" spans="1:13" ht="25.35">
      <c r="A81" s="18" t="s">
        <v>651</v>
      </c>
      <c r="B81" s="34" t="s">
        <v>184</v>
      </c>
      <c r="C81" s="18" t="s">
        <v>71</v>
      </c>
      <c r="D81" s="34">
        <v>15</v>
      </c>
      <c r="E81" s="35" t="s">
        <v>250</v>
      </c>
      <c r="F81" s="34">
        <v>6</v>
      </c>
      <c r="G81" s="38" t="s">
        <v>255</v>
      </c>
      <c r="H81" s="38" t="s">
        <v>256</v>
      </c>
      <c r="I81" s="34" t="s">
        <v>41</v>
      </c>
      <c r="J81" s="34" t="s">
        <v>74</v>
      </c>
      <c r="K81" s="34" t="s">
        <v>44</v>
      </c>
      <c r="M81" s="15" t="s">
        <v>841</v>
      </c>
    </row>
    <row r="82" spans="1:13" ht="63.35">
      <c r="A82" s="18" t="s">
        <v>652</v>
      </c>
      <c r="B82" s="34" t="s">
        <v>184</v>
      </c>
      <c r="C82" s="18" t="s">
        <v>71</v>
      </c>
      <c r="D82" s="34">
        <v>15</v>
      </c>
      <c r="E82" s="35" t="s">
        <v>250</v>
      </c>
      <c r="F82" s="34" t="s">
        <v>257</v>
      </c>
      <c r="G82" s="38" t="s">
        <v>258</v>
      </c>
      <c r="H82" s="38" t="s">
        <v>810</v>
      </c>
      <c r="I82" s="34" t="s">
        <v>40</v>
      </c>
      <c r="J82" s="34" t="s">
        <v>74</v>
      </c>
      <c r="K82" s="34" t="s">
        <v>44</v>
      </c>
      <c r="M82" s="15" t="s">
        <v>841</v>
      </c>
    </row>
    <row r="83" spans="1:13" ht="25.35">
      <c r="A83" s="18" t="s">
        <v>653</v>
      </c>
      <c r="B83" s="34" t="s">
        <v>184</v>
      </c>
      <c r="C83" s="18" t="s">
        <v>71</v>
      </c>
      <c r="D83" s="44">
        <v>15</v>
      </c>
      <c r="E83" s="44" t="s">
        <v>250</v>
      </c>
      <c r="F83" s="44" t="s">
        <v>259</v>
      </c>
      <c r="G83" s="45" t="s">
        <v>260</v>
      </c>
      <c r="H83" s="45" t="s">
        <v>261</v>
      </c>
      <c r="I83" s="44" t="s">
        <v>40</v>
      </c>
      <c r="J83" s="34" t="s">
        <v>74</v>
      </c>
      <c r="K83" s="34" t="s">
        <v>44</v>
      </c>
      <c r="M83" s="15" t="s">
        <v>841</v>
      </c>
    </row>
    <row r="84" spans="1:13" ht="25.35">
      <c r="A84" s="18" t="s">
        <v>654</v>
      </c>
      <c r="B84" s="18" t="s">
        <v>70</v>
      </c>
      <c r="C84" s="18" t="s">
        <v>71</v>
      </c>
      <c r="D84" s="34">
        <v>16</v>
      </c>
      <c r="E84" s="35" t="s">
        <v>262</v>
      </c>
      <c r="F84" s="34">
        <v>2</v>
      </c>
      <c r="G84" s="36" t="s">
        <v>263</v>
      </c>
      <c r="H84" s="47" t="s">
        <v>264</v>
      </c>
      <c r="I84" s="18" t="s">
        <v>40</v>
      </c>
      <c r="J84" s="18" t="s">
        <v>74</v>
      </c>
      <c r="K84" s="34" t="s">
        <v>45</v>
      </c>
      <c r="L84" s="15" t="s">
        <v>811</v>
      </c>
      <c r="M84" s="15" t="s">
        <v>841</v>
      </c>
    </row>
    <row r="85" spans="1:13" ht="38">
      <c r="A85" s="18" t="s">
        <v>655</v>
      </c>
      <c r="B85" s="18" t="s">
        <v>51</v>
      </c>
      <c r="C85" s="18" t="s">
        <v>52</v>
      </c>
      <c r="D85" s="34">
        <v>15</v>
      </c>
      <c r="E85" s="35" t="s">
        <v>262</v>
      </c>
      <c r="F85" s="34">
        <v>10</v>
      </c>
      <c r="G85" s="36" t="s">
        <v>265</v>
      </c>
      <c r="H85" s="36" t="s">
        <v>787</v>
      </c>
      <c r="I85" s="18" t="s">
        <v>41</v>
      </c>
      <c r="J85" s="18"/>
      <c r="K85" s="34" t="s">
        <v>44</v>
      </c>
      <c r="M85" s="15" t="s">
        <v>841</v>
      </c>
    </row>
    <row r="86" spans="1:13" ht="63.35">
      <c r="A86" s="18" t="s">
        <v>656</v>
      </c>
      <c r="B86" s="34" t="s">
        <v>184</v>
      </c>
      <c r="C86" s="18" t="s">
        <v>71</v>
      </c>
      <c r="D86" s="34">
        <v>15</v>
      </c>
      <c r="E86" s="35" t="s">
        <v>262</v>
      </c>
      <c r="F86" s="34">
        <v>11</v>
      </c>
      <c r="G86" s="38" t="s">
        <v>266</v>
      </c>
      <c r="H86" s="38" t="s">
        <v>812</v>
      </c>
      <c r="I86" s="34"/>
      <c r="J86" s="34" t="s">
        <v>74</v>
      </c>
      <c r="K86" s="34" t="s">
        <v>45</v>
      </c>
      <c r="L86" s="15" t="s">
        <v>838</v>
      </c>
      <c r="M86" s="15" t="s">
        <v>841</v>
      </c>
    </row>
    <row r="87" spans="1:13" ht="50.7">
      <c r="A87" s="18" t="s">
        <v>657</v>
      </c>
      <c r="B87" s="34" t="s">
        <v>184</v>
      </c>
      <c r="C87" s="18" t="s">
        <v>71</v>
      </c>
      <c r="D87" s="44">
        <v>15</v>
      </c>
      <c r="E87" s="48" t="s">
        <v>262</v>
      </c>
      <c r="F87" s="44">
        <v>20</v>
      </c>
      <c r="G87" s="45" t="s">
        <v>267</v>
      </c>
      <c r="H87" s="45" t="s">
        <v>813</v>
      </c>
      <c r="I87" s="34"/>
      <c r="J87" s="34" t="s">
        <v>74</v>
      </c>
      <c r="K87" s="34" t="s">
        <v>44</v>
      </c>
      <c r="M87" s="15" t="s">
        <v>841</v>
      </c>
    </row>
    <row r="88" spans="1:13" ht="25.35">
      <c r="A88" s="18" t="s">
        <v>658</v>
      </c>
      <c r="B88" s="18" t="s">
        <v>8</v>
      </c>
      <c r="C88" s="18" t="s">
        <v>10</v>
      </c>
      <c r="D88" s="34" t="s">
        <v>268</v>
      </c>
      <c r="E88" s="34" t="s">
        <v>262</v>
      </c>
      <c r="F88" s="34">
        <v>23</v>
      </c>
      <c r="G88" s="36" t="s">
        <v>269</v>
      </c>
      <c r="H88" s="36" t="s">
        <v>240</v>
      </c>
      <c r="I88" s="18" t="s">
        <v>40</v>
      </c>
      <c r="J88" s="18" t="s">
        <v>60</v>
      </c>
      <c r="K88" s="34" t="s">
        <v>44</v>
      </c>
      <c r="M88" s="15" t="s">
        <v>841</v>
      </c>
    </row>
    <row r="89" spans="1:13" ht="101.35">
      <c r="A89" s="18" t="s">
        <v>659</v>
      </c>
      <c r="B89" s="34" t="s">
        <v>184</v>
      </c>
      <c r="C89" s="18" t="s">
        <v>71</v>
      </c>
      <c r="D89" s="44">
        <v>15</v>
      </c>
      <c r="E89" s="48" t="s">
        <v>262</v>
      </c>
      <c r="F89" s="44" t="s">
        <v>270</v>
      </c>
      <c r="G89" s="45" t="s">
        <v>271</v>
      </c>
      <c r="H89" s="45" t="s">
        <v>272</v>
      </c>
      <c r="I89" s="34" t="s">
        <v>41</v>
      </c>
      <c r="J89" s="34" t="s">
        <v>74</v>
      </c>
      <c r="K89" s="34" t="s">
        <v>44</v>
      </c>
      <c r="M89" s="15" t="s">
        <v>841</v>
      </c>
    </row>
    <row r="90" spans="1:13" ht="126.7">
      <c r="A90" s="18" t="s">
        <v>660</v>
      </c>
      <c r="B90" s="34" t="s">
        <v>184</v>
      </c>
      <c r="C90" s="18" t="s">
        <v>71</v>
      </c>
      <c r="D90" s="34">
        <v>15</v>
      </c>
      <c r="E90" s="35" t="s">
        <v>262</v>
      </c>
      <c r="F90" s="34" t="s">
        <v>273</v>
      </c>
      <c r="G90" s="38" t="s">
        <v>274</v>
      </c>
      <c r="H90" s="38" t="s">
        <v>275</v>
      </c>
      <c r="I90" s="34" t="s">
        <v>41</v>
      </c>
      <c r="J90" s="34" t="s">
        <v>74</v>
      </c>
      <c r="K90" s="34" t="s">
        <v>45</v>
      </c>
      <c r="L90" s="38" t="s">
        <v>814</v>
      </c>
      <c r="M90" s="15" t="s">
        <v>841</v>
      </c>
    </row>
    <row r="91" spans="1:13">
      <c r="A91" s="18" t="s">
        <v>661</v>
      </c>
      <c r="B91" s="18" t="s">
        <v>70</v>
      </c>
      <c r="C91" s="18" t="s">
        <v>71</v>
      </c>
      <c r="D91" s="34">
        <v>16</v>
      </c>
      <c r="E91" s="35" t="s">
        <v>276</v>
      </c>
      <c r="F91" s="34">
        <v>12</v>
      </c>
      <c r="G91" s="36" t="s">
        <v>277</v>
      </c>
      <c r="H91" s="36" t="s">
        <v>278</v>
      </c>
      <c r="I91" s="18" t="s">
        <v>40</v>
      </c>
      <c r="J91" s="18" t="s">
        <v>74</v>
      </c>
      <c r="K91" s="34" t="s">
        <v>44</v>
      </c>
      <c r="M91" s="15" t="s">
        <v>841</v>
      </c>
    </row>
    <row r="92" spans="1:13" ht="25.35">
      <c r="A92" s="18" t="s">
        <v>662</v>
      </c>
      <c r="B92" s="34" t="s">
        <v>184</v>
      </c>
      <c r="C92" s="18" t="s">
        <v>71</v>
      </c>
      <c r="D92" s="44">
        <v>17</v>
      </c>
      <c r="E92" s="44" t="s">
        <v>279</v>
      </c>
      <c r="F92" s="44">
        <v>7</v>
      </c>
      <c r="G92" s="45" t="s">
        <v>280</v>
      </c>
      <c r="H92" s="45" t="s">
        <v>281</v>
      </c>
      <c r="I92" s="34"/>
      <c r="J92" s="34" t="s">
        <v>74</v>
      </c>
      <c r="K92" s="34" t="s">
        <v>44</v>
      </c>
      <c r="M92" s="15" t="s">
        <v>841</v>
      </c>
    </row>
    <row r="93" spans="1:13" ht="63.35">
      <c r="A93" s="18" t="s">
        <v>663</v>
      </c>
      <c r="B93" s="18" t="s">
        <v>51</v>
      </c>
      <c r="C93" s="18" t="s">
        <v>52</v>
      </c>
      <c r="D93" s="34">
        <v>17</v>
      </c>
      <c r="E93" s="35" t="s">
        <v>279</v>
      </c>
      <c r="F93" s="34">
        <v>15</v>
      </c>
      <c r="G93" s="36" t="s">
        <v>282</v>
      </c>
      <c r="H93" s="36" t="s">
        <v>283</v>
      </c>
      <c r="I93" s="18" t="s">
        <v>41</v>
      </c>
      <c r="J93" s="18"/>
      <c r="K93" s="34" t="s">
        <v>45</v>
      </c>
      <c r="L93" s="15" t="s">
        <v>815</v>
      </c>
      <c r="M93" s="15" t="s">
        <v>841</v>
      </c>
    </row>
    <row r="94" spans="1:13" ht="25.35">
      <c r="A94" s="18" t="s">
        <v>664</v>
      </c>
      <c r="B94" s="18" t="s">
        <v>51</v>
      </c>
      <c r="C94" s="18" t="s">
        <v>52</v>
      </c>
      <c r="D94" s="34">
        <v>17</v>
      </c>
      <c r="E94" s="35" t="s">
        <v>284</v>
      </c>
      <c r="F94" s="34">
        <v>23</v>
      </c>
      <c r="G94" s="36" t="s">
        <v>285</v>
      </c>
      <c r="H94" s="36" t="s">
        <v>286</v>
      </c>
      <c r="I94" s="18" t="s">
        <v>40</v>
      </c>
      <c r="J94" s="18"/>
      <c r="K94" s="34" t="s">
        <v>45</v>
      </c>
      <c r="L94" s="15" t="s">
        <v>816</v>
      </c>
      <c r="M94" s="15" t="s">
        <v>841</v>
      </c>
    </row>
    <row r="95" spans="1:13" ht="50.7">
      <c r="A95" s="18" t="s">
        <v>665</v>
      </c>
      <c r="B95" s="34" t="s">
        <v>184</v>
      </c>
      <c r="C95" s="18" t="s">
        <v>71</v>
      </c>
      <c r="D95" s="44">
        <v>18</v>
      </c>
      <c r="E95" s="44" t="s">
        <v>287</v>
      </c>
      <c r="F95" s="44">
        <v>2</v>
      </c>
      <c r="G95" s="45" t="s">
        <v>288</v>
      </c>
      <c r="H95" s="45" t="s">
        <v>289</v>
      </c>
      <c r="I95" s="34"/>
      <c r="J95" s="34" t="s">
        <v>74</v>
      </c>
      <c r="K95" s="34" t="s">
        <v>45</v>
      </c>
      <c r="L95" s="45" t="s">
        <v>817</v>
      </c>
      <c r="M95" s="15" t="s">
        <v>841</v>
      </c>
    </row>
    <row r="96" spans="1:13" ht="25.35">
      <c r="A96" s="18" t="s">
        <v>666</v>
      </c>
      <c r="B96" s="18" t="s">
        <v>51</v>
      </c>
      <c r="C96" s="18" t="s">
        <v>52</v>
      </c>
      <c r="D96" s="34">
        <v>18</v>
      </c>
      <c r="E96" s="35" t="s">
        <v>287</v>
      </c>
      <c r="F96" s="34">
        <v>12</v>
      </c>
      <c r="G96" s="36" t="s">
        <v>290</v>
      </c>
      <c r="H96" s="36" t="s">
        <v>291</v>
      </c>
      <c r="I96" s="18"/>
      <c r="J96" s="18"/>
      <c r="K96" s="34" t="s">
        <v>44</v>
      </c>
      <c r="L96" s="15" t="s">
        <v>839</v>
      </c>
      <c r="M96" s="15" t="s">
        <v>841</v>
      </c>
    </row>
    <row r="97" spans="1:13" ht="25.35">
      <c r="A97" s="18" t="s">
        <v>667</v>
      </c>
      <c r="B97" s="34" t="s">
        <v>184</v>
      </c>
      <c r="C97" s="18" t="s">
        <v>71</v>
      </c>
      <c r="D97" s="44">
        <v>18</v>
      </c>
      <c r="E97" s="44" t="s">
        <v>287</v>
      </c>
      <c r="F97" s="44">
        <v>12</v>
      </c>
      <c r="G97" s="56" t="s">
        <v>824</v>
      </c>
      <c r="H97" s="45" t="s">
        <v>292</v>
      </c>
      <c r="I97" s="34" t="s">
        <v>41</v>
      </c>
      <c r="J97" s="34" t="s">
        <v>74</v>
      </c>
      <c r="K97" s="34" t="s">
        <v>44</v>
      </c>
      <c r="M97" s="15" t="s">
        <v>841</v>
      </c>
    </row>
    <row r="98" spans="1:13" ht="38">
      <c r="A98" s="18" t="s">
        <v>668</v>
      </c>
      <c r="B98" s="34" t="s">
        <v>184</v>
      </c>
      <c r="C98" s="18" t="s">
        <v>71</v>
      </c>
      <c r="D98" s="44">
        <v>18</v>
      </c>
      <c r="E98" s="44" t="s">
        <v>287</v>
      </c>
      <c r="F98" s="44">
        <v>14</v>
      </c>
      <c r="G98" s="56" t="s">
        <v>824</v>
      </c>
      <c r="H98" s="45" t="s">
        <v>293</v>
      </c>
      <c r="I98" s="34" t="s">
        <v>41</v>
      </c>
      <c r="J98" s="34" t="s">
        <v>74</v>
      </c>
      <c r="K98" s="34" t="s">
        <v>44</v>
      </c>
      <c r="L98" s="15" t="s">
        <v>840</v>
      </c>
      <c r="M98" s="15" t="s">
        <v>841</v>
      </c>
    </row>
    <row r="99" spans="1:13">
      <c r="A99" s="18" t="s">
        <v>669</v>
      </c>
      <c r="B99" s="18" t="s">
        <v>8</v>
      </c>
      <c r="C99" s="18" t="s">
        <v>10</v>
      </c>
      <c r="D99" s="34" t="s">
        <v>294</v>
      </c>
      <c r="E99" s="34" t="s">
        <v>295</v>
      </c>
      <c r="F99" s="34">
        <v>2</v>
      </c>
      <c r="G99" s="36" t="s">
        <v>296</v>
      </c>
      <c r="H99" s="36" t="s">
        <v>297</v>
      </c>
      <c r="I99" s="18" t="s">
        <v>40</v>
      </c>
      <c r="J99" s="18" t="s">
        <v>60</v>
      </c>
      <c r="K99" s="34" t="s">
        <v>44</v>
      </c>
      <c r="M99" s="15" t="s">
        <v>841</v>
      </c>
    </row>
    <row r="100" spans="1:13" ht="38">
      <c r="A100" s="18" t="s">
        <v>670</v>
      </c>
      <c r="B100" s="38" t="s">
        <v>298</v>
      </c>
      <c r="C100" s="38" t="s">
        <v>299</v>
      </c>
      <c r="D100" s="49">
        <v>22</v>
      </c>
      <c r="E100" s="50" t="s">
        <v>300</v>
      </c>
      <c r="F100" s="49">
        <v>1.8</v>
      </c>
      <c r="G100" s="38" t="s">
        <v>301</v>
      </c>
      <c r="H100" s="38" t="s">
        <v>302</v>
      </c>
      <c r="I100" s="38" t="s">
        <v>40</v>
      </c>
      <c r="J100" s="38" t="s">
        <v>60</v>
      </c>
      <c r="K100" s="38" t="s">
        <v>44</v>
      </c>
      <c r="L100" s="15" t="s">
        <v>129</v>
      </c>
      <c r="M100" s="15" t="s">
        <v>841</v>
      </c>
    </row>
    <row r="101" spans="1:13" ht="25.35">
      <c r="A101" s="18" t="s">
        <v>671</v>
      </c>
      <c r="B101" s="38" t="s">
        <v>298</v>
      </c>
      <c r="C101" s="38" t="s">
        <v>299</v>
      </c>
      <c r="D101" s="49">
        <v>22</v>
      </c>
      <c r="E101" s="50" t="s">
        <v>300</v>
      </c>
      <c r="F101" s="49">
        <v>2</v>
      </c>
      <c r="G101" s="38" t="s">
        <v>303</v>
      </c>
      <c r="H101" s="38" t="s">
        <v>304</v>
      </c>
      <c r="I101" s="38" t="s">
        <v>40</v>
      </c>
      <c r="J101" s="38" t="s">
        <v>60</v>
      </c>
      <c r="K101" s="38" t="s">
        <v>45</v>
      </c>
      <c r="L101" s="15" t="s">
        <v>847</v>
      </c>
      <c r="M101" s="15" t="s">
        <v>841</v>
      </c>
    </row>
    <row r="102" spans="1:13" ht="25.35">
      <c r="A102" s="18" t="s">
        <v>672</v>
      </c>
      <c r="B102" s="38" t="s">
        <v>298</v>
      </c>
      <c r="C102" s="38" t="s">
        <v>299</v>
      </c>
      <c r="D102" s="49">
        <v>23</v>
      </c>
      <c r="E102" s="50" t="s">
        <v>300</v>
      </c>
      <c r="F102" s="49">
        <v>4</v>
      </c>
      <c r="G102" s="38" t="s">
        <v>305</v>
      </c>
      <c r="H102" s="38" t="s">
        <v>304</v>
      </c>
      <c r="I102" s="38" t="s">
        <v>40</v>
      </c>
      <c r="J102" s="38" t="s">
        <v>60</v>
      </c>
      <c r="K102" s="38" t="s">
        <v>45</v>
      </c>
      <c r="L102" s="15" t="s">
        <v>847</v>
      </c>
      <c r="M102" s="15" t="s">
        <v>841</v>
      </c>
    </row>
    <row r="103" spans="1:13">
      <c r="A103" s="18" t="s">
        <v>673</v>
      </c>
      <c r="B103" s="18" t="s">
        <v>8</v>
      </c>
      <c r="C103" s="18" t="s">
        <v>10</v>
      </c>
      <c r="D103" s="34" t="s">
        <v>294</v>
      </c>
      <c r="E103" s="34" t="s">
        <v>300</v>
      </c>
      <c r="F103" s="34">
        <v>4</v>
      </c>
      <c r="G103" s="36" t="s">
        <v>96</v>
      </c>
      <c r="H103" s="36" t="s">
        <v>97</v>
      </c>
      <c r="I103" s="18" t="s">
        <v>40</v>
      </c>
      <c r="J103" s="18" t="s">
        <v>60</v>
      </c>
      <c r="K103" s="38" t="s">
        <v>44</v>
      </c>
      <c r="M103" s="15" t="s">
        <v>841</v>
      </c>
    </row>
    <row r="104" spans="1:13" ht="38">
      <c r="A104" s="18" t="s">
        <v>674</v>
      </c>
      <c r="B104" s="18" t="s">
        <v>51</v>
      </c>
      <c r="C104" s="18" t="s">
        <v>52</v>
      </c>
      <c r="D104" s="34">
        <v>20</v>
      </c>
      <c r="E104" s="35" t="s">
        <v>300</v>
      </c>
      <c r="F104" s="34">
        <v>6</v>
      </c>
      <c r="G104" s="36" t="s">
        <v>306</v>
      </c>
      <c r="H104" s="36" t="s">
        <v>307</v>
      </c>
      <c r="I104" s="18"/>
      <c r="J104" s="18"/>
      <c r="K104" s="38" t="s">
        <v>44</v>
      </c>
      <c r="M104" s="15" t="s">
        <v>841</v>
      </c>
    </row>
    <row r="105" spans="1:13" ht="38">
      <c r="A105" s="18" t="s">
        <v>675</v>
      </c>
      <c r="B105" s="34" t="s">
        <v>184</v>
      </c>
      <c r="C105" s="18" t="s">
        <v>71</v>
      </c>
      <c r="D105" s="44">
        <v>20</v>
      </c>
      <c r="E105" s="44" t="s">
        <v>300</v>
      </c>
      <c r="F105" s="44">
        <v>10</v>
      </c>
      <c r="G105" s="45" t="s">
        <v>308</v>
      </c>
      <c r="H105" s="45" t="s">
        <v>309</v>
      </c>
      <c r="I105" s="34"/>
      <c r="J105" s="34" t="s">
        <v>74</v>
      </c>
      <c r="K105" s="38" t="s">
        <v>44</v>
      </c>
      <c r="M105" s="15" t="s">
        <v>841</v>
      </c>
    </row>
    <row r="106" spans="1:13" ht="50.7">
      <c r="A106" s="18" t="s">
        <v>676</v>
      </c>
      <c r="B106" s="18" t="s">
        <v>8</v>
      </c>
      <c r="C106" s="18" t="s">
        <v>10</v>
      </c>
      <c r="D106" s="34" t="s">
        <v>294</v>
      </c>
      <c r="E106" s="34" t="s">
        <v>300</v>
      </c>
      <c r="F106" s="34">
        <v>12</v>
      </c>
      <c r="G106" s="36" t="s">
        <v>310</v>
      </c>
      <c r="H106" s="36" t="s">
        <v>311</v>
      </c>
      <c r="I106" s="18" t="s">
        <v>40</v>
      </c>
      <c r="J106" s="18" t="s">
        <v>60</v>
      </c>
      <c r="K106" s="38" t="s">
        <v>44</v>
      </c>
      <c r="L106" s="15" t="s">
        <v>818</v>
      </c>
      <c r="M106" s="15" t="s">
        <v>841</v>
      </c>
    </row>
    <row r="107" spans="1:13" ht="88.7">
      <c r="A107" s="18" t="s">
        <v>677</v>
      </c>
      <c r="B107" s="18" t="s">
        <v>8</v>
      </c>
      <c r="C107" s="18" t="s">
        <v>10</v>
      </c>
      <c r="D107" s="34" t="s">
        <v>294</v>
      </c>
      <c r="E107" s="34" t="s">
        <v>300</v>
      </c>
      <c r="F107" s="34">
        <v>13</v>
      </c>
      <c r="G107" s="36" t="s">
        <v>312</v>
      </c>
      <c r="H107" s="36" t="s">
        <v>313</v>
      </c>
      <c r="I107" s="18" t="s">
        <v>40</v>
      </c>
      <c r="J107" s="18" t="s">
        <v>60</v>
      </c>
      <c r="K107" s="38" t="s">
        <v>44</v>
      </c>
      <c r="L107" s="15" t="s">
        <v>819</v>
      </c>
      <c r="M107" s="15" t="s">
        <v>841</v>
      </c>
    </row>
    <row r="108" spans="1:13" ht="101.35">
      <c r="A108" s="18" t="s">
        <v>678</v>
      </c>
      <c r="B108" s="34" t="s">
        <v>184</v>
      </c>
      <c r="C108" s="18" t="s">
        <v>71</v>
      </c>
      <c r="D108" s="44">
        <v>22</v>
      </c>
      <c r="E108" s="44" t="s">
        <v>314</v>
      </c>
      <c r="F108" s="44">
        <v>4</v>
      </c>
      <c r="G108" s="45" t="s">
        <v>315</v>
      </c>
      <c r="H108" s="45" t="s">
        <v>316</v>
      </c>
      <c r="I108" s="34"/>
      <c r="J108" s="34" t="s">
        <v>74</v>
      </c>
      <c r="K108" s="38" t="s">
        <v>44</v>
      </c>
      <c r="L108" s="15" t="s">
        <v>847</v>
      </c>
      <c r="M108" s="15" t="s">
        <v>848</v>
      </c>
    </row>
    <row r="109" spans="1:13" ht="38">
      <c r="A109" s="18" t="s">
        <v>679</v>
      </c>
      <c r="B109" s="18" t="s">
        <v>70</v>
      </c>
      <c r="C109" s="18" t="s">
        <v>71</v>
      </c>
      <c r="D109" s="34">
        <v>24</v>
      </c>
      <c r="E109" s="34" t="s">
        <v>317</v>
      </c>
      <c r="F109" s="34"/>
      <c r="G109" s="36" t="s">
        <v>318</v>
      </c>
      <c r="H109" s="36" t="s">
        <v>319</v>
      </c>
      <c r="I109" s="18" t="s">
        <v>41</v>
      </c>
      <c r="J109" s="18" t="s">
        <v>74</v>
      </c>
      <c r="K109" t="s">
        <v>44</v>
      </c>
      <c r="M109" s="15" t="s">
        <v>841</v>
      </c>
    </row>
    <row r="110" spans="1:13">
      <c r="A110" s="18" t="s">
        <v>680</v>
      </c>
      <c r="B110" s="18" t="s">
        <v>70</v>
      </c>
      <c r="C110" s="18" t="s">
        <v>71</v>
      </c>
      <c r="D110" s="34">
        <v>25</v>
      </c>
      <c r="E110" s="35" t="s">
        <v>320</v>
      </c>
      <c r="F110" s="34">
        <v>4</v>
      </c>
      <c r="G110" s="36" t="s">
        <v>277</v>
      </c>
      <c r="H110" s="36" t="s">
        <v>321</v>
      </c>
      <c r="I110" s="18" t="s">
        <v>40</v>
      </c>
      <c r="J110" s="18" t="s">
        <v>74</v>
      </c>
      <c r="K110" t="s">
        <v>44</v>
      </c>
      <c r="M110" s="15" t="s">
        <v>841</v>
      </c>
    </row>
    <row r="111" spans="1:13">
      <c r="A111" s="18" t="s">
        <v>681</v>
      </c>
      <c r="B111" s="18" t="s">
        <v>8</v>
      </c>
      <c r="C111" s="18" t="s">
        <v>10</v>
      </c>
      <c r="D111" s="34" t="s">
        <v>322</v>
      </c>
      <c r="E111" s="34" t="s">
        <v>323</v>
      </c>
      <c r="F111" s="34">
        <v>6</v>
      </c>
      <c r="G111" s="36" t="s">
        <v>96</v>
      </c>
      <c r="H111" s="36" t="s">
        <v>97</v>
      </c>
      <c r="I111" s="18" t="s">
        <v>40</v>
      </c>
      <c r="J111" s="18" t="s">
        <v>60</v>
      </c>
      <c r="K111" s="38" t="s">
        <v>44</v>
      </c>
      <c r="M111" s="15" t="s">
        <v>841</v>
      </c>
    </row>
    <row r="112" spans="1:13">
      <c r="A112" s="18" t="s">
        <v>682</v>
      </c>
      <c r="B112" s="18" t="s">
        <v>8</v>
      </c>
      <c r="C112" s="18" t="s">
        <v>10</v>
      </c>
      <c r="D112" s="34" t="s">
        <v>322</v>
      </c>
      <c r="E112" s="34" t="s">
        <v>324</v>
      </c>
      <c r="F112" s="34">
        <v>10</v>
      </c>
      <c r="G112" s="36" t="s">
        <v>96</v>
      </c>
      <c r="H112" s="36" t="s">
        <v>97</v>
      </c>
      <c r="I112" s="18" t="s">
        <v>40</v>
      </c>
      <c r="J112" s="18" t="s">
        <v>60</v>
      </c>
      <c r="K112" s="38" t="s">
        <v>44</v>
      </c>
      <c r="M112" s="15" t="s">
        <v>841</v>
      </c>
    </row>
    <row r="113" spans="1:13" ht="25.35">
      <c r="A113" s="18" t="s">
        <v>683</v>
      </c>
      <c r="B113" s="38" t="s">
        <v>298</v>
      </c>
      <c r="C113" s="38" t="s">
        <v>299</v>
      </c>
      <c r="D113" s="49">
        <v>25</v>
      </c>
      <c r="E113" s="50" t="s">
        <v>324</v>
      </c>
      <c r="F113" s="49">
        <v>14</v>
      </c>
      <c r="G113" s="38" t="s">
        <v>325</v>
      </c>
      <c r="H113" s="38" t="s">
        <v>326</v>
      </c>
      <c r="I113" s="38" t="s">
        <v>40</v>
      </c>
      <c r="J113" s="38" t="s">
        <v>60</v>
      </c>
      <c r="K113" s="38" t="s">
        <v>45</v>
      </c>
      <c r="L113" s="15" t="s">
        <v>820</v>
      </c>
      <c r="M113" s="15" t="s">
        <v>841</v>
      </c>
    </row>
    <row r="114" spans="1:13" ht="38">
      <c r="A114" s="18" t="s">
        <v>684</v>
      </c>
      <c r="B114" s="18" t="s">
        <v>70</v>
      </c>
      <c r="C114" s="18" t="s">
        <v>71</v>
      </c>
      <c r="D114" s="34">
        <v>25</v>
      </c>
      <c r="E114" s="43" t="s">
        <v>324</v>
      </c>
      <c r="F114" s="34">
        <v>23</v>
      </c>
      <c r="G114" s="36" t="s">
        <v>327</v>
      </c>
      <c r="H114" s="36" t="s">
        <v>328</v>
      </c>
      <c r="I114" s="18" t="s">
        <v>40</v>
      </c>
      <c r="J114" s="18" t="s">
        <v>74</v>
      </c>
      <c r="K114" s="38" t="s">
        <v>44</v>
      </c>
      <c r="M114" s="15" t="s">
        <v>841</v>
      </c>
    </row>
    <row r="115" spans="1:13" ht="25.35">
      <c r="A115" s="18" t="s">
        <v>685</v>
      </c>
      <c r="B115" s="18" t="s">
        <v>8</v>
      </c>
      <c r="C115" s="18" t="s">
        <v>10</v>
      </c>
      <c r="D115" s="34" t="s">
        <v>329</v>
      </c>
      <c r="E115" s="34" t="s">
        <v>330</v>
      </c>
      <c r="F115" s="34">
        <v>1</v>
      </c>
      <c r="G115" s="36" t="s">
        <v>331</v>
      </c>
      <c r="H115" s="36" t="s">
        <v>240</v>
      </c>
      <c r="I115" s="18" t="s">
        <v>40</v>
      </c>
      <c r="J115" s="18" t="s">
        <v>60</v>
      </c>
      <c r="K115" s="38" t="s">
        <v>44</v>
      </c>
      <c r="L115" s="15" t="s">
        <v>129</v>
      </c>
      <c r="M115" s="15" t="s">
        <v>841</v>
      </c>
    </row>
    <row r="116" spans="1:13">
      <c r="A116" s="18" t="s">
        <v>686</v>
      </c>
      <c r="B116" s="18" t="s">
        <v>70</v>
      </c>
      <c r="C116" s="18" t="s">
        <v>71</v>
      </c>
      <c r="D116" s="34">
        <v>27</v>
      </c>
      <c r="E116" s="35" t="s">
        <v>330</v>
      </c>
      <c r="F116" s="34">
        <v>4</v>
      </c>
      <c r="G116" s="36" t="s">
        <v>332</v>
      </c>
      <c r="H116" s="36" t="s">
        <v>333</v>
      </c>
      <c r="I116" s="18" t="s">
        <v>40</v>
      </c>
      <c r="J116" s="18" t="s">
        <v>74</v>
      </c>
      <c r="K116" s="38" t="s">
        <v>45</v>
      </c>
      <c r="L116" s="15" t="s">
        <v>802</v>
      </c>
      <c r="M116" s="15" t="s">
        <v>841</v>
      </c>
    </row>
    <row r="117" spans="1:13">
      <c r="A117" s="18" t="s">
        <v>687</v>
      </c>
      <c r="B117" s="18" t="s">
        <v>70</v>
      </c>
      <c r="C117" s="18" t="s">
        <v>71</v>
      </c>
      <c r="D117" s="34">
        <v>27</v>
      </c>
      <c r="E117" s="35" t="s">
        <v>330</v>
      </c>
      <c r="F117" s="34">
        <v>10</v>
      </c>
      <c r="G117" s="36" t="s">
        <v>334</v>
      </c>
      <c r="H117" s="36" t="s">
        <v>335</v>
      </c>
      <c r="I117" s="18" t="s">
        <v>40</v>
      </c>
      <c r="J117" s="18" t="s">
        <v>74</v>
      </c>
      <c r="K117" s="38" t="s">
        <v>44</v>
      </c>
      <c r="M117" s="15" t="s">
        <v>841</v>
      </c>
    </row>
    <row r="118" spans="1:13" ht="63.35">
      <c r="A118" s="18" t="s">
        <v>688</v>
      </c>
      <c r="B118" s="18" t="s">
        <v>8</v>
      </c>
      <c r="C118" s="18" t="s">
        <v>10</v>
      </c>
      <c r="D118" s="34" t="s">
        <v>336</v>
      </c>
      <c r="E118" s="34" t="s">
        <v>337</v>
      </c>
      <c r="F118" s="34">
        <v>2</v>
      </c>
      <c r="G118" s="36" t="s">
        <v>338</v>
      </c>
      <c r="H118" s="36" t="s">
        <v>339</v>
      </c>
      <c r="I118" s="18" t="s">
        <v>40</v>
      </c>
      <c r="J118" s="18" t="s">
        <v>60</v>
      </c>
      <c r="K118" s="38" t="s">
        <v>44</v>
      </c>
      <c r="M118" s="15" t="s">
        <v>841</v>
      </c>
    </row>
    <row r="119" spans="1:13" ht="38">
      <c r="A119" s="18" t="s">
        <v>689</v>
      </c>
      <c r="B119" s="18" t="s">
        <v>8</v>
      </c>
      <c r="C119" s="18" t="s">
        <v>10</v>
      </c>
      <c r="D119" s="34" t="s">
        <v>336</v>
      </c>
      <c r="E119" s="34" t="s">
        <v>337</v>
      </c>
      <c r="F119" s="34">
        <v>3</v>
      </c>
      <c r="G119" s="36" t="s">
        <v>340</v>
      </c>
      <c r="H119" s="36" t="s">
        <v>341</v>
      </c>
      <c r="I119" s="18" t="s">
        <v>40</v>
      </c>
      <c r="J119" s="18" t="s">
        <v>60</v>
      </c>
      <c r="K119" s="38" t="s">
        <v>44</v>
      </c>
      <c r="L119" s="15" t="s">
        <v>821</v>
      </c>
      <c r="M119" s="15" t="s">
        <v>841</v>
      </c>
    </row>
    <row r="120" spans="1:13">
      <c r="A120" s="18" t="s">
        <v>690</v>
      </c>
      <c r="B120" s="18" t="s">
        <v>8</v>
      </c>
      <c r="C120" s="18" t="s">
        <v>10</v>
      </c>
      <c r="D120" s="34" t="s">
        <v>336</v>
      </c>
      <c r="E120" s="34" t="s">
        <v>337</v>
      </c>
      <c r="F120" s="34">
        <v>4</v>
      </c>
      <c r="G120" s="36" t="s">
        <v>96</v>
      </c>
      <c r="H120" s="36" t="s">
        <v>97</v>
      </c>
      <c r="I120" s="18" t="s">
        <v>40</v>
      </c>
      <c r="J120" s="18" t="s">
        <v>60</v>
      </c>
      <c r="K120" s="38" t="s">
        <v>44</v>
      </c>
      <c r="M120" s="15" t="s">
        <v>841</v>
      </c>
    </row>
    <row r="121" spans="1:13">
      <c r="A121" s="18" t="s">
        <v>691</v>
      </c>
      <c r="B121" s="18" t="s">
        <v>8</v>
      </c>
      <c r="C121" s="18" t="s">
        <v>10</v>
      </c>
      <c r="D121" s="34" t="s">
        <v>336</v>
      </c>
      <c r="E121" s="34" t="s">
        <v>342</v>
      </c>
      <c r="F121" s="34">
        <v>7</v>
      </c>
      <c r="G121" s="36" t="s">
        <v>96</v>
      </c>
      <c r="H121" s="36" t="s">
        <v>97</v>
      </c>
      <c r="I121" s="18" t="s">
        <v>40</v>
      </c>
      <c r="J121" s="18" t="s">
        <v>60</v>
      </c>
      <c r="K121" s="38" t="s">
        <v>44</v>
      </c>
      <c r="M121" s="15" t="s">
        <v>841</v>
      </c>
    </row>
    <row r="122" spans="1:13">
      <c r="A122" s="18" t="s">
        <v>692</v>
      </c>
      <c r="B122" s="18" t="s">
        <v>70</v>
      </c>
      <c r="C122" s="18" t="s">
        <v>71</v>
      </c>
      <c r="D122" s="34">
        <v>30</v>
      </c>
      <c r="E122" s="34" t="s">
        <v>342</v>
      </c>
      <c r="F122" s="35" t="s">
        <v>343</v>
      </c>
      <c r="G122" s="36" t="s">
        <v>344</v>
      </c>
      <c r="H122" s="36" t="s">
        <v>345</v>
      </c>
      <c r="I122" s="18" t="s">
        <v>40</v>
      </c>
      <c r="J122" s="18" t="s">
        <v>74</v>
      </c>
      <c r="K122" t="s">
        <v>44</v>
      </c>
      <c r="M122" s="15" t="s">
        <v>841</v>
      </c>
    </row>
    <row r="123" spans="1:13">
      <c r="A123" s="18" t="s">
        <v>693</v>
      </c>
      <c r="B123" s="18" t="s">
        <v>70</v>
      </c>
      <c r="C123" s="18" t="s">
        <v>71</v>
      </c>
      <c r="D123" s="34">
        <v>31</v>
      </c>
      <c r="E123" s="34" t="s">
        <v>346</v>
      </c>
      <c r="F123" s="35" t="s">
        <v>347</v>
      </c>
      <c r="G123" s="36" t="s">
        <v>348</v>
      </c>
      <c r="H123" s="36" t="s">
        <v>349</v>
      </c>
      <c r="I123" s="18" t="s">
        <v>41</v>
      </c>
      <c r="J123" s="18" t="s">
        <v>74</v>
      </c>
      <c r="K123" t="s">
        <v>44</v>
      </c>
      <c r="M123" s="15" t="s">
        <v>841</v>
      </c>
    </row>
    <row r="124" spans="1:13">
      <c r="A124" s="18" t="s">
        <v>694</v>
      </c>
      <c r="B124" s="18" t="s">
        <v>8</v>
      </c>
      <c r="C124" s="18" t="s">
        <v>10</v>
      </c>
      <c r="D124" s="34" t="s">
        <v>350</v>
      </c>
      <c r="E124" s="34" t="s">
        <v>351</v>
      </c>
      <c r="F124" s="34">
        <v>10</v>
      </c>
      <c r="G124" s="36" t="s">
        <v>96</v>
      </c>
      <c r="H124" s="36" t="s">
        <v>97</v>
      </c>
      <c r="I124" s="18" t="s">
        <v>40</v>
      </c>
      <c r="J124" s="18" t="s">
        <v>60</v>
      </c>
      <c r="K124" s="38" t="s">
        <v>44</v>
      </c>
      <c r="M124" s="15" t="s">
        <v>841</v>
      </c>
    </row>
    <row r="125" spans="1:13">
      <c r="A125" s="18" t="s">
        <v>695</v>
      </c>
      <c r="B125" s="18" t="s">
        <v>70</v>
      </c>
      <c r="C125" s="18" t="s">
        <v>71</v>
      </c>
      <c r="D125" s="34">
        <v>32</v>
      </c>
      <c r="E125" s="34" t="s">
        <v>352</v>
      </c>
      <c r="F125" s="35" t="s">
        <v>353</v>
      </c>
      <c r="G125" s="36" t="s">
        <v>348</v>
      </c>
      <c r="H125" s="36" t="s">
        <v>349</v>
      </c>
      <c r="I125" s="18" t="s">
        <v>41</v>
      </c>
      <c r="J125" s="18" t="s">
        <v>74</v>
      </c>
      <c r="K125" t="s">
        <v>44</v>
      </c>
      <c r="M125" s="15" t="s">
        <v>841</v>
      </c>
    </row>
    <row r="126" spans="1:13">
      <c r="A126" s="18" t="s">
        <v>696</v>
      </c>
      <c r="B126" s="18" t="s">
        <v>8</v>
      </c>
      <c r="C126" s="18" t="s">
        <v>10</v>
      </c>
      <c r="D126" s="34" t="s">
        <v>354</v>
      </c>
      <c r="E126" s="34" t="s">
        <v>355</v>
      </c>
      <c r="F126" s="34">
        <v>23</v>
      </c>
      <c r="G126" s="36" t="s">
        <v>96</v>
      </c>
      <c r="H126" s="36" t="s">
        <v>97</v>
      </c>
      <c r="I126" s="18" t="s">
        <v>40</v>
      </c>
      <c r="J126" s="18" t="s">
        <v>60</v>
      </c>
      <c r="K126" t="s">
        <v>44</v>
      </c>
      <c r="M126" s="15" t="s">
        <v>841</v>
      </c>
    </row>
    <row r="127" spans="1:13" ht="63.35">
      <c r="A127" s="18" t="s">
        <v>697</v>
      </c>
      <c r="B127" s="18" t="s">
        <v>70</v>
      </c>
      <c r="C127" s="18" t="s">
        <v>71</v>
      </c>
      <c r="D127" s="34" t="s">
        <v>356</v>
      </c>
      <c r="E127" s="34" t="s">
        <v>355</v>
      </c>
      <c r="F127" s="35" t="s">
        <v>357</v>
      </c>
      <c r="G127" s="36" t="s">
        <v>358</v>
      </c>
      <c r="H127" s="36" t="s">
        <v>359</v>
      </c>
      <c r="I127" s="18" t="s">
        <v>41</v>
      </c>
      <c r="J127" s="18" t="s">
        <v>74</v>
      </c>
      <c r="K127" t="s">
        <v>44</v>
      </c>
      <c r="M127" s="15" t="s">
        <v>841</v>
      </c>
    </row>
    <row r="128" spans="1:13">
      <c r="A128" s="18" t="s">
        <v>698</v>
      </c>
      <c r="B128" s="18" t="s">
        <v>70</v>
      </c>
      <c r="C128" s="18" t="s">
        <v>71</v>
      </c>
      <c r="D128" s="34">
        <v>33</v>
      </c>
      <c r="E128" s="34" t="s">
        <v>360</v>
      </c>
      <c r="F128" s="35" t="s">
        <v>361</v>
      </c>
      <c r="G128" s="36" t="s">
        <v>348</v>
      </c>
      <c r="H128" s="36" t="s">
        <v>349</v>
      </c>
      <c r="I128" s="18" t="s">
        <v>41</v>
      </c>
      <c r="J128" s="18" t="s">
        <v>74</v>
      </c>
      <c r="K128" t="s">
        <v>44</v>
      </c>
      <c r="M128" s="15" t="s">
        <v>841</v>
      </c>
    </row>
    <row r="129" spans="1:13">
      <c r="A129" s="18" t="s">
        <v>699</v>
      </c>
      <c r="B129" s="18" t="s">
        <v>70</v>
      </c>
      <c r="C129" s="18" t="s">
        <v>71</v>
      </c>
      <c r="D129" s="34">
        <v>34</v>
      </c>
      <c r="E129" s="34" t="s">
        <v>362</v>
      </c>
      <c r="F129" s="35" t="s">
        <v>363</v>
      </c>
      <c r="G129" s="36" t="s">
        <v>348</v>
      </c>
      <c r="H129" s="36" t="s">
        <v>349</v>
      </c>
      <c r="I129" s="18" t="s">
        <v>41</v>
      </c>
      <c r="J129" s="18" t="s">
        <v>74</v>
      </c>
      <c r="K129" t="s">
        <v>44</v>
      </c>
      <c r="M129" s="15" t="s">
        <v>841</v>
      </c>
    </row>
    <row r="130" spans="1:13">
      <c r="A130" s="18" t="s">
        <v>700</v>
      </c>
      <c r="B130" s="18" t="s">
        <v>8</v>
      </c>
      <c r="C130" s="18" t="s">
        <v>10</v>
      </c>
      <c r="D130" s="34" t="s">
        <v>364</v>
      </c>
      <c r="E130" s="34" t="s">
        <v>365</v>
      </c>
      <c r="F130" s="34">
        <v>25</v>
      </c>
      <c r="G130" s="36" t="s">
        <v>96</v>
      </c>
      <c r="H130" s="36" t="s">
        <v>97</v>
      </c>
      <c r="I130" s="18" t="s">
        <v>40</v>
      </c>
      <c r="J130" s="18" t="s">
        <v>60</v>
      </c>
      <c r="K130" t="s">
        <v>44</v>
      </c>
      <c r="M130" s="15" t="s">
        <v>841</v>
      </c>
    </row>
    <row r="131" spans="1:13" ht="50.7">
      <c r="A131" s="18" t="s">
        <v>701</v>
      </c>
      <c r="B131" s="18" t="s">
        <v>70</v>
      </c>
      <c r="C131" s="18" t="s">
        <v>71</v>
      </c>
      <c r="D131" s="34" t="s">
        <v>366</v>
      </c>
      <c r="E131" s="34" t="s">
        <v>365</v>
      </c>
      <c r="F131" s="35" t="s">
        <v>367</v>
      </c>
      <c r="G131" s="36" t="s">
        <v>368</v>
      </c>
      <c r="H131" s="36" t="s">
        <v>369</v>
      </c>
      <c r="I131" s="18" t="s">
        <v>41</v>
      </c>
      <c r="J131" s="18" t="s">
        <v>74</v>
      </c>
      <c r="K131" t="s">
        <v>44</v>
      </c>
      <c r="M131" s="15" t="s">
        <v>841</v>
      </c>
    </row>
    <row r="132" spans="1:13">
      <c r="A132" s="18" t="s">
        <v>702</v>
      </c>
      <c r="B132" s="18" t="s">
        <v>70</v>
      </c>
      <c r="C132" s="18" t="s">
        <v>71</v>
      </c>
      <c r="D132" s="34">
        <v>36</v>
      </c>
      <c r="E132" s="34" t="s">
        <v>370</v>
      </c>
      <c r="F132" s="35" t="s">
        <v>371</v>
      </c>
      <c r="G132" s="36" t="s">
        <v>348</v>
      </c>
      <c r="H132" s="36" t="s">
        <v>349</v>
      </c>
      <c r="I132" s="18" t="s">
        <v>41</v>
      </c>
      <c r="J132" s="18" t="s">
        <v>74</v>
      </c>
      <c r="K132" t="s">
        <v>44</v>
      </c>
      <c r="M132" s="15" t="s">
        <v>841</v>
      </c>
    </row>
    <row r="133" spans="1:13" ht="63.35">
      <c r="A133" s="18" t="s">
        <v>703</v>
      </c>
      <c r="B133" s="18" t="s">
        <v>70</v>
      </c>
      <c r="C133" s="18" t="s">
        <v>71</v>
      </c>
      <c r="D133" s="34">
        <v>37</v>
      </c>
      <c r="E133" s="51" t="s">
        <v>372</v>
      </c>
      <c r="F133" s="35" t="s">
        <v>373</v>
      </c>
      <c r="G133" s="36" t="s">
        <v>374</v>
      </c>
      <c r="H133" s="36" t="s">
        <v>375</v>
      </c>
      <c r="I133" s="18" t="s">
        <v>41</v>
      </c>
      <c r="J133" s="18" t="s">
        <v>74</v>
      </c>
      <c r="K133" t="s">
        <v>45</v>
      </c>
      <c r="L133" s="36" t="s">
        <v>799</v>
      </c>
      <c r="M133" s="15" t="s">
        <v>841</v>
      </c>
    </row>
    <row r="134" spans="1:13" ht="25.35">
      <c r="A134" s="18" t="s">
        <v>704</v>
      </c>
      <c r="B134" s="18" t="s">
        <v>70</v>
      </c>
      <c r="C134" s="18" t="s">
        <v>71</v>
      </c>
      <c r="D134" s="34">
        <v>37</v>
      </c>
      <c r="E134" s="34" t="s">
        <v>376</v>
      </c>
      <c r="F134" s="35" t="s">
        <v>377</v>
      </c>
      <c r="G134" s="36" t="s">
        <v>378</v>
      </c>
      <c r="H134" s="36" t="s">
        <v>379</v>
      </c>
      <c r="I134" s="18" t="s">
        <v>40</v>
      </c>
      <c r="J134" s="18" t="s">
        <v>74</v>
      </c>
      <c r="K134" t="s">
        <v>45</v>
      </c>
      <c r="L134" s="15" t="s">
        <v>800</v>
      </c>
      <c r="M134" s="15" t="s">
        <v>841</v>
      </c>
    </row>
    <row r="135" spans="1:13">
      <c r="A135" s="18" t="s">
        <v>705</v>
      </c>
      <c r="B135" s="18" t="s">
        <v>70</v>
      </c>
      <c r="C135" s="18" t="s">
        <v>71</v>
      </c>
      <c r="D135" s="34">
        <v>37</v>
      </c>
      <c r="E135" s="34" t="s">
        <v>380</v>
      </c>
      <c r="F135" s="35" t="s">
        <v>381</v>
      </c>
      <c r="G135" s="36" t="s">
        <v>382</v>
      </c>
      <c r="H135" s="36" t="s">
        <v>383</v>
      </c>
      <c r="I135" s="18" t="s">
        <v>41</v>
      </c>
      <c r="J135" s="18" t="s">
        <v>74</v>
      </c>
      <c r="K135" t="s">
        <v>44</v>
      </c>
      <c r="M135" s="15" t="s">
        <v>841</v>
      </c>
    </row>
    <row r="136" spans="1:13">
      <c r="A136" s="18" t="s">
        <v>706</v>
      </c>
      <c r="B136" s="18" t="s">
        <v>70</v>
      </c>
      <c r="C136" s="18" t="s">
        <v>71</v>
      </c>
      <c r="D136" s="34">
        <v>38</v>
      </c>
      <c r="E136" s="34" t="s">
        <v>384</v>
      </c>
      <c r="F136" s="35" t="s">
        <v>385</v>
      </c>
      <c r="G136" s="36" t="s">
        <v>386</v>
      </c>
      <c r="H136" s="36" t="s">
        <v>387</v>
      </c>
      <c r="I136" s="18" t="s">
        <v>40</v>
      </c>
      <c r="J136" s="18" t="s">
        <v>74</v>
      </c>
      <c r="K136" t="s">
        <v>44</v>
      </c>
      <c r="M136" s="15" t="s">
        <v>841</v>
      </c>
    </row>
    <row r="137" spans="1:13" ht="38">
      <c r="A137" s="18" t="s">
        <v>707</v>
      </c>
      <c r="B137" s="18" t="s">
        <v>8</v>
      </c>
      <c r="C137" s="18" t="s">
        <v>10</v>
      </c>
      <c r="D137" s="34" t="s">
        <v>388</v>
      </c>
      <c r="E137" s="34" t="s">
        <v>389</v>
      </c>
      <c r="F137" s="34">
        <v>22</v>
      </c>
      <c r="G137" s="36" t="s">
        <v>390</v>
      </c>
      <c r="H137" s="36" t="s">
        <v>391</v>
      </c>
      <c r="I137" s="18" t="s">
        <v>40</v>
      </c>
      <c r="J137" s="18" t="s">
        <v>60</v>
      </c>
      <c r="K137" t="s">
        <v>45</v>
      </c>
      <c r="L137" s="15" t="s">
        <v>801</v>
      </c>
      <c r="M137" s="15" t="s">
        <v>841</v>
      </c>
    </row>
    <row r="138" spans="1:13">
      <c r="A138" s="18" t="s">
        <v>708</v>
      </c>
      <c r="B138" s="18" t="s">
        <v>70</v>
      </c>
      <c r="C138" s="18" t="s">
        <v>71</v>
      </c>
      <c r="D138" s="34">
        <v>38</v>
      </c>
      <c r="E138" s="34" t="s">
        <v>389</v>
      </c>
      <c r="F138" s="35" t="s">
        <v>392</v>
      </c>
      <c r="G138" s="36" t="s">
        <v>393</v>
      </c>
      <c r="H138" s="36" t="s">
        <v>394</v>
      </c>
      <c r="I138" s="18" t="s">
        <v>40</v>
      </c>
      <c r="J138" s="18" t="s">
        <v>74</v>
      </c>
      <c r="K138" t="s">
        <v>45</v>
      </c>
      <c r="L138" s="15" t="s">
        <v>801</v>
      </c>
      <c r="M138" s="15" t="s">
        <v>841</v>
      </c>
    </row>
    <row r="139" spans="1:13" ht="38">
      <c r="A139" s="18" t="s">
        <v>709</v>
      </c>
      <c r="B139" s="18" t="s">
        <v>70</v>
      </c>
      <c r="C139" s="18" t="s">
        <v>71</v>
      </c>
      <c r="D139" s="34">
        <v>38</v>
      </c>
      <c r="E139" s="34" t="s">
        <v>389</v>
      </c>
      <c r="F139" s="35" t="s">
        <v>395</v>
      </c>
      <c r="G139" s="36" t="s">
        <v>396</v>
      </c>
      <c r="H139" s="36" t="s">
        <v>369</v>
      </c>
      <c r="I139" s="18" t="s">
        <v>41</v>
      </c>
      <c r="J139" s="18" t="s">
        <v>74</v>
      </c>
      <c r="K139" t="s">
        <v>44</v>
      </c>
      <c r="M139" s="15" t="s">
        <v>841</v>
      </c>
    </row>
    <row r="140" spans="1:13" ht="25.35">
      <c r="A140" s="18" t="s">
        <v>710</v>
      </c>
      <c r="B140" s="18" t="s">
        <v>8</v>
      </c>
      <c r="C140" s="18" t="s">
        <v>10</v>
      </c>
      <c r="D140" s="34" t="s">
        <v>397</v>
      </c>
      <c r="E140" s="34" t="s">
        <v>398</v>
      </c>
      <c r="F140" s="34">
        <v>24</v>
      </c>
      <c r="G140" s="36" t="s">
        <v>399</v>
      </c>
      <c r="H140" s="36" t="s">
        <v>240</v>
      </c>
      <c r="I140" s="18" t="s">
        <v>40</v>
      </c>
      <c r="J140" s="18" t="s">
        <v>60</v>
      </c>
      <c r="K140" t="s">
        <v>44</v>
      </c>
      <c r="L140" s="15" t="s">
        <v>129</v>
      </c>
      <c r="M140" s="15" t="s">
        <v>841</v>
      </c>
    </row>
    <row r="141" spans="1:13" ht="25.35">
      <c r="A141" s="18" t="s">
        <v>711</v>
      </c>
      <c r="B141" s="18" t="s">
        <v>8</v>
      </c>
      <c r="C141" s="18" t="s">
        <v>10</v>
      </c>
      <c r="D141" s="34" t="s">
        <v>400</v>
      </c>
      <c r="E141" s="34" t="s">
        <v>401</v>
      </c>
      <c r="F141" s="34">
        <v>7</v>
      </c>
      <c r="G141" s="36" t="s">
        <v>402</v>
      </c>
      <c r="H141" s="36" t="s">
        <v>240</v>
      </c>
      <c r="I141" s="18" t="s">
        <v>40</v>
      </c>
      <c r="J141" s="18" t="s">
        <v>60</v>
      </c>
      <c r="K141" t="s">
        <v>44</v>
      </c>
      <c r="L141" s="15" t="s">
        <v>129</v>
      </c>
      <c r="M141" s="15" t="s">
        <v>841</v>
      </c>
    </row>
    <row r="142" spans="1:13" ht="25.35">
      <c r="A142" s="18" t="s">
        <v>712</v>
      </c>
      <c r="B142" s="18" t="s">
        <v>8</v>
      </c>
      <c r="C142" s="18" t="s">
        <v>10</v>
      </c>
      <c r="D142" s="34" t="s">
        <v>400</v>
      </c>
      <c r="E142" s="34" t="s">
        <v>403</v>
      </c>
      <c r="F142" s="34">
        <v>13</v>
      </c>
      <c r="G142" s="36" t="s">
        <v>404</v>
      </c>
      <c r="H142" s="36" t="s">
        <v>240</v>
      </c>
      <c r="I142" s="18" t="s">
        <v>40</v>
      </c>
      <c r="J142" s="18" t="s">
        <v>60</v>
      </c>
      <c r="K142" t="s">
        <v>44</v>
      </c>
      <c r="L142" s="15" t="s">
        <v>129</v>
      </c>
      <c r="M142" s="15" t="s">
        <v>841</v>
      </c>
    </row>
    <row r="143" spans="1:13" ht="50.7">
      <c r="A143" s="18" t="s">
        <v>713</v>
      </c>
      <c r="B143" s="18" t="s">
        <v>70</v>
      </c>
      <c r="C143" s="18" t="s">
        <v>71</v>
      </c>
      <c r="D143" s="34">
        <v>56</v>
      </c>
      <c r="E143" s="35" t="s">
        <v>405</v>
      </c>
      <c r="F143" s="34">
        <v>21</v>
      </c>
      <c r="G143" s="36" t="s">
        <v>406</v>
      </c>
      <c r="H143" s="36" t="s">
        <v>407</v>
      </c>
      <c r="I143" s="18" t="s">
        <v>41</v>
      </c>
      <c r="J143" s="18" t="s">
        <v>74</v>
      </c>
      <c r="K143" t="s">
        <v>45</v>
      </c>
      <c r="L143" s="15" t="s">
        <v>802</v>
      </c>
      <c r="M143" s="15" t="s">
        <v>841</v>
      </c>
    </row>
    <row r="144" spans="1:13" ht="126.7">
      <c r="A144" s="18" t="s">
        <v>714</v>
      </c>
      <c r="B144" s="18" t="s">
        <v>8</v>
      </c>
      <c r="C144" s="18" t="s">
        <v>10</v>
      </c>
      <c r="D144" s="34" t="s">
        <v>408</v>
      </c>
      <c r="E144" s="34" t="str">
        <f>"8.6.14"</f>
        <v>8.6.14</v>
      </c>
      <c r="F144" s="34">
        <v>8</v>
      </c>
      <c r="G144" s="36" t="s">
        <v>409</v>
      </c>
      <c r="H144" s="36" t="s">
        <v>410</v>
      </c>
      <c r="I144" s="18" t="s">
        <v>40</v>
      </c>
      <c r="J144" s="18" t="s">
        <v>60</v>
      </c>
      <c r="K144" t="s">
        <v>44</v>
      </c>
      <c r="M144" s="15" t="s">
        <v>841</v>
      </c>
    </row>
    <row r="145" spans="1:13" ht="38">
      <c r="A145" s="18" t="s">
        <v>715</v>
      </c>
      <c r="B145" s="18" t="s">
        <v>70</v>
      </c>
      <c r="C145" s="18" t="s">
        <v>71</v>
      </c>
      <c r="D145" s="34">
        <v>57</v>
      </c>
      <c r="E145" s="35" t="s">
        <v>411</v>
      </c>
      <c r="F145" s="35" t="s">
        <v>412</v>
      </c>
      <c r="G145" s="36" t="s">
        <v>413</v>
      </c>
      <c r="H145" s="36" t="s">
        <v>86</v>
      </c>
      <c r="I145" s="18" t="s">
        <v>41</v>
      </c>
      <c r="J145" s="18" t="s">
        <v>74</v>
      </c>
      <c r="K145" t="s">
        <v>44</v>
      </c>
      <c r="M145" s="15" t="s">
        <v>841</v>
      </c>
    </row>
    <row r="146" spans="1:13" ht="38">
      <c r="A146" s="18" t="s">
        <v>716</v>
      </c>
      <c r="B146" s="18" t="s">
        <v>70</v>
      </c>
      <c r="C146" s="18" t="s">
        <v>71</v>
      </c>
      <c r="D146" s="34" t="s">
        <v>414</v>
      </c>
      <c r="E146" s="35" t="s">
        <v>411</v>
      </c>
      <c r="F146" s="35" t="s">
        <v>84</v>
      </c>
      <c r="G146" s="36" t="s">
        <v>413</v>
      </c>
      <c r="H146" s="36" t="s">
        <v>86</v>
      </c>
      <c r="I146" s="18" t="s">
        <v>41</v>
      </c>
      <c r="J146" s="18" t="s">
        <v>74</v>
      </c>
      <c r="K146" t="s">
        <v>44</v>
      </c>
      <c r="L146" s="15" t="s">
        <v>803</v>
      </c>
      <c r="M146" s="15" t="s">
        <v>841</v>
      </c>
    </row>
    <row r="147" spans="1:13">
      <c r="A147" s="18" t="s">
        <v>717</v>
      </c>
      <c r="B147" s="18" t="s">
        <v>8</v>
      </c>
      <c r="C147" s="18" t="s">
        <v>10</v>
      </c>
      <c r="D147" s="34" t="s">
        <v>415</v>
      </c>
      <c r="E147" s="34" t="s">
        <v>416</v>
      </c>
      <c r="F147" s="34">
        <v>9</v>
      </c>
      <c r="G147" s="36" t="s">
        <v>96</v>
      </c>
      <c r="H147" s="36" t="s">
        <v>97</v>
      </c>
      <c r="I147" s="18" t="s">
        <v>40</v>
      </c>
      <c r="J147" s="18" t="s">
        <v>60</v>
      </c>
      <c r="K147" t="s">
        <v>44</v>
      </c>
      <c r="M147" s="15" t="s">
        <v>841</v>
      </c>
    </row>
    <row r="148" spans="1:13" ht="25.35">
      <c r="A148" s="18" t="s">
        <v>718</v>
      </c>
      <c r="B148" s="18" t="s">
        <v>70</v>
      </c>
      <c r="C148" s="18" t="s">
        <v>71</v>
      </c>
      <c r="D148" s="34">
        <v>45</v>
      </c>
      <c r="E148" s="35" t="s">
        <v>417</v>
      </c>
      <c r="F148" s="34">
        <v>29</v>
      </c>
      <c r="G148" s="36" t="s">
        <v>418</v>
      </c>
      <c r="H148" s="36" t="s">
        <v>419</v>
      </c>
      <c r="I148" s="18" t="s">
        <v>40</v>
      </c>
      <c r="J148" s="18" t="s">
        <v>74</v>
      </c>
      <c r="K148" t="s">
        <v>44</v>
      </c>
      <c r="L148" s="15" t="s">
        <v>849</v>
      </c>
      <c r="M148" s="15" t="s">
        <v>841</v>
      </c>
    </row>
    <row r="149" spans="1:13" ht="25.35">
      <c r="A149" s="18" t="s">
        <v>719</v>
      </c>
      <c r="B149" s="18" t="s">
        <v>70</v>
      </c>
      <c r="C149" s="18" t="s">
        <v>71</v>
      </c>
      <c r="D149" s="34">
        <v>45</v>
      </c>
      <c r="E149" s="35" t="s">
        <v>417</v>
      </c>
      <c r="F149" s="34">
        <v>32</v>
      </c>
      <c r="G149" s="36" t="s">
        <v>418</v>
      </c>
      <c r="H149" s="36" t="s">
        <v>420</v>
      </c>
      <c r="I149" s="18" t="s">
        <v>40</v>
      </c>
      <c r="J149" s="18" t="s">
        <v>74</v>
      </c>
      <c r="K149" t="s">
        <v>44</v>
      </c>
      <c r="L149" s="15" t="s">
        <v>849</v>
      </c>
      <c r="M149" s="15" t="s">
        <v>841</v>
      </c>
    </row>
    <row r="150" spans="1:13">
      <c r="A150" s="18" t="s">
        <v>720</v>
      </c>
      <c r="B150" s="18" t="s">
        <v>70</v>
      </c>
      <c r="C150" s="18" t="s">
        <v>71</v>
      </c>
      <c r="D150" s="34">
        <v>47</v>
      </c>
      <c r="E150" s="35" t="s">
        <v>421</v>
      </c>
      <c r="F150" s="34">
        <v>14</v>
      </c>
      <c r="G150" s="36" t="s">
        <v>422</v>
      </c>
      <c r="H150" s="36" t="s">
        <v>423</v>
      </c>
      <c r="I150" s="18" t="s">
        <v>40</v>
      </c>
      <c r="J150" s="18"/>
      <c r="K150" t="s">
        <v>44</v>
      </c>
      <c r="M150" s="15" t="s">
        <v>841</v>
      </c>
    </row>
    <row r="151" spans="1:13" ht="25.35">
      <c r="A151" s="18" t="s">
        <v>721</v>
      </c>
      <c r="B151" s="18" t="s">
        <v>8</v>
      </c>
      <c r="C151" s="18" t="s">
        <v>10</v>
      </c>
      <c r="D151" s="34" t="s">
        <v>424</v>
      </c>
      <c r="E151" s="34" t="s">
        <v>425</v>
      </c>
      <c r="F151" s="34">
        <v>1</v>
      </c>
      <c r="G151" s="36" t="s">
        <v>426</v>
      </c>
      <c r="H151" s="36" t="s">
        <v>240</v>
      </c>
      <c r="I151" s="18" t="s">
        <v>40</v>
      </c>
      <c r="J151" s="18" t="s">
        <v>60</v>
      </c>
      <c r="K151" t="s">
        <v>44</v>
      </c>
      <c r="M151" s="15" t="s">
        <v>841</v>
      </c>
    </row>
    <row r="152" spans="1:13" ht="25.35">
      <c r="A152" s="18" t="s">
        <v>722</v>
      </c>
      <c r="B152" s="18" t="s">
        <v>8</v>
      </c>
      <c r="C152" s="18" t="s">
        <v>10</v>
      </c>
      <c r="D152" s="34" t="s">
        <v>427</v>
      </c>
      <c r="E152" s="34" t="s">
        <v>425</v>
      </c>
      <c r="F152" s="34">
        <v>8</v>
      </c>
      <c r="G152" s="36" t="s">
        <v>428</v>
      </c>
      <c r="H152" s="36" t="s">
        <v>240</v>
      </c>
      <c r="I152" s="18" t="s">
        <v>40</v>
      </c>
      <c r="J152" s="18" t="s">
        <v>60</v>
      </c>
      <c r="K152" t="s">
        <v>44</v>
      </c>
      <c r="M152" s="15" t="s">
        <v>841</v>
      </c>
    </row>
    <row r="153" spans="1:13" ht="25.35">
      <c r="A153" s="18" t="s">
        <v>723</v>
      </c>
      <c r="B153" s="18" t="s">
        <v>8</v>
      </c>
      <c r="C153" s="18" t="s">
        <v>10</v>
      </c>
      <c r="D153" s="34" t="s">
        <v>427</v>
      </c>
      <c r="E153" s="34" t="s">
        <v>425</v>
      </c>
      <c r="F153" s="34">
        <v>14</v>
      </c>
      <c r="G153" s="36" t="s">
        <v>429</v>
      </c>
      <c r="H153" s="36" t="s">
        <v>240</v>
      </c>
      <c r="I153" s="18" t="s">
        <v>40</v>
      </c>
      <c r="J153" s="18" t="s">
        <v>60</v>
      </c>
      <c r="K153" t="s">
        <v>44</v>
      </c>
      <c r="M153" s="15" t="s">
        <v>841</v>
      </c>
    </row>
    <row r="154" spans="1:13" ht="25.35">
      <c r="A154" s="18" t="s">
        <v>724</v>
      </c>
      <c r="B154" s="18" t="s">
        <v>8</v>
      </c>
      <c r="C154" s="18" t="s">
        <v>10</v>
      </c>
      <c r="D154" s="34" t="s">
        <v>430</v>
      </c>
      <c r="E154" s="34" t="s">
        <v>431</v>
      </c>
      <c r="F154" s="34">
        <v>3</v>
      </c>
      <c r="G154" s="36" t="s">
        <v>432</v>
      </c>
      <c r="H154" s="36" t="s">
        <v>240</v>
      </c>
      <c r="I154" s="18" t="s">
        <v>40</v>
      </c>
      <c r="J154" s="18" t="s">
        <v>60</v>
      </c>
      <c r="K154" t="s">
        <v>44</v>
      </c>
      <c r="M154" s="15" t="s">
        <v>841</v>
      </c>
    </row>
    <row r="155" spans="1:13" ht="25.35">
      <c r="A155" s="18" t="s">
        <v>725</v>
      </c>
      <c r="B155" s="18" t="s">
        <v>8</v>
      </c>
      <c r="C155" s="18" t="s">
        <v>10</v>
      </c>
      <c r="D155" s="34" t="s">
        <v>430</v>
      </c>
      <c r="E155" s="34" t="s">
        <v>431</v>
      </c>
      <c r="F155" s="34">
        <v>8</v>
      </c>
      <c r="G155" s="36" t="s">
        <v>433</v>
      </c>
      <c r="H155" s="36" t="s">
        <v>240</v>
      </c>
      <c r="I155" s="18" t="s">
        <v>40</v>
      </c>
      <c r="J155" s="18" t="s">
        <v>60</v>
      </c>
      <c r="K155" t="s">
        <v>44</v>
      </c>
      <c r="M155" s="15" t="s">
        <v>841</v>
      </c>
    </row>
    <row r="156" spans="1:13" ht="50.7">
      <c r="A156" s="18" t="s">
        <v>726</v>
      </c>
      <c r="B156" s="18" t="s">
        <v>70</v>
      </c>
      <c r="C156" s="18" t="s">
        <v>71</v>
      </c>
      <c r="D156" s="34">
        <v>50</v>
      </c>
      <c r="E156" s="35" t="s">
        <v>434</v>
      </c>
      <c r="F156" s="34">
        <v>4</v>
      </c>
      <c r="G156" s="36" t="s">
        <v>435</v>
      </c>
      <c r="H156" s="36" t="s">
        <v>436</v>
      </c>
      <c r="I156" s="18" t="s">
        <v>40</v>
      </c>
      <c r="J156" s="18" t="s">
        <v>60</v>
      </c>
      <c r="K156" t="s">
        <v>45</v>
      </c>
      <c r="L156" s="15" t="s">
        <v>804</v>
      </c>
      <c r="M156" s="15" t="s">
        <v>841</v>
      </c>
    </row>
    <row r="157" spans="1:13">
      <c r="A157" s="18" t="s">
        <v>727</v>
      </c>
      <c r="B157" s="18" t="s">
        <v>8</v>
      </c>
      <c r="C157" s="18" t="s">
        <v>10</v>
      </c>
      <c r="D157" s="34" t="s">
        <v>437</v>
      </c>
      <c r="E157" s="37" t="str">
        <f>"8.6.7"</f>
        <v>8.6.7</v>
      </c>
      <c r="F157" s="34">
        <v>12</v>
      </c>
      <c r="G157" s="36" t="s">
        <v>96</v>
      </c>
      <c r="H157" s="36" t="s">
        <v>97</v>
      </c>
      <c r="I157" s="18" t="s">
        <v>40</v>
      </c>
      <c r="J157" s="18" t="s">
        <v>60</v>
      </c>
      <c r="K157" t="s">
        <v>44</v>
      </c>
      <c r="M157" s="15" t="s">
        <v>841</v>
      </c>
    </row>
    <row r="158" spans="1:13" ht="25.35">
      <c r="A158" s="18" t="s">
        <v>728</v>
      </c>
      <c r="B158" s="18" t="s">
        <v>8</v>
      </c>
      <c r="C158" s="18" t="s">
        <v>10</v>
      </c>
      <c r="D158" s="34" t="s">
        <v>437</v>
      </c>
      <c r="E158" s="37" t="str">
        <f>"8.6.7"</f>
        <v>8.6.7</v>
      </c>
      <c r="F158" s="34">
        <v>14</v>
      </c>
      <c r="G158" s="36" t="s">
        <v>438</v>
      </c>
      <c r="H158" s="36" t="s">
        <v>240</v>
      </c>
      <c r="I158" s="18" t="s">
        <v>40</v>
      </c>
      <c r="J158" s="18" t="s">
        <v>60</v>
      </c>
      <c r="K158" t="s">
        <v>44</v>
      </c>
      <c r="M158" s="15" t="s">
        <v>841</v>
      </c>
    </row>
    <row r="159" spans="1:13" ht="25.35">
      <c r="A159" s="18" t="s">
        <v>729</v>
      </c>
      <c r="B159" s="18" t="s">
        <v>8</v>
      </c>
      <c r="C159" s="18" t="s">
        <v>10</v>
      </c>
      <c r="D159" s="34" t="s">
        <v>439</v>
      </c>
      <c r="E159" s="34" t="s">
        <v>440</v>
      </c>
      <c r="F159" s="34">
        <v>1</v>
      </c>
      <c r="G159" s="36" t="s">
        <v>441</v>
      </c>
      <c r="H159" s="36" t="s">
        <v>240</v>
      </c>
      <c r="I159" s="18" t="s">
        <v>40</v>
      </c>
      <c r="J159" s="18" t="s">
        <v>60</v>
      </c>
      <c r="K159" t="s">
        <v>44</v>
      </c>
      <c r="M159" s="15" t="s">
        <v>841</v>
      </c>
    </row>
    <row r="160" spans="1:13" ht="25.35">
      <c r="A160" s="18" t="s">
        <v>730</v>
      </c>
      <c r="B160" s="18" t="s">
        <v>8</v>
      </c>
      <c r="C160" s="18" t="s">
        <v>10</v>
      </c>
      <c r="D160" s="34" t="s">
        <v>439</v>
      </c>
      <c r="E160" s="34" t="s">
        <v>440</v>
      </c>
      <c r="F160" s="34">
        <v>4</v>
      </c>
      <c r="G160" s="36" t="s">
        <v>442</v>
      </c>
      <c r="H160" s="36" t="s">
        <v>240</v>
      </c>
      <c r="I160" s="18" t="s">
        <v>40</v>
      </c>
      <c r="J160" s="18" t="s">
        <v>60</v>
      </c>
      <c r="K160" t="s">
        <v>44</v>
      </c>
      <c r="M160" s="15" t="s">
        <v>841</v>
      </c>
    </row>
    <row r="161" spans="1:13" ht="25.35">
      <c r="A161" s="18" t="s">
        <v>731</v>
      </c>
      <c r="B161" s="18" t="s">
        <v>8</v>
      </c>
      <c r="C161" s="18" t="s">
        <v>10</v>
      </c>
      <c r="D161" s="34" t="s">
        <v>439</v>
      </c>
      <c r="E161" s="34" t="s">
        <v>440</v>
      </c>
      <c r="F161" s="34">
        <v>6</v>
      </c>
      <c r="G161" s="36" t="s">
        <v>443</v>
      </c>
      <c r="H161" s="36" t="s">
        <v>240</v>
      </c>
      <c r="I161" s="18" t="s">
        <v>40</v>
      </c>
      <c r="J161" s="18" t="s">
        <v>60</v>
      </c>
      <c r="K161" t="s">
        <v>44</v>
      </c>
      <c r="M161" s="15" t="s">
        <v>841</v>
      </c>
    </row>
    <row r="162" spans="1:13" ht="63.35">
      <c r="A162" s="18" t="s">
        <v>732</v>
      </c>
      <c r="B162" s="18" t="s">
        <v>444</v>
      </c>
      <c r="C162" s="18" t="s">
        <v>445</v>
      </c>
      <c r="D162" s="34">
        <v>52</v>
      </c>
      <c r="E162" s="35" t="s">
        <v>446</v>
      </c>
      <c r="F162" s="34">
        <v>15</v>
      </c>
      <c r="G162" s="36" t="s">
        <v>447</v>
      </c>
      <c r="H162" s="36" t="s">
        <v>448</v>
      </c>
      <c r="I162" s="18" t="s">
        <v>41</v>
      </c>
      <c r="J162" s="18" t="s">
        <v>74</v>
      </c>
      <c r="K162" t="s">
        <v>45</v>
      </c>
      <c r="L162" s="15" t="s">
        <v>805</v>
      </c>
      <c r="M162" s="15" t="s">
        <v>841</v>
      </c>
    </row>
    <row r="163" spans="1:13" ht="25.35">
      <c r="A163" s="18" t="s">
        <v>733</v>
      </c>
      <c r="B163" s="18" t="s">
        <v>8</v>
      </c>
      <c r="C163" s="18" t="s">
        <v>10</v>
      </c>
      <c r="D163" s="34" t="s">
        <v>449</v>
      </c>
      <c r="E163" s="34" t="s">
        <v>450</v>
      </c>
      <c r="F163" s="34">
        <v>10</v>
      </c>
      <c r="G163" s="36" t="s">
        <v>451</v>
      </c>
      <c r="H163" s="36" t="s">
        <v>240</v>
      </c>
      <c r="I163" s="18" t="s">
        <v>40</v>
      </c>
      <c r="J163" s="18" t="s">
        <v>60</v>
      </c>
      <c r="K163" t="s">
        <v>44</v>
      </c>
      <c r="M163" s="15" t="s">
        <v>841</v>
      </c>
    </row>
    <row r="164" spans="1:13" ht="25.35">
      <c r="A164" s="18" t="s">
        <v>734</v>
      </c>
      <c r="B164" s="18" t="s">
        <v>8</v>
      </c>
      <c r="C164" s="18" t="s">
        <v>10</v>
      </c>
      <c r="D164" s="34" t="s">
        <v>449</v>
      </c>
      <c r="E164" s="34" t="s">
        <v>450</v>
      </c>
      <c r="F164" s="34">
        <v>12</v>
      </c>
      <c r="G164" s="36" t="s">
        <v>452</v>
      </c>
      <c r="H164" s="36" t="s">
        <v>240</v>
      </c>
      <c r="I164" s="18" t="s">
        <v>40</v>
      </c>
      <c r="J164" s="18" t="s">
        <v>60</v>
      </c>
      <c r="K164" t="s">
        <v>44</v>
      </c>
      <c r="M164" s="15" t="s">
        <v>841</v>
      </c>
    </row>
    <row r="165" spans="1:13" ht="50.7">
      <c r="A165" s="18" t="s">
        <v>735</v>
      </c>
      <c r="B165" s="18" t="s">
        <v>8</v>
      </c>
      <c r="C165" s="18" t="s">
        <v>10</v>
      </c>
      <c r="D165" s="34" t="s">
        <v>453</v>
      </c>
      <c r="E165" s="34" t="s">
        <v>454</v>
      </c>
      <c r="F165" s="34">
        <v>1</v>
      </c>
      <c r="G165" s="36" t="s">
        <v>455</v>
      </c>
      <c r="H165" s="36" t="s">
        <v>456</v>
      </c>
      <c r="I165" s="18" t="s">
        <v>40</v>
      </c>
      <c r="J165" s="18" t="s">
        <v>60</v>
      </c>
      <c r="K165" t="s">
        <v>44</v>
      </c>
      <c r="M165" s="15" t="s">
        <v>841</v>
      </c>
    </row>
    <row r="166" spans="1:13" ht="25.35">
      <c r="A166" s="18" t="s">
        <v>736</v>
      </c>
      <c r="B166" s="18" t="s">
        <v>8</v>
      </c>
      <c r="C166" s="18" t="s">
        <v>10</v>
      </c>
      <c r="D166" s="34" t="s">
        <v>453</v>
      </c>
      <c r="E166" s="34" t="s">
        <v>454</v>
      </c>
      <c r="F166" s="34">
        <v>3</v>
      </c>
      <c r="G166" s="36" t="s">
        <v>457</v>
      </c>
      <c r="H166" s="36" t="s">
        <v>240</v>
      </c>
      <c r="I166" s="18" t="s">
        <v>40</v>
      </c>
      <c r="J166" s="18" t="s">
        <v>60</v>
      </c>
      <c r="K166" t="s">
        <v>44</v>
      </c>
      <c r="M166" s="15" t="s">
        <v>841</v>
      </c>
    </row>
    <row r="167" spans="1:13">
      <c r="A167" s="18" t="s">
        <v>737</v>
      </c>
      <c r="B167" s="18" t="s">
        <v>8</v>
      </c>
      <c r="C167" s="18" t="s">
        <v>10</v>
      </c>
      <c r="D167" s="34" t="s">
        <v>453</v>
      </c>
      <c r="E167" s="37" t="str">
        <f>"8.6.8"</f>
        <v>8.6.8</v>
      </c>
      <c r="F167" s="34">
        <v>6</v>
      </c>
      <c r="G167" s="36" t="s">
        <v>96</v>
      </c>
      <c r="H167" s="36" t="s">
        <v>97</v>
      </c>
      <c r="I167" s="18" t="s">
        <v>40</v>
      </c>
      <c r="J167" s="18" t="s">
        <v>60</v>
      </c>
      <c r="K167" t="s">
        <v>44</v>
      </c>
      <c r="M167" s="15" t="s">
        <v>841</v>
      </c>
    </row>
    <row r="168" spans="1:13" ht="25.35">
      <c r="A168" s="18" t="s">
        <v>738</v>
      </c>
      <c r="B168" s="18" t="s">
        <v>8</v>
      </c>
      <c r="C168" s="18" t="s">
        <v>10</v>
      </c>
      <c r="D168" s="34" t="s">
        <v>453</v>
      </c>
      <c r="E168" s="37" t="str">
        <f>"8.6.8"</f>
        <v>8.6.8</v>
      </c>
      <c r="F168" s="34">
        <v>8</v>
      </c>
      <c r="G168" s="36" t="s">
        <v>458</v>
      </c>
      <c r="H168" s="36" t="s">
        <v>240</v>
      </c>
      <c r="I168" s="18" t="s">
        <v>40</v>
      </c>
      <c r="J168" s="18" t="s">
        <v>60</v>
      </c>
      <c r="K168" t="s">
        <v>44</v>
      </c>
      <c r="M168" s="15" t="s">
        <v>841</v>
      </c>
    </row>
    <row r="169" spans="1:13" ht="50.7">
      <c r="A169" s="18" t="s">
        <v>739</v>
      </c>
      <c r="B169" s="18" t="s">
        <v>8</v>
      </c>
      <c r="C169" s="18" t="s">
        <v>10</v>
      </c>
      <c r="D169" s="34">
        <v>2</v>
      </c>
      <c r="E169" s="52" t="s">
        <v>84</v>
      </c>
      <c r="F169" s="34" t="s">
        <v>459</v>
      </c>
      <c r="G169" s="36" t="s">
        <v>460</v>
      </c>
      <c r="H169" s="36" t="s">
        <v>461</v>
      </c>
      <c r="I169" s="18" t="s">
        <v>40</v>
      </c>
      <c r="J169" s="18" t="s">
        <v>60</v>
      </c>
      <c r="K169" t="s">
        <v>44</v>
      </c>
      <c r="M169" s="15" t="s">
        <v>841</v>
      </c>
    </row>
    <row r="170" spans="1:13" ht="25.35">
      <c r="A170" s="18" t="s">
        <v>740</v>
      </c>
      <c r="B170" s="18" t="s">
        <v>8</v>
      </c>
      <c r="C170" s="18" t="s">
        <v>10</v>
      </c>
      <c r="D170" s="34" t="s">
        <v>462</v>
      </c>
      <c r="E170" s="37" t="s">
        <v>463</v>
      </c>
      <c r="F170" s="34">
        <v>1</v>
      </c>
      <c r="G170" s="36" t="s">
        <v>464</v>
      </c>
      <c r="H170" s="36" t="s">
        <v>465</v>
      </c>
      <c r="I170" s="18" t="s">
        <v>40</v>
      </c>
      <c r="J170" s="18" t="s">
        <v>60</v>
      </c>
      <c r="K170" t="s">
        <v>45</v>
      </c>
      <c r="L170" s="15" t="s">
        <v>822</v>
      </c>
      <c r="M170" s="15" t="s">
        <v>841</v>
      </c>
    </row>
    <row r="171" spans="1:13" ht="38">
      <c r="A171" s="18" t="s">
        <v>741</v>
      </c>
      <c r="B171" s="38" t="s">
        <v>298</v>
      </c>
      <c r="C171" s="38" t="s">
        <v>299</v>
      </c>
      <c r="D171" s="49">
        <v>144</v>
      </c>
      <c r="E171" s="53" t="s">
        <v>463</v>
      </c>
      <c r="F171" s="49">
        <v>2</v>
      </c>
      <c r="G171" s="38" t="s">
        <v>466</v>
      </c>
      <c r="H171" s="38" t="s">
        <v>467</v>
      </c>
      <c r="I171" s="38" t="s">
        <v>40</v>
      </c>
      <c r="J171" s="38" t="s">
        <v>60</v>
      </c>
      <c r="K171" s="38" t="s">
        <v>45</v>
      </c>
      <c r="L171" s="15" t="s">
        <v>823</v>
      </c>
    </row>
    <row r="172" spans="1:13" ht="25.35">
      <c r="A172" s="18" t="s">
        <v>742</v>
      </c>
      <c r="B172" s="18" t="s">
        <v>8</v>
      </c>
      <c r="C172" s="18" t="s">
        <v>10</v>
      </c>
      <c r="D172" s="34" t="s">
        <v>462</v>
      </c>
      <c r="E172" s="34" t="s">
        <v>468</v>
      </c>
      <c r="F172" s="34">
        <v>3</v>
      </c>
      <c r="G172" s="36" t="s">
        <v>469</v>
      </c>
      <c r="H172" s="36" t="s">
        <v>470</v>
      </c>
      <c r="I172" s="18" t="s">
        <v>40</v>
      </c>
      <c r="J172" s="18" t="s">
        <v>60</v>
      </c>
      <c r="K172" t="s">
        <v>45</v>
      </c>
      <c r="L172" s="15" t="s">
        <v>825</v>
      </c>
      <c r="M172" s="15" t="s">
        <v>841</v>
      </c>
    </row>
    <row r="173" spans="1:13" ht="38">
      <c r="A173" s="18" t="s">
        <v>743</v>
      </c>
      <c r="B173" s="18" t="s">
        <v>8</v>
      </c>
      <c r="C173" s="18" t="s">
        <v>10</v>
      </c>
      <c r="D173" s="34" t="s">
        <v>471</v>
      </c>
      <c r="E173" s="34" t="s">
        <v>472</v>
      </c>
      <c r="F173" s="34">
        <v>1</v>
      </c>
      <c r="G173" s="36" t="s">
        <v>473</v>
      </c>
      <c r="H173" s="36" t="s">
        <v>474</v>
      </c>
      <c r="I173" s="18" t="s">
        <v>40</v>
      </c>
      <c r="J173" s="18" t="s">
        <v>60</v>
      </c>
      <c r="K173" t="s">
        <v>44</v>
      </c>
      <c r="L173" s="15" t="s">
        <v>850</v>
      </c>
      <c r="M173" s="15" t="s">
        <v>841</v>
      </c>
    </row>
    <row r="174" spans="1:13" ht="38">
      <c r="A174" s="18" t="s">
        <v>744</v>
      </c>
      <c r="B174" s="18" t="s">
        <v>8</v>
      </c>
      <c r="C174" s="18" t="s">
        <v>10</v>
      </c>
      <c r="D174" s="34" t="s">
        <v>471</v>
      </c>
      <c r="E174" s="34" t="s">
        <v>472</v>
      </c>
      <c r="F174" s="34">
        <v>2</v>
      </c>
      <c r="G174" s="36" t="s">
        <v>475</v>
      </c>
      <c r="H174" s="36" t="s">
        <v>476</v>
      </c>
      <c r="I174" s="18" t="s">
        <v>40</v>
      </c>
      <c r="J174" s="18" t="s">
        <v>60</v>
      </c>
      <c r="K174" t="s">
        <v>44</v>
      </c>
      <c r="L174" s="15" t="s">
        <v>850</v>
      </c>
      <c r="M174" s="15" t="s">
        <v>841</v>
      </c>
    </row>
    <row r="175" spans="1:13" ht="25.35">
      <c r="A175" s="18" t="s">
        <v>745</v>
      </c>
      <c r="B175" s="18" t="s">
        <v>8</v>
      </c>
      <c r="C175" s="18" t="s">
        <v>10</v>
      </c>
      <c r="D175" s="34" t="s">
        <v>471</v>
      </c>
      <c r="E175" s="34" t="s">
        <v>477</v>
      </c>
      <c r="F175" s="34">
        <v>3</v>
      </c>
      <c r="G175" s="36" t="s">
        <v>478</v>
      </c>
      <c r="H175" s="36" t="s">
        <v>479</v>
      </c>
      <c r="I175" s="18" t="s">
        <v>40</v>
      </c>
      <c r="J175" s="18" t="s">
        <v>60</v>
      </c>
      <c r="K175" t="s">
        <v>44</v>
      </c>
      <c r="M175" s="15" t="s">
        <v>841</v>
      </c>
    </row>
    <row r="176" spans="1:13">
      <c r="A176" s="18" t="s">
        <v>746</v>
      </c>
      <c r="B176" s="18" t="s">
        <v>8</v>
      </c>
      <c r="C176" s="18" t="s">
        <v>10</v>
      </c>
      <c r="D176" s="34" t="s">
        <v>471</v>
      </c>
      <c r="E176" s="34" t="s">
        <v>480</v>
      </c>
      <c r="F176" s="34">
        <v>7</v>
      </c>
      <c r="G176" s="36" t="s">
        <v>96</v>
      </c>
      <c r="H176" s="36" t="s">
        <v>97</v>
      </c>
      <c r="I176" s="18" t="s">
        <v>40</v>
      </c>
      <c r="J176" s="18" t="s">
        <v>60</v>
      </c>
      <c r="K176" t="s">
        <v>44</v>
      </c>
      <c r="M176" s="15" t="s">
        <v>841</v>
      </c>
    </row>
    <row r="177" spans="1:14">
      <c r="A177" s="18" t="s">
        <v>747</v>
      </c>
      <c r="B177" s="18" t="s">
        <v>8</v>
      </c>
      <c r="C177" s="18" t="s">
        <v>10</v>
      </c>
      <c r="D177" s="34" t="s">
        <v>471</v>
      </c>
      <c r="E177" s="34" t="s">
        <v>480</v>
      </c>
      <c r="F177" s="34">
        <v>7</v>
      </c>
      <c r="G177" s="36" t="s">
        <v>296</v>
      </c>
      <c r="H177" s="36" t="s">
        <v>297</v>
      </c>
      <c r="I177" s="18" t="s">
        <v>40</v>
      </c>
      <c r="J177" s="18" t="s">
        <v>60</v>
      </c>
      <c r="K177" t="s">
        <v>44</v>
      </c>
      <c r="L177" s="15" t="s">
        <v>826</v>
      </c>
      <c r="M177" s="15" t="s">
        <v>841</v>
      </c>
    </row>
    <row r="178" spans="1:14" ht="25.35">
      <c r="A178" s="18" t="s">
        <v>748</v>
      </c>
      <c r="B178" s="18" t="s">
        <v>8</v>
      </c>
      <c r="C178" s="18" t="s">
        <v>10</v>
      </c>
      <c r="D178" s="34" t="s">
        <v>471</v>
      </c>
      <c r="E178" s="34" t="s">
        <v>481</v>
      </c>
      <c r="F178" s="34">
        <v>11</v>
      </c>
      <c r="G178" s="36" t="s">
        <v>482</v>
      </c>
      <c r="H178" s="36" t="s">
        <v>240</v>
      </c>
      <c r="I178" s="18" t="s">
        <v>40</v>
      </c>
      <c r="J178" s="18" t="s">
        <v>60</v>
      </c>
      <c r="K178" t="s">
        <v>44</v>
      </c>
      <c r="M178" s="15" t="s">
        <v>841</v>
      </c>
    </row>
    <row r="179" spans="1:14" ht="25.35">
      <c r="A179" s="18" t="s">
        <v>749</v>
      </c>
      <c r="B179" s="18" t="s">
        <v>8</v>
      </c>
      <c r="C179" s="18" t="s">
        <v>10</v>
      </c>
      <c r="D179" s="34" t="s">
        <v>471</v>
      </c>
      <c r="E179" s="34" t="s">
        <v>481</v>
      </c>
      <c r="F179" s="34">
        <v>12</v>
      </c>
      <c r="G179" s="36" t="s">
        <v>483</v>
      </c>
      <c r="H179" s="36" t="s">
        <v>484</v>
      </c>
      <c r="I179" s="18" t="s">
        <v>40</v>
      </c>
      <c r="J179" s="18" t="s">
        <v>60</v>
      </c>
      <c r="K179" t="s">
        <v>44</v>
      </c>
      <c r="M179" s="15" t="s">
        <v>841</v>
      </c>
    </row>
    <row r="180" spans="1:14" ht="25.35">
      <c r="A180" s="18" t="s">
        <v>750</v>
      </c>
      <c r="B180" s="18" t="s">
        <v>8</v>
      </c>
      <c r="C180" s="18" t="s">
        <v>10</v>
      </c>
      <c r="D180" s="34" t="s">
        <v>471</v>
      </c>
      <c r="E180" s="34" t="s">
        <v>481</v>
      </c>
      <c r="F180" s="34">
        <v>13</v>
      </c>
      <c r="G180" s="36" t="s">
        <v>485</v>
      </c>
      <c r="H180" s="36" t="s">
        <v>240</v>
      </c>
      <c r="I180" s="18" t="s">
        <v>40</v>
      </c>
      <c r="J180" s="18" t="s">
        <v>60</v>
      </c>
      <c r="K180" t="s">
        <v>44</v>
      </c>
      <c r="M180" s="15" t="s">
        <v>841</v>
      </c>
    </row>
    <row r="181" spans="1:14" ht="25.35">
      <c r="A181" s="18" t="s">
        <v>751</v>
      </c>
      <c r="B181" s="18" t="s">
        <v>8</v>
      </c>
      <c r="C181" s="18" t="s">
        <v>10</v>
      </c>
      <c r="D181" s="34" t="s">
        <v>486</v>
      </c>
      <c r="E181" s="34" t="s">
        <v>487</v>
      </c>
      <c r="F181" s="34">
        <v>2</v>
      </c>
      <c r="G181" s="36" t="s">
        <v>488</v>
      </c>
      <c r="H181" s="36" t="s">
        <v>240</v>
      </c>
      <c r="I181" s="18" t="s">
        <v>40</v>
      </c>
      <c r="J181" s="18" t="s">
        <v>60</v>
      </c>
      <c r="K181" t="s">
        <v>44</v>
      </c>
      <c r="M181" s="15" t="s">
        <v>841</v>
      </c>
    </row>
    <row r="182" spans="1:14" ht="25.35">
      <c r="A182" s="18" t="s">
        <v>752</v>
      </c>
      <c r="B182" s="18" t="s">
        <v>8</v>
      </c>
      <c r="C182" s="18" t="s">
        <v>10</v>
      </c>
      <c r="D182" s="34" t="s">
        <v>486</v>
      </c>
      <c r="E182" s="34" t="s">
        <v>487</v>
      </c>
      <c r="F182" s="34">
        <v>4</v>
      </c>
      <c r="G182" s="36" t="s">
        <v>489</v>
      </c>
      <c r="H182" s="36" t="s">
        <v>240</v>
      </c>
      <c r="I182" s="18" t="s">
        <v>40</v>
      </c>
      <c r="J182" s="18" t="s">
        <v>60</v>
      </c>
      <c r="K182" t="s">
        <v>44</v>
      </c>
      <c r="M182" s="15" t="s">
        <v>841</v>
      </c>
    </row>
    <row r="183" spans="1:14" ht="25.35">
      <c r="A183" s="18" t="s">
        <v>753</v>
      </c>
      <c r="B183" s="18" t="s">
        <v>8</v>
      </c>
      <c r="C183" s="18" t="s">
        <v>10</v>
      </c>
      <c r="D183" s="34" t="s">
        <v>486</v>
      </c>
      <c r="E183" s="34" t="s">
        <v>487</v>
      </c>
      <c r="F183" s="34">
        <v>6</v>
      </c>
      <c r="G183" s="36" t="s">
        <v>490</v>
      </c>
      <c r="H183" s="36" t="s">
        <v>240</v>
      </c>
      <c r="I183" s="18" t="s">
        <v>40</v>
      </c>
      <c r="J183" s="18" t="s">
        <v>60</v>
      </c>
      <c r="K183" t="s">
        <v>44</v>
      </c>
      <c r="M183" s="15" t="s">
        <v>841</v>
      </c>
    </row>
    <row r="184" spans="1:14" ht="25.35">
      <c r="A184" s="18" t="s">
        <v>754</v>
      </c>
      <c r="B184" s="18" t="s">
        <v>8</v>
      </c>
      <c r="C184" s="18" t="s">
        <v>10</v>
      </c>
      <c r="D184" s="34" t="s">
        <v>486</v>
      </c>
      <c r="E184" s="34" t="s">
        <v>487</v>
      </c>
      <c r="F184" s="34">
        <v>8</v>
      </c>
      <c r="G184" s="36" t="s">
        <v>491</v>
      </c>
      <c r="H184" s="36" t="s">
        <v>240</v>
      </c>
      <c r="I184" s="18" t="s">
        <v>40</v>
      </c>
      <c r="J184" s="18" t="s">
        <v>60</v>
      </c>
      <c r="K184" t="s">
        <v>44</v>
      </c>
      <c r="M184" s="15" t="s">
        <v>841</v>
      </c>
    </row>
    <row r="185" spans="1:14" ht="25.35">
      <c r="A185" s="18" t="s">
        <v>755</v>
      </c>
      <c r="B185" s="18" t="s">
        <v>8</v>
      </c>
      <c r="C185" s="18" t="s">
        <v>10</v>
      </c>
      <c r="D185" s="34"/>
      <c r="E185" s="35" t="s">
        <v>492</v>
      </c>
      <c r="F185" s="34"/>
      <c r="G185" s="36" t="s">
        <v>493</v>
      </c>
      <c r="H185" s="36" t="s">
        <v>494</v>
      </c>
      <c r="I185" s="18" t="s">
        <v>40</v>
      </c>
      <c r="J185" s="18" t="s">
        <v>60</v>
      </c>
      <c r="K185" t="s">
        <v>44</v>
      </c>
      <c r="M185" s="15" t="s">
        <v>842</v>
      </c>
      <c r="N185" s="15" t="s">
        <v>851</v>
      </c>
    </row>
    <row r="186" spans="1:14" ht="25.35">
      <c r="A186" s="18" t="s">
        <v>756</v>
      </c>
      <c r="B186" s="18" t="s">
        <v>8</v>
      </c>
      <c r="C186" s="18" t="s">
        <v>10</v>
      </c>
      <c r="D186" s="34">
        <v>1</v>
      </c>
      <c r="E186" s="35" t="s">
        <v>495</v>
      </c>
      <c r="F186" s="34">
        <v>1</v>
      </c>
      <c r="G186" s="36" t="s">
        <v>496</v>
      </c>
      <c r="H186" s="36" t="s">
        <v>497</v>
      </c>
      <c r="I186" s="18" t="s">
        <v>40</v>
      </c>
      <c r="J186" s="18" t="s">
        <v>60</v>
      </c>
      <c r="K186" t="s">
        <v>44</v>
      </c>
      <c r="M186" s="15" t="s">
        <v>841</v>
      </c>
    </row>
    <row r="187" spans="1:14" ht="25.35">
      <c r="A187" s="18" t="s">
        <v>757</v>
      </c>
      <c r="B187" s="18" t="s">
        <v>8</v>
      </c>
      <c r="C187" s="18" t="s">
        <v>10</v>
      </c>
      <c r="D187" s="34">
        <v>1</v>
      </c>
      <c r="E187" s="35" t="s">
        <v>495</v>
      </c>
      <c r="F187" s="34">
        <v>1</v>
      </c>
      <c r="G187" s="36" t="s">
        <v>498</v>
      </c>
      <c r="H187" s="36" t="s">
        <v>499</v>
      </c>
      <c r="I187" s="18" t="s">
        <v>40</v>
      </c>
      <c r="J187" s="18" t="s">
        <v>60</v>
      </c>
      <c r="K187" t="s">
        <v>44</v>
      </c>
      <c r="M187" s="15" t="s">
        <v>841</v>
      </c>
    </row>
    <row r="188" spans="1:14" ht="88.7">
      <c r="A188" s="18" t="s">
        <v>758</v>
      </c>
      <c r="B188" s="18" t="s">
        <v>8</v>
      </c>
      <c r="C188" s="18" t="s">
        <v>10</v>
      </c>
      <c r="D188" s="34">
        <v>1</v>
      </c>
      <c r="E188" s="35" t="s">
        <v>495</v>
      </c>
      <c r="F188" s="34">
        <v>20</v>
      </c>
      <c r="G188" s="36" t="s">
        <v>500</v>
      </c>
      <c r="H188" s="36" t="s">
        <v>501</v>
      </c>
      <c r="I188" s="18" t="s">
        <v>40</v>
      </c>
      <c r="J188" s="18" t="s">
        <v>60</v>
      </c>
      <c r="K188" t="s">
        <v>44</v>
      </c>
      <c r="L188" s="15" t="s">
        <v>827</v>
      </c>
      <c r="M188" s="58" t="s">
        <v>843</v>
      </c>
    </row>
    <row r="189" spans="1:14" ht="25.35">
      <c r="A189" s="18" t="s">
        <v>759</v>
      </c>
      <c r="B189" s="18" t="s">
        <v>8</v>
      </c>
      <c r="C189" s="18" t="s">
        <v>10</v>
      </c>
      <c r="D189" s="34">
        <v>4</v>
      </c>
      <c r="E189" s="35" t="s">
        <v>502</v>
      </c>
      <c r="F189" s="34">
        <v>4</v>
      </c>
      <c r="G189" s="36" t="s">
        <v>503</v>
      </c>
      <c r="H189" s="36" t="s">
        <v>504</v>
      </c>
      <c r="I189" s="18" t="s">
        <v>40</v>
      </c>
      <c r="J189" s="18" t="s">
        <v>60</v>
      </c>
      <c r="K189" t="s">
        <v>45</v>
      </c>
      <c r="L189" s="15" t="s">
        <v>828</v>
      </c>
      <c r="M189" s="15" t="s">
        <v>841</v>
      </c>
    </row>
    <row r="190" spans="1:14" ht="228">
      <c r="A190" s="18" t="s">
        <v>760</v>
      </c>
      <c r="B190" s="18" t="s">
        <v>8</v>
      </c>
      <c r="C190" s="18" t="s">
        <v>10</v>
      </c>
      <c r="D190" s="34" t="s">
        <v>505</v>
      </c>
      <c r="E190" s="34" t="s">
        <v>506</v>
      </c>
      <c r="F190" s="34"/>
      <c r="G190" s="36" t="s">
        <v>507</v>
      </c>
      <c r="H190" s="36" t="s">
        <v>508</v>
      </c>
      <c r="I190" s="18" t="s">
        <v>40</v>
      </c>
      <c r="J190" s="18" t="s">
        <v>60</v>
      </c>
      <c r="K190" t="s">
        <v>45</v>
      </c>
      <c r="L190" s="15" t="s">
        <v>829</v>
      </c>
      <c r="M190" s="15" t="s">
        <v>841</v>
      </c>
    </row>
    <row r="191" spans="1:14" ht="25.35">
      <c r="A191" s="18" t="s">
        <v>761</v>
      </c>
      <c r="B191" s="34" t="s">
        <v>184</v>
      </c>
      <c r="C191" s="18" t="s">
        <v>71</v>
      </c>
      <c r="D191" s="44">
        <v>23</v>
      </c>
      <c r="E191" s="44" t="s">
        <v>509</v>
      </c>
      <c r="F191" s="44"/>
      <c r="G191" s="45" t="s">
        <v>510</v>
      </c>
      <c r="H191" s="45" t="s">
        <v>511</v>
      </c>
      <c r="I191" s="34"/>
      <c r="J191" s="34" t="s">
        <v>74</v>
      </c>
      <c r="K191" t="s">
        <v>44</v>
      </c>
      <c r="M191" s="15" t="s">
        <v>841</v>
      </c>
    </row>
    <row r="192" spans="1:14" ht="25.35">
      <c r="A192" s="18" t="s">
        <v>762</v>
      </c>
      <c r="B192" s="18" t="s">
        <v>444</v>
      </c>
      <c r="C192" s="18" t="s">
        <v>445</v>
      </c>
      <c r="D192" s="34">
        <v>51</v>
      </c>
      <c r="E192" s="35" t="s">
        <v>512</v>
      </c>
      <c r="F192" s="34"/>
      <c r="G192" s="36" t="s">
        <v>513</v>
      </c>
      <c r="H192" s="36" t="s">
        <v>514</v>
      </c>
      <c r="I192" s="18" t="s">
        <v>40</v>
      </c>
      <c r="J192" s="18" t="s">
        <v>74</v>
      </c>
      <c r="K192" t="s">
        <v>44</v>
      </c>
      <c r="L192" s="15" t="s">
        <v>129</v>
      </c>
      <c r="M192" s="15" t="s">
        <v>841</v>
      </c>
    </row>
    <row r="193" spans="1:13" ht="38">
      <c r="A193" s="18" t="s">
        <v>763</v>
      </c>
      <c r="B193" s="18" t="s">
        <v>8</v>
      </c>
      <c r="C193" s="18" t="s">
        <v>10</v>
      </c>
      <c r="D193" s="34">
        <v>8</v>
      </c>
      <c r="E193" s="35" t="s">
        <v>515</v>
      </c>
      <c r="F193" s="34">
        <v>1</v>
      </c>
      <c r="G193" s="36" t="s">
        <v>516</v>
      </c>
      <c r="H193" s="36" t="s">
        <v>517</v>
      </c>
      <c r="I193" s="18" t="s">
        <v>40</v>
      </c>
      <c r="J193" s="18" t="s">
        <v>60</v>
      </c>
      <c r="K193" t="s">
        <v>46</v>
      </c>
      <c r="L193" s="15" t="s">
        <v>830</v>
      </c>
      <c r="M193" s="15" t="s">
        <v>841</v>
      </c>
    </row>
    <row r="194" spans="1:13" ht="63.35">
      <c r="A194" s="18" t="s">
        <v>764</v>
      </c>
      <c r="B194" s="18" t="s">
        <v>8</v>
      </c>
      <c r="C194" s="18" t="s">
        <v>10</v>
      </c>
      <c r="D194" s="34">
        <v>8</v>
      </c>
      <c r="E194" s="35" t="s">
        <v>515</v>
      </c>
      <c r="F194" s="34">
        <v>12</v>
      </c>
      <c r="G194" s="36" t="s">
        <v>518</v>
      </c>
      <c r="H194" s="36" t="s">
        <v>519</v>
      </c>
      <c r="I194" s="18" t="s">
        <v>40</v>
      </c>
      <c r="J194" s="18" t="s">
        <v>60</v>
      </c>
      <c r="K194" t="s">
        <v>44</v>
      </c>
      <c r="M194" s="15" t="s">
        <v>841</v>
      </c>
    </row>
    <row r="195" spans="1:13" ht="25.35">
      <c r="A195" s="18" t="s">
        <v>765</v>
      </c>
      <c r="B195" s="18" t="s">
        <v>70</v>
      </c>
      <c r="C195" s="18" t="s">
        <v>71</v>
      </c>
      <c r="D195" s="34">
        <v>112</v>
      </c>
      <c r="E195" s="35" t="s">
        <v>520</v>
      </c>
      <c r="F195" s="34"/>
      <c r="G195" s="36" t="s">
        <v>521</v>
      </c>
      <c r="H195" s="36" t="s">
        <v>522</v>
      </c>
      <c r="I195" s="18" t="s">
        <v>40</v>
      </c>
      <c r="J195" s="18"/>
      <c r="K195" t="s">
        <v>44</v>
      </c>
      <c r="M195" s="15" t="s">
        <v>841</v>
      </c>
    </row>
    <row r="196" spans="1:13" ht="25.35">
      <c r="A196" s="18" t="s">
        <v>766</v>
      </c>
      <c r="B196" s="34" t="s">
        <v>184</v>
      </c>
      <c r="C196" s="18" t="s">
        <v>71</v>
      </c>
      <c r="D196" s="44">
        <v>21</v>
      </c>
      <c r="E196" s="44" t="s">
        <v>523</v>
      </c>
      <c r="F196" s="44"/>
      <c r="G196" s="45" t="s">
        <v>524</v>
      </c>
      <c r="H196" s="45" t="s">
        <v>525</v>
      </c>
      <c r="I196" s="54" t="s">
        <v>41</v>
      </c>
      <c r="J196" s="34" t="s">
        <v>74</v>
      </c>
      <c r="K196" t="s">
        <v>44</v>
      </c>
      <c r="L196" s="15" t="s">
        <v>852</v>
      </c>
      <c r="M196" s="15" t="s">
        <v>841</v>
      </c>
    </row>
    <row r="197" spans="1:13" ht="38">
      <c r="A197" s="18" t="s">
        <v>767</v>
      </c>
      <c r="B197" s="34" t="s">
        <v>184</v>
      </c>
      <c r="C197" s="18" t="s">
        <v>71</v>
      </c>
      <c r="D197" s="44">
        <v>24</v>
      </c>
      <c r="E197" s="44" t="s">
        <v>526</v>
      </c>
      <c r="F197" s="44"/>
      <c r="G197" s="45" t="s">
        <v>527</v>
      </c>
      <c r="H197" s="45" t="s">
        <v>528</v>
      </c>
      <c r="I197" s="34" t="s">
        <v>41</v>
      </c>
      <c r="J197" s="34" t="s">
        <v>74</v>
      </c>
      <c r="K197" t="s">
        <v>44</v>
      </c>
      <c r="L197" s="15" t="s">
        <v>852</v>
      </c>
      <c r="M197" s="15" t="s">
        <v>841</v>
      </c>
    </row>
    <row r="198" spans="1:13" ht="25.35">
      <c r="A198" s="18" t="s">
        <v>768</v>
      </c>
      <c r="B198" s="34" t="s">
        <v>184</v>
      </c>
      <c r="C198" s="18" t="s">
        <v>71</v>
      </c>
      <c r="D198" s="44">
        <v>28</v>
      </c>
      <c r="E198" s="44" t="s">
        <v>529</v>
      </c>
      <c r="F198" s="44"/>
      <c r="G198" s="45" t="s">
        <v>530</v>
      </c>
      <c r="H198" s="45" t="s">
        <v>531</v>
      </c>
      <c r="I198" s="44" t="s">
        <v>41</v>
      </c>
      <c r="J198" s="34" t="s">
        <v>74</v>
      </c>
      <c r="K198" t="s">
        <v>44</v>
      </c>
      <c r="M198" s="15" t="s">
        <v>841</v>
      </c>
    </row>
    <row r="199" spans="1:13" ht="63.35">
      <c r="A199" s="18" t="s">
        <v>769</v>
      </c>
      <c r="B199" s="18" t="s">
        <v>55</v>
      </c>
      <c r="C199" s="18" t="s">
        <v>56</v>
      </c>
      <c r="D199" s="34">
        <v>125</v>
      </c>
      <c r="E199" s="35" t="s">
        <v>532</v>
      </c>
      <c r="F199" s="34">
        <v>10</v>
      </c>
      <c r="G199" s="36" t="s">
        <v>533</v>
      </c>
      <c r="H199" s="36" t="s">
        <v>534</v>
      </c>
      <c r="I199" s="18" t="s">
        <v>41</v>
      </c>
      <c r="J199" s="18" t="s">
        <v>60</v>
      </c>
      <c r="K199" t="s">
        <v>44</v>
      </c>
      <c r="L199" s="15" t="s">
        <v>831</v>
      </c>
      <c r="M199" s="15" t="s">
        <v>841</v>
      </c>
    </row>
    <row r="200" spans="1:13" ht="76">
      <c r="A200" s="18" t="s">
        <v>770</v>
      </c>
      <c r="B200" s="38" t="s">
        <v>298</v>
      </c>
      <c r="C200" s="38" t="s">
        <v>299</v>
      </c>
      <c r="D200" s="49">
        <v>117</v>
      </c>
      <c r="E200" s="50" t="s">
        <v>535</v>
      </c>
      <c r="F200" s="49">
        <v>9</v>
      </c>
      <c r="G200" s="38" t="s">
        <v>536</v>
      </c>
      <c r="H200" s="38" t="s">
        <v>537</v>
      </c>
      <c r="I200" s="38" t="s">
        <v>41</v>
      </c>
      <c r="J200" s="38" t="s">
        <v>60</v>
      </c>
      <c r="K200" s="38" t="s">
        <v>44</v>
      </c>
      <c r="L200" s="15" t="s">
        <v>853</v>
      </c>
      <c r="M200" s="15" t="s">
        <v>841</v>
      </c>
    </row>
    <row r="201" spans="1:13" ht="25.35">
      <c r="A201" s="18" t="s">
        <v>771</v>
      </c>
      <c r="B201" s="18" t="s">
        <v>51</v>
      </c>
      <c r="C201" s="18" t="s">
        <v>52</v>
      </c>
      <c r="D201" s="34">
        <v>8</v>
      </c>
      <c r="E201" s="35"/>
      <c r="F201" s="34">
        <v>1</v>
      </c>
      <c r="G201" s="36" t="s">
        <v>538</v>
      </c>
      <c r="H201" s="36" t="s">
        <v>539</v>
      </c>
      <c r="I201" s="18" t="s">
        <v>42</v>
      </c>
      <c r="J201" s="18"/>
      <c r="K201" t="s">
        <v>44</v>
      </c>
      <c r="M201" s="15" t="s">
        <v>841</v>
      </c>
    </row>
    <row r="202" spans="1:13">
      <c r="A202" s="18" t="s">
        <v>772</v>
      </c>
      <c r="B202" s="18" t="s">
        <v>51</v>
      </c>
      <c r="C202" s="18" t="s">
        <v>52</v>
      </c>
      <c r="D202" s="34">
        <v>11</v>
      </c>
      <c r="E202" s="35"/>
      <c r="F202" s="34">
        <v>19</v>
      </c>
      <c r="G202" s="36" t="s">
        <v>540</v>
      </c>
      <c r="H202" s="36" t="s">
        <v>541</v>
      </c>
      <c r="I202" s="18" t="s">
        <v>41</v>
      </c>
      <c r="J202" s="18"/>
      <c r="K202" t="s">
        <v>44</v>
      </c>
      <c r="M202" s="15" t="s">
        <v>841</v>
      </c>
    </row>
    <row r="203" spans="1:13" ht="25.35">
      <c r="A203" s="18" t="s">
        <v>773</v>
      </c>
      <c r="B203" s="18" t="s">
        <v>8</v>
      </c>
      <c r="C203" s="18" t="s">
        <v>10</v>
      </c>
      <c r="D203" s="34">
        <v>2</v>
      </c>
      <c r="E203" s="35"/>
      <c r="F203" s="34">
        <v>20</v>
      </c>
      <c r="G203" s="36" t="s">
        <v>542</v>
      </c>
      <c r="H203" s="36" t="s">
        <v>543</v>
      </c>
      <c r="I203" s="18" t="s">
        <v>40</v>
      </c>
      <c r="J203" s="18" t="s">
        <v>60</v>
      </c>
      <c r="K203" t="s">
        <v>44</v>
      </c>
      <c r="L203" s="15" t="s">
        <v>834</v>
      </c>
      <c r="M203" s="15" t="s">
        <v>841</v>
      </c>
    </row>
    <row r="204" spans="1:13">
      <c r="A204" s="18" t="s">
        <v>774</v>
      </c>
      <c r="B204" s="18" t="s">
        <v>70</v>
      </c>
      <c r="C204" s="18" t="s">
        <v>71</v>
      </c>
      <c r="D204" s="34">
        <v>8</v>
      </c>
      <c r="E204" s="34"/>
      <c r="F204" s="35" t="s">
        <v>544</v>
      </c>
      <c r="G204" s="36" t="s">
        <v>348</v>
      </c>
      <c r="H204" s="36" t="s">
        <v>349</v>
      </c>
      <c r="I204" s="18" t="s">
        <v>41</v>
      </c>
      <c r="J204" s="18" t="s">
        <v>74</v>
      </c>
      <c r="K204" t="s">
        <v>44</v>
      </c>
      <c r="M204" s="15" t="s">
        <v>841</v>
      </c>
    </row>
    <row r="205" spans="1:13">
      <c r="A205" s="18" t="s">
        <v>775</v>
      </c>
      <c r="B205" s="18" t="s">
        <v>70</v>
      </c>
      <c r="C205" s="18" t="s">
        <v>71</v>
      </c>
      <c r="D205" s="34">
        <v>4</v>
      </c>
      <c r="E205" s="34"/>
      <c r="F205" s="35" t="s">
        <v>545</v>
      </c>
      <c r="G205" s="36" t="s">
        <v>348</v>
      </c>
      <c r="H205" s="36" t="s">
        <v>349</v>
      </c>
      <c r="I205" s="18" t="s">
        <v>41</v>
      </c>
      <c r="J205" s="18" t="s">
        <v>74</v>
      </c>
      <c r="K205" t="s">
        <v>44</v>
      </c>
      <c r="M205" s="15" t="s">
        <v>841</v>
      </c>
    </row>
    <row r="206" spans="1:13" ht="50.7">
      <c r="A206" s="18" t="s">
        <v>776</v>
      </c>
      <c r="B206" s="18" t="s">
        <v>8</v>
      </c>
      <c r="C206" s="18" t="s">
        <v>10</v>
      </c>
      <c r="D206" s="34" t="str">
        <f>"3-"</f>
        <v>3-</v>
      </c>
      <c r="E206" s="35"/>
      <c r="F206" s="34" t="s">
        <v>459</v>
      </c>
      <c r="G206" s="36" t="s">
        <v>546</v>
      </c>
      <c r="H206" s="36" t="s">
        <v>461</v>
      </c>
      <c r="I206" s="18" t="s">
        <v>40</v>
      </c>
      <c r="J206" s="18" t="s">
        <v>60</v>
      </c>
      <c r="K206" t="s">
        <v>44</v>
      </c>
      <c r="M206" s="15" t="s">
        <v>841</v>
      </c>
    </row>
    <row r="207" spans="1:13" ht="50.7">
      <c r="A207" s="18" t="s">
        <v>777</v>
      </c>
      <c r="B207" s="18" t="s">
        <v>70</v>
      </c>
      <c r="C207" s="18" t="s">
        <v>71</v>
      </c>
      <c r="D207" s="34" t="s">
        <v>547</v>
      </c>
      <c r="E207" s="34"/>
      <c r="F207" s="35" t="s">
        <v>548</v>
      </c>
      <c r="G207" s="36" t="s">
        <v>549</v>
      </c>
      <c r="H207" s="36" t="s">
        <v>550</v>
      </c>
      <c r="I207" s="18" t="s">
        <v>41</v>
      </c>
      <c r="J207" s="18" t="s">
        <v>74</v>
      </c>
      <c r="K207" t="s">
        <v>45</v>
      </c>
      <c r="L207" s="15" t="s">
        <v>806</v>
      </c>
      <c r="M207" s="15" t="s">
        <v>841</v>
      </c>
    </row>
    <row r="208" spans="1:13">
      <c r="A208" s="18" t="s">
        <v>778</v>
      </c>
      <c r="B208" s="18" t="s">
        <v>70</v>
      </c>
      <c r="C208" s="18" t="s">
        <v>71</v>
      </c>
      <c r="D208" s="34" t="s">
        <v>551</v>
      </c>
      <c r="E208" s="34"/>
      <c r="F208" s="35" t="s">
        <v>552</v>
      </c>
      <c r="G208" s="36" t="s">
        <v>85</v>
      </c>
      <c r="H208" s="36" t="s">
        <v>86</v>
      </c>
      <c r="I208" s="18" t="s">
        <v>41</v>
      </c>
      <c r="J208" s="18" t="s">
        <v>74</v>
      </c>
      <c r="K208" t="s">
        <v>44</v>
      </c>
      <c r="L208" s="15" t="s">
        <v>853</v>
      </c>
      <c r="M208" s="15" t="s">
        <v>841</v>
      </c>
    </row>
    <row r="209" spans="1:13" ht="38">
      <c r="A209" s="18" t="s">
        <v>779</v>
      </c>
      <c r="B209" s="18" t="s">
        <v>70</v>
      </c>
      <c r="C209" s="18" t="s">
        <v>71</v>
      </c>
      <c r="D209" s="34" t="s">
        <v>553</v>
      </c>
      <c r="E209" s="34"/>
      <c r="F209" s="35" t="s">
        <v>554</v>
      </c>
      <c r="G209" s="36" t="s">
        <v>555</v>
      </c>
      <c r="H209" s="36" t="s">
        <v>556</v>
      </c>
      <c r="I209" s="18" t="s">
        <v>41</v>
      </c>
      <c r="J209" s="18" t="s">
        <v>74</v>
      </c>
      <c r="K209" t="s">
        <v>45</v>
      </c>
      <c r="L209" s="15" t="s">
        <v>807</v>
      </c>
    </row>
    <row r="210" spans="1:13">
      <c r="A210" s="18" t="s">
        <v>780</v>
      </c>
      <c r="B210" s="18" t="s">
        <v>70</v>
      </c>
      <c r="C210" s="18" t="s">
        <v>71</v>
      </c>
      <c r="D210" s="34" t="s">
        <v>557</v>
      </c>
      <c r="E210" s="34"/>
      <c r="F210" s="35" t="s">
        <v>558</v>
      </c>
      <c r="G210" s="36" t="s">
        <v>85</v>
      </c>
      <c r="H210" s="36" t="s">
        <v>86</v>
      </c>
      <c r="I210" s="18" t="s">
        <v>41</v>
      </c>
      <c r="J210" s="18" t="s">
        <v>74</v>
      </c>
      <c r="K210" t="s">
        <v>44</v>
      </c>
      <c r="L210" s="15" t="s">
        <v>853</v>
      </c>
      <c r="M210" s="15" t="s">
        <v>841</v>
      </c>
    </row>
    <row r="211" spans="1:13" ht="38">
      <c r="A211" s="18" t="s">
        <v>781</v>
      </c>
      <c r="B211" s="18" t="s">
        <v>8</v>
      </c>
      <c r="C211" s="18" t="s">
        <v>10</v>
      </c>
      <c r="D211" s="34">
        <v>3</v>
      </c>
      <c r="E211" s="35"/>
      <c r="F211" s="34" t="s">
        <v>559</v>
      </c>
      <c r="G211" s="36" t="s">
        <v>560</v>
      </c>
      <c r="H211" s="36" t="s">
        <v>561</v>
      </c>
      <c r="I211" s="18" t="s">
        <v>40</v>
      </c>
      <c r="J211" s="18" t="s">
        <v>60</v>
      </c>
      <c r="K211" t="s">
        <v>44</v>
      </c>
      <c r="M211" s="15" t="s">
        <v>841</v>
      </c>
    </row>
    <row r="212" spans="1:13" ht="25.35">
      <c r="A212" s="18" t="s">
        <v>782</v>
      </c>
      <c r="B212" s="18" t="s">
        <v>8</v>
      </c>
      <c r="C212" s="18" t="s">
        <v>10</v>
      </c>
      <c r="D212" s="34" t="str">
        <f>"9-"</f>
        <v>9-</v>
      </c>
      <c r="E212" s="35"/>
      <c r="F212" s="34" t="s">
        <v>562</v>
      </c>
      <c r="G212" s="36" t="s">
        <v>563</v>
      </c>
      <c r="H212" s="36" t="s">
        <v>564</v>
      </c>
      <c r="I212" s="18" t="s">
        <v>40</v>
      </c>
      <c r="J212" s="18" t="s">
        <v>60</v>
      </c>
      <c r="K212" t="s">
        <v>44</v>
      </c>
      <c r="M212" s="15" t="s">
        <v>841</v>
      </c>
    </row>
    <row r="213" spans="1:13" ht="101.35">
      <c r="A213" s="18" t="s">
        <v>783</v>
      </c>
      <c r="B213" s="18" t="s">
        <v>8</v>
      </c>
      <c r="C213" s="18" t="s">
        <v>10</v>
      </c>
      <c r="D213" s="34" t="s">
        <v>565</v>
      </c>
      <c r="E213" s="35"/>
      <c r="F213" s="34"/>
      <c r="G213" s="36" t="s">
        <v>566</v>
      </c>
      <c r="H213" s="36" t="s">
        <v>567</v>
      </c>
      <c r="I213" s="18" t="s">
        <v>40</v>
      </c>
      <c r="J213" s="18" t="s">
        <v>60</v>
      </c>
      <c r="K213" t="s">
        <v>44</v>
      </c>
      <c r="M213" s="58" t="s">
        <v>844</v>
      </c>
    </row>
    <row r="214" spans="1:13" ht="101.35">
      <c r="A214" s="18" t="s">
        <v>784</v>
      </c>
      <c r="B214" s="18" t="s">
        <v>8</v>
      </c>
      <c r="C214" s="18" t="s">
        <v>10</v>
      </c>
      <c r="D214" s="34" t="s">
        <v>568</v>
      </c>
      <c r="E214" s="35"/>
      <c r="F214" s="34"/>
      <c r="G214" s="36" t="s">
        <v>569</v>
      </c>
      <c r="H214" s="36" t="s">
        <v>570</v>
      </c>
      <c r="I214" s="18" t="s">
        <v>40</v>
      </c>
      <c r="J214" s="18" t="s">
        <v>60</v>
      </c>
      <c r="K214" t="s">
        <v>44</v>
      </c>
      <c r="M214" s="15" t="s">
        <v>841</v>
      </c>
    </row>
    <row r="215" spans="1:13" ht="25.35">
      <c r="A215" s="18" t="s">
        <v>785</v>
      </c>
      <c r="B215" s="18" t="s">
        <v>51</v>
      </c>
      <c r="C215" s="18" t="s">
        <v>52</v>
      </c>
      <c r="D215" s="34">
        <v>12</v>
      </c>
      <c r="E215" s="35"/>
      <c r="F215" s="34">
        <v>10</v>
      </c>
      <c r="G215" s="36" t="s">
        <v>571</v>
      </c>
      <c r="H215" s="36" t="s">
        <v>572</v>
      </c>
      <c r="I215" s="18" t="s">
        <v>40</v>
      </c>
      <c r="J215" s="18"/>
      <c r="K215" t="s">
        <v>44</v>
      </c>
      <c r="L215" s="15" t="s">
        <v>835</v>
      </c>
      <c r="M215" s="58"/>
    </row>
    <row r="216" spans="1:13">
      <c r="A216" s="18" t="s">
        <v>854</v>
      </c>
      <c r="B216" s="18" t="s">
        <v>184</v>
      </c>
      <c r="C216" s="18" t="s">
        <v>71</v>
      </c>
      <c r="D216">
        <v>30</v>
      </c>
      <c r="E216" t="s">
        <v>796</v>
      </c>
      <c r="F216">
        <v>15</v>
      </c>
      <c r="G216" s="15" t="s">
        <v>797</v>
      </c>
      <c r="H216" s="15" t="s">
        <v>798</v>
      </c>
      <c r="I216" s="18" t="s">
        <v>40</v>
      </c>
      <c r="K216" t="s">
        <v>44</v>
      </c>
      <c r="L216" s="15" t="s">
        <v>856</v>
      </c>
      <c r="M216" s="58" t="s">
        <v>842</v>
      </c>
    </row>
    <row r="217" spans="1:13">
      <c r="A217" s="18" t="s">
        <v>855</v>
      </c>
      <c r="B217" s="18" t="s">
        <v>70</v>
      </c>
      <c r="C217" s="18" t="s">
        <v>71</v>
      </c>
      <c r="D217">
        <v>116</v>
      </c>
      <c r="E217" t="s">
        <v>472</v>
      </c>
      <c r="F217">
        <v>1</v>
      </c>
      <c r="G217" s="15" t="s">
        <v>832</v>
      </c>
      <c r="H217" s="15" t="s">
        <v>833</v>
      </c>
      <c r="I217" s="18" t="s">
        <v>41</v>
      </c>
      <c r="K217" t="s">
        <v>44</v>
      </c>
      <c r="M217" s="15" t="s">
        <v>841</v>
      </c>
    </row>
  </sheetData>
  <autoFilter ref="A1:O216" xr:uid="{00000000-0009-0000-0000-000001000000}"/>
  <phoneticPr fontId="19" type="noConversion"/>
  <conditionalFormatting sqref="A2:A1048576">
    <cfRule type="expression" dxfId="7" priority="6">
      <formula>$K2="Accepted"</formula>
    </cfRule>
    <cfRule type="expression" dxfId="6" priority="7">
      <formula>$K2="Rejected"</formula>
    </cfRule>
    <cfRule type="expression" dxfId="5" priority="8">
      <formula>$K2="Revised"</formula>
    </cfRule>
  </conditionalFormatting>
  <conditionalFormatting sqref="K2:K1048576">
    <cfRule type="cellIs" dxfId="4" priority="1" operator="equal">
      <formula>"Accepted"</formula>
    </cfRule>
    <cfRule type="cellIs" dxfId="3" priority="2" operator="equal">
      <formula>"Revised"</formula>
    </cfRule>
    <cfRule type="cellIs" dxfId="2" priority="3" operator="equal">
      <formula>"Rejected"</formula>
    </cfRule>
  </conditionalFormatting>
  <conditionalFormatting sqref="L2:L60 L62 L65:L67 L69:L89 L91:L94 L96:L132 L134:L1048576">
    <cfRule type="expression" dxfId="1" priority="4">
      <formula>AND(OR($K2="Revised", $K2="Rejected"),$L2="")</formula>
    </cfRule>
    <cfRule type="expression" dxfId="0" priority="5">
      <formula>AND($K2="Accepted", $L2&lt;&gt;"")</formula>
    </cfRule>
  </conditionalFormatting>
  <dataValidations count="4">
    <dataValidation type="list" operator="equal" allowBlank="1" showErrorMessage="1" sqref="K216:K1001" xr:uid="{BDAD939C-1BF2-4700-AFCB-6D4B2929284A}">
      <formula1>"Accepted,Revised,Rejected"</formula1>
      <formula2>0</formula2>
    </dataValidation>
    <dataValidation type="list" operator="equal" allowBlank="1" showErrorMessage="1" sqref="J71:J1000 J2:J61" xr:uid="{35BF49D4-3B61-4CEE-9738-F18967F9634B}">
      <formula1>"Yes,No"</formula1>
      <formula2>0</formula2>
    </dataValidation>
    <dataValidation type="list" operator="equal" allowBlank="1" showErrorMessage="1" sqref="I71:I1000 I2:I55 I57:I61" xr:uid="{85BD7E18-B310-4838-AD70-563B378EE46E}">
      <formula1>"Editorial,Technical,General"</formula1>
      <formula2>0</formula2>
    </dataValidation>
    <dataValidation operator="equal" allowBlank="1" showErrorMessage="1" sqref="A2:A217" xr:uid="{B594ECE4-6D40-497A-BE1E-FDDD4C43FFF8}">
      <formula1>0</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4"/>
  <sheetViews>
    <sheetView showGridLines="0" zoomScaleNormal="100" workbookViewId="0">
      <selection activeCell="A4" sqref="A4"/>
    </sheetView>
  </sheetViews>
  <sheetFormatPr defaultColWidth="11.46875" defaultRowHeight="12.7"/>
  <cols>
    <col min="1" max="1" width="5.3515625" customWidth="1"/>
    <col min="2" max="2" width="13.17578125" customWidth="1"/>
    <col min="3" max="11" width="13" customWidth="1"/>
    <col min="14" max="14" width="16.3515625" customWidth="1"/>
  </cols>
  <sheetData>
    <row r="2" spans="2:11" ht="25">
      <c r="B2" s="27"/>
      <c r="C2" s="27"/>
      <c r="D2" s="64" t="s">
        <v>29</v>
      </c>
      <c r="E2" s="64"/>
      <c r="F2" s="64"/>
      <c r="G2" s="64"/>
      <c r="H2" s="64" t="s">
        <v>37</v>
      </c>
      <c r="I2" s="64"/>
      <c r="J2" s="64"/>
      <c r="K2" s="64"/>
    </row>
    <row r="3" spans="2:11" ht="15.35">
      <c r="B3" s="28" t="s">
        <v>38</v>
      </c>
      <c r="C3" s="29" t="s">
        <v>39</v>
      </c>
      <c r="D3" s="29" t="s">
        <v>40</v>
      </c>
      <c r="E3" s="29" t="s">
        <v>41</v>
      </c>
      <c r="F3" s="29" t="s">
        <v>42</v>
      </c>
      <c r="G3" s="29" t="s">
        <v>43</v>
      </c>
      <c r="H3" s="29" t="s">
        <v>44</v>
      </c>
      <c r="I3" s="29" t="s">
        <v>45</v>
      </c>
      <c r="J3" s="29" t="s">
        <v>46</v>
      </c>
      <c r="K3" s="29" t="s">
        <v>47</v>
      </c>
    </row>
    <row r="4" spans="2:11" ht="15">
      <c r="B4" s="30" t="s">
        <v>786</v>
      </c>
      <c r="C4" s="31">
        <f t="shared" ref="C4:C14" ca="1" si="0">IF($B4="","",COUNTIF(INDIRECT(CONCATENATE($B4,"!",IF(INDIRECT(CONCATENATE($B4, "!I", IF(INDIRECT(CONCATENATE($B4, "!A1"))="Comment ID", 1,2)))="Category", "G","H"),IF(INDIRECT(CONCATENATE($B4, "!A1"))="Comment ID", 2,3),":",IF(INDIRECT(CONCATENATE($B4, "!I", IF(INDIRECT(CONCATENATE($B4, "!A1"))="Comment ID", 1,2)))="Category", "G","H"),"99999")), "&lt;&gt;"))</f>
        <v>216</v>
      </c>
      <c r="D4" s="31">
        <f t="shared" ref="D4:D14" ca="1" si="1">IF($B4="","",COUNTIF(INDIRECT(CONCATENATE($B4,"!",IF(INDIRECT(CONCATENATE($B4, "!I", IF(INDIRECT(CONCATENATE($B4, "!A1"))="Comment ID", 1,2)))="Category", "I","J"),IF(INDIRECT(CONCATENATE($B4, "!A1"))="Comment ID", 2,3),":",IF(INDIRECT(CONCATENATE($B4, "!I", IF(INDIRECT(CONCATENATE($B4, "!A1"))="Comment ID", 1,2)))="Category", "I","J"),"99999")), "Editorial"))</f>
        <v>137</v>
      </c>
      <c r="E4" s="31">
        <f t="shared" ref="E4:E14" ca="1" si="2">IF($B4="","",COUNTIF(INDIRECT(CONCATENATE($B4,"!",IF(INDIRECT(CONCATENATE($B4, "!I", IF(INDIRECT(CONCATENATE($B4, "!A1"))="Comment ID", 1,2)))="Category", "I","J"),IF(INDIRECT(CONCATENATE($B4, "!A1"))="Comment ID", 2,3),":",IF(INDIRECT(CONCATENATE($B4, "!I", IF(INDIRECT(CONCATENATE($B4, "!A1"))="Comment ID", 1,2)))="Category", "I","J"),"99999")), "Technical"))</f>
        <v>57</v>
      </c>
      <c r="F4" s="31">
        <f t="shared" ref="F4:F14" ca="1" si="3">IF($B4="","",COUNTIF(INDIRECT(CONCATENATE($B4,"!",IF(INDIRECT(CONCATENATE($B4, "!I", IF(INDIRECT(CONCATENATE($B4, "!A1"))="Comment ID", 1,2)))="Category", "I","J"),IF(INDIRECT(CONCATENATE($B4, "!A1"))="Comment ID", 2,3),":",IF(INDIRECT(CONCATENATE($B4, "!I", IF(INDIRECT(CONCATENATE($B4, "!A1"))="Comment ID", 1,2)))="Category", "I","J"),"99999")), "General"))</f>
        <v>1</v>
      </c>
      <c r="G4" s="31">
        <f t="shared" ref="G4:G14" ca="1" si="4">IF($B4="","",C4-SUM(D4:F4))</f>
        <v>21</v>
      </c>
      <c r="H4" s="31">
        <f t="shared" ref="H4:H14" ca="1" si="5">IF($B4="","",COUNTIF(INDIRECT(CONCATENATE($B4,"!",IF(INDIRECT(CONCATENATE($B4, "!I", IF(INDIRECT(CONCATENATE($B4, "!A1"))="Comment ID", 1,2)))="Category", "K","L"),IF(INDIRECT(CONCATENATE($B4, "!A1"))="Comment ID", 2,3),":",IF(INDIRECT(CONCATENATE($B4, "!I", IF(INDIRECT(CONCATENATE($B4, "!A1"))="Comment ID", 1,2)))="Category", "K","L"),"99999")), "Accepted"))</f>
        <v>152</v>
      </c>
      <c r="I4" s="31">
        <f t="shared" ref="I4:I14" ca="1" si="6">IF($B4="","",COUNTIF(INDIRECT(CONCATENATE($B4,"!",IF(INDIRECT(CONCATENATE($B4, "!I", IF(INDIRECT(CONCATENATE($B4, "!A1"))="Comment ID", 1,2)))="Category", "K","L"),IF(INDIRECT(CONCATENATE($B4, "!A1"))="Comment ID", 2,3),":",IF(INDIRECT(CONCATENATE($B4, "!I", IF(INDIRECT(CONCATENATE($B4, "!A1"))="Comment ID", 1,2)))="Category", "K","L"),"99999")), "Revised"))</f>
        <v>61</v>
      </c>
      <c r="J4" s="31">
        <f t="shared" ref="J4:J14" ca="1" si="7">IF($B4="","",COUNTIF(INDIRECT(CONCATENATE($B4,"!",IF(INDIRECT(CONCATENATE($B4, "!I", IF(INDIRECT(CONCATENATE($B4, "!A1"))="Comment ID", 1,2)))="Category", "K","L"),IF(INDIRECT(CONCATENATE($B4, "!A1"))="Comment ID", 2,3),":",IF(INDIRECT(CONCATENATE($B4, "!I", IF(INDIRECT(CONCATENATE($B4, "!A1"))="Comment ID", 1,2)))="Category", "K","L"),"99999")), "Rejected"))</f>
        <v>3</v>
      </c>
      <c r="K4" s="31">
        <f t="shared" ref="K4:K14" ca="1" si="8">IF($B4="","",C4-SUM(H4:J4))</f>
        <v>0</v>
      </c>
    </row>
    <row r="5" spans="2:11" ht="15">
      <c r="B5" s="32"/>
      <c r="C5" s="33" t="str">
        <f t="shared" ca="1" si="0"/>
        <v/>
      </c>
      <c r="D5" s="33" t="str">
        <f t="shared" ca="1" si="1"/>
        <v/>
      </c>
      <c r="E5" s="33" t="str">
        <f t="shared" ca="1" si="2"/>
        <v/>
      </c>
      <c r="F5" s="33" t="str">
        <f t="shared" ca="1" si="3"/>
        <v/>
      </c>
      <c r="G5" s="33" t="str">
        <f t="shared" si="4"/>
        <v/>
      </c>
      <c r="H5" s="33" t="str">
        <f t="shared" ca="1" si="5"/>
        <v/>
      </c>
      <c r="I5" s="33" t="str">
        <f t="shared" ca="1" si="6"/>
        <v/>
      </c>
      <c r="J5" s="33" t="str">
        <f t="shared" ca="1" si="7"/>
        <v/>
      </c>
      <c r="K5" s="33" t="str">
        <f t="shared" si="8"/>
        <v/>
      </c>
    </row>
    <row r="6" spans="2:11" ht="15">
      <c r="B6" s="30"/>
      <c r="C6" s="31" t="str">
        <f t="shared" ca="1" si="0"/>
        <v/>
      </c>
      <c r="D6" s="31" t="str">
        <f t="shared" ca="1" si="1"/>
        <v/>
      </c>
      <c r="E6" s="31" t="str">
        <f t="shared" ca="1" si="2"/>
        <v/>
      </c>
      <c r="F6" s="31" t="str">
        <f t="shared" ca="1" si="3"/>
        <v/>
      </c>
      <c r="G6" s="31" t="str">
        <f t="shared" si="4"/>
        <v/>
      </c>
      <c r="H6" s="31" t="str">
        <f t="shared" ca="1" si="5"/>
        <v/>
      </c>
      <c r="I6" s="31" t="str">
        <f t="shared" ca="1" si="6"/>
        <v/>
      </c>
      <c r="J6" s="31" t="str">
        <f t="shared" ca="1" si="7"/>
        <v/>
      </c>
      <c r="K6" s="31" t="str">
        <f t="shared" si="8"/>
        <v/>
      </c>
    </row>
    <row r="7" spans="2:11" ht="15">
      <c r="B7" s="32"/>
      <c r="C7" s="33" t="str">
        <f t="shared" ca="1" si="0"/>
        <v/>
      </c>
      <c r="D7" s="33" t="str">
        <f t="shared" ca="1" si="1"/>
        <v/>
      </c>
      <c r="E7" s="33" t="str">
        <f t="shared" ca="1" si="2"/>
        <v/>
      </c>
      <c r="F7" s="33" t="str">
        <f t="shared" ca="1" si="3"/>
        <v/>
      </c>
      <c r="G7" s="33" t="str">
        <f t="shared" si="4"/>
        <v/>
      </c>
      <c r="H7" s="33" t="str">
        <f t="shared" ca="1" si="5"/>
        <v/>
      </c>
      <c r="I7" s="33" t="str">
        <f t="shared" ca="1" si="6"/>
        <v/>
      </c>
      <c r="J7" s="33" t="str">
        <f t="shared" ca="1" si="7"/>
        <v/>
      </c>
      <c r="K7" s="33" t="str">
        <f t="shared" si="8"/>
        <v/>
      </c>
    </row>
    <row r="8" spans="2:11" ht="15">
      <c r="B8" s="30"/>
      <c r="C8" s="31" t="str">
        <f t="shared" ca="1" si="0"/>
        <v/>
      </c>
      <c r="D8" s="31" t="str">
        <f t="shared" ca="1" si="1"/>
        <v/>
      </c>
      <c r="E8" s="31" t="str">
        <f t="shared" ca="1" si="2"/>
        <v/>
      </c>
      <c r="F8" s="31" t="str">
        <f t="shared" ca="1" si="3"/>
        <v/>
      </c>
      <c r="G8" s="31" t="str">
        <f t="shared" si="4"/>
        <v/>
      </c>
      <c r="H8" s="31" t="str">
        <f t="shared" ca="1" si="5"/>
        <v/>
      </c>
      <c r="I8" s="31" t="str">
        <f t="shared" ca="1" si="6"/>
        <v/>
      </c>
      <c r="J8" s="31" t="str">
        <f t="shared" ca="1" si="7"/>
        <v/>
      </c>
      <c r="K8" s="31" t="str">
        <f t="shared" si="8"/>
        <v/>
      </c>
    </row>
    <row r="9" spans="2:11" ht="15">
      <c r="B9" s="32"/>
      <c r="C9" s="33" t="str">
        <f t="shared" ca="1" si="0"/>
        <v/>
      </c>
      <c r="D9" s="33" t="str">
        <f t="shared" ca="1" si="1"/>
        <v/>
      </c>
      <c r="E9" s="33" t="str">
        <f t="shared" ca="1" si="2"/>
        <v/>
      </c>
      <c r="F9" s="33" t="str">
        <f t="shared" ca="1" si="3"/>
        <v/>
      </c>
      <c r="G9" s="33" t="str">
        <f t="shared" si="4"/>
        <v/>
      </c>
      <c r="H9" s="33" t="str">
        <f t="shared" ca="1" si="5"/>
        <v/>
      </c>
      <c r="I9" s="33" t="str">
        <f t="shared" ca="1" si="6"/>
        <v/>
      </c>
      <c r="J9" s="33" t="str">
        <f t="shared" ca="1" si="7"/>
        <v/>
      </c>
      <c r="K9" s="33" t="str">
        <f t="shared" si="8"/>
        <v/>
      </c>
    </row>
    <row r="10" spans="2:11" ht="15">
      <c r="B10" s="30"/>
      <c r="C10" s="31" t="str">
        <f t="shared" ca="1" si="0"/>
        <v/>
      </c>
      <c r="D10" s="31" t="str">
        <f t="shared" ca="1" si="1"/>
        <v/>
      </c>
      <c r="E10" s="31" t="str">
        <f t="shared" ca="1" si="2"/>
        <v/>
      </c>
      <c r="F10" s="31" t="str">
        <f t="shared" ca="1" si="3"/>
        <v/>
      </c>
      <c r="G10" s="31" t="str">
        <f t="shared" si="4"/>
        <v/>
      </c>
      <c r="H10" s="31" t="str">
        <f t="shared" ca="1" si="5"/>
        <v/>
      </c>
      <c r="I10" s="31" t="str">
        <f t="shared" ca="1" si="6"/>
        <v/>
      </c>
      <c r="J10" s="31" t="str">
        <f t="shared" ca="1" si="7"/>
        <v/>
      </c>
      <c r="K10" s="31" t="str">
        <f t="shared" si="8"/>
        <v/>
      </c>
    </row>
    <row r="11" spans="2:11" ht="15">
      <c r="B11" s="32"/>
      <c r="C11" s="33" t="str">
        <f t="shared" ca="1" si="0"/>
        <v/>
      </c>
      <c r="D11" s="33" t="str">
        <f t="shared" ca="1" si="1"/>
        <v/>
      </c>
      <c r="E11" s="33" t="str">
        <f t="shared" ca="1" si="2"/>
        <v/>
      </c>
      <c r="F11" s="33" t="str">
        <f t="shared" ca="1" si="3"/>
        <v/>
      </c>
      <c r="G11" s="33" t="str">
        <f t="shared" si="4"/>
        <v/>
      </c>
      <c r="H11" s="33" t="str">
        <f t="shared" ca="1" si="5"/>
        <v/>
      </c>
      <c r="I11" s="33" t="str">
        <f t="shared" ca="1" si="6"/>
        <v/>
      </c>
      <c r="J11" s="33" t="str">
        <f t="shared" ca="1" si="7"/>
        <v/>
      </c>
      <c r="K11" s="33" t="str">
        <f t="shared" si="8"/>
        <v/>
      </c>
    </row>
    <row r="12" spans="2:11" ht="15">
      <c r="B12" s="30"/>
      <c r="C12" s="31" t="str">
        <f t="shared" ca="1" si="0"/>
        <v/>
      </c>
      <c r="D12" s="31" t="str">
        <f t="shared" ca="1" si="1"/>
        <v/>
      </c>
      <c r="E12" s="31" t="str">
        <f t="shared" ca="1" si="2"/>
        <v/>
      </c>
      <c r="F12" s="31" t="str">
        <f t="shared" ca="1" si="3"/>
        <v/>
      </c>
      <c r="G12" s="31" t="str">
        <f t="shared" si="4"/>
        <v/>
      </c>
      <c r="H12" s="31" t="str">
        <f t="shared" ca="1" si="5"/>
        <v/>
      </c>
      <c r="I12" s="31" t="str">
        <f t="shared" ca="1" si="6"/>
        <v/>
      </c>
      <c r="J12" s="31" t="str">
        <f t="shared" ca="1" si="7"/>
        <v/>
      </c>
      <c r="K12" s="31" t="str">
        <f t="shared" si="8"/>
        <v/>
      </c>
    </row>
    <row r="13" spans="2:11" ht="15">
      <c r="B13" s="32"/>
      <c r="C13" s="33" t="str">
        <f t="shared" ca="1" si="0"/>
        <v/>
      </c>
      <c r="D13" s="33" t="str">
        <f t="shared" ca="1" si="1"/>
        <v/>
      </c>
      <c r="E13" s="33" t="str">
        <f t="shared" ca="1" si="2"/>
        <v/>
      </c>
      <c r="F13" s="33" t="str">
        <f t="shared" ca="1" si="3"/>
        <v/>
      </c>
      <c r="G13" s="33" t="str">
        <f t="shared" si="4"/>
        <v/>
      </c>
      <c r="H13" s="33" t="str">
        <f t="shared" ca="1" si="5"/>
        <v/>
      </c>
      <c r="I13" s="33" t="str">
        <f t="shared" ca="1" si="6"/>
        <v/>
      </c>
      <c r="J13" s="33" t="str">
        <f t="shared" ca="1" si="7"/>
        <v/>
      </c>
      <c r="K13" s="33" t="str">
        <f t="shared" si="8"/>
        <v/>
      </c>
    </row>
    <row r="14" spans="2:11" ht="15">
      <c r="B14" s="30"/>
      <c r="C14" s="31" t="str">
        <f t="shared" ca="1" si="0"/>
        <v/>
      </c>
      <c r="D14" s="31" t="str">
        <f t="shared" ca="1" si="1"/>
        <v/>
      </c>
      <c r="E14" s="31" t="str">
        <f t="shared" ca="1" si="2"/>
        <v/>
      </c>
      <c r="F14" s="31" t="str">
        <f t="shared" ca="1" si="3"/>
        <v/>
      </c>
      <c r="G14" s="31" t="str">
        <f t="shared" si="4"/>
        <v/>
      </c>
      <c r="H14" s="31" t="str">
        <f t="shared" ca="1" si="5"/>
        <v/>
      </c>
      <c r="I14" s="31" t="str">
        <f t="shared" ca="1" si="6"/>
        <v/>
      </c>
      <c r="J14" s="31" t="str">
        <f t="shared" ca="1" si="7"/>
        <v/>
      </c>
      <c r="K14" s="31" t="str">
        <f t="shared" si="8"/>
        <v/>
      </c>
    </row>
  </sheetData>
  <mergeCells count="2">
    <mergeCell ref="D2:G2"/>
    <mergeCell ref="H2:K2"/>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22665</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LBxxx_template</vt:lpstr>
      <vt:lpstr>LB201</vt:lpstr>
      <vt:lpstr>Statistics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Godfrey, Tim</cp:lastModifiedBy>
  <cp:revision>21</cp:revision>
  <dcterms:created xsi:type="dcterms:W3CDTF">2012-07-21T16:42:55Z</dcterms:created>
  <dcterms:modified xsi:type="dcterms:W3CDTF">2024-03-12T20:46:45Z</dcterms:modified>
  <dc:language>en-US</dc:language>
</cp:coreProperties>
</file>