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66925"/>
  <mc:AlternateContent xmlns:mc="http://schemas.openxmlformats.org/markup-compatibility/2006">
    <mc:Choice Requires="x15">
      <x15ac:absPath xmlns:x15ac="http://schemas.microsoft.com/office/spreadsheetml/2010/11/ac" url="D:\Standards Bodies\IEEE\802.15\802.15.4ab\Comments Collection\"/>
    </mc:Choice>
  </mc:AlternateContent>
  <xr:revisionPtr revIDLastSave="0" documentId="13_ncr:1_{94804EB8-C645-4344-919C-FEEF01FF4727}" xr6:coauthVersionLast="36" xr6:coauthVersionMax="36" xr10:uidLastSave="{00000000-0000-0000-0000-000000000000}"/>
  <bookViews>
    <workbookView xWindow="28680" yWindow="-120" windowWidth="29040" windowHeight="15720" xr2:uid="{653D3504-2DC9-466E-87D2-CDDFF92CBC36}"/>
  </bookViews>
  <sheets>
    <sheet name="Comments" sheetId="1" r:id="rId1"/>
    <sheet name="Progress-Status" sheetId="2" r:id="rId2"/>
    <sheet name="Categories" sheetId="5" r:id="rId3"/>
    <sheet name="Detailed Status" sheetId="3" r:id="rId4"/>
  </sheets>
  <definedNames>
    <definedName name="_xlnm._FilterDatabase" localSheetId="0" hidden="1">Comments!$A$1:$V$927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6" i="3" l="1"/>
  <c r="AA6" i="3"/>
  <c r="Z6" i="3"/>
  <c r="Y6" i="3"/>
  <c r="X6" i="3"/>
  <c r="W6" i="3"/>
  <c r="V22" i="2" l="1"/>
  <c r="H5" i="2" l="1"/>
  <c r="T6" i="3" l="1"/>
  <c r="S22" i="2"/>
  <c r="N22" i="2"/>
  <c r="K22" i="2"/>
  <c r="G2" i="3" l="1"/>
  <c r="B2" i="3"/>
  <c r="E2" i="3"/>
  <c r="AF6" i="3"/>
  <c r="AE6" i="3"/>
  <c r="AD6" i="3"/>
  <c r="AC6" i="3"/>
  <c r="AB6" i="3"/>
  <c r="V6" i="3"/>
  <c r="U6" i="3"/>
  <c r="S6" i="3"/>
  <c r="R6" i="3"/>
  <c r="Q6" i="3"/>
  <c r="O6" i="3"/>
  <c r="N6" i="3"/>
  <c r="M6" i="3"/>
  <c r="L6" i="3"/>
  <c r="K6" i="3"/>
  <c r="T22" i="2" l="1"/>
  <c r="Q22" i="2" l="1"/>
  <c r="P22" i="2"/>
  <c r="O22" i="2"/>
  <c r="L22" i="2"/>
  <c r="J22" i="2"/>
  <c r="I22" i="2"/>
  <c r="H22" i="2"/>
  <c r="G22" i="2"/>
  <c r="F22" i="2"/>
  <c r="E22" i="2"/>
  <c r="D22" i="2"/>
  <c r="C22" i="2"/>
  <c r="B22" i="2"/>
  <c r="W22" i="2" l="1"/>
  <c r="L5" i="2"/>
  <c r="K5" i="2"/>
  <c r="Q5" i="2"/>
  <c r="P5" i="2"/>
  <c r="O5" i="2"/>
  <c r="N5" i="2"/>
  <c r="G5" i="2" l="1"/>
  <c r="F5" i="2"/>
  <c r="E5" i="2"/>
  <c r="D5" i="2"/>
  <c r="B5" i="2"/>
  <c r="S5" i="2" l="1"/>
  <c r="S9" i="2" s="1"/>
  <c r="C5" i="2"/>
  <c r="E9" i="2"/>
  <c r="F9" i="2"/>
  <c r="D9" i="2"/>
  <c r="G9" i="2"/>
  <c r="H9" i="2"/>
  <c r="I5" i="2"/>
  <c r="I9" i="2" s="1"/>
  <c r="K7" i="2"/>
  <c r="K9" i="2" s="1"/>
  <c r="E7" i="2"/>
  <c r="D7" i="2" s="1"/>
  <c r="Q9" i="2"/>
  <c r="N9" i="2"/>
  <c r="O9" i="2"/>
  <c r="P9" i="2"/>
  <c r="K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L4" authorId="0" shapeId="0" xr:uid="{7F02D932-2BB7-45DB-8B21-129AF95F36A9}">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<sst xmlns="http://schemas.openxmlformats.org/spreadsheetml/2006/main" count="8518" uniqueCount="1822">
  <si>
    <t>Editorial</t>
  </si>
  <si>
    <t>Name</t>
  </si>
  <si>
    <t>Affiliation</t>
  </si>
  <si>
    <t>Page</t>
  </si>
  <si>
    <t>Sub-clause</t>
  </si>
  <si>
    <t>Line #</t>
  </si>
  <si>
    <t>Comment</t>
  </si>
  <si>
    <t>Proposed Change</t>
  </si>
  <si>
    <t>Category</t>
  </si>
  <si>
    <t>Must Be Satisfied?</t>
  </si>
  <si>
    <t>Li-Hsiang Sun</t>
  </si>
  <si>
    <t>MediaTek</t>
  </si>
  <si>
    <t>Technical</t>
  </si>
  <si>
    <t>as in comment</t>
  </si>
  <si>
    <t>6.6.3.3</t>
  </si>
  <si>
    <t>3.2</t>
  </si>
  <si>
    <t>16.8.2</t>
  </si>
  <si>
    <t>33.3.4</t>
  </si>
  <si>
    <t>Disposition Detail</t>
  </si>
  <si>
    <t>Disposition Status (Accepted, Rejected, Revised)</t>
  </si>
  <si>
    <t>Comment ID</t>
  </si>
  <si>
    <t>Comment #</t>
  </si>
  <si>
    <t>Style</t>
  </si>
  <si>
    <t>Index #</t>
  </si>
  <si>
    <t>Vote</t>
  </si>
  <si>
    <t>File</t>
  </si>
  <si>
    <t>Vinod Kristem</t>
  </si>
  <si>
    <t>Apple</t>
  </si>
  <si>
    <t>16.1</t>
  </si>
  <si>
    <t>16.2.6.2</t>
  </si>
  <si>
    <t>16.2.11.1</t>
  </si>
  <si>
    <t>As in comment</t>
  </si>
  <si>
    <t>Xiliang Luo</t>
  </si>
  <si>
    <t>11.1.3.15</t>
  </si>
  <si>
    <t>13.2.5</t>
  </si>
  <si>
    <t>Notes</t>
  </si>
  <si>
    <t>Editor Notes</t>
  </si>
  <si>
    <t>Assignee</t>
  </si>
  <si>
    <t>Editor Status DONE, Ready, N/A)</t>
  </si>
  <si>
    <t>Pooria Pakrooh</t>
  </si>
  <si>
    <t>Qualcomm</t>
  </si>
  <si>
    <t>General</t>
  </si>
  <si>
    <t>6.2.2.2</t>
  </si>
  <si>
    <t>8.4.3</t>
  </si>
  <si>
    <t>16.2.1</t>
  </si>
  <si>
    <t>16.2.7.3</t>
  </si>
  <si>
    <t>16.2.10</t>
  </si>
  <si>
    <t>Carlos Aldana</t>
  </si>
  <si>
    <t>Alex Krebs</t>
  </si>
  <si>
    <t>Accepted</t>
  </si>
  <si>
    <t>Rejected</t>
  </si>
  <si>
    <t>Editor</t>
  </si>
  <si>
    <t>Revised</t>
  </si>
  <si>
    <t>Riku Pirhonen</t>
  </si>
  <si>
    <t>NXP Semiconductors</t>
  </si>
  <si>
    <t>Carlos</t>
  </si>
  <si>
    <t>Alex</t>
  </si>
  <si>
    <t>Comments and Resolution Status</t>
  </si>
  <si>
    <t>Draft editing Status</t>
  </si>
  <si>
    <t># with Blank resolution</t>
  </si>
  <si>
    <t># with non-blank resolution</t>
  </si>
  <si>
    <t># with "Rejected" resolution</t>
  </si>
  <si>
    <t># with "Accepted" resolution</t>
  </si>
  <si>
    <t># with "Revised" resolution</t>
  </si>
  <si>
    <t>DONE</t>
  </si>
  <si>
    <t>N/A</t>
  </si>
  <si>
    <t>PART</t>
  </si>
  <si>
    <t>Ready</t>
  </si>
  <si>
    <t>ISSUE</t>
  </si>
  <si>
    <t>ASSIGNED</t>
  </si>
  <si>
    <t>Blanks</t>
  </si>
  <si>
    <t>Done + N/A</t>
  </si>
  <si>
    <t>of total</t>
  </si>
  <si>
    <t># Assigned</t>
  </si>
  <si>
    <t># No Resolution, not Assigned</t>
  </si>
  <si>
    <t>Rojan</t>
  </si>
  <si>
    <t>Ben</t>
  </si>
  <si>
    <t>Billy</t>
  </si>
  <si>
    <t>Xiliang</t>
  </si>
  <si>
    <t>Larry</t>
  </si>
  <si>
    <t>Assigned Comments</t>
  </si>
  <si>
    <t>Carl</t>
  </si>
  <si>
    <t>Blank</t>
  </si>
  <si>
    <t>Assigned</t>
  </si>
  <si>
    <t>Waiting</t>
  </si>
  <si>
    <t>Editor Status</t>
  </si>
  <si>
    <t>Resolution</t>
  </si>
  <si>
    <t>Unassigned</t>
  </si>
  <si>
    <t>SUM</t>
  </si>
  <si>
    <t>Total #  Comments</t>
  </si>
  <si>
    <t>10.31.3.5</t>
  </si>
  <si>
    <t>10.31.9.3</t>
  </si>
  <si>
    <t>10.31.9.12</t>
  </si>
  <si>
    <t>10.38.3.1</t>
  </si>
  <si>
    <t>10.38.10.2.1</t>
  </si>
  <si>
    <t>10.38.3.5.1</t>
  </si>
  <si>
    <t>10.38.3.3</t>
  </si>
  <si>
    <t>10.38.4.1</t>
  </si>
  <si>
    <t>10.38.4.2</t>
  </si>
  <si>
    <t>10.38.8.3</t>
  </si>
  <si>
    <t>10.38.9.1</t>
  </si>
  <si>
    <t>10.38.10.12</t>
  </si>
  <si>
    <t>10.38.9.2</t>
  </si>
  <si>
    <t>10.38.9.3</t>
  </si>
  <si>
    <t>10.38.9.4.2</t>
  </si>
  <si>
    <t>10.38.4.9.3</t>
  </si>
  <si>
    <t>10.38.9.4.3</t>
  </si>
  <si>
    <t>10.38.10.37</t>
  </si>
  <si>
    <t>10.38.10.3.8</t>
  </si>
  <si>
    <t>10.38.11.1</t>
  </si>
  <si>
    <t>10.38.10.3.15</t>
  </si>
  <si>
    <t>10.38.10.4</t>
  </si>
  <si>
    <t>10.38.10.11</t>
  </si>
  <si>
    <t>10.38.10.20.1</t>
  </si>
  <si>
    <t>Change to "When block assignment scheduling or bitmap-based block scheduling (as specified by the Scheduling IE, defined in 10.31.9.10)
is not used," or revise the requirement as suggested in the next CID</t>
  </si>
  <si>
    <t>How does a controllee know block assignment scheduling is not used? Does it need to search for every slot in a hyperblock to make sure no scheduling IE with type 6 in a HBA round is addressed to it? Note in this case the controlee does not know the relative position of the current block from the start of hyperblock because current block index is not signaled. The timing of "first round of each ranging block" or "certain block of each hyperblock" for possible HBA round may be difficult to determine</t>
  </si>
  <si>
    <t>Remove the dependency to block assignment scheduling.
A controllee uses the presence of a second RR IE and the absence of ERR IE in a round to determine that it should hop within the same block index in the next hyperblock
or upper layer signaling is used to indicate round hopping is within the same block</t>
  </si>
  <si>
    <t>"The RR IE is only used in block-based mode." contradicts with L14</t>
  </si>
  <si>
    <t>remove L13</t>
  </si>
  <si>
    <t xml:space="preserve">"The RR IE is used in block-based mode and in hyper block mode without block assignment scheduling." should Bitmap-based block scheduling also be excluded for hopping within the same block index?  </t>
  </si>
  <si>
    <t>Change L14 to "The RR IE is used in block-based mode and in hyper block mode with neither block assignment scheduling nor bitmap-based scheduling". 
Change L2 to "In hyper block mode, when neither block assignment scheduling (as described in 10.31.9.10 Scheduling IE) nor bitmap-based block scheduling is used, the Ranging Block Index field is assumed to specify Hyper Block Index for the ranging hyper block 4 and controlee may assume the block index will be the same with previous hyper block."</t>
  </si>
  <si>
    <t>There seems to be 2 modes using ERR IE, Hopping Mode=0 or 1. When hopping mode=0, how does a controllee determine the round index if it loses ERR IE and later receives a block assignment in a HBA round?</t>
  </si>
  <si>
    <t xml:space="preserve">for hopping mode=0, signal round index in addition to block index in HBA round </t>
  </si>
  <si>
    <t>The presence of ranging round duration and ranging slot duration should be specified such that
If Ranging Block Duration Units is 0, then both Ranging Round Duration and Ranging Slot duration must be present
If Ranging Block Duration Units is 1, and ERR IE (cross block round hopping) is not used, then Ranging Slot duration must be present
If Ranging Block Duration Units is 1 or 2 and ERR IE (cross block round hopping) is used, then both Ranging Round Duration and Ranging Slot duration must be present</t>
  </si>
  <si>
    <t xml:space="preserve">The title of 10.38.3 is "Narrowband MMS initialization and setup". It is not very clear whether it is part of Narrowband assisted (NBA) UWB MMS. Does this clause not apply to UWB driven UWB MMS? </t>
  </si>
  <si>
    <t>clarify this clause can be used for UWB-driven UWB MMS</t>
  </si>
  <si>
    <t>In Fig 25, how do Responder 1 or 2 know they are addressed by SOR? RPA hash is calculated using sender (initiator) IRK so both responders will think SOR is for itslef.
Similar situation in Poll msg in Figure 38</t>
  </si>
  <si>
    <t>unicast msg should use controlee IRK for calculating RPA hash</t>
  </si>
  <si>
    <t>There should be requirement based on the received SMC_TLV field</t>
  </si>
  <si>
    <t xml:space="preserve">add tx side requirements </t>
  </si>
  <si>
    <t>"The Start of Ranging Compact frame may contain all these fields."</t>
  </si>
  <si>
    <t>change to shall</t>
  </si>
  <si>
    <t>"Each Start of Ranging Compact frame specifies the corresponding ranging configurations
and the time offset between the first symbol of the Start of Ranging Compact frame and the first symbol of the One-to-one Poll Compact frame addressed to the corresponding responder in the first ranging block" shouldn't it be one-to-many Poll Compact frame?</t>
  </si>
  <si>
    <t>change to one-to-many Poll Compact frame addressed to all responders</t>
  </si>
  <si>
    <t>ranging control slots' are not defined, only used once in draft and 2 ranging control slots durations can be different</t>
  </si>
  <si>
    <t>change to "includes  (macMmsRcpPollNSlots +   macMmsRcpRespNSlots) ranging slots</t>
  </si>
  <si>
    <t xml:space="preserve">"If the responder receives a poll Compact frame from the initiator with a request to suggest short-term operating parameters and is not intending to send any measurement report in the current ranging round, then the response Compact frame transmitted by the responder shall include the
suggested short-term operating parameters. "
Responder may need some time to ccome up with the suggested short term parameters such as NB Channel Map </t>
  </si>
  <si>
    <t>change shall to may in this paragraph and in p53L10</t>
  </si>
  <si>
    <t>"(c) All devices have requested to skip ranging for
the current ranging block during control phase."
What is signaling for responder to know all devices have requested to skip ranging?</t>
  </si>
  <si>
    <t>remove condition (c) on L12 and L16</t>
  </si>
  <si>
    <t>In Fig 35 'ranging slot' is used. 'ranging slot' is defined in p68L2, but in Table 9 duration of macMmsRcpPollNSlots, macMmsRcpRespNSlots, macMms1stReportNSlots, macMms2ndReportNSlots are not the same as a ranging slot</t>
  </si>
  <si>
    <t xml:space="preserve">In Fig 35 change 'Ranging slot' to 'initiator ranging slot(s)' and 'responder ranging slot(s)' </t>
  </si>
  <si>
    <t>" The macMmsNbChannelMap contains five parts: WLAN-
non-occupied channels in the UNII-3 band, WLAN-occupied channels in the UNII-3 band, WLAN-non-
occupied channels in the UNII-5 band, WLAN-occupied channels in the UNII-5 band, scaling factor. The
macMmsNbChannelMap shall be formatted (for transmission) as shown in Figure 36."</t>
  </si>
  <si>
    <t>the macMmsNbChannelMap should be updated to be the same as NB channel Map field used in messages and in Fig 43</t>
  </si>
  <si>
    <t>which message ID and message control correspond to 'Ranging Initiation Message'?</t>
  </si>
  <si>
    <t>define the control message shown in figure 37, 38 with specific message IDs and message control values</t>
  </si>
  <si>
    <t>In contention-based one-to-many ranging, there is no contention for the 1st responder. How the first responder is determined?</t>
  </si>
  <si>
    <t>add first responder identity in one-to-many Poll frame with msg ctrl =0x50</t>
  </si>
  <si>
    <t>If different responders join at different block, how do they hop to the same NB channel in a ranging round?</t>
  </si>
  <si>
    <t>Include block index in SOR message for late joining responders to sync with earlier responders</t>
  </si>
  <si>
    <t>for contention-based ranging it is like slotted aloha, there should be some requirements for the responder to determine the access probability based on the number of remaining responders</t>
  </si>
  <si>
    <t>add some requirements for responder to determine access probability, or add signaling for initiator to control the collision probability</t>
  </si>
  <si>
    <t>If RIF is used in Time Efficient one-to-many ranging, different responders must sync to the same value to initiators STSVcounter</t>
  </si>
  <si>
    <t>suggest to use block/slot index as part of STS counter and block index is signaled in one-to-many Poll compact frame, or the initial block index for an individual responder is signaled in a unicast SOR frame, for different responders to sync to the same counter value</t>
  </si>
  <si>
    <t xml:space="preserve">The time shift indication should be implicit if the each responder already knows its respective order for transmitting RESP and REPORT messages and the number of responders. </t>
  </si>
  <si>
    <t>remove Time Shit Indication</t>
  </si>
  <si>
    <t>One-to-many Initiator Report Compact frame with
the Message Control field set to 0x10 is not defined</t>
  </si>
  <si>
    <t>define message with the message control in 10.38.10</t>
  </si>
  <si>
    <t>The use of msg ctrl 0x10 in initiator report compact frame should be indicated in earlier frames such as SOR or one-to-many POLL so responder would base on that to determine the timing for transmitting REPORT frame</t>
  </si>
  <si>
    <t>There should be a CFO pre-correction accuracy requirement for transmission of RSF at the responder side to maintain low enough cross correlations between different RSFs at initiator side. In such case, the response messages in ranging slot 1,2 in Fig 41, 42 are not needed, and the ranging round can be made even shorter.</t>
  </si>
  <si>
    <t>" Control
phase is conducted in the UWB channel by transmitting a Data frame that carries the Scheduling IE" This should only be applicable to the  frame at slot 0?</t>
  </si>
  <si>
    <t>clarify the sentence is only for the frame from initiator</t>
  </si>
  <si>
    <t>which type of scheduling IE is used in this case?</t>
  </si>
  <si>
    <t>clarify the list type of the scheduling IE</t>
  </si>
  <si>
    <t>should be N&lt;=41</t>
  </si>
  <si>
    <t>should SYNC/SFD config used in Fig 21 for UWB driven MMS be included in Management/Ranging PHY/MAC config field? Or they are determined elsewhere?</t>
  </si>
  <si>
    <t>include the SYNC preamble code/PSR/SFD # in the ranging PHY/MAC config</t>
  </si>
  <si>
    <t xml:space="preserve">There should be a default value of ranging slot (called slots) in Table 9 because it is configurable via management MAC config. </t>
  </si>
  <si>
    <t>value 14 should not be in the range column of macMmsReportPhaseMode</t>
  </si>
  <si>
    <t xml:space="preserve">"selects Message Control=0x00 for Msg IDs (0x02-0x07)." 
This sentence should also indicate that msg ctrl 0x00 for these message IDs 
</t>
  </si>
  <si>
    <t>It is not clear whether SMC TLV are related to: 
1) the receiving capability to understand msg ID and ctrl from the peer, or 
2) in additionally to receving capability it also indicates that the sender of this field requires the peer to understand msg id and ctrl  indicated in SMC TLV  from the sender</t>
  </si>
  <si>
    <t>when SMC TLV in ADV_POLL, it is case 2), when SMC TLV in ADV_RESP, it is case 1)</t>
  </si>
  <si>
    <t>L14 and L18 about 5 octets of zeros are wrong</t>
  </si>
  <si>
    <t>remove description of 5 octets and refer to figure</t>
  </si>
  <si>
    <t>Fig 79, 80 caption message control 0x10 are wrong</t>
  </si>
  <si>
    <t>Change to 0x20</t>
  </si>
  <si>
    <t>are msg ctrl 0x30, 0x40 needed because initiator report are negotiated in initilization and setup phase</t>
  </si>
  <si>
    <t>remove these two msg ctrls</t>
  </si>
  <si>
    <t>The address should be the same for NB and UWB PHY if both types of Acquisition Compact frames are transmitted</t>
  </si>
  <si>
    <t xml:space="preserve">is preamble code index field also signals MMRS sequence code index? </t>
  </si>
  <si>
    <t>change to 'preamble code index/MMRS sequence code index'</t>
  </si>
  <si>
    <t>There are simulations in Nov 2023 802.15 and 802.11 sessions shown NB impact to wifi coex.  Suggest to adopt a mandatory LBT for NB transmission if aggregated NB duty cycle is more than a threshold</t>
  </si>
  <si>
    <t xml:space="preserve">There are many different scenarios that initiator and responder's phyHrpUwbStsVCounter may become out of sync, 
for example, an attacker may send a poll (currently unprotected) to trigger RIF transmissions from responder
for another example, RESP message is lost and responder advances its counter after sending RIFS while initiator does not increments its counter
In 4z RSSD IE can be used may be used to synchronize the values of V and the STS seed between HRP-ERDEVs
In MMS ranging, we currently do not have such mechanism. 
</t>
  </si>
  <si>
    <t>suggest if secure ranging is required, phyHrpUwbStsVCounter is constructed from an increasing counter (such as block/slot index) mainatined by the initiator and signaled to the responder. 
The counter signaling is carried in a protected message such as SOR or POLL to synchronize between initiator and one or more responders 
The RIFs from responder triggered by replaying of the protected message can be discarded by initiator due to outdated counter value
The protection of the counter prevents attacker to trigger RIFs to be generated based on future counter values</t>
  </si>
  <si>
    <t>"When block assignment scheduling (as specified by the Scheduling IE, defined in 10.31.9.10)
is not used,", should Bitmap-based block scheduling also be excluded (for hopping within the same block index)?</t>
  </si>
  <si>
    <t>Jinjing Jiang</t>
  </si>
  <si>
    <t>complete the sentence</t>
  </si>
  <si>
    <t xml:space="preserve">The number of Responders field specifies the number of responders that will be participatiing the ranging phase, which shall be set as the number of responders minus 1. </t>
  </si>
  <si>
    <t>The Responder Address list contains the list of Addresses of the Responders that will be participating the ranging phase.</t>
  </si>
  <si>
    <t>10.38..10.12</t>
  </si>
  <si>
    <t>21-23</t>
  </si>
  <si>
    <t>Tge Number of Respondrees fields shall be set as the numbers of respodners that participate in the ranging phase minus 1. The Slots Per Responder field shall be set as the number of slots for each sub-round minus 1. The Responder Address list contains the list of Addresses of the Responders that are participating the ranging phase, in which every address is 3 octets.</t>
  </si>
  <si>
    <t>8-10</t>
  </si>
  <si>
    <t>The Responder Address field contains the address of the responder that participates the ranging phase. The Start Slot Index fields shall be set as the index of the first slot of the sub-round. The End Slot Index shall be set as the index of the last slot of the sub-round.</t>
  </si>
  <si>
    <t>21-22</t>
  </si>
  <si>
    <t>The Number of Sub-Rounds fields shall be set as the number of sub-rounds that responders can contend minus 1. The Size of Sub-Rounds fields is the size of the Sub-Round minus 1.</t>
  </si>
  <si>
    <t>double comma</t>
  </si>
  <si>
    <t>Check if variable got lost, or remove comma otherwise</t>
  </si>
  <si>
    <t>7.2.2</t>
  </si>
  <si>
    <t>Reserved is crossed out</t>
  </si>
  <si>
    <t>remove crossed out Reserved</t>
  </si>
  <si>
    <t>9.3.2.4</t>
  </si>
  <si>
    <t>Uniqueness of Nonce not guaranteed for Hyperblock Mode 10.13.3.5</t>
  </si>
  <si>
    <t>Clarify how/if encryption applies/does not apply to Hyperblock mode. Alternatively, change 10.13.3.5 to clarify that Hyperblock mode must not use Compact frames.</t>
  </si>
  <si>
    <t>16-bit Round Index field is maybe unnecessarily long, since 10.38.10.3.10 defines 255 as max value.</t>
  </si>
  <si>
    <t>Reduce Round Index field length to 8 bits</t>
  </si>
  <si>
    <t>10.38.1</t>
  </si>
  <si>
    <t>24. 29-30</t>
  </si>
  <si>
    <t>The figure restricts the first slot length to 1 or 2ms, but macMmsRcpPollNSlots is up to 15 variable length slots (see Table-9, p.103)</t>
  </si>
  <si>
    <t>Figure 21: Remove gray "1 or 2 ms" and "1 ms" text and arrows. Line 29-30: remove "in the preceding millisecond".</t>
  </si>
  <si>
    <t>10.38.2</t>
  </si>
  <si>
    <t>incorrect statement</t>
  </si>
  <si>
    <t>change "are" to "may be" and  change "each UWB MMS packet transmission" to "packet transmissions".</t>
  </si>
  <si>
    <t>10.38.3.2</t>
  </si>
  <si>
    <t>"RESP" undefined/unreferenced</t>
  </si>
  <si>
    <t>replace "RESP" by a "ranging control response frame"</t>
  </si>
  <si>
    <t>10.38.3.4</t>
  </si>
  <si>
    <t>"all" may me misleading to require all fields to be changed simultaneously</t>
  </si>
  <si>
    <t>remove "all".</t>
  </si>
  <si>
    <t>SMC_TLVs apply to  all compact messages (previously changed already for responder in the following lines).</t>
  </si>
  <si>
    <t>replace "for each ... frame." to "for each Compact frame by referencing the supported Compact Frame ID values and their Message control values using the SMC_TLVs field".</t>
  </si>
  <si>
    <t>10.37.4</t>
  </si>
  <si>
    <t>replace "or" by "and"</t>
  </si>
  <si>
    <t>58, 59</t>
  </si>
  <si>
    <t>10.38.8.4.2</t>
  </si>
  <si>
    <t>32ff</t>
  </si>
  <si>
    <t>incorrect channel map</t>
  </si>
  <si>
    <t>remove last sentence of p.58 and Figure 36.</t>
  </si>
  <si>
    <t>generation frequency is decided by the initiator</t>
  </si>
  <si>
    <t>remove "generate and"</t>
  </si>
  <si>
    <t>10.38.10.3.7</t>
  </si>
  <si>
    <t>incorrect mathematical set definition</t>
  </si>
  <si>
    <t>replace "{" by "{y: "</t>
  </si>
  <si>
    <t>The value ranges are incorrect for some fields.</t>
  </si>
  <si>
    <t>Change Range values as specified in 10.38.10.3.10</t>
  </si>
  <si>
    <t>71,72,74</t>
  </si>
  <si>
    <t>17,3,5</t>
  </si>
  <si>
    <t>? needs to be defined</t>
  </si>
  <si>
    <t>change "?" to "variable"</t>
  </si>
  <si>
    <t>19,5,5,12</t>
  </si>
  <si>
    <t>SMC_TLVs description missing</t>
  </si>
  <si>
    <t>see external document DCN ???</t>
  </si>
  <si>
    <t>72,73,74,75</t>
  </si>
  <si>
    <t>19ff</t>
  </si>
  <si>
    <t>full stop missing</t>
  </si>
  <si>
    <t>terminate sentences with full stop.</t>
  </si>
  <si>
    <t>71ff</t>
  </si>
  <si>
    <t>all</t>
  </si>
  <si>
    <t>all compact messages are missing the first byte "Message ID".</t>
  </si>
  <si>
    <t>Add "Message ID" to all figures and a description referencing Table-1 and the correct value for each message.</t>
  </si>
  <si>
    <t>10.38.10.9</t>
  </si>
  <si>
    <t>Rounttriptime description missing</t>
  </si>
  <si>
    <t>Change line to "The Round-trip Time field is the the time difference between the RMARKERs of the POLL and the RESP MMS fragments measured at the initiator side in 1/499.2MHz resolution."</t>
  </si>
  <si>
    <t>10.38.10.10</t>
  </si>
  <si>
    <t>Reply-time description missing</t>
  </si>
  <si>
    <t>Change the line to "The Round-trip Time field is the the time difference between the RMARKERs of the POLL and the RESP MMS fragments measured at the responder side in 1/499.2MHz resolution."</t>
  </si>
  <si>
    <t>10.39.4.4</t>
  </si>
  <si>
    <t>The report format is assumably independent of the computation method for the value.</t>
  </si>
  <si>
    <t>Remove sentence with the TBD.</t>
  </si>
  <si>
    <t>Larry Zakaib</t>
  </si>
  <si>
    <t>Spark Microsystems</t>
  </si>
  <si>
    <t>33.2.5.3</t>
  </si>
  <si>
    <t>33.2.6.2</t>
  </si>
  <si>
    <t>In Table 62, SFD Sequences to be changed as proposed</t>
  </si>
  <si>
    <t>SFD Index 1: 0x0CE2A76D
SFD Index 2: 0x09AE74E5
SFD Index 3: 0x0DAF91AC
SFD Index 4: 0xE1225779
SFD Index 5: 0xF1C9E04E
SFD Index 6: 0xD613B15C
SFD Index 7: 0xF53A30AC
SFD Index 8: 0xE589B2F0</t>
  </si>
  <si>
    <t xml:space="preserve">Missing space </t>
  </si>
  <si>
    <t>Gramatical correction</t>
  </si>
  <si>
    <t>Add space after word "configuration"</t>
  </si>
  <si>
    <t>Remove the word "be" from sentence</t>
  </si>
  <si>
    <t>10.38.10.5</t>
  </si>
  <si>
    <t>10.38.10.8</t>
  </si>
  <si>
    <t>10.38.10.14</t>
  </si>
  <si>
    <t>10.38.10.19</t>
  </si>
  <si>
    <t>10.38.12.2</t>
  </si>
  <si>
    <t>10.38.12.4</t>
  </si>
  <si>
    <t>10.39.2</t>
  </si>
  <si>
    <t>10.39.7.1</t>
  </si>
  <si>
    <t>10.39.7.2</t>
  </si>
  <si>
    <t>10.39.7.6</t>
  </si>
  <si>
    <t>10.41.2</t>
  </si>
  <si>
    <t>10.43.3.1</t>
  </si>
  <si>
    <t>12.3.7</t>
  </si>
  <si>
    <t>Edit this per approved document 539/r2. The text in the document is more clear in restricting AIFS to imm-ack for HRP-EMDEV. Also, listing mandatory and optional value would make this clear for the reader (as per DCN 539/r2).</t>
  </si>
  <si>
    <t>Use the paragraph suggested in DCN 539/r2.</t>
  </si>
  <si>
    <t>What does "initiate the UWB MMS packet exchange" refer to? Is that session initial and configuration exchange? If yes, that can be done OOB in NBA-UWB-MMS mode. If no,, then it is essentially control and clock offset estimation, and should not be called "initiate"</t>
  </si>
  <si>
    <t xml:space="preserve">Remove the phrase "initiate the UWB MMS packet exchange" from all three modes. </t>
  </si>
  <si>
    <t>Z=2ms.</t>
  </si>
  <si>
    <t>Replace Z with 2ms in Figure 21.</t>
  </si>
  <si>
    <t>In line 9 and line 19, it is mentioned that if LBT fail, tx shall not commence for the remainder of "round". But in subclause 10.38.8.3, line 17 it is mentioned as "current block" is skipped. "Block" seem to be the proper word here.</t>
  </si>
  <si>
    <t>Change "round" to "block" in line 9 and line 19.</t>
  </si>
  <si>
    <t>NB coexistence with other technologies in UNII-3 and UNII-5 bands needs to be addressed. A good option is what has been suggested in DCN 285/Rev2, to mandate LBT for high duty cycle NB operation.</t>
  </si>
  <si>
    <t>Change: "LBT shall be applied to channel numbers 50 to 249 according to regulatory constraints. LBT may be applied to all channels in the absence of regulatory constraints, for example, to improve coexistence with other spectrum users." 
To:  "LBT shall be applied to channel numbers 50 to 249. LBT shall be applied to channels 0-49, for NB duty cycle &gt;= TBD%."</t>
  </si>
  <si>
    <t>If all channels are blocked, devices shall not transmit.</t>
  </si>
  <si>
    <t>Change "devices should not engage in an MMS ranging session." to "device shall quit the ranging session."</t>
  </si>
  <si>
    <t>Channel maps are unified. Remove Figure 36 and replace with figure 43.</t>
  </si>
  <si>
    <t xml:space="preserve"> Remove Figure 36 and replace with figure 43.</t>
  </si>
  <si>
    <t>For airtime efficiency, it is good to have the option for signaling the UNII-3 and UNII-5 bitmaps, separately.</t>
  </si>
  <si>
    <t>Add two tables, under Figure 43, with the following contents: 
"Figure 44: The NB Channel Map field for UNII-3--&gt; Contents: NB Channels 0-3 (bits 0-3) / WLAN channel bitmask (UNII-3) (bits 4-9) /NB Channel start (bits 10-12) /NB Channel step (bits 13-14)/ Reserved (bit 15)"
AND 
"Figure 45: The NB Channel Map field for UNII-5--&gt; Contents: NB Channels 50-57 (bits 0-7) / WLAN channel bitmask (UNII-5) (bits 8-31) /NB Channel start (bits 32-34) /NB Channel step (bits 35-36)/ reserved (bits (37-39)"</t>
  </si>
  <si>
    <t>Value 13 should refer to SHR only, Value 14 should be set 1 and value 15 set #2 from table 61. Both of these modes have mandatory support for 1.95Mbps.</t>
  </si>
  <si>
    <t>Change "value 14" to "value 13".</t>
  </si>
  <si>
    <t>Change "value 15" to "value 14".</t>
  </si>
  <si>
    <t>Define message control 0x01 and message control 0x02 to signal UNII-3-only and UNII-5-only channel maps.</t>
  </si>
  <si>
    <t>Change to: "The NB Channel Map field shall be set as per Figure 44 for message control 0x00, as per Figure 45 for message control 0x01, and as per Figure 46 for message control 0x02."</t>
  </si>
  <si>
    <t>In control field value of 0x01, the content is not zeros.</t>
  </si>
  <si>
    <t>Change "shall consist of five octets with the value of zero as shown in Figure 67" to "shall be formatted as shown in Figure 67."</t>
  </si>
  <si>
    <t>Change "shall consist of five octets with the value of zero as shown in Figure 75" to "shall be formatted as shown in Figure 75."</t>
  </si>
  <si>
    <t>Having a mode where Poll and response are swapped causes more complexity in implementation. What is the benefit of having this mode? Suggesting to remove this mode if there is no clear benefit.</t>
  </si>
  <si>
    <t>Remove the message control mode of 0x06 where the Poll and Response are switched.</t>
  </si>
  <si>
    <t>"cycle" is not a defined term.</t>
  </si>
  <si>
    <t>Change "cycle" to "round".</t>
  </si>
  <si>
    <t>"Responder" should be replaced with "Initiator".</t>
  </si>
  <si>
    <t>Change "Responder" to "Initiator".</t>
  </si>
  <si>
    <t>How is this "active period" measured? From the start of the block? Needs to be clarified for it to Convery useful info.</t>
  </si>
  <si>
    <t>Clarify the definition of "Active Period Duration".</t>
  </si>
  <si>
    <t>How is the "active round" field defined and used when there is UWB round hopping? This info seems to be useless in the case of round hopping.</t>
  </si>
  <si>
    <t>Clarify the definition of "active round" for the case that there is round hopping.</t>
  </si>
  <si>
    <t>Row 4 of the table, change to include mandatory modes for 1.95Mbps UWB.</t>
  </si>
  <si>
    <t>Change row 4 to: "Modulation for the MMS control
phase, values 1-9 relate to Table
45, value 13 means control phase
is just UWB SHR, value 14
selects UWB according to set #1, and value 15
selects UWB according to set #2 from Table 61."</t>
  </si>
  <si>
    <t>Row 5 of the table, change to include mandatory modes for 1.95Mbps UWB.</t>
  </si>
  <si>
    <t>Change row 5 to: "Modulation for the MMS report
phase, values 1-9 relate to Table
45, value 14 selects UWB according to set #1 and value 15 selects UWB according to set #2 from Table 61."</t>
  </si>
  <si>
    <t>The modes in table 10 are mandatory for NBA-UWB-MMS mode of ARDEV. Not mandatory for UWB only,</t>
  </si>
  <si>
    <t>Change to: "Table 10 provides a mandatory set of combinations of MMRS code index and gap size for NBA-UWB-MMS mode of ARDEV, used to form RSF, as described in 16.2.11.2."</t>
  </si>
  <si>
    <t>Configs 2-4 have unequal RSF and RIF. Why do we need these?</t>
  </si>
  <si>
    <t>Clarify the reasoning for having mixed MMS sets 2-4.</t>
  </si>
  <si>
    <t>without CIR report, sensing task is incomplete. The CIR report is not necessarily sent OTA. Remove OTA from the sentence and make it mandatory.</t>
  </si>
  <si>
    <t>Change to: "For the cases that the sensing initiator is the sensing transmitter, a sensing measurement report shall be sent by the sensing responder to provide the measurement report to the sensing initiator."</t>
  </si>
  <si>
    <t>The details of processed target report are in subclause 10.39.7.6</t>
  </si>
  <si>
    <t>Remove "The definition of computation methods is TBD". Add the sentence: "The details of processed target report are illustrated in 10.39.7.6."</t>
  </si>
  <si>
    <t>Slot/Round/block could apply to sensing too.</t>
  </si>
  <si>
    <t>Rename "RBDP, RRDP, RSDP" to "BDP,RDP, SDP".</t>
  </si>
  <si>
    <t>One request bit would suffice for requesting CIR report for nonsesning packets.</t>
  </si>
  <si>
    <t>Change bit 3 description to "CIR report request for nonsensing packet". Also, remove last field "Nonsensing CIR report parameters".</t>
  </si>
  <si>
    <t>In table 20, change SENS packet configs from 1/2/3 to 0/1/2.</t>
  </si>
  <si>
    <t>In table 20, change SENS packet configs from "1/2/3" to "0/1/2".</t>
  </si>
  <si>
    <t>compression refers to DEFLATE compression</t>
  </si>
  <si>
    <t>change the paragraph to "The Compression field when one indicates that the DEFLATE compression is enabled. In this case, the fields to be compressed are specified in Table 22. The Compression field value of zero indicates that the DEFLATE compression is disabled. Support for the DEFLATE compression is optional for an SDEV."</t>
  </si>
  <si>
    <t>Remove "is"</t>
  </si>
  <si>
    <t>Change to: "that a span report is requested"</t>
  </si>
  <si>
    <t>change "zero" to "one"</t>
  </si>
  <si>
    <t>Change to: "A span reference field value of one means that the span reference is the "closest edge"."</t>
  </si>
  <si>
    <t>Receiver orientation should be based on its rotation around each axis: Roll, Pitch and Yaw.</t>
  </si>
  <si>
    <t>Change to: "The Receiver Orientation field value when one is requesting a report of the receiver orientation in terms of roll, pitch and yaw."</t>
  </si>
  <si>
    <t>Make the description clear and edit the typos.</t>
  </si>
  <si>
    <t>Change to:" An example for the span
report is to include the span of taps with amplitude larger than 10% of peak amplitude of the CIR Taps."</t>
  </si>
  <si>
    <t>Only a request bit for nonsensing packet is enough. The packet identifier and source of report are not needed and cause confusion.</t>
  </si>
  <si>
    <t>remove all the content starting from line 3 to the line 13 (end of page 126".</t>
  </si>
  <si>
    <t>In the noncompressed case, a fragment may contain report for the second part of a segment/antenna. Therefore, the antenna and segment IDs missing, and the report fragment would not be self contained in this case. Clarify the behavior in such scenarios.</t>
  </si>
  <si>
    <t>Generation of fragments of report in the presence of compression should be clarified.</t>
  </si>
  <si>
    <t>Bitmap offset is signed.</t>
  </si>
  <si>
    <t>Change "unsigned" to "signed"</t>
  </si>
  <si>
    <t>Even for nonfragmented report, the Rx and Segment ID are needed.</t>
  </si>
  <si>
    <t>Remove "If the report is fragmented".</t>
  </si>
  <si>
    <t>Change the fields "Receiver orientation Azimuth/Elevation/Rotation (3 octets)" to "Receiver orientation: Roll/Pitch/Yaw (3 Bytes)"</t>
  </si>
  <si>
    <t>SYNC PSR values should be limited to the set of numbers defined in table 37.</t>
  </si>
  <si>
    <t>Change to: "… and a SYNC PSR from table 37 that is no shorter than that requested by the receiver for the selected payload data rate and …"</t>
  </si>
  <si>
    <t>Specify the unit of "transmission offset" field.</t>
  </si>
  <si>
    <t>In Table 12-8, second half, Range values for "phyUwbMmsRifNumberFrags" and "phyUwbMmsRsfNumberFrags" are not accurately listed (as per table 14 and 15).</t>
  </si>
  <si>
    <t>Change the Table 12-8, Range values for "phyUwbMmsRifNumberFrags" to "0, 1, 2, 4, 8" and Range values for "phyUwbMmsRsfNumberFrags" to "0, 1, 2, 4, 8, 16".</t>
  </si>
  <si>
    <t>An HRP-ARDEV shall support mandatory features of UWB-driven MMS or NBA UWB MMS, in clause 10.38.</t>
  </si>
  <si>
    <t>Add: "An HRP-ARDEV shall support mandatory features of UWB-driven MMS or NBA UWB MMS, in clause 10.38."</t>
  </si>
  <si>
    <t>SENS packet numbering is incorrect.</t>
  </si>
  <si>
    <t>Change "two and three" to "one and two".</t>
  </si>
  <si>
    <t>This sentence is inaccurate. The mandatory configs for UWB-driven MMS are specified in subclause 10.38.12.5. Not all of the configs here are mandatory to support for UWB-driven MMS. What is listed in 16.2.11.1 is mandatory for NBA-UWB-MMS.</t>
  </si>
  <si>
    <t>Change the sentence to: "The NBA-UWB-MMS mode shall support transmission and reception the MMS modulation packet formats specified in this subclause."</t>
  </si>
  <si>
    <t>The configs listed in this subclause are mandatory for NBA-UWB-MMS. The mandatory configs for UWB-driven MMS are specified in subclause 10.38.12.5.</t>
  </si>
  <si>
    <t>Change to: "the following are the combinations that shall be supported in the NBA-UWB-MMS mode."</t>
  </si>
  <si>
    <t>Since LE UWB PHY is not described in Clause 10 (optional features), it is good to mention that it is an optional PHY in the standard.</t>
  </si>
  <si>
    <t>Add a sentence: "Support for LE UWB PHY is optional for all devices."</t>
  </si>
  <si>
    <t>Benjamin Rolfe</t>
  </si>
  <si>
    <t>Blind Creek Associates</t>
  </si>
  <si>
    <t>5.2.9</t>
  </si>
  <si>
    <t>5.7.1.3</t>
  </si>
  <si>
    <t>0</t>
  </si>
  <si>
    <t>6.6.3.4</t>
  </si>
  <si>
    <t xml:space="preserve">7.3.7.2 </t>
  </si>
  <si>
    <t>7.3.7.3</t>
  </si>
  <si>
    <t>9.2.12</t>
  </si>
  <si>
    <t>9.2.13</t>
  </si>
  <si>
    <t xml:space="preserve">10.31.2 </t>
  </si>
  <si>
    <t xml:space="preserve">10.38.2 </t>
  </si>
  <si>
    <t>10.38.10.2.2</t>
  </si>
  <si>
    <t>10.40.3 A</t>
  </si>
  <si>
    <t xml:space="preserve">10.40.4.2 </t>
  </si>
  <si>
    <t>10.38.8.4.2 A</t>
  </si>
  <si>
    <t>10.39.7.3</t>
  </si>
  <si>
    <t>13.3.2</t>
  </si>
  <si>
    <t>10.38.10.5 A</t>
  </si>
  <si>
    <t>10.38.10.16</t>
  </si>
  <si>
    <t xml:space="preserve">10.38.10.21 </t>
  </si>
  <si>
    <t xml:space="preserve">10.38.10.22 </t>
  </si>
  <si>
    <t>10.38.10.23</t>
  </si>
  <si>
    <t>10.38.10.24</t>
  </si>
  <si>
    <t>16.1.</t>
  </si>
  <si>
    <t>16.2.7.4.2</t>
  </si>
  <si>
    <t xml:space="preserve">16.2.7.4.3 </t>
  </si>
  <si>
    <t>16.3.3.3</t>
  </si>
  <si>
    <t>10.40.4.1</t>
  </si>
  <si>
    <t>10.40.4.2</t>
  </si>
  <si>
    <t>10.38.8.4.1</t>
  </si>
  <si>
    <t xml:space="preserve">10.38.10.20.2 </t>
  </si>
  <si>
    <t>SSR does not appear to be used in this draft</t>
  </si>
  <si>
    <t>Remove SSR from 3.2</t>
  </si>
  <si>
    <t>Sentence could be clearer and more accurate. There are multiple mechanisms defined in this amendment that support implementation of an infrastructure based ranging services.  RSS defines one way.  Also there is no reason multi-purpose devices capable of ranging (e.g. smartphone) could not work with RSS.</t>
  </si>
  <si>
    <t xml:space="preserve">Change to: The RSS defined in this standard provides a way to implement a network infrastructure and portable device capabilities support ranging services performed by ranging capable devices. </t>
  </si>
  <si>
    <t>Could be more concise.</t>
  </si>
  <si>
    <t xml:space="preserve">Change to:  Scheduled and event-based channel access is defined, with a fine time granularity and flexibility. </t>
  </si>
  <si>
    <t xml:space="preserve">While we're fixing this paragraph, we should get rid of "guaranteed" as nothing is guaranteed when operating in unlicensed spectrum, no matter how hard we try. </t>
  </si>
  <si>
    <t xml:space="preserve">Change "guaranteed" to "dedicated". </t>
  </si>
  <si>
    <t>Clause numbering has changed in RevE-D2 - reminder that we should update clause numbering (right) before starting the LB.</t>
  </si>
  <si>
    <t xml:space="preserve">The text from line 8 to 14 is written as if a list. As plain text it isn't grammatically correct. </t>
  </si>
  <si>
    <t xml:space="preserve">SSBD is also useful where a more flexible listen before talk is needed, with finer control of the timing (e.g. for NBA).  </t>
  </si>
  <si>
    <t>Missing punctuation.  A period would be appropriate in the customary location.</t>
  </si>
  <si>
    <t>Change "as per" to "as defined in" to be more consistent with the base standard.</t>
  </si>
  <si>
    <t xml:space="preserve">Missing requirement.  Should include a normative statement that the field shall be set to one of the valid non reserved ID values in Table 1. </t>
  </si>
  <si>
    <t xml:space="preserve">Table 1, values 21-29:  delete "Unused /" as unused is not a valid entry. "Reserved" covers that these are not defined in this version of the standard. </t>
  </si>
  <si>
    <t>Table 8-35, macEmdevImmAckAifsPeriod:  "a" should be "an".   The A in AIFS is for acknowledgement.</t>
  </si>
  <si>
    <t xml:space="preserve">Table 8-35, macSsbdMinBf description: missing punctuation at the end of the sentence. </t>
  </si>
  <si>
    <t>Table 8-35, macSsbdTxOnEnd:  Improved wording for "what happens"</t>
  </si>
  <si>
    <t>Table 8-35, macSsbdUnitBackoffPeriod:  missing punctuation</t>
  </si>
  <si>
    <t>Table 8-35, macSsbdCcaDuration:  missing punctuation</t>
  </si>
  <si>
    <t xml:space="preserve">Table 8-35, macSsbdPersistence:  complete (what FALSE means is missing) per the Callaway directive; also punctuate. </t>
  </si>
  <si>
    <t xml:space="preserve">KeySource and KeyIndex depend on information not present in every compact frame.  If security is enabled, but the frame has no Key ID field, what Key ID is used?  </t>
  </si>
  <si>
    <t>Key lookup procedure not specified.  What "matching" means and success or failure criteria. Assuming the source address and Key ID are what must match?</t>
  </si>
  <si>
    <t xml:space="preserve">It is possible (e.g. when hyper-block mode is used) for  ranging slot, round and block to repeat, and so thus the frame counter value can repeat. This is used (static?) source EUI to form the nonce (9.3.2.4), which should not repeat for a given key. </t>
  </si>
  <si>
    <t>The value TurnAroundTime is not (as far as I can find) defined in this draft.  Unfortunately, the term TurnAroundTime is defined and used in the base standard to mean the time it takes for a transceiver to switch from transmit to receive and receive to transmit operations, which is not I think the intended meaning of TurnAroundTime in this draft (I don thin this term means what you thin it means).   I think what is meant in this draft is the time it takes to "turn around" e.g. loop back, a reply which is called reply time in the base standard.   If in deed this is intended to be something other than what turn around time means in the base standard we need to use a different term.</t>
  </si>
  <si>
    <t>"shall only" is poor specification language and unnecessary here.  Don't need the "only".</t>
  </si>
  <si>
    <t>What value is used for KeyIndex when the Key ID field is not present in the frame being processed?</t>
  </si>
  <si>
    <t xml:space="preserve">(Here and also line 30 in 9..2.4): How is the source address known?  Addressing fields are elided in compact frames (not in the MAC header).  This might be might be in 10.38.10.2.2? It is not at all clear how we get from 3 octet addresses in the frames to an extended address used here. </t>
  </si>
  <si>
    <t xml:space="preserve">Note.  In hyper-block mode the block index can repeat.  The slot index and round index repeat in every block. This can result in repeating the nonce.  </t>
  </si>
  <si>
    <t xml:space="preserve">Either an Imm-Ack or Enh-Ack could be expected based on the data frame sent (version 1 or 2); In block mode, the information needed to know that this is block mode is conveyed in information elements (data frame version 2). See  [Rev E D1 6.6.2] Reception and rejection.  What about the case where Enh-Ack is expected?  Seems we need the same conditions met.   </t>
  </si>
  <si>
    <t>Use of "shall not" is not good specification practice as it is unverifiable, imprecise and readily misunderstood.  Positive statements are always better.  In this case we are specifying a specific transmission offset (zero) to be used when round hopping is used. So that's what we should say.</t>
  </si>
  <si>
    <t>The cross reference doesn't track with the base standard (Rev E D01).  I think the correct xref is 10.31.3.3 (for now).</t>
  </si>
  <si>
    <t>Technically unclear, possible incorrect, and use of "shall not" to instead of properly specifying the requirement. Not sure what 'warrant the transmission" means but interpreting it to mean that if channel access fails at the beginning of the ranging slot,  This seems a bit extreme to silence the device for the remainder of the entire ranging round though.  Should it be just for one slot?</t>
  </si>
  <si>
    <t xml:space="preserve">"shall not" (incorrect use of normative language).  Easily stated as a positive (verifiable) requirement. </t>
  </si>
  <si>
    <t>Use of "shall not" leads to is ambiguous and unverifiable.  Poor specification practice.  As stated leaves it unclear which address is used. Should be stated positively and unambiguously. Taking my best guess at what is meant…</t>
  </si>
  <si>
    <t>"shall not" again (incorrect use of normative language).</t>
  </si>
  <si>
    <t xml:space="preserve">The behavior is inconsistent with the base standard.  </t>
  </si>
  <si>
    <t>Incomplete specification:  suggests a course of action to select "one" or "two or more" of a set without specifying which one or more are selected.  If this decision is implementation dependent (out of scope of this standard) then we should be clear.</t>
  </si>
  <si>
    <t>Incorrect use of "may".  May defines an optional behavior within the scope of this standard. Here we are clearly describing something outside the scope of this standard (upper layer decision based on what other radios it is using)</t>
  </si>
  <si>
    <t>" which should typically be used to report certain measurement information, " is incorrect use of  "should" (see clause 1.3).</t>
  </si>
  <si>
    <t xml:space="preserve">" If the field value is zero, it indicates that ranging slots are not  scheduled for data frames for exchange of requested information and the requested information should be embedded in the RFRAME, for example RRTI IE as described in 10.28.8.1." misuses normative language (should) and has some grammatical errors.  </t>
  </si>
  <si>
    <t xml:space="preserve">We have incorrect use of normative language (should, may) and a lot of extra words covering up the actual requirements.   We have no definition of specific behavior "obliged" causes to occur.  Misuse of what "reserved" means in this standard so that the value of the field is undefined: do you mean that it is absent, or shall be set to zero, under this condition?  (note that a reserved field is precisely defined in the standard to mean a field that is always set to zero upon transmission and ignored upon receipt).  It appears to combine descriptions of 2 fields in one paragraph (maybe?). It is not clear what is intended (how the field is to be set and used). </t>
  </si>
  <si>
    <t>Following the style of the base standard would be better: field definition should be clear, concise and unambiguous, defining how the field is set and used. For example this could reduce to the suggested change. This example should be used to clean up the other definitions in this part of the draft.</t>
  </si>
  <si>
    <t>This clause uses "LBT" to mean channel access using a CCA method other than mode 4. This method is defined in this standards as either CSMA or SSBB with (I am assuming) phyCcaMode set to 1 (energy above threshold).   Also some of the wording is unclear (not sure what "warrant the transmission" means but making a guess).</t>
  </si>
  <si>
    <t>The behavior defined in this clause already exists in the standard.  Use one of the existing channel access methods, defining the control parameters to use to achieve the desired behavior.  Unslotted CSMA or SSBD are the optimal choices.  For example using SSBD we set</t>
  </si>
  <si>
    <t>Incomplete specification (TBD)</t>
  </si>
  <si>
    <t>Incomplete specification (TBD): Multiple fields lack definitions (SMC TLVs, CAP duration field, Initialization Slot Duration field). Note that I can not find this field used in any part of this draft other than frame definitions. Maybe we don't need it?</t>
  </si>
  <si>
    <t xml:space="preserve">Incomplete specification (TBD): SMC TLVs. </t>
  </si>
  <si>
    <t xml:space="preserve">Multiple missing things: length of fields SMC TLVs and Adv Data (3); missing definitions for CAP duration field, Initialization Slot Duration field, Group ID field, actual format of TLVs (how many bits for length, type and value), </t>
  </si>
  <si>
    <t>Missing field definitions Key ID, PT Data, Round-trip time. Note that some of these may be defined in the base standard (can xref)</t>
  </si>
  <si>
    <t>Incomplete definitions.  Is PT e.g. type of integer (unsigned integer) for PT Data Length (why is it 7 bits when the max value defined is 32?); Reply time Field, Key ID field.  Some of these are defined in the common clause?</t>
  </si>
  <si>
    <t>More missing field definitions (???)</t>
  </si>
  <si>
    <t>Entire 16.1 clause: very sloppy use of "shall" without precise definitions.  Making this a meaningless statement.  This clause is an introduction.  The specific requirements are given in subsequent clauses.</t>
  </si>
  <si>
    <t>"send" should be "sent" (also line 8)</t>
  </si>
  <si>
    <t>is the codeword an unsigned integer? Only numbers have MSBs and LSBs.  To remove any doubt is good (can't count the time's this one has bitten my tender posterior)</t>
  </si>
  <si>
    <t xml:space="preserve">Do not need to describe "reserved" fields; this is defined in the standard already. A reserved field is always set to zero upon transmission and ignored upon receipt. </t>
  </si>
  <si>
    <t>Remove extraneous redundant information.  Also best to define the type (unsigned integer) to be brutally clear and to assure MSB first order means something. This completely defines the field (the relationship of PSDU to Payload to MPDU is already in the base standard; size is in the figure is 12 bits so we know the maximum value if we say it's an unsigned integer)</t>
  </si>
  <si>
    <t>"The same pulse shape shall be used for the entire MMS packet and all the pulses within the packet shall be modulated with a constant amplitude." will any pulse shape do, or do we have a specific pulse shape to specify in some way?  E.g. reference  to pulse shape definitions (or suggestions?)</t>
  </si>
  <si>
    <t xml:space="preserve">"for PHR2 in its dynamic data mode, and shall also use this convolutional code for the PHY payload field unless the optional low-density parity-check LDPC encoder described in 16.3.3.3.1 is being used for the PHY payload field." could be more clear and also how do we control which is used? This should be a one or the other switch (right?).  Or a combination of conditions already defined? </t>
  </si>
  <si>
    <t>We don't need "only" in "shall only" - just "shall" is sufficient (and correct).</t>
  </si>
  <si>
    <t>Can we really "ensure robust access"? Not in licensed exempt spectrum!  "provide" is still optimistic but not a as much :-)</t>
  </si>
  <si>
    <t>"then ensure the order of the elements describing the sessions is identical in both NB Acquisition Compact frame and UWB Acquisition Compact frame" sounds more than a little bit like a requirement, or at least, a strong recommendation. Probably should state it as such?</t>
  </si>
  <si>
    <t>" If UWB Per-Session Info(s) field are included in both NB Acquisition Compact frame and UWB Acquisition Compact frame, then ensure the order of UWB Per-Session Info(s) is identical."  sounds like a requirement, or at least a very strong recommendation. Should be stated as such (should or shall).</t>
  </si>
  <si>
    <t>Do the best we can whilst trying to track a moving target.</t>
  </si>
  <si>
    <t>make a bullet list</t>
  </si>
  <si>
    <t>Add after first sentence:  SSBD is also a useful alternative to CSMA when finer control of timing is needed.</t>
  </si>
  <si>
    <t>Punctuate.</t>
  </si>
  <si>
    <t xml:space="preserve">Change "as per" to "as defined in" </t>
  </si>
  <si>
    <t>Change to: The Compact Frame ID field identifies the Compact frame and what is contained in Content field. The Compact Frame ID field shall be set to a non-reserved value defined in Table 1.</t>
  </si>
  <si>
    <t xml:space="preserve">Delete "Unused /" </t>
  </si>
  <si>
    <t>change "a" to "an".</t>
  </si>
  <si>
    <t>Add period</t>
  </si>
  <si>
    <t>Change "what happens" to "action taken"</t>
  </si>
  <si>
    <t>Change to: Enables persistence when TRUE; Disables persistence when FALSE.</t>
  </si>
  <si>
    <t xml:space="preserve">Add text:  When the Key ID is not present in the frame,  the Key ID value of zero is used. </t>
  </si>
  <si>
    <t xml:space="preserve">Change to: The procedure shall obtain the matching Key from the secCompactFrameKeyList selecting the entry that has a matching value of KeySource and KeyIndex. If no matching entry is found, the Key lookup procedure fails, the procedure shall return 
12 with a Status of UNAVAILABLE_KEY. </t>
  </si>
  <si>
    <t>Clarify how repeating the same value of a nonce is prevented in this processing</t>
  </si>
  <si>
    <t xml:space="preserve">Change TurnAroundTime  to ReplyTime here and in 10.38.6.  </t>
  </si>
  <si>
    <t>Delete "only"</t>
  </si>
  <si>
    <t xml:space="preserve">Change to: When the Key ID field is present in  the Compact frame to be unsecured, KeyIndex shall be set to the Key ID field value;  otherwise KeyIndex is set to zero. </t>
  </si>
  <si>
    <t xml:space="preserve">Provide a cross reference to where the source address is determined for the received frame </t>
  </si>
  <si>
    <t xml:space="preserve">Add to note:  When using hyper-block mode will result in repeating a nonce and so key values need to be updated for Hyper Block boundary or the fabric of the universe  will unravel due to nonce repetition. </t>
  </si>
  <si>
    <t>Change to : in the case where an acknowledgement is expected…</t>
  </si>
  <si>
    <t xml:space="preserve">Change to:   The round hopping, specified in 10.29.3.3 may be optionally be used with UWB MMS ranging. To ease carrier coherence between UWB MMS phases, when round hopping is used, the transmission offset shall be zero. </t>
  </si>
  <si>
    <t>Change to 10.31.3.3</t>
  </si>
  <si>
    <t xml:space="preserve">Change to: When channel access returns FAILURE, the transmission attempt shall be terminated and no further transmissions attempted for the remainder of the ranging round. </t>
  </si>
  <si>
    <t xml:space="preserve">Change to:   When the UWB MMS ranging round is terminated before its completion, the involved device shall cease transmission for the remainder of the ranging round.  </t>
  </si>
  <si>
    <t>Change to:   the Public Advertising Poll Compact frame, the Public Advertising Response Compact frame, and the Public Start of Ranging Compact frames shall contain the same public addresses for the duration of the ranging session.</t>
  </si>
  <si>
    <t xml:space="preserve">Change to: A controlee shall send the HRP UWB Association Request command in a block when the Association Availability field is set to one.  </t>
  </si>
  <si>
    <t>Change to:  The PAN ID compression field, the Source PAN ID field, and the Destination PAN ID field shall be set as
defined in 7.2.2.6.</t>
  </si>
  <si>
    <t xml:space="preserve">Add after last sentence:  The method for selecting  responders for this purpose is out of scope of this standard. </t>
  </si>
  <si>
    <t>Change to: For example, an initiator device that is equipped with an IEEE 802.11 radio and engaged in concurrent radio transmissions with other devices on known WLAN channels can choose to exclude the conflicting channels.</t>
  </si>
  <si>
    <t>Change "should" to "would"</t>
  </si>
  <si>
    <t>Change to: If the field value is zero, it indicates that ranging slots are not scheduled for transmission of data frames to exchange of requested information; in this case the requested information needs to be sent another way, for example, in the RFRAME using the RRTI IE as described in 10.28.8.1."</t>
  </si>
  <si>
    <t xml:space="preserve">Change to:  The Mandatory Preferred Sensing Responder field indicates constraints on SDEVs included in the response generated by the SBP Request.   The value depends on the value in the Preferred Sensing Responder List field.  When the  Preferred Sensing Responder List field is set to one, this field shall be set to one to indicate that the response include only SDEVs listed the Sensing Responder Address List field and set to zero to indicate that SDEVs not listed in the  Sensing Responder Address List field may also be included in the response. When the Preferred Sensing Responder List field is zero, this field shall be set to zero. When this field is set to one,  the Number of Sensing Responders and Mandatory Number of Sensing Responders fields shall be set to zero.  </t>
  </si>
  <si>
    <t xml:space="preserve">The Address Size field indicates the size of addresses contained in the Sensing Responder Address List field.  This field shall be set to zero when short addresses are used, and shall be set to 1 when extended addresses are used. </t>
  </si>
  <si>
    <t xml:space="preserve">Update to receipt terminology consistent with the base standard, as follows:
For the NBA, channel access may use (LBT) functionality defined in 10.38.8.3. Note that some regulatory domains require channel access using some form of LBT. 
When channel access fails at the beginning of the ranging slot, transmission shall be deferred for the remainder of the ranging round.
An initiator shall discontinue the UWB MMS ranging round if any of following conditions are met: (a) channel access failure occurs on the attempt to transmit the poll Compact frame; (b) The initiator fails to receive the response Compact frame at the expected ranging slot;  (c) All devices have requested to skip ranging for the current ranging block during control phase.
A responder shall discontinue the UWB MMS ranging round if any of following conditions are met: (a) The responder fails to receive the poll Compact frame at the beginning of the expected ranging round; (b) Channel access fails on the attempt to transmit the response Compact frame; (c) All devices have  requested to skip ranging for the current ranging block during control phase. 
If the UWB MMS ranging round is terminated before completion, the involved devices defer transmission (NB or UWB) until the next ranging round. </t>
  </si>
  <si>
    <t>Replace clause text: 
Channel access using listen before talk may be required by regulatory domains, and/or may be desired for improved coexistence performance.   When used for narrow band assist SSBD as defined in 6.2.2.2  is recommended using the following control attribute values:
phyCcaDuration should be set to less than 16 microseconds or as required by local regulations;
macSsbdUnitBackoffPeriod should be set to 1 (microsecond);
macSsbdMinBf and macSsbdMaxBf should be set to 1;
macSsbdMaxBackoffs should be set to 1;
macSsbdTxOnEnd should be set to FALSE;
phyCcaMode should be set to 1 (energy above threshold)
Note: use of these settings assures the channel access attempt will complete within 16 microseconds.
With these attribute values, channel access will return Success when CCA indicates clear, and Failure when energy above the detection threshold is detected. When channel access returns Failure, the radio shall defer transmission for the current ranging block.
Figure 35 illustrates this channel access for the two-sided packet exchange across two consecutive ranging slots between the initiator and responder, as needed during the UWB MMS control phase. The timings shown in Figure 35 are based on information in [B3].
LBT shall used when required by regulatory constraints. LBT may be  used to all channels in the absence of regulatory constraints, for example, to improve coexistence with other spectrum users. When used,  LBT shall be performed by initiator and responder independently in each transmission slot, even if the same channel is used consecutively.
And update the figure as needed</t>
  </si>
  <si>
    <t>Replace with: The method of computation is out of scope of this standard</t>
  </si>
  <si>
    <t>Provide the PSD mask values or delete the clause</t>
  </si>
  <si>
    <t xml:space="preserve">Complete definition or delete the fields that are not needed </t>
  </si>
  <si>
    <t>Complete specification or remove clause</t>
  </si>
  <si>
    <t>Replace "shall support" with "supports" throughout 16.1</t>
  </si>
  <si>
    <t>change send to sent</t>
  </si>
  <si>
    <t>Change to:  The codeword is an unsigned integer and transmitted with the most significant bit first in time.</t>
  </si>
  <si>
    <t>Delete "'The Reserved field is reserved for future extension and shall be set to zero."</t>
  </si>
  <si>
    <t>Change to:  The PHY payload length field is an unsigned integer and shall be set to the number of octets in the PHY Payload Field.  The PHY payload length field shall be passed to the modulator most significant bit first.</t>
  </si>
  <si>
    <t>Add reference to the pulse shape to use</t>
  </si>
  <si>
    <t>Define a PHY PIB to switch on LDPC when supported and change text:  
for PHR2 in its dynamic  data mode either the convolutional code or the LDPC code is used to encode the PHY payload field.  When phyHrpLdpcEnabled is TRUE the LDPC encoder described in 16.3.3.3.1 shall be used to encode the PHY payload field; when phyHrpLdpcEnabled is FALSE, e K = 7 convolutional code shall be used to encode the PHY payload field.</t>
  </si>
  <si>
    <t xml:space="preserve">Delete "only";  </t>
  </si>
  <si>
    <t>change "ensure" to "provide"</t>
  </si>
  <si>
    <t>Change to: the order of the elements describing the sessions should be identical in both NB Acquisition Compact frame and UWB Acquisition Compact frame.</t>
  </si>
  <si>
    <t>Change to:   If UWB Per-Session Info(s) field are included in both NB Acquisition Compact frame 
25 and UWB Acquisition Compact frame, then  the order of UWB Per-Session Info(s) should be identical.</t>
  </si>
  <si>
    <t>Billy Verso</t>
  </si>
  <si>
    <t>Qorvo</t>
  </si>
  <si>
    <t>8.3.2</t>
  </si>
  <si>
    <t>8.3.4</t>
  </si>
  <si>
    <t>10.31.2</t>
  </si>
  <si>
    <t>10.31.9.10</t>
  </si>
  <si>
    <t>10.38.5</t>
  </si>
  <si>
    <t>10.38.8.2</t>
  </si>
  <si>
    <t>10.38.9</t>
  </si>
  <si>
    <t>10.39.7</t>
  </si>
  <si>
    <t>10.39.7.4</t>
  </si>
  <si>
    <t>10.40.3</t>
  </si>
  <si>
    <t>11.1.3.5</t>
  </si>
  <si>
    <t>16.2.7.4.3</t>
  </si>
  <si>
    <t>16.3.4.2.1</t>
  </si>
  <si>
    <t>16.3.4.2.2</t>
  </si>
  <si>
    <t>16.3.4.2.3</t>
  </si>
  <si>
    <t>16.3.4.3.1</t>
  </si>
  <si>
    <t>33.3.5</t>
  </si>
  <si>
    <t>It is odd to say the "algorithm may" do something.  The algorithm should have defined behavior.  If there are alternative ways to behave then a configuration (attribute), should be provided for this, then. Could state that "The device may be configured to behave as ..." as dictated by the configuration.</t>
  </si>
  <si>
    <t>Change "algorithm may revert to unslotted Aloha and proceed as if the channel is idle and continue with 12 transmission of the frame (i.e., as if CCA Mode 4 was used)." to ", depending on the setting of the macSsbdTxOnEnd attribute, the device may continue with transmission of the frame."</t>
  </si>
  <si>
    <t>There is an extraneous "  ," at the end of this line.</t>
  </si>
  <si>
    <t>Remove extra comma</t>
  </si>
  <si>
    <t>In the phrase "multiplied by a random number between zero and twice BF." I suggest to clarify whether the backoff period is integer / real random number multiple of macSsbdUnitBackoffPeriod units. Suggest to add the word "integer" or "real" after random as appropriate.</t>
  </si>
  <si>
    <t xml:space="preserve">Change to "multiplied by a random real number between zero and twice BF." </t>
  </si>
  <si>
    <t>phyCcaEdThreshold is not defined.</t>
  </si>
  <si>
    <t>Add it the PIB attribute table with appropriate definition, range, description.</t>
  </si>
  <si>
    <t>In general ACK is a little broken, and this change is not helping, so should be backed out.</t>
  </si>
  <si>
    <t>The mac attribute appearing twice on this line is being inserted so it should be underlined text,</t>
  </si>
  <si>
    <t xml:space="preserve">To interwork with 4z (which includes optional support for 31.2 Mb/s with K=7 encoding) the HRP-EMDEV needs to be able to support ACK frames with the 4z timing. </t>
  </si>
  <si>
    <t>The HRP-EMDEV is not a PHY therefore the "for all other PHYs" needs change.</t>
  </si>
  <si>
    <t>We have new compact frame type but no API primitives defined to send/report it. I think that the MCPS-DATA primitives may be a good way to do this.</t>
  </si>
  <si>
    <t>MCPS-DATA.request primitive needs update for extra dynamic data rates.</t>
  </si>
  <si>
    <t>MCPS-DATA.request primitive needs update to include parameter to select coding is LDPC or not.</t>
  </si>
  <si>
    <t>MCPS-DATA.indication primitive needs update to include parameter to indicate whether or not LDPC coding was used.</t>
  </si>
  <si>
    <t>"in case there will be more than one RCM transmitted" sounds like a precaution. The meaning here should be clearer. The phrase at the end of the sentence it is not needed.</t>
  </si>
  <si>
    <t>To explain the notion of multiple devices sending RCM messages, it would be good to cross reference a description that explains how receipt of RCM is handled in a device potentially receiving different RCM from multiple sources.</t>
  </si>
  <si>
    <t xml:space="preserve">Phrase is slightly unclear, I recommend modification as per proposed change. Assuming I have taken the correct meaning.  </t>
  </si>
  <si>
    <t>Sentence beginning with "For example," is long and is not clear in meaning.</t>
  </si>
  <si>
    <t>I think this needs some clarification.  Would these IEs be used in the same frame? What role has RDM IE if the Scheduling IE is present?  RDM was introduced by 4z while Scheduling IE is new and would not be understood by older devices. Is there any need for / thoughts on backward compatibility interworking with older devices?</t>
  </si>
  <si>
    <t>Name "acquisition packets (APs)" should be changed</t>
  </si>
  <si>
    <t>"acquisition packets" should be changed</t>
  </si>
  <si>
    <t>number "2" should be "two"</t>
  </si>
  <si>
    <t xml:space="preserve">MMS should mostly be written as UWB MMS, so title of Figure 28 should be changed accordingly. </t>
  </si>
  <si>
    <t>Figure 21 shows RSF exactly 1ms or 2ms start to start away from the NB packet, but this text is suggesting that the RSF position is variable using the RpRsfOffset configuration, which is itself confusing as it is offset from some  a poorly defined start of the ranging phase</t>
  </si>
  <si>
    <t>This line is mandating that macMmsRpDuration be set to a certain value, which if this is being done by the upper layer, might be better being rephrased to dictate MAC behavior instead.  Also this ranging phase should include the RpRsfOffset if it is still needed, (I proposed deleting in an earlier comment).</t>
  </si>
  <si>
    <t>For clarity the designation "802.15.4 2.5 MHz NB Channels" at the left of Figure 34 should probably just be "O-QPSK PHY Channels"</t>
  </si>
  <si>
    <t>The description here and Figure 43 seems to be duplicating what is in 10.38.10.3.7 The NB Channel Map field.  Probably macMmsNbChannelMap  is not needed; just macMmsNbChannelAllowList for each device, updated after over the air message exchange.</t>
  </si>
  <si>
    <t>I think this figure is related to an over-the-air-message, and this parameter is not really useful as a MAC PIB attribute.  It should be moved into the clause where the OTA message formats are defined e.g., 10.38.10.3 Common message fields, or the particular compact message where it is used if it is only in one message.  The macMmsNbChannelAllowList can serve for configuring channels to use.</t>
  </si>
  <si>
    <t>The procedures talk only about over-the-air messages, but not about the upper layer interactions and primitives. If we follow 15-23-0306 as a good model for this, then we need to ensure we have sufficient PIB configurations (or a configuration primitive) defined for the necessary configuration/control operations, and additional parameters in MCPS-DATA primitives to do the necessary control and/or report the appropriate results.</t>
  </si>
  <si>
    <t>This line says "In the ranging phase, one (SYNC + SFD) only packet is transmitted to trigger multiple RSF transmissions." which disagrees with the description in 16.2.11.1 where the SYNC+SDF and the subsequent RSF &amp; RIF fragments are all considered to comprise the packet.</t>
  </si>
  <si>
    <t>This paragraph is not about the Management PHY Config field, but is talking about using Sequence Code Index field of the Ranging PHY Config field to select a preamble code for use on UWB when UWB is nominated as the management PHY.</t>
  </si>
  <si>
    <t>Typo end Sequence Code Index field value "348" should be "48"</t>
  </si>
  <si>
    <t xml:space="preserve">In Table 10, it is ambiguous how MMRS set numbers, gap sizes, and periods are related.  To make it clear, should use one row for each configuration set. </t>
  </si>
  <si>
    <t xml:space="preserve">Units MMSR period not specified here. To save space the MMRS period is not needed in the table,. Instead can just note underneath that the symbol period is (128 + 2 x Gap) x (L=4) chips.  </t>
  </si>
  <si>
    <t>The unit of the gap size should be specified.</t>
  </si>
  <si>
    <t xml:space="preserve">Given that Table 12 Mandatory NBA UWB MMS mixed MMS configuration Sets, and Table 11 Mandatory NBA UWB MMS RSF-only MMS Configuration Sets only use MMRS indices, 21 and 27, 30, 32, 34, 36, 39, 45, 47, 48, 49 the other "Mandatory MMRS configuration sets" of Table 10 are not really mandatory since no mandatory packet uses them.  </t>
  </si>
  <si>
    <t>There is a "TBD" on this line.</t>
  </si>
  <si>
    <t>The standard is missing API primitives to configure sensing frame format, and to send and report sensing frames. I recommend we use the MCPS-DATA primitives for TX and RX of SENS frames. And something like the MLME-STS primitive for configuration.</t>
  </si>
  <si>
    <t xml:space="preserve">The text is missing procedures with respect to upper layer interactions. If we take 15-23-0208 as a good model for this, then lets generate text to cover the necessary interactions and provide (or update existing) primitives to give the necessary controls and/or status reports.  For example, I reckon that after reception of a sensing packet that higher layer (sensing application) should extract the CIR and generate the sensing report (formatting the IE) which it tells the MAC to send it in the appropriate slot when the intended recipient device is scheduled to listen for it. </t>
  </si>
  <si>
    <t>To allow more flexibility in choosing UWB channel, suggest to combine define the reserved field following this to make extended channel number, (optional support for this only).</t>
  </si>
  <si>
    <t>This is breaking the MAC which should send an ACK when AR is set and nothing else. also IE's such as these are not typically directly ACTED ON BY the MAC layer. i.e. upper layer should receive the IE and decide what MAC configuration to change.  It would be bad policy to change the ACK method, like this since the radio/MAC may be shared/used for multiple protocols.</t>
  </si>
  <si>
    <t>In figure 145 field size of 36 for the Report Parameters Control, should be 35.</t>
  </si>
  <si>
    <t xml:space="preserve">To avoid confusion the "Receiver Report(s)" field should be "Receive Report List" which (I assume) is compressed in its entirety when the Compression field value is one, rather than separately compressing each "individual receive report".  </t>
  </si>
  <si>
    <t xml:space="preserve">"DEFLATE compressed", needs a normative reference to the compression/decompression algorithm to ensure </t>
  </si>
  <si>
    <t>"could be zero padded" is strange terminology, does this not need to be "a shall" so that the receiver knows how to process the  received report to decompress it?</t>
  </si>
  <si>
    <t>To distinguish an "individual receiver report" from the combined Receive Report(s) field, (hopefully renamed to "Receive Report List" by my other comment)…..</t>
  </si>
  <si>
    <t>"Sensing Responder List field" would be better named "Sensing Responder List Present"</t>
  </si>
  <si>
    <t xml:space="preserve">Is "Sensing Requesting Device Address" needed? Why is it different to the source address in the MAC frame carrying this IE?.  </t>
  </si>
  <si>
    <t>Seem to me that we are missing the MLME primitives necessary to allow the upper layers to initiate transmission of the HRP UWB Association Request command, and indicate its reception etc.</t>
  </si>
  <si>
    <t>Lines 7 to 13, uses hex codes in body of text.  This is makes the message description cryptic and hard to read. Better to define some more descriptive names for the different messages types and put the detail of the over the air encoding into message definition clause only.</t>
  </si>
  <si>
    <t>"shall only" is not testable.</t>
  </si>
  <si>
    <t>This one line paragraph does not make sense to me... what is "the Control Message" and how does the MAC command refer to it?</t>
  </si>
  <si>
    <t>The destination address cannot be the device's own mac address attributes, it is not sending the command to itself.</t>
  </si>
  <si>
    <t>The channel assignment clause for the HRP UWB PHY, was not updated however we have an new definition in 16.4.1.2 covering an (optional) extended set of channels. Being able to select these individually is needed for instance to do frequency stitched sensing with individual frame TX on the different frequencies, (as an alternative to the automatic stepped case). Would also allow for future regulatory changes without further UWB text update.</t>
  </si>
  <si>
    <t>Missing numbers in Table 48—O-QPSK transmit PSD limits for the 5800 MHz and 6200 MHz bands</t>
  </si>
  <si>
    <t>First letter of title in Figure 174 should be capitalized</t>
  </si>
  <si>
    <t xml:space="preserve">The Ranging/Sensing bit functionality with respect to Sensing in not defined, and this PHR style is not used for sensing packets. The use of the Ranging bit is defined since 4a first introduced it. Rather than developing a functional model and text to support its sensing use, lets just drop mention of sensing for this bit.  This would not preclude a sensing use should one emerge. </t>
  </si>
  <si>
    <t>First letter of title in Figure 179 should be capitalized</t>
  </si>
  <si>
    <t>First letter of title in Figure 180 should be capitalized</t>
  </si>
  <si>
    <t>First letter of title in Table 56 should be capitalized</t>
  </si>
  <si>
    <t>First letter of title in Figure 181 should be capitalized</t>
  </si>
  <si>
    <t>First letter of title in Figure 182 should be capitalized</t>
  </si>
  <si>
    <t xml:space="preserve">Since the change to the title of figure 16-18 leaves the word "data" as the first word of the figure title, the initial "D" needs to be capitalized. </t>
  </si>
  <si>
    <t>The change markings in the title of figure 16-19 do not have the inserted text underlined.</t>
  </si>
  <si>
    <t xml:space="preserve">Since the change to the title of figure 16-20 leaves the word "data" as the first word of the figure title, the initial "D" needs to be capitalized. </t>
  </si>
  <si>
    <t>The change markings in the title of figure 16-21 do not have the inserted text underlined.</t>
  </si>
  <si>
    <t>Figure 188 title should begin with a capital</t>
  </si>
  <si>
    <t>This line suggests that the modulation is a burst position modulation rather than an OOK modulation.</t>
  </si>
  <si>
    <t>Remove this change completely, and work on repairing ACK in a more complete way,</t>
  </si>
  <si>
    <t xml:space="preserve">Underline both appearances. </t>
  </si>
  <si>
    <t>Add appropriate configuration possibilities allow for this interworking, and change the text / here appropriately to not mandate such incompatible operation.</t>
  </si>
  <si>
    <t>Change to "for all other PHYs and modes."</t>
  </si>
  <si>
    <t>Update MCPS primitives to include ability to send and report reception of compact frames.</t>
  </si>
  <si>
    <t>Needs update of DataRate parameter description in Table 8-27</t>
  </si>
  <si>
    <t>Add Boolean parameter LdpcEnable parameter into MCPS-DATA.request semantics, and new description line for this in Table 8-27</t>
  </si>
  <si>
    <t>Add Boolean parameter LdpcUsed parameter into MCPS-DATA.indication semantics, and new description line for this in Table 8-30</t>
  </si>
  <si>
    <t>Change inserted underlined phrase to: ", or additionally transmitted by other devices in other ranging slots of the ranging round".</t>
  </si>
  <si>
    <t>If not already present, insert description text in an appropriate subclause.  Cross reference the description from here.</t>
  </si>
  <si>
    <t xml:space="preserve">Change "multiple blocks may be scheduled to a device by using one Scheduling List element." to </t>
  </si>
  <si>
    <t xml:space="preserve">Sentence should be reworded/clarified, perhaps as a number of shorter sentences. </t>
  </si>
  <si>
    <t>Add/refer to appropriate operational description that explains the usage / addresses these concerns.</t>
  </si>
  <si>
    <t>change to "Acquisition Compact frames"</t>
  </si>
  <si>
    <t>change to "two"</t>
  </si>
  <si>
    <t>Change "—MMS control phase" to "—UWB MMS control phase"</t>
  </si>
  <si>
    <t>Delete RpRsfOffset.</t>
  </si>
  <si>
    <t>Reword to say macMmsRpDuration shall be ignored if it is less than RIF + RSF + whatever required in minimum duration case.</t>
  </si>
  <si>
    <t>Change the designation to "O-QPSK PHY Channels", and insert the words "2.5 MHz spaced" before the "O-QPSK" on line 9 (above the figure).</t>
  </si>
  <si>
    <t>Delete paragraph and following paragraph, and the  figure, and macMmsNbChannelMap attribute, over the air message can be used to update macMmsNbChannelAllowList configuration for each device.</t>
  </si>
  <si>
    <t>Move the figure and text description into 10.38.10 as appropriate and remove the macMmsNbChannelMap as a PIB attribute.</t>
  </si>
  <si>
    <t xml:space="preserve">Define PIB parameters or configuration primitive(s) to cover all required configuration parameters, and update MCPS-DATA primitives to include control and status parameters as necessary. </t>
  </si>
  <si>
    <t>Change this line to read: "In the ranging phase, the UWB MMS packet includes the initial SYNC+SFD fragment, as per Figure 176."</t>
  </si>
  <si>
    <t>Is a more appropriate place to describe such functionality when UWB is being used for control/management phases?</t>
  </si>
  <si>
    <t>Change to "48"</t>
  </si>
  <si>
    <t>Provide a table with one row for each configuration set so that the configurations are clear. To save space the MMRS Code Index value which is always 37 can be stated separately, and the table can probably then use 2 or 3 columns on the page.</t>
  </si>
  <si>
    <t>Remove MMRS period column, and add a note below with the formula to calculate period.</t>
  </si>
  <si>
    <t>Add something to specify the gap is in unspread code bits.</t>
  </si>
  <si>
    <t>Reduce Table 10 to only capture the configuration numbers 21 and 27, 30, 32, 34, 36, 39, 45, 47, 48, 49 used in the mandatory packets defined in Tables 11 and 12.</t>
  </si>
  <si>
    <t>Replace this with something.</t>
  </si>
  <si>
    <t>Add/Modify appropriate primitive for configuration of SENS packet format, and MCPS primitives to include any additional parameters to support sensing packet to transmission and reception..</t>
  </si>
  <si>
    <t>Add/Modify appropriate primitives to support sensing, e.g., extract CIR, etc., and define the procedures also.</t>
  </si>
  <si>
    <t>In figure 132 take change reserved bits into UWB Channel Extension, and change text here to say that if the UWB Channel Extension field is non-zero it is taken as high order bits and combined with the UWB Channel field value to make an extended UWB channel number as per 16.4.1.2.</t>
  </si>
  <si>
    <t>DELETE THIS FUNCTIONITY.</t>
  </si>
  <si>
    <t>Change "36" to "35"</t>
  </si>
  <si>
    <t>Change "Receiver Repost(s)" to "Receive Report Lists" In figure 145 and paragraphs below. And change line 10 to indicate that this "Receive Report List" field is compressed as a single unit.</t>
  </si>
  <si>
    <t>I am not sure what is the definitive reference but maybe RFC 1951 is appropriate? https://www.ietf.org/rfc/rfc1951.txt</t>
  </si>
  <si>
    <t>Specify exactly what is done.</t>
  </si>
  <si>
    <t>Change this line to "Each individual Receive Report field in the Receive Report List field shall be formatted as shown in Figure 149."; change title of Figure149 to "Format of an individual Receive Report field".</t>
  </si>
  <si>
    <t>Change it in figure 151 and line below where it is described / used.</t>
  </si>
  <si>
    <t>Either remove it, or add text to  say what it is.  And, since it is an optional parameter, there is probably also a need for some text to say what to do when it is not present.</t>
  </si>
  <si>
    <t>Add them.</t>
  </si>
  <si>
    <t>Make it so.</t>
  </si>
  <si>
    <t>change to "may"</t>
  </si>
  <si>
    <t>Not sure what is the correct fix, but "Control Message" should be deleted/replaced with something.</t>
  </si>
  <si>
    <t>Put in correct source of destination address.</t>
  </si>
  <si>
    <t>Add in coverage for extended range. And, revisit all places UWB channel number is signaled, especially in new 4ab messages. To ensure the UWB channel number field size is sufficient to signal the extern range.</t>
  </si>
  <si>
    <t>Fill in correct values.</t>
  </si>
  <si>
    <t>Change "dynamic" to "Dynamic"</t>
  </si>
  <si>
    <t>Delete "/Sensing" from the field name here, and in Figure 174.</t>
  </si>
  <si>
    <t>Change "data" to "Data"</t>
  </si>
  <si>
    <t>Change "symbol" to "Symbol"</t>
  </si>
  <si>
    <t>Modify the change marking to show "data" changing to "Data"</t>
  </si>
  <si>
    <t>Underline "symbol structure for the ½ rate PHR/PHR2 for 31.2 Mb/s and 27.2 Mb/s.", and capitalize the "S" of "Symbol".</t>
  </si>
  <si>
    <t>Underline "symbol structure for the ½ rate PHR/PHR2 for 7.8 Mb/s and 6.8 Mb/s.", and capitalize the "S" of "Symbol".</t>
  </si>
  <si>
    <t>Change "example" to "Example"</t>
  </si>
  <si>
    <t>Change "Manchester OOK" to "burst position modulation (BPM)" everywhere it appears in Clause 33.</t>
  </si>
  <si>
    <t>Dag T. Wisland</t>
  </si>
  <si>
    <t>Novelda AS; University of Oslo</t>
  </si>
  <si>
    <t>10.39.1</t>
  </si>
  <si>
    <t>10.39.4.5.2</t>
  </si>
  <si>
    <t>10.39.5</t>
  </si>
  <si>
    <t>Missing punctuation mark at en of sentence.</t>
  </si>
  <si>
    <t>"For frequency stitching feature, When ..." should not use capital W.</t>
  </si>
  <si>
    <t>The letter "α" is used in the text while the letter "a" is used in the equations in lines 7 and 8.</t>
  </si>
  <si>
    <t>"slot" is used instead of "sensing slot" in this and following sentences (lines 17 - 20).</t>
  </si>
  <si>
    <t>"round" should be "sensing round"</t>
  </si>
  <si>
    <t>The TDoA field corresponding to the TCP field in fig 128 is missing from Fig 127.</t>
  </si>
  <si>
    <t>The abbreviations R(BPD/RDP/SDP) in Fig 128 do not match corresponding fields in figure 127 which are of generic nature and not only relevant for ranging.</t>
  </si>
  <si>
    <t>Ranging Block Duration is specific for ranging and does not macth with fig. 127.</t>
  </si>
  <si>
    <t>Ranging Round Duration is specific for ranging and does not macth with fig. 127.</t>
  </si>
  <si>
    <t>Ranging Slot Duration is specific for ranging and does not macth with fig. 127.</t>
  </si>
  <si>
    <t>Refers to ranging block specifically, but could also apply to a sensing block.</t>
  </si>
  <si>
    <t>Refers to ranging round specifically, but could also apply to a sensing block.</t>
  </si>
  <si>
    <t>Refers to ranging slot specifically, but could also apply to a sensing block.</t>
  </si>
  <si>
    <t>"CIR Report Parameters" is not used in Figure 134 (uses "Sensing Report Parameters")</t>
  </si>
  <si>
    <t>"When the Bitmap Mode field value one ..." should be "When the Bitmap Mode field value is one ..."</t>
  </si>
  <si>
    <t>"Report for all transmission after the last transmission" should be replaced by "Report for all transmissions after the last transmission."</t>
  </si>
  <si>
    <t>Double punctation mark at end of sentence.</t>
  </si>
  <si>
    <t>"This is an 8-bit unsigned integer)" should be replaced by "This is an 8-bit unsigned integer"</t>
  </si>
  <si>
    <t>Add punctuation mark.</t>
  </si>
  <si>
    <t>Change to "For frequency stitching feature, when ..."</t>
  </si>
  <si>
    <t>Change to "α" in the related equations alternatively change "α" to "a" in this sentence.</t>
  </si>
  <si>
    <t>Replace "slot" by "sensing slot" in related sentences.</t>
  </si>
  <si>
    <t>Replace "round" by "sensing round"..</t>
  </si>
  <si>
    <t>Add TDoA Control field to table 127</t>
  </si>
  <si>
    <t>Consider renaming to (BDP/RDP/SDP) if not in conflict with 4z compatibility.</t>
  </si>
  <si>
    <t>Remove "Ranging" from sentence to make generic.</t>
  </si>
  <si>
    <t>Consider to add text to also cover other modes.</t>
  </si>
  <si>
    <t>Modify field in figure 134 for consistency.</t>
  </si>
  <si>
    <t>Add "is" in sentence as indicated.</t>
  </si>
  <si>
    <t>Add "s" in transmissions and add punctuation mark after sentence.</t>
  </si>
  <si>
    <t>Remove one punctuation mark.</t>
  </si>
  <si>
    <t>Remove ")"</t>
  </si>
  <si>
    <t xml:space="preserve">Editorial </t>
  </si>
  <si>
    <t>16.2.7.4.1</t>
  </si>
  <si>
    <t>The following sentence is confusing "The HRP-EMDEV shall support at least one of HRP-SDEV, HRP-ARDEV or HRP-LLDDEV."    
HRP-EMDEV in itself is a subset of SDEV, ARDEV and LLDDEV in terms of the functionality. it is not clear what it means for EMDEV to support atleast one of the these. Since the note on lines 32-33 clarifies that the individual implementation could support more than one set of functionalities, this sentence in line 26 could be removed.</t>
  </si>
  <si>
    <t>Remove the sentence "The HRP-EMDEV shall support at least one of HRP-SDEV, HRP-ARDEV or HRP-LLDDEV."</t>
  </si>
  <si>
    <t xml:space="preserve">Inconsistency in sensing packet numbering in the text and the figure 172.              </t>
  </si>
  <si>
    <t>Update the text to "...with support for sensing
packet formats one and two being optional."</t>
  </si>
  <si>
    <t xml:space="preserve">Missing '-' in reference to HRP-EMDEV. Use 'optional LDPC coding' to clarify that LDPC coding is optional for HRP-EMDEV. </t>
  </si>
  <si>
    <t>Update the text as follows: "For the HRP-EMDEV the PSR value of 128 shall be supported by the transmitter, while in the receiver this value is mandatory only for devices supporting optional LDPC coding."</t>
  </si>
  <si>
    <t>Use 'optional dynamic data mode' to clarify that the dynamic data mode is optional for HRP-EMDEV.</t>
  </si>
  <si>
    <t xml:space="preserve">The draft text reads "Support for the dynamic data mode PHR is mandatory for devices that support either the LDPC coder specified in 16.3.3.3.1 or the 124.8 Mb/s modulation specified in 16.3.4.2.1."
This is no longer needed as the draft added HRP-LLDDEV, for which the dynamic data mode PHR is mandatory. Also, suggest to explicitly indicate that dynamic data mode PHR is optional for HRP-EMDEV, to be aligned with the consensus reached on the device categories, as captured in the DCN 15-23-0308-03-04ab-4ab-device-s-and-feature-sets. </t>
  </si>
  <si>
    <t xml:space="preserve">Use 'optional dynamic data mode' to clarify that this mode is optional for HRP-EMDEV. </t>
  </si>
  <si>
    <t>Update the text as follows: "If the HRP-EMDEV is operating in optional dynamic data mode, it shall use the PHR format described in 16.2.7.4, otherwise the HRP-EMDEV shall use the PHR format described in this subclause encoded using the K=7 convolution code and send using the data modulation described in 16.3.4."</t>
  </si>
  <si>
    <t>Remove the sentence "Support for the dynamic data mode PHR is mandatory for devices that support either the LDPC coder specified in 16.3.3.3.1 or the 124.8 Mb/s modulation specified in 16.3.4.2.1." Add the sentence "Support for the dynamic data mode PHR is optional for HRP-EMDEV."</t>
  </si>
  <si>
    <t>Update the text as follows: "The HRP-EMDEV shall employ the K = 7 convolutional code for the PHR, or for PHR2 in its optional dynamic data mode, and shall also use this convolutional code for the PHY payload field unless the optional low-density parity-check LDPC encoder ..."</t>
  </si>
  <si>
    <t>Meta Platforms</t>
  </si>
  <si>
    <t>16.4.5</t>
  </si>
  <si>
    <t>LBT is proven to be a great coexistence technique.  Given that there is no mandatory coexistence technique for NB, LBT should be made mandatory.  Replace "can" with "shall" and remove "the use of this may be mandated depending on local regulations"</t>
  </si>
  <si>
    <t>Please add text that describes this feature.</t>
  </si>
  <si>
    <t>Remove channels 66:73, 98:105, 130:137, 162:169, 194:201, 226:233 from the table</t>
  </si>
  <si>
    <t>Please clarify</t>
  </si>
  <si>
    <t>Please define the "??" values</t>
  </si>
  <si>
    <t>Replace sentence in lines 8-9 with "An RDM IE shall not be used in the same frame as a scheduling IE.  The Scheduling IE shall be used for scheduling."</t>
  </si>
  <si>
    <t>How long is the CCA duration? Figure 35 suggests 9us, but there is no text that says that.  Please add text that specifies the minimum CCA duration.</t>
  </si>
  <si>
    <t>What is the Energy Detect (ED) Threshold that should be used?  Please specify.</t>
  </si>
  <si>
    <t>The statement "LBT shall be applied to channel numbers 50 to 249 according to regulatory constraints." should be clarified as the word "according" is ambiguous.  After reading the subsequent sentence, I think the author meant "in the presence of regulatory constraints".  If that's the case, then regulatory constraints are already mandating LBT and the aforementioned statement does not provides additional information. Replace with "LBT shall be applied to channel numbers 0 to 249."</t>
  </si>
  <si>
    <t>LBT is proven to be a great coexistence technique.  Given that there is no mandatory coexistence technique for NB, LBT should be made mandatory.  Replace the sentence "LBT may be applied to all channels in the absence of regulatory constraints, for example, to improve coexistence with other spectrum users." with "LBT shall be applied to all channels to improve coexistence with other spectrum users".</t>
  </si>
  <si>
    <t>Figure 36 has a typo in the WLAN 20 MHz channel list.  "168" should be "165".</t>
  </si>
  <si>
    <t>There is no text associated with "Scaling Factor" in Figure 36.</t>
  </si>
  <si>
    <t>The following 20 MHz block of frequency is not used by 802.11 devices in UNII-1: 5150-5170 and could be added to the frequency list to increase the number of channels allocated for NB.</t>
  </si>
  <si>
    <t xml:space="preserve">The following 802.11 20 MHz channel center frequencies are likely to have a lot of traffic (probe request, beacons from 6GHz only APs, and probe responses) and should be removed from the initial macMmsNbChannelAllowList to prevent ranging outages: 5975, 6055, 6135, 6215, 6295, and 6375 MHz </t>
  </si>
  <si>
    <t>The following 20 MHz block of frequency is not planned to be used by 802.11 devices in UNII-5: 5925-5945.  Redefine the UNII-5 frequencies so that k=50,…249 is replaced with 50,…57</t>
  </si>
  <si>
    <t>How does the initiator determine whether a channel is unavailable, unusable, or inefficient?  Is it via passive scanning?  If so, how long is the passive scanning duration? How accurate should this result be?   What energy detect threshold should be used?  All this needs to be specified.</t>
  </si>
  <si>
    <t>the following text "divides the ranging slots in the ranging round into multiple sub-rounds" should be replaced with "divides the ranging rounds into multiple sub-rounds"</t>
  </si>
  <si>
    <t>change "Where the control" to "When the control"</t>
  </si>
  <si>
    <t>In Figure 35, there is at least 100us of idle time between successive transmissions.  There is no text that describes this idle time.  Please add corresponding text that accomodates required idle time.</t>
  </si>
  <si>
    <t>In Figure 35, there is at least 100us of idle time between successive transmissions.  If the ranging slot duration is 300 RSTU (250us), will there be enough time to accommodate this idle time? If there is not enough time, what is expected behavior?</t>
  </si>
  <si>
    <t xml:space="preserve">In Figure 35, there is an upper bound of 95% of the ranging slot on the transmission duration.  There is no text associated with this.  Please add such text. </t>
  </si>
  <si>
    <t>The PSD limits in Table 48 of O-QPSK signals has not been properly defined</t>
  </si>
  <si>
    <t>Transmit PSD mask needs to be defined</t>
  </si>
  <si>
    <t xml:space="preserve">Due to its inefficiency, the RDM IE should not be present in the same frame as the scheduling IE. </t>
  </si>
  <si>
    <t>…MMS modulation packet formats as specified in this subclause.</t>
  </si>
  <si>
    <t>These are optionally preceded by a fragment consisting of containing at least SYNC and SFD, used to …</t>
  </si>
  <si>
    <t>.. the following are the combinations that shall can be supported by the HRP-ARDEV. A HRP-ARDEV shall support at least one of these MMS packets and corresponding configuration sets defined in 10.38.12 table 11, 12 or 13.</t>
  </si>
  <si>
    <t>Shall gives impression that all the specfied packet formats specified would have to be supported, adding "as" clarfies that the requirements are defined later in the subclause, and the shall doesn't apply to all possible permutations. The mandatory sets for various packet configurations are defined in 10.38.12.</t>
  </si>
  <si>
    <t>The fragements can be preceded by SYNC and SFD or a SP0 packet as defined in 10.38.10.3.15</t>
  </si>
  <si>
    <t>Lines 3 - 5 describe the modes that can be supported, but not all options or mode combinations are defined mandatory in 10.38.12. Change "shall" to "can", add defintion that at least one of the modes shall be supported, and add reference to the mandatory set tables in chapter 10.38.12.</t>
  </si>
  <si>
    <t>Bin Qian</t>
  </si>
  <si>
    <t>Huawei</t>
  </si>
  <si>
    <t>7.4.4</t>
  </si>
  <si>
    <t>7.5.1</t>
  </si>
  <si>
    <t>10.31.1</t>
  </si>
  <si>
    <t>10.31.9.11</t>
  </si>
  <si>
    <t>10.38.3.6</t>
  </si>
  <si>
    <t>10.38.7.1</t>
  </si>
  <si>
    <t>14-21</t>
  </si>
  <si>
    <t>10.38.9.4.1</t>
  </si>
  <si>
    <t>12-18</t>
  </si>
  <si>
    <t>10.38.9.4.4</t>
  </si>
  <si>
    <t>6, 9</t>
  </si>
  <si>
    <t>10.38.10.3.1</t>
  </si>
  <si>
    <t>10.38.10.3.2</t>
  </si>
  <si>
    <t>10.38.10.3.3</t>
  </si>
  <si>
    <t>10.38.10.3.9</t>
  </si>
  <si>
    <t>10.38.10.3.11</t>
  </si>
  <si>
    <t>5-7</t>
  </si>
  <si>
    <t>10.38.10.6</t>
  </si>
  <si>
    <t>10.38.10.7</t>
  </si>
  <si>
    <t>13-14, 16-17, 19, 22</t>
  </si>
  <si>
    <t>23-24</t>
  </si>
  <si>
    <t>3, 8-10</t>
  </si>
  <si>
    <t>21, 22</t>
  </si>
  <si>
    <t>8, 9</t>
  </si>
  <si>
    <t>17, 20, 22, 25</t>
  </si>
  <si>
    <t>6, 8, 11, 14</t>
  </si>
  <si>
    <t>16-18</t>
  </si>
  <si>
    <t>6, 7</t>
  </si>
  <si>
    <t>18, 19, 20</t>
  </si>
  <si>
    <t>10.38.10.13</t>
  </si>
  <si>
    <t>5, 8, 11, 14</t>
  </si>
  <si>
    <t>10.38.10.15</t>
  </si>
  <si>
    <t>17, 18</t>
  </si>
  <si>
    <t>10.38.10.18</t>
  </si>
  <si>
    <t>10.38.10.20.2</t>
  </si>
  <si>
    <t xml:space="preserve">3, 11, 20 </t>
  </si>
  <si>
    <t>10.38.10.20.3</t>
  </si>
  <si>
    <t>10.38.10.21</t>
  </si>
  <si>
    <t>19, 21</t>
  </si>
  <si>
    <t>10.38.10.22</t>
  </si>
  <si>
    <t>11, 13, 20</t>
  </si>
  <si>
    <t>22, 24</t>
  </si>
  <si>
    <t>15, 17</t>
  </si>
  <si>
    <t>4, 13</t>
  </si>
  <si>
    <t>13, 15</t>
  </si>
  <si>
    <t>10.39.3</t>
  </si>
  <si>
    <t>10.39.4.1</t>
  </si>
  <si>
    <t>10.39.4.5.1</t>
  </si>
  <si>
    <t>10.39.6.2</t>
  </si>
  <si>
    <t>1-9</t>
  </si>
  <si>
    <t>20, 21</t>
  </si>
  <si>
    <t>7, 8</t>
  </si>
  <si>
    <t>20-23</t>
  </si>
  <si>
    <t>24-28</t>
  </si>
  <si>
    <t>25, 26</t>
  </si>
  <si>
    <t>10.39.7.5</t>
  </si>
  <si>
    <t>10.41.3.1</t>
  </si>
  <si>
    <t>10.42.2.1</t>
  </si>
  <si>
    <t>10.42.2.3</t>
  </si>
  <si>
    <t>10.43.2</t>
  </si>
  <si>
    <t>10, 11</t>
  </si>
  <si>
    <t>16.3.3.3.1</t>
  </si>
  <si>
    <t>16.3.4.3.2</t>
  </si>
  <si>
    <t>16.4.4</t>
  </si>
  <si>
    <t>33.2.3</t>
  </si>
  <si>
    <t>33.3.3</t>
  </si>
  <si>
    <t>Bibliography</t>
  </si>
  <si>
    <t>As in the comment</t>
  </si>
  <si>
    <t>Delete the word "used"</t>
  </si>
  <si>
    <t>Clarify how the ARC IE and AC IE coexist</t>
  </si>
  <si>
    <t>Clarify when the HBS IE take effect</t>
  </si>
  <si>
    <t>Clarify how the ARC IE and HBS IE coexist</t>
  </si>
  <si>
    <t>Clarify if transmissions can occur between rounds with the same index in two adjacent Hyper blocks</t>
  </si>
  <si>
    <t>Change the first sentence of Line 19 as "The Scheduling Bitmap Length field specifies the size of the Scheduling Bitmap field."</t>
  </si>
  <si>
    <t>Remove the Receiver Address Present field and Receiver Address field in the Scheduling List field</t>
  </si>
  <si>
    <t>Remove the case when the Scheduling List Type is four</t>
  </si>
  <si>
    <t>Clarify the case in the comment</t>
  </si>
  <si>
    <t>The maximum value of offset shall be the ranging slot duration minus the packet duration, minus AIFS, and minus the Imm-ACK duration</t>
  </si>
  <si>
    <t>Change it to "Ranging Block Description List"</t>
  </si>
  <si>
    <t>Suggest to set a minimum length of the scanning period</t>
  </si>
  <si>
    <t>Redraw Figure 39</t>
  </si>
  <si>
    <t>Change the font size</t>
  </si>
  <si>
    <t>Delete this line</t>
  </si>
  <si>
    <t>Change the sentence as "The Public Start of Ranging Compact frame is transmitted by the initiator during the initialization phase.</t>
  </si>
  <si>
    <t>Change the sentence as "The Public Advertising Confirmation Compact frame is transmitted by the initiator during the initialization phase.</t>
  </si>
  <si>
    <t>Suggest to define a field called the Common Info field, which consists of NB AP Type, Type of UWB Per-Session Info, Number of UWB per Session Info, UWB AP Info Present, and Next NB AP</t>
  </si>
  <si>
    <t>Suggest to define a field called the Common Info field, which consists of UWB AP Type, Type of UWB Per-Session Info, Number of UWB per Session Info, and Next UWB AP</t>
  </si>
  <si>
    <t>Suggest to consider frequency stitching in ranging applications</t>
  </si>
  <si>
    <t>Change it to responder</t>
  </si>
  <si>
    <t xml:space="preserve">Delete the last sentence </t>
  </si>
  <si>
    <t>Suggest to change second column as "sub-window length is 16 taps"</t>
  </si>
  <si>
    <t>Dynamic data mode negotiation IE should be written as Dynamic Data Mode Negotiation IE</t>
  </si>
  <si>
    <t>The Sub-ID value of each IE should be identified</t>
  </si>
  <si>
    <t>The Command ID value of each command should be identified</t>
  </si>
  <si>
    <t>The sentence "and not reused used across multiple block structures" seems to have syntax duplication</t>
  </si>
  <si>
    <t>Some fields are in both the ARC IE and the AC IE, e.g., Multi-node Mode field, Ranging Round Usage field, STS Packet Config field, Deferred Mode field, and MMRCR field. If both ARC IE and AC IE exist in RCM, which IE will the controlee follow?</t>
  </si>
  <si>
    <t>Does the configuration of HBS IE take effect in the current hyper block or the next hyper block. It seems that the HBS IE takes effect in the current hyper block. It is better to make it more clear.</t>
  </si>
  <si>
    <t>If both ARC IE and HBS IE exist in RCM, which IE will the controlee follow?</t>
  </si>
  <si>
    <t>Regarding round hopping, it seems that the text description in Line 20-21 and Figure 7 are contradictory. Accroding to the text description, the transmissions cannot occur between rounds with the same index in two adjacent Hyper blocks. However, in Figure 7, transmissions occur at 1st round in n-th block within (k+1)th hyper block and (k+2)th hyper block</t>
  </si>
  <si>
    <t>If Imm-ACK is expected, the maximum value of offset shall be the ranging slot duration minus the packet duration, minus AIFS, and minus the Imm-ACK duration</t>
  </si>
  <si>
    <t>Suggest to switch the order of the Scheduling List Length field and the Scheduling List Type field, since the format of the Scheduling List field depends on the value of the Scheduling List Type field</t>
  </si>
  <si>
    <t>Suggest to change "Bitmap-based scheduling" to "Bitmap-based slot scheduling" when the value of the Scheduling List Type field is 2 to better distinguish "Bitmap-based block scheduling"</t>
  </si>
  <si>
    <t>There is no Bitmap field in Figure 12</t>
  </si>
  <si>
    <t>It seems the receiver address is redundant since it is already in the MAC header</t>
  </si>
  <si>
    <t>It seems that it is not necessary to have the RSF scheduling. The first three fields in Figure 14 are same as that in Figure 13, and the last three fields in Figure 14 are same as that in MMS Ranging Configuration fields in AC IE</t>
  </si>
  <si>
    <t>"Block scheduling Bitmap Length" should be "Block Scheduling Bitmap Length"</t>
  </si>
  <si>
    <t>Does it mean when there are both Scheduling IE and RDM IE, 4ab device will follow Scheduling IE and 4z device will follow RDM IE?</t>
  </si>
  <si>
    <t>The maximum value of the offset does take into account the Imm-ACK</t>
  </si>
  <si>
    <t>There is no "Block List" in the HBS IE</t>
  </si>
  <si>
    <t>Remove the quotation marks of 1 and 0 to make the draft consistent</t>
  </si>
  <si>
    <t>Change the sentence to "The size and the unit of the Block Duration field are determined by the Ranging Block Duration Unit field as per Table 6."</t>
  </si>
  <si>
    <t>According to the latest consensus, the interval between the last RSF and the first RIF is fixed to be 2ms, Figure 21 needs to be redrew to clear show Z = 2</t>
  </si>
  <si>
    <t>Remove the first "frame"</t>
  </si>
  <si>
    <t xml:space="preserve">If there is no required minimum length of the scanning period, the coordination is not fair to the devices whose scanning time is longer </t>
  </si>
  <si>
    <t>"poll Compact frame" should be "Poll Compact frame"</t>
  </si>
  <si>
    <t>"response Compact frame" should be "RESP Compact frame"</t>
  </si>
  <si>
    <t>After the first RSF fragment, the responder should continue to send up to phyUwbMmsRsfNumberFrags RSF fragments at regular intervals of 1200 RSTU</t>
  </si>
  <si>
    <t>The "RpRifOffset" should be italicized</t>
  </si>
  <si>
    <t>"IdentityResolvingKey(IRK)" should be "IdentityResolvingKey (IRK)"</t>
  </si>
  <si>
    <t>The description of the format is missing</t>
  </si>
  <si>
    <t>The figure is not clear to read</t>
  </si>
  <si>
    <t>The case when there exists RIF is missing</t>
  </si>
  <si>
    <t>It should be two One-to-one Initiator Report Compact frames instead of one</t>
  </si>
  <si>
    <t>Remove the extra ]</t>
  </si>
  <si>
    <t>It should be Figure 40 instead of Figure 54</t>
  </si>
  <si>
    <t>It seems the multiple transmissions could extend to the RIF as well</t>
  </si>
  <si>
    <t>The ranging results could also be delivered from the initiator to the responders</t>
  </si>
  <si>
    <t>The font size of "UWB" is not consistent</t>
  </si>
  <si>
    <t>The font size of "UWB" and "NB" is not consistent</t>
  </si>
  <si>
    <t>The one-to-many Poll Compact frame transmitted after the control phase is not clearly defined. Is it the Poll transmitted by UWB in Ranging Slot 3 in Figure 42? Does the initiator need to tranmit a RSF before multiple RSF transmissions from responders</t>
  </si>
  <si>
    <t>It is also possible to send ranging report in the NB channel from the initiator to the responders</t>
  </si>
  <si>
    <t>"dependent the on the individual..." should be "dependent on the individual..."</t>
  </si>
  <si>
    <t>"dependent on and..." should be "dependent on ..."</t>
  </si>
  <si>
    <t>There is no Message ID, which is replaced by the Compact Frame ID</t>
  </si>
  <si>
    <t>Both Figure 36 and Figure 43 define the NB channel map, but the fields in these two figures are different, why is it the case?</t>
  </si>
  <si>
    <t>Suggest to change "X RSF" and "Y RIF" to "Number of RSF" and "Number of RIF" respectively, to keep consistent with the MMS Ranging Configuration field in the AC IE</t>
  </si>
  <si>
    <t>It seems that the One-to-many Initiator Report is not a response Compact frames</t>
  </si>
  <si>
    <t>The Sequence Code Index field occupies 6 bits, how to generate a value larger than 64</t>
  </si>
  <si>
    <t>"RPA hash" should be "RPA Hash"</t>
  </si>
  <si>
    <t xml:space="preserve">It seems the sentence is not complete </t>
  </si>
  <si>
    <t>The number of occupied octets of SMC TLVs is missing</t>
  </si>
  <si>
    <t>The descriptions of the SMC TLVs field, CAP Duration field, Initialization Slot Duration field are missing</t>
  </si>
  <si>
    <t>The font size of the field name is not consistent</t>
  </si>
  <si>
    <t>It should be "The RESP Compact frame" instead of "The response Compact frame"</t>
  </si>
  <si>
    <t>It is possible that the Message Content field consists of more than 5 octets. And the value may not be zero</t>
  </si>
  <si>
    <t xml:space="preserve">Change it to "Compact frame when the Message Control field value is 0x00" to keep consistency </t>
  </si>
  <si>
    <t>Figure 74 and its corresponding description in Line 14-15 are contradictory</t>
  </si>
  <si>
    <t>Figure 75 and its corresponding description in Line 18-19 are contradictory</t>
  </si>
  <si>
    <t>The description is not complete</t>
  </si>
  <si>
    <t>Delete "the" after the word "value"</t>
  </si>
  <si>
    <t>The paragraph is contradictory</t>
  </si>
  <si>
    <t>The Zero Padding field could consist 4 octets</t>
  </si>
  <si>
    <t>Change "For the One-to-many REPORT from responder Compact frame" to "For the One-to-many Responder Report Compact frame"</t>
  </si>
  <si>
    <t>There is no Group ID field</t>
  </si>
  <si>
    <t>It is not clear to state as "used by the responder"</t>
  </si>
  <si>
    <t>It is not clear to state as "used by the initiator". This may be interpreted as the information in this frame is parsed by the initiator</t>
  </si>
  <si>
    <t>The format of Figure 108 is not consistent with other figures</t>
  </si>
  <si>
    <t>If UWB AP Info is present, what is the time offset between the NB Acquisition Compact frame and the following UWB Acquisition Compact frame</t>
  </si>
  <si>
    <t>If length 91 or length 127 Ipatov sequence is used, it is not necessary to allocate the Preamble Code field 1 Octet</t>
  </si>
  <si>
    <t>It is not necessary to allocate the Preamble Code Index field 1 Octet</t>
  </si>
  <si>
    <t>The number of octets occupied by the Active Rounds could be larger than 3 octets, which depends on the Number of Rounds in the Block field value</t>
  </si>
  <si>
    <t>Change "Number of rounds in the block" to "Number of Rounds in the Block"</t>
  </si>
  <si>
    <t>"0x010" should be "0x10"</t>
  </si>
  <si>
    <t>The format of Figure 113 is not consistent with other figures</t>
  </si>
  <si>
    <t>In periodic coordination, how to know the start of the next UWB Acquisition Compact frame</t>
  </si>
  <si>
    <t>The description of the NB Channel Map, Management PHY Configuration, Management MAC Configuration, Ranging PHY Configuration, and Ranging MAC Configuration is missing</t>
  </si>
  <si>
    <t>Change "channel sounding PPDU" to "sensing PPDU" to keep consistency</t>
  </si>
  <si>
    <t>Change "Channel Impulse Response (CIR)" to "CIR"</t>
  </si>
  <si>
    <t xml:space="preserve">The frequency stitching could also be used for ranging to improve the resolution. The combination of MMS structure and frequency stitching is straightforward. </t>
  </si>
  <si>
    <t>"respondent" is a typo</t>
  </si>
  <si>
    <t>The definition of computation method is implementation specific, which is out the scope of the 4ab standard</t>
  </si>
  <si>
    <t>What do other means refer to? OOB?</t>
  </si>
  <si>
    <t>The value of L is not clear. Is the latter number greater than the previous number by 16 or twice?</t>
  </si>
  <si>
    <t>The strongest detected CIR tap is optional, which should be mentioned</t>
  </si>
  <si>
    <t>There is an extra space before "power"</t>
  </si>
  <si>
    <t>Change "requesting device" to "sensing requesting device"</t>
  </si>
  <si>
    <t>Suggest to change the field name as BDP, RDP, SDP instead of RBDP, RRDP, RSDP</t>
  </si>
  <si>
    <t>Remove the TCP field since there is no TDoA Control field any more</t>
  </si>
  <si>
    <t>Remove this line since there is no TDoA Control field any more</t>
  </si>
  <si>
    <t>Suggest to change "ranging block", ranging round", "ranging slot" to "block", "round", "slot", respectively, since AC IE could be used for both sensing and ranging</t>
  </si>
  <si>
    <t>The description of the Preamble Code Configuration field is missing</t>
  </si>
  <si>
    <t>Change "RIF" to "RIFs"</t>
  </si>
  <si>
    <t>The description of the Preamble Code Index field is missing</t>
  </si>
  <si>
    <t>Suggest to add the Number of Segment field in Common Sensing Control field</t>
  </si>
  <si>
    <t>There is an extra space before "Table 20"</t>
  </si>
  <si>
    <t>The unit of the sub-window length is tap</t>
  </si>
  <si>
    <t>Change "Frequency stitching direction" to "Frequency Stitching Direction"</t>
  </si>
  <si>
    <t>Suggest to define the base channel as one of UWB channels per 11.1.3.5, otherwise 4 bits are not enough</t>
  </si>
  <si>
    <t>Change "Frequency Stitching Direction field is one" to "Frequency Stitching Direction field is zero"</t>
  </si>
  <si>
    <t>Suggest to put this paragraph after Line 15 such that the notations in the formula of Line 13 are defined together</t>
  </si>
  <si>
    <t xml:space="preserve">Suggest to put this example after Line 2 Page 126 since this this example is also related to the Frequency Stitching Type field, </t>
  </si>
  <si>
    <t>Change the sentence to "when the Channel Sequence Order field value is 1, the Carrier Frequency Grid field value is 2, the Number of Transmissions field value is 5, the Frequency Stitching Type field is 2. There are two sensing packets, each with three sensing segments"</t>
  </si>
  <si>
    <t>It is not clear which channel is used to transmit the report, and the report should be associated to the channel number</t>
  </si>
  <si>
    <t>Instead of the Transmission Packet Format Identifier field, a simpler way is to add one more bit in the Common Ranging Control field, MMS Ranging Control field, Data Comm Control field, respectively, to request CIR report</t>
  </si>
  <si>
    <t>It seems that how to generate the CIR report is implementation specific, which is out the scope of 4ab. Thus, it is suggested to remove the Source of CIR Report field</t>
  </si>
  <si>
    <t>Change "SENS message" to "SENS packet"</t>
  </si>
  <si>
    <t>The number of bits per I/Q could be 16 bits, 14 bits, 12 bits and 10 bits</t>
  </si>
  <si>
    <t>"zeor" is a typo</t>
  </si>
  <si>
    <t>Delete the extra dot</t>
  </si>
  <si>
    <t>Since the sensing request device address will exist in the MHR as the destination address, it is suggested to remove the Sensing Requesting Device Address Presence field, the Sensing Requesting Device Address, and the corresponding description</t>
  </si>
  <si>
    <t>The sensing session ID should have 4 octets</t>
  </si>
  <si>
    <t>It is suggested to have the Compress field to indicate if the Full Target Report List field and the Sparse Target Report List field are compressed or not</t>
  </si>
  <si>
    <t>Remove the extra )</t>
  </si>
  <si>
    <t>Change "The Velocity field reports the Velocity of the target" to "The Velocity field reports the velocity of the target"</t>
  </si>
  <si>
    <t>Change "Full Target List" and "Sparse Target List" to "Full Target Report List" and "Sparse Target Report List", respectively</t>
  </si>
  <si>
    <t>The figure is too small to read</t>
  </si>
  <si>
    <t>Change "the dynamic data mode negotiation IE" to "the Dynamic Data Mode Negotiation"</t>
  </si>
  <si>
    <t>It should be Table 38 instead of Table 2</t>
  </si>
  <si>
    <t>It should be "enabled" instead of "disabled"</t>
  </si>
  <si>
    <t>The font type of "primitive indicates the reception" is not consistent</t>
  </si>
  <si>
    <t>The figure should be black and white</t>
  </si>
  <si>
    <t>Which cases the device can have a 2-octet address</t>
  </si>
  <si>
    <t>Why does the NB Channel field occupy 2 octets. Given 250 NB channels, 1 octet is sufficient</t>
  </si>
  <si>
    <t>It is not clear the unit of the Transmission Offset field</t>
  </si>
  <si>
    <t>The font type of "in megahertz" is not consistent</t>
  </si>
  <si>
    <t xml:space="preserve">There is an extra "in" in the first row of Table 12-8 </t>
  </si>
  <si>
    <t>The number of RSFs is 0-16 instead of 0-32 in the fourth row of Table 12-8</t>
  </si>
  <si>
    <t>Remove "the" after "when"</t>
  </si>
  <si>
    <t>According to the figure, there are four symbols. Thus, change the figure description as "Mapping of chip sequences for four symbols starting with even-indexed symbols "</t>
  </si>
  <si>
    <t>The details of the PSD limits are missing</t>
  </si>
  <si>
    <t>The Rmarker is not defined in the dynamic data PPDU</t>
  </si>
  <si>
    <t>It should be both the SENS packet configuration one and two</t>
  </si>
  <si>
    <t>It should be "the peak of the last pulse in the RIF"</t>
  </si>
  <si>
    <t xml:space="preserve">Sugget to change "Coding rate" to "Nominal coding rate" since the all the parity bits are kept, the effective code rate </t>
  </si>
  <si>
    <t>How to generate the inputs to the symbol mapper (g0+g1) is not clear when LDPC is enabled</t>
  </si>
  <si>
    <t>It should be "16 pulses per symbol" instead of "16 pulses per coded bit"</t>
  </si>
  <si>
    <t>It should be "32 pulses per symbol" instead of "32 pulses per coded bit"</t>
  </si>
  <si>
    <t>It should be "64 pulses per symbol" instead of "64 pulses per coded bit"</t>
  </si>
  <si>
    <t xml:space="preserve">What's the purpose to introduce 8 SFD sequences. </t>
  </si>
  <si>
    <t>Remove #</t>
  </si>
  <si>
    <t>Why is the chip rate 245.76 MHz instead of 249.6 MHz</t>
  </si>
  <si>
    <t>The content of B1 does not include the BPM scheme</t>
  </si>
  <si>
    <t>The font type of "NIST" is not consistent</t>
  </si>
  <si>
    <t>10.38.12.5</t>
  </si>
  <si>
    <t xml:space="preserve">Change ??? to: |f-fc|&gt;3.5MHz, -20dB, -30dB </t>
  </si>
  <si>
    <t xml:space="preserve">Prev: 
…, used to obtain initial timing/frequency synchronization.
Change to:
…, used to obtain initial timing/frequency synchronization. In this case, this is the UWB only MMS operation. </t>
  </si>
  <si>
    <t>Prev: 
…, are described in 10.38 which defined the procedures and packet exchanges involved. 
Change to:
…, are described in 10.38 which defined the procedures and packet exchanges involved. Mandatory Narrowband assisted MMS operting parameter sets are defined in 10.38.12. Mandatory UWB only MMS operting parameter sets are defined in 10.38.13.</t>
  </si>
  <si>
    <t>Change 10.38.12.5 to 10.38.13 to distinguish:
10.38.12 is for NBA-UWB
10.38.13 is for UWB only</t>
  </si>
  <si>
    <t>Change 10.38.12.5 to 10.38.13</t>
  </si>
  <si>
    <t>Table 48 should reuse Table 13-4 from P802.15.4me</t>
  </si>
  <si>
    <t xml:space="preserve">Better to clarify the option plotted in Fig. 176 is the UWB only MMS operation. </t>
  </si>
  <si>
    <t>Clarify more about the MMS operating parameter sets in 10.38.</t>
  </si>
  <si>
    <t>Tero Kivinen</t>
  </si>
  <si>
    <t>Self</t>
  </si>
  <si>
    <t>14-16</t>
  </si>
  <si>
    <t>7.3.7.1</t>
  </si>
  <si>
    <t>9</t>
  </si>
  <si>
    <t>10.37.3.2</t>
  </si>
  <si>
    <t>10.38.10.1</t>
  </si>
  <si>
    <t>10.38.7.2</t>
  </si>
  <si>
    <t>10.39.4.5</t>
  </si>
  <si>
    <t>10.38.3.5</t>
  </si>
  <si>
    <t>PDF index</t>
  </si>
  <si>
    <t>title Change to X to ab, and remove Amendment #/Corrigenda # from the end.</t>
  </si>
  <si>
    <t>Fix the copyright year from 2021 to 2024.</t>
  </si>
  <si>
    <t>Fix copyright year from 2019 to 2024.</t>
  </si>
  <si>
    <t>Add some introduction text. Fix the title to match, i.e. Amendment ab, not X.</t>
  </si>
  <si>
    <t>fix copyright year 2022 to 2024 on the footer</t>
  </si>
  <si>
    <t>add table of contents.</t>
  </si>
  <si>
    <t>this is optional feature, and should be moved as new subsection in clause 10. This also includes all the MAC PIB attributes releated to the SSBD (macSsbd*).</t>
  </si>
  <si>
    <t>as this is optional feature and should be moved to clause 10, there is no point of saying it is optional, as everything in clause 10 is optional. Remove "SSBD is optional in all device types" when moving to clause 10.
Logical place would be in 10.12a after other channel access algorithms.</t>
  </si>
  <si>
    <t>The text "Success" seem to have some font size changes or base line changes, fix it.</t>
  </si>
  <si>
    <t>Explain why it is 2 x BF, or remove 2 x.</t>
  </si>
  <si>
    <t>Perhaps add new entry to the list at the end of 11.2.8 or modify step b) where the phyCcaDuration to include macSsbdCcaDuration, not just provide reference to the 6.2.2.2.</t>
  </si>
  <si>
    <t>Remove them.</t>
  </si>
  <si>
    <t>Change them to italics.</t>
  </si>
  <si>
    <t>Reduce the place where you define things to one.</t>
  </si>
  <si>
    <t>Define it</t>
  </si>
  <si>
    <t>Change to use macSsdbCcaDuration.</t>
  </si>
  <si>
    <t>there is no changes on those paragraphs, so change the editing instructions on line 13, to say "Change the third paragraph of 6.6.3.3 as shown:", and only keep lines 17-26.</t>
  </si>
  <si>
    <t>Remove compact frame format, and use standard frame formats.</t>
  </si>
  <si>
    <t>Remove compact frame format, and uses standard security processing.</t>
  </si>
  <si>
    <t>Remove ASN text.</t>
  </si>
  <si>
    <t xml:space="preserve">Remove list of TSCH IEs. </t>
  </si>
  <si>
    <t>Remove compact frame format, and uses standard frame formats.</t>
  </si>
  <si>
    <t>Use the privacy addresses defined by the 4ac.</t>
  </si>
  <si>
    <t>Describe what the security properties of the useless IRK generation is, and include note, that it is completely unsecure as it will be trivially brute forced. Remove the whole compact frame format and the public/private addresses defined by it, and use standard frames, and privacy defined by the 4ac.</t>
  </si>
  <si>
    <t>Define it using concationation not using integers.</t>
  </si>
  <si>
    <t>Define calculations using bit strings.</t>
  </si>
  <si>
    <t>Complete it.</t>
  </si>
  <si>
    <t>Change to variable.</t>
  </si>
  <si>
    <t>Fix other cases where there is … or ??? or ??</t>
  </si>
  <si>
    <t>Remove macMmsNbAllowListLength.</t>
  </si>
  <si>
    <t>Fix font.</t>
  </si>
  <si>
    <t>Fix equation.</t>
  </si>
  <si>
    <t>Change a to alpha, or alpha to a.</t>
  </si>
  <si>
    <t>Fix font size.</t>
  </si>
  <si>
    <t>Remove hanging paragraph.</t>
  </si>
  <si>
    <t>Generate PDF index so there is only clauses, not figures and tables.</t>
  </si>
  <si>
    <t>Title is not correct</t>
  </si>
  <si>
    <t>Copyright year is wrong</t>
  </si>
  <si>
    <t>Introduction missing.</t>
  </si>
  <si>
    <t>ToC is missing</t>
  </si>
  <si>
    <t>This is optional feature.</t>
  </si>
  <si>
    <t>Wrong font size</t>
  </si>
  <si>
    <t>why is the "Delay for random" has "2 x BF x macSsbdUnitBackoffPeriod", would it not be more logical to have just BF x macSsbdUnitBackoffPeriod, and use macSsbdUnitBackoffPeriod that has double the value than before?</t>
  </si>
  <si>
    <t>the macSsbdCcaDuration is not mentioned anywhere in the CCA text.</t>
  </si>
  <si>
    <t>The first sentence listing some of the mac attributes does not provide any useful information. Remove it.</t>
  </si>
  <si>
    <t>"NB", and "BF" are varibles, so they should be in italics.</t>
  </si>
  <si>
    <t>The figure 1 and text does not match. The figure says we take random delay between 0 and (2 * BF) * macSsbdUnitBackoffPeriod, and I assume the text is trying to say that we take random integer between 0 and 2 * BF, and then multiple that interger with macSsbdUnitBackoffPeriod, i.e., the delay is always multiple of macSsbdUnitBackoffPeriod. Which one of those is supposed to be correct. Is the delay supposed to be multiple of macSsbdUnitBackoffPeriod, if so, then the figure 1 needs to be clarified. On the other hand it would be better to say same thing only once, i.e., either only in text, or only in figure 1.</t>
  </si>
  <si>
    <t>The phyCcaEdThreshold is not defined anywhere.</t>
  </si>
  <si>
    <t>why this is using phyCcaDuration, even when the page 15, line 8 uses macSsbdCcaDuration.</t>
  </si>
  <si>
    <t>there is no changes on those paragraphs</t>
  </si>
  <si>
    <t>There is no reason to add Compact frame format, as it is not more compact that normal frames.
For example the compact advertising poll will be as:
      Octet: 1                      3           3           1                   variable       2
      Frame Type/              RPA      RPA      Message       Message     FCS
      Compact Frame ID    hash     Rand    Control         Content
Using standard frame format with using only destion short address (both assume that devices have already done some association etc, to either get the short address assignment from coordinator, or the identityResolvingKey).
      Octets: 2   2                     1                     variable      2
      Frame      Destination      Command      Message    FCS
      Control      Address          ID                   Content  
Frame control: Frame type = MAC Command 
Frame control: Security enabled = FALSE 
Frame control: Frame Pending = FALSE 
Frame control: AR = FALSE 
Frame control: PAN id compression = TRUE 
Frame control: Sequence number supression = true 
Frame control: IE Present = false 
Frame control: Destination Address Mode = short 
Frame control: Source Address Mode = none  
As the source address is none, there is no source address, nor source pan id.  
As the destination addres is short, and pan id compression is true, so we only have destination short address, and no destination pan id.  
In this case the Compact frame has overhead of 10 octets, where the standard 802.15.4 frame has overhead of only 7 octets.  
This of course assumes there is only one network in the same area, thus we can leave destination PAN id out, but the compact format assumes that too.  
Note, that the PAN coordinator can recognize short addresses it has not given out, thus by seeing such destination addresses, it knows there is devices not part of its network nearby, and knows to avoid to assign those numbers to devices part of his network.  
If better support for multiple networks is needed, we can use PAN ID compression set to FALSE, in which case the overhead goes from 7 to 9 octets, which is still smaller than compact format.  
In case we use example of Advertising response there is only RPA hash, and no RPA rand, thus the overhead is 7 octets, which is same as standard format.  
Using standard format we can use standard features, like destination PAN id, in case we want to get better conflict resolution when there is multiple networks on the area, as then everybody can see whether the PAN id is correct, thus whether frame is for their network or some other network. Also if PAN coordinator sees anybody using same PAN ID and short address not assigned by PAN coordinator, it knows there is PAN ID conflict, thus can change PAN id of its network (this is standard opertion defined in 10.17).  
In case security is needed, there is already standard method of doing that, and no special processing is needed.  
Also when the privacy addressing is defined in 4ac, the 4ab can use it without modification as it is defined for standard 802.15.4 frames. 
Also if there is still issues when frames gets too large, we could take the PHY frame fragmentation from 23.3 and move it to 10.x and define it so it can be used in other PHYs than LECIM DSSS.  
I do not see any benefits for adding compact frame format, which uses same amount of octets than standard format and just adds new MAC frame formats offering no benefits.  
Using MAC Command frame formats contains 8-bit Command ID, so adding 21 compact frame ID values there is not an problem.</t>
  </si>
  <si>
    <t>there is no source address at all in the incoming frame, so we can't know the extended address of the originator of the compact frame.</t>
  </si>
  <si>
    <t>how is the KeySource known, i.e., how do you know which device is associationed with the key?</t>
  </si>
  <si>
    <t>There is no Key Id field in every compact frame, thus there is no way of knowing keyindex.</t>
  </si>
  <si>
    <t>not every compact frame has key id field.</t>
  </si>
  <si>
    <t>The security processing for compact frames is not properly defined, for example it does not include policy checking etc.</t>
  </si>
  <si>
    <t>I have now idea what the txt saying that ASN may be optionally used in the RSS slotframe? How it is used? ASN has complectly different properties than RSS slotframe etc has. Also "may optionally" is just may.</t>
  </si>
  <si>
    <t>How is the Time Synchorization IE used in RSS? It is used in the TSCH when initially joinging the network in the beacon frames, does the RSS also need to syncronize the RSS slotframe structure before you can join? I would assume you would need a slot index, round index, and block index, but Time Correction IE does not provide those.</t>
  </si>
  <si>
    <t>Do the RSS use ACK frames for the time syncronization, as it says it uses Time Correction IE, and isn't the Time Correction IE contradictionary to the ranging, as the time correction IE, assumes that the distance of the devices stays same, so the device sending time correction IE can calculate the clock offset based on when it received the frame, but if the distance changes, this gets impossible.</t>
  </si>
  <si>
    <t>I am not sure how the other TSCH IEs can be used with the RSS either. It seems that the section just lists that someone could at some point define use for those IEs, but does not really define how they are supposed to be used. As there is no text anywhere saying those IEs can't be used, it is pointless to list those IEs, without properly defining how they are used in the RSS.</t>
  </si>
  <si>
    <t>The text is not really true, as it seems each compact frame also include some form of address in form of RPA Prand, RPA hash, advertiser address, and/or resp address, i.e., there is 3 or 6 octets of exra overhead. In addition to that there is extra message control byte which seems to have only one or two values. Getting rid of the useless compact frame format, and instead of using MAC commands, we can compress the message id and message control to one octet, i.e., encode both those in mac command id, and we can compress the addresses to short addresses. In addition to that we get the privacy for free when the 4ac defines it, and we do not need separate frame types for those cases where difference is only in the addressing (for example there is public start of ranging compact frame which is same as advertising poll compact frame, except the addressing).</t>
  </si>
  <si>
    <t>The private addresses defined here does not provide privacy unless security is also used, as long as the IRK is not change, any attacker who have knows one valid RPA_hash, RPA_prand pair can always repeat that exchange, and only those devices which know valid IRK will respond. This means as long as IRK is not updated, it is trivial for the active attacker to keep track of devices.
So to provide proper privacy against active attacks, the system needs replay protection, which can already be provided if the MAC command frames are used instead of the compact frames.</t>
  </si>
  <si>
    <t>There will be lots of collusions in RPA_hash, thus there will be need for resolving those conflicts. As there is no PAN id, and most things only use RPA_hash in the frames, there will be duplicates quite often. This will get worse if multiple IRKs are used, as that means it multiplies the number of valid RPA_hash values that are accepted. Also this is not function of how many people are in your network, but this is function how many people are in the radio range. Thus having school with 1000 people all in the one room for school wide session will cause collsions in 50% propability if each of the have two IRK and there is two devices for each of their networks (i.e., 2000 devices, each having two IRKs, meaning there is 4000 valid RPA hashes picked at random, thus most likely there is already two that uses the same ones).
Also if there is several tens or hundreds of million of people using the system then there will be collisions in single network, as there will be only 2^24 addresses, meaning that initiator and respoder will have same RPA hash.</t>
  </si>
  <si>
    <t>What is this IRK generation for public addresses trying to do? The entropy of the key is only 48 bits, thus is it is trivial to brute force the key.</t>
  </si>
  <si>
    <t>The MSB and LSB are not meaningfull when talking about the key, as keys are not integers, they are bit strings, so you most likely want to define concatenation function like is defined in the Annex B of the IEEE Std 802.15.4, and use it by saying "padding || AdvAddr || RespAdd or GroupID". Then you nee to define how the addresses are converted to the bit strings. Also note, that some ciphers take keys longer than 128 bits, i.e., AES-256 takes 256 bit key, so this should be defined so it can use any cipher that is defined for IEEE Std 802.15.4.</t>
  </si>
  <si>
    <t>The output of the AES-128-ECB is not a integer number, thus you can't take module function out of it. The output of the encryption is the 128-bit bitstring. You most likely want to say something like that RPA_hash will be rightmost 24 bits of the output of the encryption function.</t>
  </si>
  <si>
    <t>Line seems to be incomplete.</t>
  </si>
  <si>
    <t>the length of the SMC TLVs should most likely be variable not "?".</t>
  </si>
  <si>
    <t>SMC TLVs length should be variable.</t>
  </si>
  <si>
    <t>There seems to be lots of details missing in other frame formats too, I will not comment about them anymore. (74 * ..., and 19 * ???).</t>
  </si>
  <si>
    <t>macMmsNbAllowListLength is not needed, the interface is conseptual, thus it is assumed that macMmsNbChannelAllowList implicitly includes the length of the array. Remove macMmsNbAllowListLength.</t>
  </si>
  <si>
    <t>The equation seems to be quite huge, make sure you are using correct font size for the equation.</t>
  </si>
  <si>
    <t>this seems that this equation should be proper equation. Also the italics for the variables etc seems to be missing from the formatting of the equation and in the text.</t>
  </si>
  <si>
    <t>here we choose alpha, but then the formulas use a, not alpha.</t>
  </si>
  <si>
    <t xml:space="preserve">the MLME-WU-TX.confirm semantics font size seems to be bigger than others. </t>
  </si>
  <si>
    <t>The equation font seems to be quite large.</t>
  </si>
  <si>
    <t>Hanging paragraph</t>
  </si>
  <si>
    <t>PDF index includes also some figures and tables.</t>
  </si>
  <si>
    <t>Hong Won Lee</t>
  </si>
  <si>
    <t>LG Electronics</t>
  </si>
  <si>
    <t>29-30</t>
  </si>
  <si>
    <t>1-4</t>
  </si>
  <si>
    <t>16-20</t>
  </si>
  <si>
    <t>10.38.10.2</t>
  </si>
  <si>
    <t>8</t>
  </si>
  <si>
    <t>19</t>
  </si>
  <si>
    <t>20</t>
  </si>
  <si>
    <t>10.38.10.17</t>
  </si>
  <si>
    <t>RR IE signalling method should be additionally described for the hyper block mode
Proposed change text is 15-24-0003-00-04ab-proposed-change-for-RR-IE.doc</t>
  </si>
  <si>
    <t>Change from "For example, Scheduling IE with Scheduling List Type 5 may be transmitted with same cycle of HBS IE, defined in 10.31.9.12, for hyper block mode scheduling and the bitmap in each Scheduling List element represents scheduled blocks to a single device in a hyper block." to "For example, Scheduling IE with Scheduling List Type 5 may be transmitted with same cycle of HBS IE, as described in 10.31.3.5, for hyper block mode scheduling, and the bitmap in each Scheduling List element represents scheduled blocks to a single device in a hyper block."</t>
  </si>
  <si>
    <t>Change from "To perform scanning for coordination and defer the transmission of the Start of Ranging Compact frame, the initiator sends an Advertising Confirmation Compact frame with the time offset between the first symbol of the Advertising Confirmation Compact frame and the first symbol of the Start of Ranging Compact frame." to "To perform scanning for coordination and defer the transmission of the Start of Ranging Compact frame, the initiator sends an Advertising Confirmation Compact frame in the subsequent slot after receiving the Advertising Response Compact frame. The Advertising Confirmation Compact frame includes the time offset between the first symbol of the Advertising Confirmation Compact frame and the first symbol of the Start of Ranging Compact frame."</t>
  </si>
  <si>
    <t>Change from "Public Advertising Response Compact frame the subsequent initialization slot" to "Public Advertising Response Compact frame in the subsequent initialization slot"</t>
  </si>
  <si>
    <t>Change from "poll, response and report frames" to "Poll Compact frame, RESP Compact frame and Report compact frame"</t>
  </si>
  <si>
    <t>Change from "to-many" to "to-many broadcasting message"
Resolution proposal text is 15-24-0004-00-04ab-proposed-change-for-Group-id.doc</t>
  </si>
  <si>
    <t>Change from "A GroupID represents a group of devices in a one-to-many ranging session, as described in 10.38.9. By transmitting a Public Advertising Poll Compact frame with the MessageControl field set to 0x21 on the
initialization channel, a GroupID is shared with responders. The GroupID shall be used to generate the IRK for the RPA_hash used in One-to-many Poll Compact frame (message id 0x12) in the one-to-many ranging session, as described in 10.38.9, in case GroupID is shared with responders." to "In one-to-many session, POLL (one-to-many) message (message id 0x12, with MessageControl not set to 0x00) in the first sub-round shall be broadcasted as described in 10.35.8. After initialization using public addresses, an IRK for broadcasting message shall be generated. The IRK for broadcasting message is generated using a GroupID which represents a group of devices in a one-to-many ranging session. By transmitting a Public Advertising Poll Compact frame with the MessageControl field set to 0x21 on the
initialization channel, a GroupID is shared with responders."
Resolution proposal text is 15-24-0004-00-04ab-proposed-change-for-Group-id.doc</t>
  </si>
  <si>
    <t>Change from "One-to-many Poll Compact message (message id 0x12)" to "One-to-many Poll Compact message (message id 0x12, with MessageControl not set to 0x00)"
Resolution proposal text is 15-24-0004-00-04ab-proposed-change-for-Group-id.doc</t>
  </si>
  <si>
    <t>Change from "IRK2 (for One-to-many Poll Compact frame, message id 0x12)" to "IRK2 (for One-to-many Poll Compact frame, message id 0x12, with Message Control field not set to 0x00)"
Resolution proposal text is 15-24-0004-00-04ab-proposed-change-for-Group-id.doc</t>
  </si>
  <si>
    <t>Change from "IRK2 (for One-to-many Poll Compact frame, message id 0x12)" to "IRK2 (for One-to-many Poll Compact frame, message id 0x12, with Message Control field not set to 0x00)"
Proposed change text is 15-24-0xxx-00-04ab-proposed-change-for-Group-id.doc</t>
  </si>
  <si>
    <t>Change from "AdvAddr shall be used for the Public Advertising Poll Compact frame" to "AdvAddr shall be used for the Public Advertising Poll Compact frame and the Public Advertising Confirmation Compact frame"</t>
  </si>
  <si>
    <t>Change from "Response Compact frame, and the Public Start of Ranging Compact frames" to Response Compact frame, the Public Start of Ranging Compact frame and the Public Advertising Confirmation Compact frame"</t>
  </si>
  <si>
    <t>Change from "value the in the" to "value in the"</t>
  </si>
  <si>
    <t>Change from "when the Message Control field value is 0x10" to "when the Message Control field value is 0x20"</t>
  </si>
  <si>
    <t>Change from "Figure 80—Responder Detail element format (Message Control = 0x10)" to "Figure 80—Responder Detail element format (Message Control = 0x20)"</t>
  </si>
  <si>
    <t>Change from "Advertiser Address" to "AdvAddr"</t>
  </si>
  <si>
    <t>Change from "The Group ID field… ???" to "The Group ID field represents a group of devices in a one-to-many public ranging session. It is assigned by an initiator and used for broadcast messages in a one-to-many public ranging session described in 10.38.7.2."</t>
  </si>
  <si>
    <t>Change from "The Adv Data field is the sequence of AD structures which shall have Length, Type and Value." to "The Adv Data field is the sequence of AD structure which shall have Length, Type and Value as specified in 10.38.7.3."</t>
  </si>
  <si>
    <t>Change from "Advertiser Address, Resp Address" to "AdvAddr, RespAddr"</t>
  </si>
  <si>
    <t>Change from "The Advertiser Address field and Resp Address field shall be set as specified in 10.38.10.2.2." to "The AdvAddr field and RespAddr field shall be set as specified in 10.38.10.2.2."</t>
  </si>
  <si>
    <t>Change from "The Advertiser Address field shall be set as specified in 10.38.10.2.2." to "The AdvAddr field shall be set as specified in 10.38.10.2.2."</t>
  </si>
  <si>
    <t>RR IE signalling rule is not described for hyper block mode</t>
  </si>
  <si>
    <t>The reference of behavior for HBS IE should be indicated correctly. The subsection 10.31.9.12 is definition of the HBS IE, however there is no description of transmission cycle. It is described in the subsection 10.31.3.5</t>
  </si>
  <si>
    <t>ADV-CONF transmission timing is not mentioned clearly</t>
  </si>
  <si>
    <t>"in" preposition is missed before "the subsequent initialization slot"</t>
  </si>
  <si>
    <t>"poll, response and report frames" should be changed to "XXX compact frames" for consistency in other subsections such as 10.38.4</t>
  </si>
  <si>
    <t>Group ID shall be used for one-to-many broadcasting message</t>
  </si>
  <si>
    <t>Public Advertising Confirmation Compact frame is missed in the description for usage of AdvAddr</t>
  </si>
  <si>
    <t>Public Advertising Confirmation Compact frame is missed in the description for life cycle for public addresses</t>
  </si>
  <si>
    <t>"the in the" should be typo</t>
  </si>
  <si>
    <t>Figure 79 represents format when the Message Control Field value is not 0x10 but 0x20</t>
  </si>
  <si>
    <t>Figure 80 represents format when the Message Control Field value is not 0x10 but 0x20</t>
  </si>
  <si>
    <t>The Advertiser Address field in Figure 99 does not align with the AdvAddr specified in subsection 10.38.10.2.2.</t>
  </si>
  <si>
    <t>The description of the Group ID field is missed</t>
  </si>
  <si>
    <t>The reference for Adv Data should be indicated</t>
  </si>
  <si>
    <t>The Advertiser Address field and Resp Address field in Figure 104 does not align with the AdvAddr and RespAddr specified in subsection 10.38.10.2.2.</t>
  </si>
  <si>
    <t>The Advertiser Address field and Resp Address field does not align with the AdvAddr and RespAddr specified in subsection 10.38.10.2.2.</t>
  </si>
  <si>
    <t>The Advertiser Address field and Resp Address field in Figure 105 does not align with the AdvAddr and RespAddr specified in subsection 10.38.10.2.2.</t>
  </si>
  <si>
    <t>The Advertiser Address field in Figure 106 does not align with the AdvAddr specified in subsection 10.38.10.2.2.</t>
  </si>
  <si>
    <t>The Advertiser Address field does not align with the AdvAddr specified in subsection 10.38.10.2.2.</t>
  </si>
  <si>
    <t>Youngwan So</t>
  </si>
  <si>
    <t>SAMSUNG</t>
  </si>
  <si>
    <t>25~31</t>
  </si>
  <si>
    <t xml:space="preserve">Make changes to below three parts appropriately so as to keep consistency.
1. In line #7 in page #106
2. In line #25~31 in page #106
3. In line #15 in page #117
</t>
  </si>
  <si>
    <t>Change from
"Block List"
to
"Ranging Block Description List"</t>
  </si>
  <si>
    <t>Change from
"If bit N, where 18 ≤ N ≤ 4, is set to 1,"
to
"If bit N, where 18 ≤ N ≤ 41, is set to 1,"</t>
  </si>
  <si>
    <t>Add definition of "Number of UWB Per-session Info" for formality.</t>
  </si>
  <si>
    <t>Change from
"Respondent"
to
"Responder"</t>
  </si>
  <si>
    <t>Remove the sentence or fill TBD part with appropriate technical details</t>
  </si>
  <si>
    <t>Delete line #13.</t>
  </si>
  <si>
    <t>Change 
"Number of rounds in the block" 
to
"Number of rounds"</t>
  </si>
  <si>
    <t xml:space="preserve">Change
"Bits:2" to "Bits: 0-1" in the 1st column and
"       6" to "        2-7" in the 2nd column.
 </t>
  </si>
  <si>
    <t>Change
"the initiator may scan the channel specified by the
macMmsNbInitChannel attribute and the channel specified by the macMmsUwbChannel attribute before ~"
to
"the initiator shall scan the channel specified by the
default value of macMmsNbInitChannel attribute and the channel specified by the default value of macMmsUwbChannel attribute before ~"</t>
  </si>
  <si>
    <t>Change
"The initiator transmits the NB Acquisition Compact frame in the initialization channel specified by the macMmsNbInitChannel attribute and transmits the UWB Acquisition Compact frame in the channel specified by the macMmsUwbChannel attribute."
to 
"The initiator transmits the NB Acquisition Compact frame in the initialization channel specified by the default value of macMmsNbInitChannel attribute and transmits the UWB Acquisition Compact frame in the channel specified by the default value of the macMmsUwbChannel attribute."</t>
  </si>
  <si>
    <t>Change
"If coordination is active, before starting a new session, the initiator scans for Acquisition Compact frame on the initialization channel specified by the macMmsNbInitChannel attribute and/or the channel specified by the macMmsUwbChannel attribute."
to 
"If coordination is active, before starting a new session, the initiator scans for Acquisition Compact frame on the initialization channel specified by the default value of macMmsNbInitChannel attribute and/or the channel specified by the default value of macMmsUwbChannel attribute."</t>
  </si>
  <si>
    <t xml:space="preserve">Change
"As shown in Figure 54" to
"As shown in Figure 40"
</t>
  </si>
  <si>
    <t>Need to keep consistency.
1. In line #7 in page #106, it says only "Sensing may be in either monostatic or multistatic scenarios.". 
2. In line #25~31 in page #106, it mentions even  about 'bi-static mode' and 'Sensing by proxy mode' in addition to 'mono' and 'multi-static'.
3. In line #15 in page #117, here it also mentions all those four modes can be specified. (i.e. mono, bi, multi, SbP)
From above, clarification is needed whther all those four modes are possible or just only a part is allowed.</t>
  </si>
  <si>
    <t>The term "Block List" is not an exact name. Needs to be replaced with its exact full name.</t>
  </si>
  <si>
    <t>Looks like typo.</t>
  </si>
  <si>
    <t>Even though the name is self-explaining, "Number of UWB Per-session Info" in Figure 113 has no definition below.</t>
  </si>
  <si>
    <t>Needs to keep consistency of tech words.used</t>
  </si>
  <si>
    <t>There still is "TBD"</t>
  </si>
  <si>
    <t>The sentence should be removed as it is alredy covered by line #14. It is accepted in previous meeting.</t>
  </si>
  <si>
    <t>In the Figure112, "Number of rounds in the block" seems to have redundancy. Just "Number of rounds" is enough.</t>
  </si>
  <si>
    <t xml:space="preserve">Notation should be changed.
Bits:2 ----&gt; Bits: 0-1 in the 1st column
       6 -----&gt;       2-7 in the 2nd column </t>
  </si>
  <si>
    <t>The channel specified by "default value of" the macMmsNbInitChannel attribute 
and 
the channel specified by "default value of" the  macMmsUwbChannel attribute 
shall be used for coordination</t>
  </si>
  <si>
    <t>Seems typo.</t>
  </si>
  <si>
    <t>Shimi Shilo</t>
  </si>
  <si>
    <t>put comma before and after 'each sent in a separate millisecond'.</t>
  </si>
  <si>
    <t>replace 'to allow common text cover…' with 'to allow a common text to cover…'</t>
  </si>
  <si>
    <t>Replace with 'even if the same channel is used in consecutive slots'.</t>
  </si>
  <si>
    <t>Replace with 'The configuration parameters include a list of responders, a set of parameters used to determine how the initiator ranges with these responders, a division of the ranging slots in the ranging round into multiple sub-rounds and a description of how the initiator completes the ranging phrases with each responder during each sub-round'.</t>
  </si>
  <si>
    <t>Replace 'conduct measurement' with 'conduct a measurement…'.</t>
  </si>
  <si>
    <t>replace with 'this is shown  in Figure 38 which illustrates the case of a response frame not received correctly, and as a consequence the frames with dotted…'.</t>
  </si>
  <si>
    <t>replace 'shall support transmission and reception the MMS' with 'shall support transmission and reception of the MMS…'.</t>
  </si>
  <si>
    <t>replace with 'T_0 which is the start time…'.</t>
  </si>
  <si>
    <t>remove the redundant (</t>
  </si>
  <si>
    <t>It is not clear what is meant by 'consecutively', better rephrase to make it clearer.</t>
  </si>
  <si>
    <t>The paragraph starting with "This includes a list of…" is not very clear, and should be rephrased, assuming 'this' corresponds to the 'configuration parameters'.</t>
  </si>
  <si>
    <t>need to rephrase 'where when'.</t>
  </si>
  <si>
    <t>if T_0 is the 'start time' it should be phrased accordingly.</t>
  </si>
  <si>
    <t>there is a redundant ( before 'Note'.</t>
  </si>
  <si>
    <t>Rojan Chitrakar</t>
  </si>
  <si>
    <t>9.3.4.3</t>
  </si>
  <si>
    <t>9.3.5.3</t>
  </si>
  <si>
    <t>9.5.11</t>
  </si>
  <si>
    <t>10.37.2</t>
  </si>
  <si>
    <t>10.38.3.2.1</t>
  </si>
  <si>
    <t>10.38.6</t>
  </si>
  <si>
    <t>10.38.8.4.3</t>
  </si>
  <si>
    <t>10.35.8.1</t>
  </si>
  <si>
    <t>10.38.10.3.13</t>
  </si>
  <si>
    <t>10.38.10.3.19</t>
  </si>
  <si>
    <t>10.39.4.3</t>
  </si>
  <si>
    <t>10.39.4.6</t>
  </si>
  <si>
    <t>110.39.5</t>
  </si>
  <si>
    <t>110.41.2</t>
  </si>
  <si>
    <t>List the baseline specification for this draft</t>
  </si>
  <si>
    <t>Either complete the sentence or delete it.</t>
  </si>
  <si>
    <t>Rephrase for better clarity.</t>
  </si>
  <si>
    <t>Change the cited sentence to:
"KeySource shall be set to the extended address of the device originating the Compact frame."</t>
  </si>
  <si>
    <t>delete "used".</t>
  </si>
  <si>
    <t>Change the cited sentence to:
"For Compact frames, the MHR is composed of the Frame Type field, the Compact Frame ID field, the RPA_hash field, the RPA_prand field if present and the Message Control field of the Compact frame."</t>
  </si>
  <si>
    <t>Change the Range column to:
"As described in 10.38.10.3.19 (The Key ID field)"</t>
  </si>
  <si>
    <t>Change the Type column as:
"Set of octets."</t>
  </si>
  <si>
    <t>Change to:
"The HBS IE specifies the index of the corresponding hyper block…"</t>
  </si>
  <si>
    <t>Rephrase for better clarity as:
"The ranging block index of each block shall start from 0 in every hyper block and increments by one with each block. The hyper block index together with the ranging block index is used by devices to maintain synchronization with the block structure."</t>
  </si>
  <si>
    <t>Rephrase for better clarity as:
"Different blocks within a hyper block may be allocated for different applications such as ranging or sensing or data communications."</t>
  </si>
  <si>
    <t xml:space="preserve">Rephrase the paragraph for better clarity </t>
  </si>
  <si>
    <t xml:space="preserve">change Type 2 meaning to Bitmap-based slot scheduling. </t>
  </si>
  <si>
    <t>Rephrase as:
"If the Address Size field is zero, short address shall be used for the Sender Address field, the Receiver Address field and the addresses in the Address List field. If the Address Size field is one, extended address shall be used for the Sender Address field, the Receiver Address field and the addresses in the Address List field."</t>
  </si>
  <si>
    <t>Rephrase as:
"If the Receiver Address Present field is one, the Receiver Address field is present. Otherwise, the Receiver Address field is not present."</t>
  </si>
  <si>
    <t>Rephrase as:
"The first slot to be scheduled corresponds to the first bit of the Scheduling Bitmap field."</t>
  </si>
  <si>
    <t>Add the behavioral text for the usuage of the scheduling List element with Type set to four.</t>
  </si>
  <si>
    <t>The Block scheduling Bitmap Length field should be larger to signal all the blocks in a hyper block.</t>
  </si>
  <si>
    <t>Change the Block Index field size to 1 octet</t>
  </si>
  <si>
    <t>Specify the relationship between the unit of the Block Duration field and the presence of the Round Duration field and the Slot Duration field.</t>
  </si>
  <si>
    <t>Clarify what is the O-QPSK PHY used for and what it is not used for. Also, clarify the relation between RSS and the actual ranging phase.</t>
  </si>
  <si>
    <t>Delete the paragraph. Simply explain how the existing IEs are used for RSS is sufficient, no need to elaborate that they are reused etc.</t>
  </si>
  <si>
    <t>Clarify the slot structure used during the initialization and setup phase; how it is setup/specified.</t>
  </si>
  <si>
    <t>Break into shorter sentences for better clarity and also specify whether the Advertising Confirmation is sent in the slot right after the Advertising Response.</t>
  </si>
  <si>
    <t>Rephrase as:
"…, the initiator sends an AAdvertising Poll Compact frame with the Message Control field set to 0x20 or 0x30 ..."</t>
  </si>
  <si>
    <t>Describe the procedure for one-to-many when coordination is not active.</t>
  </si>
  <si>
    <t>Add the behavioral text for one-to-many ranging.</t>
  </si>
  <si>
    <t>Replace NB_Channel_Select with the correct fields of NB Channel Map field.</t>
  </si>
  <si>
    <t>Delete the paragraph content or unifiy with the related paragraph in 10.38.3.4 (Initialization setup handshake).</t>
  </si>
  <si>
    <t>Define a MAC PIB macNBCoordinationActive and replace all occurance of "If coordination is active" with "If macNBCoordinationActive is TRUE"</t>
  </si>
  <si>
    <t>Add "position" in the first slot.</t>
  </si>
  <si>
    <t>Rephrase the sentence as:
"With reference to Figure 43, the O-QPSK channels in Figure 34 can be categorized as …"</t>
  </si>
  <si>
    <t>Delete Figure 36—macMmsNbChannelMap format and replace Figure 36 in the cited sentence with Figure 43.</t>
  </si>
  <si>
    <t>Delete lines 30 to 33 as well as Figure 36.</t>
  </si>
  <si>
    <t>Please check if the normative reference FIPS Pub 197 already covers the AES-128-ECB, else add the relevant reference in the subclause 2.</t>
  </si>
  <si>
    <t xml:space="preserve">Rephrase the first sentence as Compact frames are used in MMS operation. Consider renaming the subclause 10.38.10 (Control messages for MMS operation) accordingly. </t>
  </si>
  <si>
    <t>Specify the variant of the one-to-many Poll compact frame that initiates contention-based one-to-many ranging.</t>
  </si>
  <si>
    <t>Describe how the respondes transmit the multiple RSFs.</t>
  </si>
  <si>
    <t>Specify the variant of the one-to-many Poll compact frame that triggers the mutlitple RSF transmissions.</t>
  </si>
  <si>
    <t>Change the sentence as:
" each PSDU either ends with a 2-octet FCS, which shall be …., or ends with a MIC field as described in 10.38.10.3.16.</t>
  </si>
  <si>
    <t>Rephrase as:
" … and the most recent RPA_prand communicated by the initiator."</t>
  </si>
  <si>
    <t>Rephrase to convey that it is mandatory to perform the IRK exchange between devices prior to Initialization and Setup phase.</t>
  </si>
  <si>
    <t>Delete "the Message ID field value and"</t>
  </si>
  <si>
    <t>Change to:
"The Key ID field allows unique identification of different keys with the same originator."</t>
  </si>
  <si>
    <t>Change to:
"Figure 49—Format of the Compact Frame Content field of the Advertising Poll Compact frame"</t>
  </si>
  <si>
    <t>Clarify what this means, else delete it.</t>
  </si>
  <si>
    <t xml:space="preserve">Define CapDuration[], nitializationSlotDuration[] </t>
  </si>
  <si>
    <t>Unify the 3 message control versions by adopting the presence bitmap field in all versions.</t>
  </si>
  <si>
    <t>Add a field (Number Of Responders (N)) to the "Advertising Response Compact frame when the Message Control field value is 0x10" to indicate that the the Advertising Response Compact frame is requesting one-to-many ranging from a group of N connected responders. Also add the corresponding bit in the Presence Bitmap field.</t>
  </si>
  <si>
    <t>Include a Status field in the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</si>
  <si>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Start of Ranging Compact frame to indicate the number of responders accepted to particate in the subsequent ranging phase.</t>
  </si>
  <si>
    <t>When the Start of Ranging Compact frame is targetted at a particular responder, the RPA_hash field shall be set as the RPA of the target responder (instead of the intiator's RPA). Only the targetted responder will go on to participate in the ranging phases at the time indicated by the Start of Ranging Compact frame.</t>
  </si>
  <si>
    <t>When the POLL message is targetted at a particular responder, the RPA_hash field shall be generated using the IRK of the target responder (instead of the intiator's IRK). If a responder is able to correctly resolve the RPA_hash using its own IRK, it knows that the POLL is targetted at it.</t>
  </si>
  <si>
    <t>Change as:
"When the Message Control field value is 0x10 the Message Content field shall be formatted as shown in Figure 67."</t>
  </si>
  <si>
    <t>Add the contents</t>
  </si>
  <si>
    <t>Add a variant of the O2M POLL for the one-to-many ranging with a group of connected responders,which is a simplified version of Message Control field value= 0x10 but without the Responder Address List field.</t>
  </si>
  <si>
    <t>Define AD structure</t>
  </si>
  <si>
    <t>Add a field (Number Of Responders (N)) to the "Public Advertising Response Compact frame when the Message Control field value is 0x00" to indicate that the the Advertising Response Compact frame is requesting one-to-many ranging from a group of N connected responders. Also add the corresponding bit in the Presence Bitmap field.</t>
  </si>
  <si>
    <t>Include a Status field in the Public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</si>
  <si>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Public Start of Ranging Compact frame to indicate the number of responders accepted to particate in the subsequent ranging phase.</t>
  </si>
  <si>
    <t>Change the Key ID field to one octet and reposition as the first field of the Message Content field</t>
  </si>
  <si>
    <t>Delete ", except it is a 7-bit field"</t>
  </si>
  <si>
    <t>List out the relevant PHYs.</t>
  </si>
  <si>
    <t>Resolve the TBD.</t>
  </si>
  <si>
    <t>Explain OSR and its effect on the CIR measurement.</t>
  </si>
  <si>
    <t>Clarify the OSR value for frequency stitching case.</t>
  </si>
  <si>
    <t>Repharse and also explain the relationship with the CIR IQ number of bits field of the AC IE.</t>
  </si>
  <si>
    <t>Move the subclause before 10.39.4.3 (Sensing measurements)</t>
  </si>
  <si>
    <t>Delete the TCP field</t>
  </si>
  <si>
    <t>Add PHY parameters e.g., channel, preamble code etc. used for sensing</t>
  </si>
  <si>
    <t>Rephrase as:
"The Base Channel field indicates the starting index of the channel for performing UWB sensing…"
Also, provide the reference where the index mapping is described.</t>
  </si>
  <si>
    <t xml:space="preserve">Add after the cited sentence (at line 17):
"If the report is fragmented, the Measurement ID field shall be set to the same value in all report fragments corresponding to the same measurement instance."
</t>
  </si>
  <si>
    <t>When compression is enabled, include a length field in the Receive Report.</t>
  </si>
  <si>
    <t xml:space="preserve">Add a channel ID field in the Receive Report field to identify the channel corresponding to the sensing fragment. The field shall be present when frequency stitching is used. 
</t>
  </si>
  <si>
    <t>Clarify how the presence/absence of fields are indicated.</t>
  </si>
  <si>
    <t>Ensure the element is octet aligned. Also clarify how the presence/absence of fields are indicated.</t>
  </si>
  <si>
    <t>Redraw the figure correctly else delete the figure</t>
  </si>
  <si>
    <t>Rename as HRP UWB Capability for consistency.</t>
  </si>
  <si>
    <t xml:space="preserve"> complete in two message exchange.</t>
  </si>
  <si>
    <t>If it is part of the example, rewrite without shall and may. If it is normative, write for better clarity, e.g., what is "time offset", what is "NB packet"?</t>
  </si>
  <si>
    <t>Baseline specification is not listed</t>
  </si>
  <si>
    <t>"Conflict resolution by enlarging backoff window after unsuccessful packet transmission."
Sentence is either incomplete or out of place.</t>
  </si>
  <si>
    <t>What does "a retransmission shall be indicated to the SSBD algorithm" mean? Does it mean that the SSBD algorithm shall have means to know whether a frame to be transmitted is a retransmitted frame or an initial transmission?</t>
  </si>
  <si>
    <t>"Table 2" should be "Table 9-3"? Same issue on line# 10 of this page and line 16 of page 26.</t>
  </si>
  <si>
    <t>"KeySource shall be set to the extended address of the peer device associated with the key."
KeySource is required to identify the key, so this sentence is not correct. KeySource should be the extended address of the peer device that transmitted the compact frame.</t>
  </si>
  <si>
    <t>"..., and not reused used across multiple block structures."</t>
  </si>
  <si>
    <t>"For Compact frames, the MHR is composed of the ID field, the RPA_hash field, the RPA_prand field if present and the Message Control field of the Compact frame."
The original ID field is now split into the Frame Type field and ID field, so Frame Type should also be included in the MHR.</t>
  </si>
  <si>
    <t>It is not necessary to specify the range as 0 or 1 here. It is better to reference to 10.38.10.3.19 (The Key ID field) where the field is described.</t>
  </si>
  <si>
    <t>It is not necessary to specify the Type as 16 octets. This is better to use a more general language similar to the baseline.</t>
  </si>
  <si>
    <t>"The HBS IE specifies the index of the corresponding ranging block and …"
Since each hyperblock contains multiple ranging blocks, it is not clear what does the index of the corresponding ranging block mean here.</t>
  </si>
  <si>
    <t>"It is used by devices as hyper block counter to identify where it is now, as ranging block index restarts from 0 again in every hyper block."
The latter half of the sentence should be reprased in normative language and the first half rephrased for better clarity.</t>
  </si>
  <si>
    <t>Sentence can be rephrased for better clarity.</t>
  </si>
  <si>
    <t>Paragragph can be rephreased in normative language for better clarity. The last sentence seems to be an example refering to Figure 7 but it is not stated as an example.</t>
  </si>
  <si>
    <t xml:space="preserve">Per 23/215r2, Scheduling List Type 2 should be Bitmap-based slot scheduling. </t>
  </si>
  <si>
    <t>"If the Address Size field is zero, …"
The Address Size field also applies to the addresses in the Address List field.</t>
  </si>
  <si>
    <t>"The first slot to be scheduled corresponds to the first bit in the bitmap."
Clarify that the bitmap is the Scheduling Bitmap field.</t>
  </si>
  <si>
    <t>How is this scheduling List element with Type set to four used? Can't find the usage explained anywhere in the draft except in this subclause. Is it used for (NBA) UWB MMS ranging? If so, what frames carry the element?</t>
  </si>
  <si>
    <t>Table 5 allows a maximum bitmap length of 64 bits, however block index field may be 1 or even 2 octets, meaning there will be more than 64 blocks per hyper block. How are the rest of blocks (with index &gt; 64) signaled?</t>
  </si>
  <si>
    <t>1 octet is sufficient for the Ranging Block index field. Within a Hyper block 256 blocks is more than enough. Note: In both ERR IE and Scheduling List elment Type 6, the Rangin Block Index is 1 octet only.</t>
  </si>
  <si>
    <t>The unit choosen for the "Ranging (missing here)" Block Duration field will determine whether the Round Duration field and the Slot Duration field are present or not, e.g., if the unit is in terms of number of rounds, then the Round Duration field shall be present; if the unit is in terms of number of slots, the Slot Duration field shall be present. This relationship may not be obvious and needs to be explicitely specified in thes specs.</t>
  </si>
  <si>
    <t>How are the Ranging Round duration and Slot duration signalled if these fields are not present?</t>
  </si>
  <si>
    <t>What is RSS mode and what does communicating mean here? Is the O-QPSK PHY only used for management and control information to support ranging? This sentence gives the impression that O-QPSK is the sole PHY used in the RSS mode. This section seems to be based on DCN 23/34 but the text is significantly differented from the approved TFD.</t>
  </si>
  <si>
    <t>"No IEs are specifically defined for RSS, but selected IEs used by the underlaying ranging service are reused…"
Reduntant text; there is no need to explain that new IEs are not defined. More text means more comments in future letter ballots.</t>
  </si>
  <si>
    <t>"… , as specified in the default ranging session configuration …"
Would be good to include a reference to the default values.</t>
  </si>
  <si>
    <t>"...in the subsequent initialization slot."
While it is clear that the  ranging block and round structure defined in 10.29.2 is applicable during the MMS ranging phase, it is not clear what kind of slot structure is used during the initialization and setup phase.</t>
  </si>
  <si>
    <t>"After transmitting the Start of Ranging Compact frame, the initiator shall enter the control phase."
The sentence seem to imply that the initiator enters the control phase immediately. It should be clarified that the control phase only starts at the time indicated in the SOR message.</t>
  </si>
  <si>
    <t>Coordination is mentioned here for the first time. Either the meaning of coordination should be explained briefly, or a reference provided.</t>
  </si>
  <si>
    <t>"To perform scanning for coordination…"
Very long sentence, difficult to parse. Is the Advertising Confirmation sent in the slot right after the Advertising Response? It seems so from the figure but is not specified as such.</t>
  </si>
  <si>
    <t>To allow the slot duration to be updated via the Advertising Poll Compact frame or Public Advertising Poll Compact frame, the InitializationSlotDuration parameter should be included in more Advertising Poll Compact frame or Public Advertising Poll Compact frame versions, not just the ones with CapDuration.</t>
  </si>
  <si>
    <t>Not all Advertising Poll Compact frame carry the CapDuration field that is need for contention; only those with message control 0x20 and 0x30 carry the field.</t>
  </si>
  <si>
    <t>Does this mean that if two or more responders are selected, coordination is mandatory? Else, the procedure for one-to-many when coordination is not active should also be described.</t>
  </si>
  <si>
    <t>"… and the start of the first ranging block."
While this is true for one-to-one ranging, this may not be true in one-to-many ranging if the responder is added to an already existing block structure. (e.g., in the example in Figure 27 the the second SOR may point to the second ranging block)</t>
  </si>
  <si>
    <t>NB_Channel_Select should be replaced with NB channel Map.</t>
  </si>
  <si>
    <t>"The ADV-RESP and SOR packets are defined in 1.6.4 ..." 
Very similar description is also provided in 10.38.3.4 (Initialization setup handshake) Line 9. Duplication should be avoided to prevent discrepencies.</t>
  </si>
  <si>
    <t>Define a MAC PIB (e.g., macNBCoordinationActive) that the higher layer can set to control whether coordination is active or not. See macPriorityChannelAccess as a reference.</t>
  </si>
  <si>
    <t>How does a device request to skip a ranging block during control phase? Please clarify.</t>
  </si>
  <si>
    <t>Different terms used for the possible report packet position</t>
  </si>
  <si>
    <t>What is the significance of 16 uS? If this is PHY related, would be better to define a PIB, else if it is related to regulatory requirements, please provide relevant reference.</t>
  </si>
  <si>
    <t>Is Figure 35 meant to be normative, or is it just an example? If normative, the significance of the numbers (e.g., &lt;= 95%, &gt;=100 uS) should be described in text. If it is just an example, such numbers can be removed.</t>
  </si>
  <si>
    <t>It would be good to provide a reference to Figure Figure 34 (O-QPSK PHY channels in relation to 802.11 channels)</t>
  </si>
  <si>
    <t>"macMmsNbChannelMap shall be formatted (for transmission) as shown in Figure 36."
Figure 36 was meant to be deleted and instead referenced to Figure 43—The NB Channel Map field in the previous comment collection round but got missed.</t>
  </si>
  <si>
    <t>macMmsNbChannelMap has been replaced with the NB Channel Map field which is defined in sufficient detail in 10.38.10.3.7. Lines 30 to 33 as well as Figure 36 is no longer required and should be deleted.</t>
  </si>
  <si>
    <t>"NbaPrng( ) which shall be the AES-128-ECB(key, data) function in counter mode as specified in [B2]…". If this is a mandatory requirement, [B2] should be included in clause 2 (normative references). AES is widely used in IEEE, please check if the normative reference FIPS Pub 197 included in 802.15.4-2020 already covers the AES-128-ECB.</t>
  </si>
  <si>
    <t>"Compact frames are employed for the control channel messages."
What are control channel messages? Compact frames are also used to carry REPORT wihch may also carry upper layer data, and potentially for other contents as well in future, so it is not necessary to limit the scope to only control messages.</t>
  </si>
  <si>
    <t>ranging initiation message should be One-to-many Poll Compact frame. Figures 37 and 38 should also be updated accordingly.</t>
  </si>
  <si>
    <t>How is start of contention-based one-to-many ranging signaled? Is it via a specific variant of the one-to-many Poll compact frame? If yes, which ones? Else how does responder know that it should transmit the Response frame first?</t>
  </si>
  <si>
    <t>The resolution of Figure 39 is too low; replace with a better resolution one.</t>
  </si>
  <si>
    <t>"… trigger multiple RSF transmissions." 
How the responders transmit the multiple RSFs should be described in more detail, the figure is not self-explanatory.</t>
  </si>
  <si>
    <t>Which variant of One-to-many Poll Compact frame?</t>
  </si>
  <si>
    <t>"each PSDU ends with a 2-octet FCS, which …"
Secure compact frames do not carry FCS, they carry MIC instead.</t>
  </si>
  <si>
    <t>"and the RPA_prand communicated by the initiator."
The initiator's RPA_prand shall be the RPA_prand carried in the most recetly received frame, else the RPA_hash resolution will fail.</t>
  </si>
  <si>
    <t>What is reference [2] and is it a normative reference? If so should be listed in clause 2 (Normative references). AES is widely used in IEEE, please check if the normative reference FIPS Pub 197 included in 802.15.4-2020 already covers the AES-128-ECB.</t>
  </si>
  <si>
    <t>The outcome of the RPA resolution should also be explained, i.e., what's the next step if the RPA of a received frame cannot be resolved even after all possible IRKs are exhausted?</t>
  </si>
  <si>
    <t>How the IRKs are exchanged may indeed be done OOB, but it is critical for the IRKs to be exchanged prior to the RPAs to being resovled.</t>
  </si>
  <si>
    <t>Message ID field does not exist</t>
  </si>
  <si>
    <t>ADV_CONF Compact frame should be Advertising Poll Compact frame. The field is also used in the Public Advertising Poll Compact frame.</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</si>
  <si>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 Regardless, it is not necessary to desciribe the size of the field here and suggest to change to a general langugauage similar to the baseline.</t>
  </si>
  <si>
    <t>Since the Compact frame also includes the Frame Type and ID fields, it is not right to call this the frame format. This is the "Compact Frame Content field" Apply the same correction to all other compact frames as well.</t>
  </si>
  <si>
    <t>"...selects MessageControl=0x00 for MsgIDs (0x02-0x07)."</t>
  </si>
  <si>
    <t>CapDuration[], InitializationSlotDuration[] are not defined.</t>
  </si>
  <si>
    <t>To allow the slot duration to be updated via the Advertising Poll, the Initialization Slot Duration field should be included in all Advertising Poll versions, not just the ones with Cap Duration. Initialization slots are also applicable in one-to-one session initialization (see 10.38.3.2 Session initialization)</t>
  </si>
  <si>
    <t>The 3 message control version are almost the same and can be easily unified by adopting the presence bitmap in all versions.</t>
  </si>
  <si>
    <t>It is beneficial to also include a field (e.g., Number Of Responders) to indicate that the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</si>
  <si>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</si>
  <si>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Start of Ranging Compact frame to indicate how many responders are accepted to particate in the subsequent ranging phase. This was presented in 23/337r0 (Proposal-1).</t>
  </si>
  <si>
    <t>When the contention based initialization and setup phase is used for one-to-one ranging (E.g., Figure 25), initiator may receive Advertising Response Compact frames from multiple responders but only choose a single responder for the subsequent ranging phase. However, the Start of Ranging Compact frame is not able to identify a particular responder causing all responders to proceed to the ranging phase.</t>
  </si>
  <si>
    <t>When the contention based initialization and setup phase is used for one-to-one ranging (E.g., Figure 25), initiator may receive Advertising Response Compact frames from multiple responders but only choose a single responder for the subsequent ranging phase. However, the One-to-one Poll Compact frame is not able to identify a particular responder causing all responders to respond to the Poll frame.</t>
  </si>
  <si>
    <t>"When the Message Control field value is 0x10 the Message Content field shall consist of five octets with the value of zero as shown in Figure 67."
description is wrong.</t>
  </si>
  <si>
    <t>Contents are missing.</t>
  </si>
  <si>
    <t>For one-to-many ranging with a group of connected responders,the initiator need not schedule the responders in the ranging phase and hence the O2M POLL can be a simplified version of Message Control field value= 0x10 without Responder Address List field.</t>
  </si>
  <si>
    <t>To allow the slot duration to be updated via the Public Advertising Poll, the Initialization Slot Duration field should be included in all Public Advertising Poll versions, not just the ones with Cap Duration. Initialization slots are also applicable in one-to-one session initialization (see 10.38.3.2 Session initialization)</t>
  </si>
  <si>
    <t>What is AD structure?</t>
  </si>
  <si>
    <t>It is beneficial to also include a field (e.g., Number Of Responders) to indicate that the Public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</si>
  <si>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Public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</si>
  <si>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Public Start of Ranging Compact frame to indicate how many responders are accepted to particate in the subsequent ranging phase. This was presented in 23/337r0 (Proposal-1).</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</si>
  <si>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t>
  </si>
  <si>
    <t>If a separate octet is used for the Key ID field, suggest to make the PT Data Length 1 octet for all secure compact frames, same as unsecure compact frames.</t>
  </si>
  <si>
    <t>"The format of the sensing packets is defined within the PHY clause(s) of those PHYs capable of being SDEV."
What are these PHYs?</t>
  </si>
  <si>
    <t>"The definition of computation methods is TBD."
What computation method? To generate range/AOA?</t>
  </si>
  <si>
    <t>"The CIR measurement report shall be sampled at Over Sampling Ratio (OSR) of 2,"
What is OSR?</t>
  </si>
  <si>
    <t>"OSR is defined with respect to signal BW."
The preceding sentence states OSR of 2 is used, here seems OSR can vary, which is correct?</t>
  </si>
  <si>
    <t>I/Q referes to one value or two values? Should it be I and Q?</t>
  </si>
  <si>
    <t>"The CIR measurement report signed I/Q values for each RX chain shall be represented using 16 bits. An SDEV may optionally reduce the width of the CIR I/Q values to 10, 12 or 14 bits."
The sentences contradict each other.</t>
  </si>
  <si>
    <t>real or imaginary components are same as I and Q? If so, consistent terms should be used.</t>
  </si>
  <si>
    <t>There is no termination phase in Figure 124. Does it happen in a different sensing round?</t>
  </si>
  <si>
    <t>Shouldn't this subclause be placed before 10.39.4.3 (Sensing measurements) since it already describes a sensing round?</t>
  </si>
  <si>
    <t>where is the TDoA Control field?</t>
  </si>
  <si>
    <t>PHY parameters e.g., channel, preamble code etc. used for sensing are missing.</t>
  </si>
  <si>
    <t>"The Base Channel field indicates the starting channel for performing UWB sensing …"
I believe it indicates the index of the channel.</t>
  </si>
  <si>
    <t>When out-of-sequence channel ordering is used, it should also be mentioned that there should be at least 1 ms gap between any two overlapping transmissions.</t>
  </si>
  <si>
    <t>"The Measurement ID field carries a unique ID that identifies a particular sensing measurement instance."
If the report is fragmented, the Measurement ID field shall carry the same value in all fragments.</t>
  </si>
  <si>
    <t>"The Compression field value when one indicates that the Receive Report(s) field is DEFLATE compressed,"
From the sentence, it is not clear how the compression is done.</t>
  </si>
  <si>
    <t>When compression is enabled, the length of the compressed receive report(s) may not be known to the receiver of the report and hence the length of the field should be included.</t>
  </si>
  <si>
    <t>When frequency stitching is used with more than 4 sensing fragments (e.g., across 3 or more channels with a SENS PPDU with more than one segment each), the 2 bits Segment ID is not enough to identify the sensing fragments corresponding to the CIR report. While increasing the number of bits for the Segment ID field could also work, a better approach would be signaling the channel corresponding to the sensing fragment to avoid any ambiguity.</t>
  </si>
  <si>
    <t>Are the Receiver Orientation fields  meant to be optionally present? If so, how is the presence indicated?</t>
  </si>
  <si>
    <t>Full Target Report List element is not octet aligned. Are the fields (except Target ID) meant to be optionally present? If so, how is the presence indicated?</t>
  </si>
  <si>
    <t>Sparse Target Report List element is not octet aligned. Are the fields (except Target ID) meant to be optionally present? If so, how is the presence indicated?</t>
  </si>
  <si>
    <t>Figure is misleading; block and round length are same?</t>
  </si>
  <si>
    <t>Why UWB HRP capability and not HRP UWB Capability?</t>
  </si>
  <si>
    <t>Is three way handshake necessary. If device A included the RDMS in the first step itself, the process could be completed in two message exchange.</t>
  </si>
  <si>
    <t>Is this part of the example or a normative requirement?</t>
  </si>
  <si>
    <t>What is the unit for Transmission Offset?</t>
  </si>
  <si>
    <t>How is the number of active segements signalled to a peer device? What happens if a device receives a SENS PPDU with more active segments than it  supports?</t>
  </si>
  <si>
    <t>Carl Murray</t>
  </si>
  <si>
    <t>10.38.7.3</t>
  </si>
  <si>
    <t>10.38.10.3.4</t>
  </si>
  <si>
    <t>10.38.10.3.6</t>
  </si>
  <si>
    <t>10.38.10.3.10</t>
  </si>
  <si>
    <t>10.38.10.3.12</t>
  </si>
  <si>
    <t>10.38.10.3.14</t>
  </si>
  <si>
    <t>10.38.10.3.18</t>
  </si>
  <si>
    <t>10.38.12.1</t>
  </si>
  <si>
    <t>10.38.12.3</t>
  </si>
  <si>
    <t>16.7</t>
  </si>
  <si>
    <t>Change this text
During a UWB MMS ranging round,
unless otherwise noted, the initiator acts as the controller, and the responder acts as the controlee
to
During a UWB MMS ranging round,
the initiator acts as the controller, and the responder acts as the controlee</t>
  </si>
  <si>
    <t>Change
Session initialization
to
Session initialization and setup</t>
  </si>
  <si>
    <t>Include one-to-many without cordination</t>
  </si>
  <si>
    <t>Delete the following text
During the minimum of all the time offsets, the initiator may attempt to capture the acquisition packets transmitted by other initiators on the initialization channel in NB and/or the default channel in UWB</t>
  </si>
  <si>
    <t>Change this text 
For these fields, the initiator may either use the same values received via the Advertising Response Compact frame from the responder or change the values of each field before transmitting the updated field values in
the Start of Ranging Compact frame.
to
For these fields, the initiator may choose to use any of the values received via the Advertising Response Compact frame from the responder before transmitting the field values in
the Start of Ranging Compact frame.
Also add a SOR that does not have to transmit everything.</t>
  </si>
  <si>
    <t>Change
The details of this implementation specific.
to
The details of this are implementation specific.</t>
  </si>
  <si>
    <t>Change "shall" to "may"</t>
  </si>
  <si>
    <t>Change
at the beginning of the ranging slot
to
at the beginning of the slot</t>
  </si>
  <si>
    <t>Change
… or RpRifOffset after the start of its last RSF fragment ...
to
… or 2 milliseconds after the start of its last RSF fragment ...</t>
  </si>
  <si>
    <t>Change name</t>
  </si>
  <si>
    <t xml:space="preserve">Consider changing to InitiatorAddr </t>
  </si>
  <si>
    <t>Change
… frame the subsequent initialization slot
to
… frame in the subsequent initialization slot</t>
  </si>
  <si>
    <t>Change
… specified in in 10.38.10.2.2
to
… specified in 10.38.10.2.2</t>
  </si>
  <si>
    <t>AddvAddr should be AdvAddr in the figure</t>
  </si>
  <si>
    <t>The time offset in the figure should be start-to-start</t>
  </si>
  <si>
    <t>Decide if we should just be using 1 structure</t>
  </si>
  <si>
    <t>Change
exchange across two consecutive ranging
slots
to
exchange across two consecutive slots</t>
  </si>
  <si>
    <t>Should discuss if this was really the intention</t>
  </si>
  <si>
    <t>Capitalize the first letter</t>
  </si>
  <si>
    <t>Change
Compact frames are used during initialization, setup, control, and report phases
to
Compact frames are used during initialization and  setup, control, and report phases</t>
  </si>
  <si>
    <t>Change
An initiator shall be able to initialize its public address uses in the Acquisition Compact ...
to
An initiator shall be able to initialize its public address used in the Acquisition Compact ...</t>
  </si>
  <si>
    <t>Reconcile the 2 statements</t>
  </si>
  <si>
    <t>Change
with indexes 43 to 49
to
with indexes 44 to 49</t>
  </si>
  <si>
    <t>Change
If bit N, where 18 ≤ N ≤ 4,
to
If bit N, where 18 ≤ N ≤ 41,</t>
  </si>
  <si>
    <t>resolve</t>
  </si>
  <si>
    <t>Should discuss if we want the full range supported</t>
  </si>
  <si>
    <t>Change
where MOD is the modulo division operator
to
where MOD is the integer modulo operator</t>
  </si>
  <si>
    <t>Delete</t>
  </si>
  <si>
    <t>Change "Figure 52" to "Figure 50"</t>
  </si>
  <si>
    <t>Change "Octets: ?" to "Octets: 3/variable"</t>
  </si>
  <si>
    <t>Add field description</t>
  </si>
  <si>
    <t>Should discuss</t>
  </si>
  <si>
    <t>Complete description</t>
  </si>
  <si>
    <t>Change
… and may also convey short term operating parameters
to
… and may also convey short term operating parameter request(s)</t>
  </si>
  <si>
    <t>Should consider adding</t>
  </si>
  <si>
    <t>Change "the in the" to "in the"</t>
  </si>
  <si>
    <t>Add complete description</t>
  </si>
  <si>
    <t>Correct font</t>
  </si>
  <si>
    <t>Add full stop</t>
  </si>
  <si>
    <t>Change
… convey short term operating parameters.
To
… convey short term operating parameter requests.</t>
  </si>
  <si>
    <t>Change "0/1/2/3" to "0/2/3/4"</t>
  </si>
  <si>
    <t>Change
The Zero Padding field, when present, ..
To
The Zero Padding field, when not zero octets in length, ...</t>
  </si>
  <si>
    <t>Change
… shall consist of one to four octets with a value of zero where …
To
… shall consist of two to four octets with a value of zero where</t>
  </si>
  <si>
    <t>Change "Figure 90" to "Figure 94"</t>
  </si>
  <si>
    <t>Add missing descriptions</t>
  </si>
  <si>
    <t>Replace Advertiser with Initiator throughout the text</t>
  </si>
  <si>
    <t>Change "Figure 52" to "Figure 100"</t>
  </si>
  <si>
    <t>Change "?" to "3/variable"</t>
  </si>
  <si>
    <t>Change "Octets: ?" to "Octets: 3/variable"
Change "?" to "3/variable"</t>
  </si>
  <si>
    <t>Change
The Adv Data field is the sequence of AD structure which shall have Length, Type and Value
to
The Adv Data field is the sequence of AD structures which are defined in 10.38.7.3.</t>
  </si>
  <si>
    <t>Change
This is the Public Start of Ranging Compact frame used by the responder during the initialization phase
To
This is the Public Start of Ranging Compact frame sent by the advertiser during the initialization phase</t>
  </si>
  <si>
    <t>Change
This is the Public Advertising Confirmation Compact frame used by the initiator during the initialization phase
To
This is the Public Advertising Confirmation Compact frame sent by the responder during the initialization phase</t>
  </si>
  <si>
    <t>Change
The fields of the Common Info appear in a fixed order; however, some fields may not be included in all frames.
To
The fields of the Common Info appear in a fixed order; however, The Next NB AP field may not be included in all frames.</t>
  </si>
  <si>
    <t>Change
duration of a block in RSTU
To
duration of a ranging block in RSTU</t>
  </si>
  <si>
    <t>Change
until the start of a block relative
To
until the start of the next block relative</t>
  </si>
  <si>
    <t>In Figure 112 change
Number of rounds in the block
To
Number of Rounds</t>
  </si>
  <si>
    <t>Replace "Number of slots" by "Number of ranging slots" in descriptions for macMmsRcpPollNSlots, macMmsRcpRespNSlots and macMmsRpDuration.</t>
  </si>
  <si>
    <t>Change "the on" to "the"</t>
  </si>
  <si>
    <t>Delete "supporting scheduling of OTA CIR measurement reports from multiple responders"</t>
  </si>
  <si>
    <t>Change "carrier frequency grid" to "a carrier frequency grid"</t>
  </si>
  <si>
    <t>Change
L= {16, 32, …, M/2}
To
L= {16, …, M/2}</t>
  </si>
  <si>
    <t>Change alpha to "a"</t>
  </si>
  <si>
    <t>Change
Ranging Block Duration
To
Block Duration</t>
  </si>
  <si>
    <t>Change
Ranging Round Duration
To
Round Duration</t>
  </si>
  <si>
    <t>Change
Ranging Slot Duration
To
Slot Duration</t>
  </si>
  <si>
    <t>Change
Contention Slot Information
To
Contention Slots Info</t>
  </si>
  <si>
    <t>Need to decide what this field should be called</t>
  </si>
  <si>
    <t>Change
The CIR IQ number of bits field specifies as the number of bits for encoding signed I/Q values each
To
The CIR I/Q number of bits field specifies the number of bits for encoding the signed I value or the signed Q value</t>
  </si>
  <si>
    <t>Change
When the Bitmap Mode field value one
To
When the Bitmap Mode field value is one</t>
  </si>
  <si>
    <t>Change
is the amplitude
To
is the magnitude</t>
  </si>
  <si>
    <t>Change
Span Reference field value of zero means that span reference point is the “closest edge”.
To
Span Reference field value of one means that span reference point is the “closest edge”.</t>
  </si>
  <si>
    <t>In Table 28 replace "consecutive" with "adjacent"</t>
  </si>
  <si>
    <t>Change
When the Channel Sequence Order field value is one the channels
To
When the Channel Sequence Order field value is one, the channels</t>
  </si>
  <si>
    <t>Change to:
"PHR field in HPRF mode"</t>
  </si>
  <si>
    <t>Change to
"Within the same MMS packet transmission, all RSF and RIF fragments shall begin on millisecond offsets with respect to T0 the start time of the first sequence/integrity fragment transmitted in the packet."</t>
  </si>
  <si>
    <t>Change to:
"The same pulse shape shall be used for the entire MMS packet and all RIF and RSF pulses within the packet shall be modulated with a constant amplitude."</t>
  </si>
  <si>
    <t xml:space="preserve">Change to -
"The requirement thus states that for some continuous set of values that contain …" </t>
  </si>
  <si>
    <t>In figure 21 where does "1 or 2 ms" come from?</t>
  </si>
  <si>
    <t xml:space="preserve">The treatment of the SYNC+SFD is not coherent in this draft. Here it is a basic control packet (even though an SHR only packet doesn't exist) and in section 16.2.11.1 it is treated as part of the ranging packet. </t>
  </si>
  <si>
    <t>The text on MMS ranging is written from the perspective of initiator and responder(s). Is there any scenario where the text coherently supports the initiator being the controlee?
Note that in pg48, lines 4 and 6 this is effectively stated.</t>
  </si>
  <si>
    <t>Should this section be called Session initialization and setup. There is no separate setup phase</t>
  </si>
  <si>
    <t>The one-to-many without cordination is not handled and may be quite useful as it has less overhead.</t>
  </si>
  <si>
    <t>This text is unnecessarily restrictive. It is not necessarily good advice.</t>
  </si>
  <si>
    <t>"… or change the values ..." it is not clear here what the changes are with respect to?
Currently all values are sent in the SOR. If there are prenegotiated default values should the SOR not have a configuration (i.e. message control) to only send the changes?</t>
  </si>
  <si>
    <t>Is "… first ranging block." correct? Should the time offset be to the first ranging slot? The block is common to all responders.</t>
  </si>
  <si>
    <t>typo</t>
  </si>
  <si>
    <t>Recommend changing "shall" to "may" as there is no good reason to force the responder to propose short term parameters if it has no suggestions to make. It will just end up sending back the long-term parameters.</t>
  </si>
  <si>
    <t xml:space="preserve">Although this is meant to be a clarifying statement it introduces potential ambiguity. The purpose of the short term parameters is already well defined.This statement repeats the purpose but only partially and therefore is potentially ambiguous. For instance what happens to the Report compact frame? </t>
  </si>
  <si>
    <t>Should be slot rather than ranging slot (which is a unit of measurement)</t>
  </si>
  <si>
    <t>Recommend replacing both RpRsfOffset and RpRifOffset with a single parameter as RpRifOffset is redundant, eg RpFirstFragmentOffset</t>
  </si>
  <si>
    <t>The interval between RSFs and RIFs is not programmable it is 2 ms.</t>
  </si>
  <si>
    <t>macMmsReportEnable is a really bad name for a siugnal that has 4 states. What does it mean by "If it is enabled…"</t>
  </si>
  <si>
    <t>What happens if macMmsReportEnable is set to 0 but either macMms1stReportNSlots or macMms2ndtReportNSlots is non zero</t>
  </si>
  <si>
    <t>AdvAddr is a bad name for many reasons but one is that is that it does not follow the same naming convention as RespAddr</t>
  </si>
  <si>
    <t>Why have LTV when there is already TLV</t>
  </si>
  <si>
    <t>Why skip the block, why not just the round?</t>
  </si>
  <si>
    <t>A ranging slot is a measurement unit, a slot is a generic term for a region.</t>
  </si>
  <si>
    <t>In Figure 35 is "Ranging slot" the correct term? This would mean that the maximum packet would be 95% of a ranging slot but the POLL slot for example can be multiple ranging slots</t>
  </si>
  <si>
    <t>Is this statement correct - is the spectrum always shared?
"The NBA MMS combines O-QPSK narrowband PHY and the HRP UWB PHY and MAC protocols
operating in shared spectrum"</t>
  </si>
  <si>
    <t>This looks like a very bad way to update the allowed channel list. You would think that the change should be permanent until changed again.</t>
  </si>
  <si>
    <t>Typo</t>
  </si>
  <si>
    <t xml:space="preserve">Can you do this? For example what happens to short term parameters when the order of Poll and Response are switched. </t>
  </si>
  <si>
    <t>There are not 4 phases but 3</t>
  </si>
  <si>
    <t>This suggests that there are Compact frames without an FCS. Is this is not correct then it introduces unnecessary ambiguity? Pg64, line 5 states that each PSDU ends with a 2-octet FCS</t>
  </si>
  <si>
    <t>The order of the octets in this field are not specified</t>
  </si>
  <si>
    <t>typo?</t>
  </si>
  <si>
    <t>"channels 1 to 93" doesn't appear to be right</t>
  </si>
  <si>
    <t>The explicit bit mapping is required here</t>
  </si>
  <si>
    <t>RcpPollSlots and macMmsRcpPollNSlots have incompatible ranges</t>
  </si>
  <si>
    <t>RcpResponseSlots and macMmsRcpRespNSlots have incompatible ranges</t>
  </si>
  <si>
    <t>Should RpDuration be linked to macMmsRpDuration (note they have incompatible ranges)</t>
  </si>
  <si>
    <t>RcpResponseSlots and macMms1stReportNSlots  have incompatible ranges</t>
  </si>
  <si>
    <t>MrpSecondSlots and macMms2ndtReportNSlots have incompatible ranges</t>
  </si>
  <si>
    <t>The range of 8.6 seconds for the time offset field seems excessive</t>
  </si>
  <si>
    <t>This needs to be rewritten referencing 10.38.8.4.3 and macMmsPrngSeed</t>
  </si>
  <si>
    <t>The protocol does not support this configuration "… selects a control phase consisting of just the UWB SHR...". The UWB SHR only fragment is part of the MMS ranging packet not the control packet</t>
  </si>
  <si>
    <t>According to pg68, line 6 the ranging block can have a max range of 255 ranging rounds. Does this field need to be restricted?</t>
  </si>
  <si>
    <t>incorrect description</t>
  </si>
  <si>
    <t>Is this correct? Can it not be changed in other compact frames, eg the SOR</t>
  </si>
  <si>
    <t>Looks like a random sentence</t>
  </si>
  <si>
    <t>Field description missing</t>
  </si>
  <si>
    <t>Would it be better to put the variable field at the end?</t>
  </si>
  <si>
    <t>Would it be better to get rid of message control 0x00 as 0x01 provides the same functionality but is more flexible at the cost of 1 octet</t>
  </si>
  <si>
    <t>Incomplete description</t>
  </si>
  <si>
    <t>Should this be the ono-to-one RESP compact frame?</t>
  </si>
  <si>
    <t>Incorrect statement</t>
  </si>
  <si>
    <t>This description is just wrong (probabably a minimum of 5 octets)</t>
  </si>
  <si>
    <t>Zero padding by 2 octets can never happen - also impacts figure 67</t>
  </si>
  <si>
    <t>It may be desirable to have a report compact frame without pass through data</t>
  </si>
  <si>
    <t xml:space="preserve">This description is incomplete and is open to many interpretations. </t>
  </si>
  <si>
    <t>Strange font introduced in the body of the text</t>
  </si>
  <si>
    <t>Typo - full stop missing</t>
  </si>
  <si>
    <t>It doesn't convey short term operating parameters</t>
  </si>
  <si>
    <t>The Zero Padding header is incorrect for 2 reasons</t>
  </si>
  <si>
    <t>Even if the Zero padding field has zero octets it could be considered to be present</t>
  </si>
  <si>
    <t>A zero padding with 1 octet is not possible</t>
  </si>
  <si>
    <t>The descriptions of the PT data are missing (eg units of length, order of bytes, etc)</t>
  </si>
  <si>
    <t>Why have we changed terminology here replacing Initiator with Advertiser (also in other places). Note that the advertiser is refered to as the initiator later (eg pg93, line 2)</t>
  </si>
  <si>
    <t>typos</t>
  </si>
  <si>
    <t>Consider moving variable fields to the end</t>
  </si>
  <si>
    <t xml:space="preserve">Refer to AD structures section </t>
  </si>
  <si>
    <t>The SOR is actually used by both sides.</t>
  </si>
  <si>
    <t>This compact frame is actually used by both sides.</t>
  </si>
  <si>
    <t>Only one field is optional</t>
  </si>
  <si>
    <t>Why not just use 1 bit for the NB AP Type and combine the other 2 bits with the existing reserved bits</t>
  </si>
  <si>
    <t>What is the reference point for the time remaining in the following statement.
The Next NB AP field indicates the time remaining in RSTU until the start of the next NB Acquisition Compact frame.</t>
  </si>
  <si>
    <t>How is the preamble code encoded?</t>
  </si>
  <si>
    <t>Should the "ensure" be translated into a shall statement</t>
  </si>
  <si>
    <t>More correct</t>
  </si>
  <si>
    <t>There is no Number of Rounds Field</t>
  </si>
  <si>
    <t>Does this entry require further information explaining how the order of bits maps to the order of rounds</t>
  </si>
  <si>
    <t>Is this table complete - for example where is the ranging slot duration defined</t>
  </si>
  <si>
    <t>Recommend renaming macMmsReportEnable. An enable signal should not have 4 possible values but should be boolean</t>
  </si>
  <si>
    <t xml:space="preserve">A"ranging slot" is a measurement unit. </t>
  </si>
  <si>
    <t>In the text describing MMS configurations there are "shalls" everywher on individual configurations - how does this relate to the mandatory set(combinations). Should every "shall" setting not be exercised?</t>
  </si>
  <si>
    <t>What is the meaning of the Mandatory MMRS configuration sets if in subsequent mandatory RSF and RIF configurations they are not used? They draw on a subset of the "mandatory" set.</t>
  </si>
  <si>
    <t>What does "NB Config #" refer to?</t>
  </si>
  <si>
    <t>Why is the gao size specified - it is already determined by MMRS Config Set #.</t>
  </si>
  <si>
    <t>Is the OTA qualification necessary here - does iot effectively limit the possible scenarios.</t>
  </si>
  <si>
    <t>L= {16, …, M/2} as otherwise 32 is a length for M = 32</t>
  </si>
  <si>
    <t>This sentence does not make sense - in particular the "or" in "and/or"</t>
  </si>
  <si>
    <t>It is not clear if the signed I/Q values are both encapsulated in the 16 bits or if they are individually encapsulated</t>
  </si>
  <si>
    <t>The equation may be slightly incorrect - placement of brackets</t>
  </si>
  <si>
    <t>In this paragraph there are several places where "slots" should be replaced by "sensing slots"</t>
  </si>
  <si>
    <t>The TDoA field is missing from Figure 127</t>
  </si>
  <si>
    <t>typo - there is no "Ranging" in the field name</t>
  </si>
  <si>
    <t>typo - there is no "Information" in the field name</t>
  </si>
  <si>
    <t>Recommend switching the "Preamble Code Configuration" and "MMS Ranging Configuration" fields. This is more logical with respect to the presence bits.</t>
  </si>
  <si>
    <t>Headers for the "Preamble Code Configuration" and "MMS Ranging Configuration" fields should be 0/1 and 0/4 respectively.</t>
  </si>
  <si>
    <t>Allow for a configuration of 32 - better than leaving reserved.</t>
  </si>
  <si>
    <t>Allow for a configurations up to 32 - better than leaving reserved.</t>
  </si>
  <si>
    <t>Allow for a configurations of 8 and 16 - better than leaving reserved configurations and allows for the new ETSI +10dB.</t>
  </si>
  <si>
    <t>There is no "CIR Report Parameters" field</t>
  </si>
  <si>
    <t>Should the first field name be "CIR I/Q number of bits" as IQ suggests that it is the number of bits for I and Q?</t>
  </si>
  <si>
    <t>More clarity</t>
  </si>
  <si>
    <t>This doe not appear to align with the gap options in pg109, line 14</t>
  </si>
  <si>
    <t>amplitude can be positive or negative - use magnitude</t>
  </si>
  <si>
    <t>This equation and the related text are really unclear and will lead to lots of errors.
Example - does the mod operator apply after multiplication by p and what is the value of the 'factor' OF 0.25 or 3)?</t>
  </si>
  <si>
    <t>This section states that SDEV supports optional packet formats with data. But the data rates supported are never explicitly specified anywhere.
"… with support for sensing packet formats two and three being optional."</t>
  </si>
  <si>
    <t>The following text is a sufficiently odd requirement that it deserves a note to explain why it is a requirement.
"For the HRP EMDEV the PSR19 value of shall be supported by the transmitter, while in the receiver this value is mandatory only for devices supporting LDPC coding."</t>
  </si>
  <si>
    <t>The title of this section does not seem correct as it also details the PHR for SDEV and EMDEV.
"PHR field for HRP-ERDEV in HPRF mode"</t>
  </si>
  <si>
    <t>This text does not align with Figure 176 when SYNC+SFD is part of the MMS packet and forms the first fragment (see line 20).
"Within the same MMS ... T0 the start time of the first fragment transmitted in the packet."</t>
  </si>
  <si>
    <t>If the SYNC+SFD is a part of the MMS packet then the following text will lead to sub optimum performance.
"The same pulse shape shall be used for the entire MMS packet and all the pulses within the packet shall be modulated with a constant amplitude."</t>
  </si>
  <si>
    <t>The following text allows for a gap after the RSF only if there is RIFs. Is this gap not needed also when there are only RSFs and also a similar gap after the RIFs. If the intention is that this gap can be specified via the slot size then a note to this effect would add great clarity.
"Where the MMS packet consists of both RSF and RIF fragments, the time between the start of the last RSF and the start of first RIF shall be two milliseconds."</t>
  </si>
  <si>
    <t>More clarity may be needed here. What are the EMDEV data rates? E.g., what is the difference between the existing ERDEV k=7 data rates at 7.8 and 31.2 Mbps and the EMDEV versions? Do we now have 2 names for he same data rates. Would it be better to state that the optional k=7 ERDEV rates are mandatory in EMDEV?
Basic issue is that there are 2 names for the same thing.</t>
  </si>
  <si>
    <t>This text is too broad -
"For any continuous set of values that contain …"</t>
  </si>
  <si>
    <t>This section header does not look correct as the section also talks about EMDEV parameters.
"16.7 HRP-ERDEV parameter sets"</t>
  </si>
  <si>
    <t>Is 1023 octets correct here? Should it be 4095?</t>
  </si>
  <si>
    <t>Frank Leong</t>
  </si>
  <si>
    <t>Splitting frequency stitiching across multiple packets is cumbersome, and results in link budget penalty, especially when using large numbers of small frequency steps.</t>
  </si>
  <si>
    <t>Specify {8,16,32} as optional numbers of segments inside the sensing field.</t>
  </si>
  <si>
    <t>Rani Keren</t>
  </si>
  <si>
    <t>5, 6</t>
  </si>
  <si>
    <t>16.2.11.3</t>
  </si>
  <si>
    <t>16.3.3.1</t>
  </si>
  <si>
    <t>Clarify this sentence</t>
  </si>
  <si>
    <t>Add text that refers to tables 52,53,54. Define the meaning of the matrix elements in the tables</t>
  </si>
  <si>
    <t>Why do additional data modulations better support ranging modes?</t>
  </si>
  <si>
    <t>“two and three” -&gt; “one and two”</t>
  </si>
  <si>
    <t>“The sensing sequence” -&gt; “The sensing sequence (SENS)”</t>
  </si>
  <si>
    <t>“is” -&gt; “are”?</t>
  </si>
  <si>
    <t>"transmission and reception the" -&gt; "transmission and reception of the"</t>
  </si>
  <si>
    <t>"from one the" -&gt; "from one of the"</t>
  </si>
  <si>
    <t>No reference in the text to Tables 52,53,54</t>
  </si>
  <si>
    <t>Table 16-23/24: to be consistent with symbol mapping tables of other modulations, need to add the data rates to the tables title.</t>
  </si>
  <si>
    <t>Table 16-25/26: to be consistent with symbol mapping tables of other modulations, need to add the data rates to the tables title.</t>
  </si>
  <si>
    <t>Mickael Maman</t>
  </si>
  <si>
    <t>STMicroelectronics</t>
  </si>
  <si>
    <t>both 1 or 2 ms</t>
  </si>
  <si>
    <t>The responder may continue to send up to phyUwbMmsRsfNumberFrags RSF fragments</t>
  </si>
  <si>
    <t>delete ]</t>
  </si>
  <si>
    <t>Figure 40</t>
  </si>
  <si>
    <t>"The SMC TLVs field is a sequence of structure which shall have Type, Length and Value (TLV).</t>
  </si>
  <si>
    <t>complete the sentence as previously #13</t>
  </si>
  <si>
    <t>"The CAP duration field is an unsigned integer that specifies the duration of a CAP period in Initialization Slot "</t>
  </si>
  <si>
    <t xml:space="preserve">The Initialization Slot Duration field is an unsigned integer that specifies the duration of a Initialization slot duration macMmsNbInitSlotDuration as defined in Table 9 </t>
  </si>
  <si>
    <t>0, 1, 2, 4, 8, 16 as in table 14</t>
  </si>
  <si>
    <t>"The Group ID field is the ID of a group of devices in a one-to-many ranging session, as described in 10.38.9"</t>
  </si>
  <si>
    <t>"The Key ID field is the KeyIndex parameter as defined in 10.38.10.3.19."</t>
  </si>
  <si>
    <t>The Round-trip Time field is an unsigned integer that conveys the TX-to-RX Round-trip time in RSTU.</t>
  </si>
  <si>
    <t>The Reply Time field is an unsigned integer that conveys the RX-to-TX Reply time in RSTU.</t>
  </si>
  <si>
    <t>In Figure 21, clarification is needed concerning 1 or 2 ms slot for NB Packet and not for UWB SHR</t>
  </si>
  <si>
    <t>The responder may continue to send up to phyUwbMmsRifNumberFrags RIF fragments</t>
  </si>
  <si>
    <t>Explain Scaling factor field or link to Affine set in section 10.38.10.3.7</t>
  </si>
  <si>
    <t>Improve figure quality</t>
  </si>
  <si>
    <t>efficiency.]</t>
  </si>
  <si>
    <t>Figure 54</t>
  </si>
  <si>
    <t>Is it possible to send a report from the initiator to the responders?</t>
  </si>
  <si>
    <t>Where is Sync SFD only packet?</t>
  </si>
  <si>
    <t>The SMC TLVs field is ….???</t>
  </si>
  <si>
    <t>The SMC TLVs field is the list of supported message control commands. This is …</t>
  </si>
  <si>
    <t>The CAP duration field … ???</t>
  </si>
  <si>
    <t>The Initialization Slot Duration field… ???</t>
  </si>
  <si>
    <t>phyUwbMmsRsfNumberFrags is 0-32</t>
  </si>
  <si>
    <t>The Group ID field… ???</t>
  </si>
  <si>
    <t>The Key ID field… ???</t>
  </si>
  <si>
    <t>The Round-trip Time field … ???</t>
  </si>
  <si>
    <t>The Reply Time field …???</t>
  </si>
  <si>
    <t>13-14</t>
  </si>
  <si>
    <t>A Message Control field value of 0x00 signals baseline support by the initiator for MMS messages. Baseline MMS messages are compact messages with Frame ID values 0x02 to 0x06 with Message Control 0x00 (Table 1).</t>
  </si>
  <si>
    <t xml:space="preserve">The Start Slot Index fields shall be set as the index of the first slot of the sub-round. </t>
  </si>
  <si>
    <t>The End Slot Index shall be set as the index of the last slot of the sub-round.</t>
  </si>
  <si>
    <t>The Start and End Slot Indexes Present field when one indicates that both the Start Slot index field and the 
End Slot Index field are included in the Responder Detail List elements or are not included when the Start and End Slot Indexes Present field value is zero.</t>
  </si>
  <si>
    <t>Improve language by replacing lines with:</t>
  </si>
  <si>
    <t xml:space="preserve">copy paste error, replace by: </t>
  </si>
  <si>
    <t>Zhenzhen Ye</t>
  </si>
  <si>
    <t>Redpoint Positioning</t>
  </si>
  <si>
    <t>10.37.1</t>
  </si>
  <si>
    <t>Clarify relationship between HBA and RCP</t>
  </si>
  <si>
    <t>Change to "The optional RSS part of this standard is designed to define a network infrastructure and portable device  rules, based use of a narrow band PHY such as the O-QPSK PHY with a UWB PHY, with associated MAC features,</t>
  </si>
  <si>
    <t xml:space="preserve">is HBA round same or similar to RCP?  </t>
  </si>
  <si>
    <t>Is this RSS only used with O-QPSK PHY? Should the name be changed to "RSS with O-QPSK" if it is the case?  Can this not operate with any companions PHY?</t>
  </si>
  <si>
    <t>SSBD</t>
  </si>
  <si>
    <t>NEWFR</t>
  </si>
  <si>
    <t>ACK</t>
  </si>
  <si>
    <t>DDRN</t>
  </si>
  <si>
    <t>SEC</t>
  </si>
  <si>
    <t>CHA</t>
  </si>
  <si>
    <t>HB</t>
  </si>
  <si>
    <t>RSS</t>
  </si>
  <si>
    <t>NBMSS</t>
  </si>
  <si>
    <t>MSS</t>
  </si>
  <si>
    <t>NBF</t>
  </si>
  <si>
    <t>SENS</t>
  </si>
  <si>
    <t>DISC</t>
  </si>
  <si>
    <t>PARNEG</t>
  </si>
  <si>
    <t>UWBDO</t>
  </si>
  <si>
    <t>PHYHRP</t>
  </si>
  <si>
    <t>PHYNB</t>
  </si>
  <si>
    <t>PHYLE</t>
  </si>
  <si>
    <t>OTHER</t>
  </si>
  <si>
    <t>[Carlos]</t>
  </si>
  <si>
    <t>Youngwan</t>
  </si>
  <si>
    <t>Vinod</t>
  </si>
  <si>
    <t>Bin Q</t>
  </si>
  <si>
    <t>Sven</t>
  </si>
  <si>
    <t>Pooria &amp; Bin Q</t>
  </si>
  <si>
    <t>MMS w/NBA</t>
  </si>
  <si>
    <t>MMS wo/NBA</t>
  </si>
  <si>
    <t>New frame format</t>
  </si>
  <si>
    <t>Ack changes</t>
  </si>
  <si>
    <t>Other channel access</t>
  </si>
  <si>
    <t>Security</t>
  </si>
  <si>
    <t>Multi-node ranging / Hyper Block</t>
  </si>
  <si>
    <t>Narrow Band function</t>
  </si>
  <si>
    <t>Device discovery Ranging</t>
  </si>
  <si>
    <t>Device discovery Data</t>
  </si>
  <si>
    <t>Parameter Negotiation</t>
  </si>
  <si>
    <t>Wake-up Radio</t>
  </si>
  <si>
    <t>UWB data offload</t>
  </si>
  <si>
    <t>Narrow Band PHY</t>
  </si>
  <si>
    <t>UWB PHY HRP</t>
  </si>
  <si>
    <t>UWB PHY LE</t>
  </si>
  <si>
    <t>Sensing</t>
  </si>
  <si>
    <t>Dynamic Data Rate Mode</t>
  </si>
  <si>
    <t>PICS</t>
  </si>
  <si>
    <t>IEs</t>
  </si>
  <si>
    <t>UWBMSS</t>
  </si>
  <si>
    <t>DISC-R</t>
  </si>
  <si>
    <t>DISC-D</t>
  </si>
  <si>
    <t>WUR</t>
  </si>
  <si>
    <t>10.38</t>
  </si>
  <si>
    <t xml:space="preserve">7.2.2 </t>
  </si>
  <si>
    <t xml:space="preserve">10.38.8 </t>
  </si>
  <si>
    <t>10.41</t>
  </si>
  <si>
    <t>8.2.1</t>
  </si>
  <si>
    <t>10.43</t>
  </si>
  <si>
    <t>11.1</t>
  </si>
  <si>
    <t xml:space="preserve">12.3.7 </t>
  </si>
  <si>
    <t>33</t>
  </si>
  <si>
    <t>10.39</t>
  </si>
  <si>
    <t>16.2.7.4</t>
  </si>
  <si>
    <t xml:space="preserve">10.38.3 </t>
  </si>
  <si>
    <t xml:space="preserve">16.2.11 </t>
  </si>
  <si>
    <t>7.3.7</t>
  </si>
  <si>
    <t>10.40</t>
  </si>
  <si>
    <t>10.42</t>
  </si>
  <si>
    <t>13</t>
  </si>
  <si>
    <t>16</t>
  </si>
  <si>
    <t>10.37</t>
  </si>
  <si>
    <t>11.2.8</t>
  </si>
  <si>
    <t>12.3.2</t>
  </si>
  <si>
    <t>Add ")" at end of Note sentence.</t>
  </si>
  <si>
    <t>Looked at 802.11 and they have opening and closing bracket around this sentence, so copied adding ")" at end of sentence, rather than removing the "(".</t>
  </si>
  <si>
    <t xml:space="preserve">Font is the same. </t>
  </si>
  <si>
    <t>Underline the inserted Compact. (The strikeout of "Reserved" is showing the deletion of that word from the base standard we are amending, while the "Compact" shouild be underlined to show it is being inserted).</t>
  </si>
  <si>
    <t xml:space="preserve">The ANA will assign these numbers. The designation "&lt;ANA&gt;" is signalling this. </t>
  </si>
  <si>
    <t>This is a technical. To resolve this could someone prepare a document that clearly lays out what new content is needed to be added and where.</t>
  </si>
  <si>
    <t xml:space="preserve">The sub-clause heading comes from the 15.4 base standard and does not need to be changed. An EMDEV is an ERDEV (albeit an enhanced one).  </t>
  </si>
  <si>
    <t>No change was proposed, and I think the sub-clause heading which comes from the 15.4 base standard does not really need to change. Reasoning: We have said EMDEV shall support all ERDEV mandatory features, so the EMDEV is an ERDEV (albeit an enhanced one).  Unless someone thinks this is a technical issue the editor prefers not to change this heading.</t>
  </si>
  <si>
    <t>I decided a new table here was cleaner to make them separate since compact frame security is a bit different to base standard. I would prefer to keep it this way unless there is a technical reason for it to be in the same table.</t>
  </si>
  <si>
    <t>"Table #2" is the correct reference for the draft</t>
  </si>
  <si>
    <t>802.15 editor has defined the format here, which is being followed.</t>
  </si>
  <si>
    <t>15-24-0018-00-04ab-proposed-resolutions-for-security-comments-part1-key-id.docx</t>
  </si>
  <si>
    <t>15-24-0021-00-04ab-proposed-resolutions-for-mms-synchronized-responders.docx</t>
  </si>
  <si>
    <t>15-24-0022-00-04ab-proposed-comments-resolution-on-10-39-7-3.docx</t>
  </si>
  <si>
    <t>15-24-0023-00-04ab-proposed-comments-resolution-on-10-39-7-4.docx</t>
  </si>
  <si>
    <t>15-24-0024-00-04ab-proposed-comments-resolution-on-compact-frame.docx</t>
  </si>
  <si>
    <t>15-24-0025-01-04ab-proposed-comments-resolution-on-sensing-comments-part-11.docx</t>
  </si>
  <si>
    <t>15-24-0065-00-04ab-low-hanging-fruit-draft-c-resolution-proposals.pptx</t>
  </si>
  <si>
    <t>15-24-0065-01-04ab-low-hanging-fruit-draft-c-resolution-proposals.pptx</t>
  </si>
  <si>
    <t>15-24-0063-01-04ab-proposed-comment-resolution-for-rss-related-comment-ids-503-506-598-599-and-926.docx</t>
  </si>
  <si>
    <t>Jinjing</t>
  </si>
  <si>
    <t>15-24-0066-00-04ab-proposed-4ab-draft-c-comments-resolution-for-ssbd.xlsx</t>
  </si>
  <si>
    <t>Hongwon</t>
  </si>
  <si>
    <t>Xiliang/Pooria/Billy/Riku</t>
  </si>
  <si>
    <t>Billy/Carlos</t>
  </si>
  <si>
    <t>Vinod/Carlos</t>
  </si>
  <si>
    <t>Vinod/Billy/Pooria</t>
  </si>
  <si>
    <t>Bin/Xiliang/Riku</t>
  </si>
  <si>
    <t>Alex or Carlos</t>
  </si>
  <si>
    <t>Pooria/Bin Q</t>
  </si>
  <si>
    <t>Vinod/Xiliang</t>
  </si>
  <si>
    <t>15-24-0019-02-04ab-proposed-resolutions-for-security-comments-part2-key-lookup-and-source.docx</t>
  </si>
  <si>
    <t>15-24-0017-01-04ab-proposed-resolutions-for-draft-c-non-security-key-id-field-comments.docx</t>
  </si>
  <si>
    <t>"… , as specified in the default ranging session configuration (as described in Table 9) …"</t>
  </si>
  <si>
    <t>Change:
"After transmitting the Advertising Poll Compact frame on the initialization channel, the initiator shall listen
for an incoming Advertising Response Compact frame in the subsequent initialization slot."
to
"After transmitting a compact frame suitable for advertising on the initialization channel, a monotonous grid of packet transmission slots shall start with each initialization slot beginning at integer multiples of macNbInitializationSlotDuration after the first packet transmission start. The initiator shall listen for an incoming advertising response in the subsequent initialization slot after the advertising poll."</t>
  </si>
  <si>
    <t>Change sentence to: "'After transmitting a Start of Ranging Compact frame or a Pubic Start of Ranging Compact frame, [...] at the time indicated in the SOR message."</t>
  </si>
  <si>
    <t>Comment withdrawn by commentor</t>
  </si>
  <si>
    <t>The 1:1 is correct</t>
  </si>
  <si>
    <t>Append to heading on line 3: "Initialization setup handshake for 1 to 1 ranging"</t>
  </si>
  <si>
    <t>Delete the paragraph</t>
  </si>
  <si>
    <t>15-24-0077-01-04ab-proposed-4ab-draft-c-comments-resolution-for-le-uwb-phy.xlsx</t>
  </si>
  <si>
    <t>15-24-0020-04-04ab-proposed-resolutions-for-security-comments-part3-misc.docx</t>
  </si>
  <si>
    <t>Replace "at the beginning of the ranging slot", with "then"</t>
  </si>
  <si>
    <t xml:space="preserve">Change "X" to "&lt;ab&gt;", and delete line "&lt;Amendment #/Corrigenda #&gt;" </t>
  </si>
  <si>
    <t>Change "Ranging" to "(ranging)" in description of the "Slot Duration" and related duration fields, and add a note: "The time division structures defined by the durations of the ranging slots, ranging rounds and ranging blocks, are used for data communications and sensing as well as ranging."   The text description thus clearly defines the relationships between these fields.</t>
  </si>
  <si>
    <t>Change "Ranging" to "(ranging)", and add a note: "The time division structures defined by the durations of the ranging slots, ranging rounds and ranging blocks, are used for data communications and sensing as well as ranging."</t>
  </si>
  <si>
    <t>Change "Ranging" to "(ranging)"</t>
  </si>
  <si>
    <t>Add statement at end of "changed" paragraph of 10.31.2 as follows: "Ranging slots are used for RFRAMEs, ranging control frames and other packets, e.g., sensing packets, data packets, etc."</t>
  </si>
  <si>
    <t>Change "CIR Report Parameters Present" to "Sensing Report Parameters Present" in the figure and the related field description text.</t>
  </si>
  <si>
    <t xml:space="preserve">Rename field to "CIR IQ Bit Widths" </t>
  </si>
  <si>
    <t>Replace sentence with two sentences: "The CIR IQ Bit Widths field specifies the number of bits used to encode each of signed I and Q values in the CIR report.  These values are normalized per antenna receive chain and per segment."</t>
  </si>
  <si>
    <t xml:space="preserve">Move these lines and figure 143, to after the description of the Frequency Stitching Type field. </t>
  </si>
  <si>
    <t>change to: "number of segments in the SENS sequence"</t>
  </si>
  <si>
    <t>Redraw figure to use larger text</t>
  </si>
  <si>
    <t>Need to revisit later since this is dependant on another change, for now I have inserted ", and the mandatory operating parameter sets for them" at the end of the sentence which at least gives the guidance that operating sets are there also.  May later on add cross referene to 10.38.12, or the separate clauses as Xiliang is suggesting..</t>
  </si>
  <si>
    <t>Had email from Alex asking me to ignore this one for now as it is a copy/paste error from technical comment #'s 66, 67.  Suggest to change to technical and assign to Alex.</t>
  </si>
  <si>
    <t>Await resolution for comment index 225 (row 761 currently)</t>
  </si>
  <si>
    <t>After detecting the wake-up signal, the correct operation is to issue the indication primitive that is the signal that wakes the "sleeping" device, and now that the device is awake it is appropriate to disable the "wake-up radio". So "disabled" is the correct word here.</t>
  </si>
  <si>
    <t>The indication is issued by an active wakeup receiver after it has detected the wake-up signal, at that point the indication is the event to wake up the sleeping device, and at that time we would want the wake-up function radio to be turned off.  So "disabled" is the correct word here.</t>
  </si>
  <si>
    <t>I think this is technical. Should be reviewed by the TG</t>
  </si>
  <si>
    <t>15-24-0104-01-04ab-proposed-comments-resolution-on-compact-frame-follow-up.docx</t>
  </si>
  <si>
    <t>15-24-0110-00-04ab-proposed-resolution-for-mms-short-term-operating-parameters.docx</t>
  </si>
  <si>
    <t>15-24-0103-03-04ab-draftc-comment-resolution-1-30-2024.docx</t>
  </si>
  <si>
    <t>Larry said Accepted in doc 15-24-0077-01-04ab</t>
  </si>
  <si>
    <t>I reckon this is a Technical change, and in multiple places. Better to have clear set of changes with TG review.</t>
  </si>
  <si>
    <t>Will just place at the end of clause 10, it can be reordered as part of next revision.</t>
  </si>
  <si>
    <t>Sentence is deleted by resolution of comment #491</t>
  </si>
  <si>
    <t>This comment was marked as "Ready" but the resolution in the linked document "LZ:We propose to remove 2*BF" is unclear. What exactly what is removed from where, and what does the resultant sentence look like, e.g. if something was multiuplied by 2xBF is it now multiplied by 1 or BF or what?  Please state explicit changes  like change "A" to "B".</t>
  </si>
  <si>
    <t>Was maked as "Ready" but resolution says see 490 which is not marked as "Ready."</t>
  </si>
  <si>
    <t>I made the proposed change in 15-24-0065-01-04ab before I realised that this was not ready.  Will need to review/revise if a different changes is later proposed.</t>
  </si>
  <si>
    <r>
      <t xml:space="preserve">Promoted 10.38.3.5.1 to 10.38.3.6, so the subsequent subclause 10.38.3.6 </t>
    </r>
    <r>
      <rPr>
        <i/>
        <sz val="10"/>
        <color theme="1"/>
        <rFont val="Arial"/>
        <family val="2"/>
      </rPr>
      <t>Coordination</t>
    </r>
    <r>
      <rPr>
        <sz val="10"/>
        <color theme="1"/>
        <rFont val="Arial"/>
        <family val="2"/>
      </rPr>
      <t xml:space="preserve"> becomes 10.38.3.7</t>
    </r>
  </si>
  <si>
    <t>Replace "RESP Compact frame " by "expected response"</t>
  </si>
  <si>
    <t>Change "all" to "the"</t>
  </si>
  <si>
    <t>Editor is happy with the clause title as is.</t>
  </si>
  <si>
    <t>Proposed resolution in 15-24-0107</t>
  </si>
  <si>
    <t>Delete extra space</t>
  </si>
  <si>
    <t>change to "a PPDU".</t>
  </si>
  <si>
    <t>Change to "This is shown in Figure 38, which illustrates the case of the response frame not being received correctly, where consequently the frames with dotted grey box are not sent."</t>
  </si>
  <si>
    <t>Change "Message ID field" to "Message Control field"</t>
  </si>
  <si>
    <t>"Report Phasea
Config field values 1 to 9 select a modulation mode from Table 45" but table 45 only has number 1~8</t>
  </si>
  <si>
    <t>Change sentence to "When the Message Control field value is 0x10 the Message Content field shall be formatted as shown in Figure 67.".</t>
  </si>
  <si>
    <t>Was marked as "Ready"… Disposition in 15-24-0066 says it is a duplicate of 184, but this is actually a duplicate of 187 which is still assigned. So this is not ready and has no resolution</t>
  </si>
  <si>
    <t>15-24-0109-01-04ab-proposed-comments-resolution-on-one-to-many-ranging.docx</t>
  </si>
  <si>
    <t>15-24-0111-00-04ab-proposed-resolution-for-hyperblock-block-assignment.docx</t>
  </si>
  <si>
    <t>15-24-0112-00-04ab-proposed-resolution-for-hyperblock-security.docx</t>
  </si>
  <si>
    <t>15-24-0108-02-04ab-proposed-resolution-for-mms-mac-public-part1.docx</t>
  </si>
  <si>
    <t>Add a note after the description of the Slot Duration field to say: "Ranging slots are not solely ranging, i.e., depending on the application needs they may also be used for sensing and/or general data transfer.  For an application doing sensing the terms sensing slots, sensing rounds, and sensing blocks are considered interchangeable with ranging slots, ranging rounds, and ranging blocks."</t>
  </si>
  <si>
    <t>Change "?" to variable</t>
  </si>
  <si>
    <t>Change "?" to variable, in two places</t>
  </si>
  <si>
    <t>The Group ID field is present for Message Control = 0x21.  This description is part of a set of field descriptions common to a series of figures of Public Advertising Poll Compact frames with differenr Message Control field values.</t>
  </si>
  <si>
    <t>Comment seems to be referencing wrong page, I am guessing that it is refering to Figure 30, top of p53, and wanting the word position insetred in the boxes on the first slot.</t>
  </si>
  <si>
    <t>In Figure 30, change text in the two left hand side dotted boxes from "Possible report packet" to "Possible report packet position".</t>
  </si>
  <si>
    <t>There are a number of different types of poll, response and report compact frames, keeping these general words avoids having to make and exhaustive list of these compact frames here.</t>
  </si>
  <si>
    <t>Change heading 10.38.10 from "Control messages for UWB MMS operation" to "Messages for MMS operation", and, change first sentence from "Compact frames are employed for the control channel messages." to "Compact frames are used in UWB MMS operation.".</t>
  </si>
  <si>
    <t>Change sentence to "Compact frames are used during the initialization setup phase, and during the control and report phases."</t>
  </si>
  <si>
    <t>Change "MOD 8" to "modulo 8", and delete the phrase "where MOD is the modulo division operator."</t>
  </si>
  <si>
    <t>Duplicate comment.</t>
  </si>
  <si>
    <t>Have done this one but need to do all the rest similarily.  Will make this DONE only when I have done that.</t>
  </si>
  <si>
    <t>change "?" to variable</t>
  </si>
  <si>
    <t>Text is clear as is. Everywhere else a field length of zero is meaning that the field in question is not present..</t>
  </si>
  <si>
    <t>88a</t>
  </si>
  <si>
    <t>Doc referenced in Dispoition Detail is being provided by Hongwon, please reassign accordingly.</t>
  </si>
  <si>
    <t>Change "AdvAdr" in 10.38.10.2.2. to "advertiser address"</t>
  </si>
  <si>
    <t>Change "AdvAdr" in 10.38.10.2.2. to "advertiser address", and change "RespAddr" to responder address.</t>
  </si>
  <si>
    <t>Change sentence to "The Public Advertising Confirmation Compact frame is transmitted by the initiator during the initialization phase."</t>
  </si>
  <si>
    <t>Redraw Common Info field as a separate figure. And change sentence to say "The Common Info field shall be formatted as shown in Figure"</t>
  </si>
  <si>
    <t>Change "then ensure the order of the elements describing the sessions is identical " to "then the order of the elements describing the sessions shall be identical"</t>
  </si>
  <si>
    <t>This is techncial, and is similar to comment being addressed by Alex in doc 103.  Please change to technical and assign to Alex.</t>
  </si>
  <si>
    <t>Although assigned to editor, doc 110 (which is from Rojan) is mentioned in the dispositipn detail, assuming Rojan is addressing this, please mark Technical and reassigned accordingly.</t>
  </si>
  <si>
    <t>Not my words. Please make a Technical comment, and reassign (I suggest to Alex) to make technical determination as to how to resolve this.</t>
  </si>
  <si>
    <t>This is similar comment to Technical CID 78 assigned to Alex.  Suggest to change to Technical and reassign to Alex, as the resolution to CID 78 will also resolve this one.</t>
  </si>
  <si>
    <t>Specifying the order of transmission is a technical matter that the TG should agree on, however I believe that the base standard should already be specifying order of transmission for data payload being supplied by and passed to the next higher layer, in which case we could reject the comment.</t>
  </si>
  <si>
    <t>Not an editorial matter.  Please change to Techncial and reassign accordingly.</t>
  </si>
  <si>
    <t>Assigned to editor, but this is the same as technical comments 758, 759, 749, &amp; 365 assigned to Alex, and will be addressed by their resolution. Suggest to update to Technical and reassign to Alex accordingly.</t>
  </si>
  <si>
    <t>Completing this missing description is a technical change. Please change to Technical and re-assign accordingly.  NB: the commenter's proposed use of number value minus one is at odds with the resolution of similar comment CID#42 by 15-24-0024-00 where this is not done.</t>
  </si>
  <si>
    <t>Completing this missing description is a technical change. Please change to Techncial and reassign accordingly.</t>
  </si>
  <si>
    <t>This change would be techncial in nature, please change to Techncial and reassign accordingly.</t>
  </si>
  <si>
    <t>This change to describing the field meaning/value used is techncial in nature, please lease change to Techncial and reassign accordingly.</t>
  </si>
  <si>
    <t>Doc referenced in Dispoition Detail is being provided by Alex, please reassign accordingly. Also change to Technical.</t>
  </si>
  <si>
    <t>Doc referenced in Dispoition Detail is being provided by Hongwon, please reassign accordingly. Also change to Technical.</t>
  </si>
  <si>
    <t>Doc referenced in Disposition Detail is being provided by Alex, please reassign accordingly.Also change to Technical.</t>
  </si>
  <si>
    <t>15-24-0121-02-04ab-proposed-4ab-draft-c-comments-resolution-for-ssbd.docx</t>
  </si>
  <si>
    <t>15-24-0107-00-04ab-draft-c-comment-assignments-resolutions-i.docx</t>
  </si>
  <si>
    <t>15-24-0115-02-04ab-proposed-comments-resolution-on-time-efficient-one-to-many-ranging.docx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</si>
</sst>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z val="10"/>
      <color rgb="FFFF0000"/>
      <name val="Arial"/>
      <family val="2"/>
    </font>
    <font>
      <sz val="10"/>
      <name val="Arial"/>
      <family val="2"/>
    </font>
    <font>
      <sz val="10"/>
      <color theme="1"/>
      <name val="Arial"/>
      <family val="2"/>
    </font>
    <font>
      <b/>
      <sz val="12"/>
      <name val="Arial"/>
      <family val="2"/>
    </font>
    <font>
      <b/>
      <sz val="11"/>
      <name val="Arial"/>
      <family val="2"/>
    </font>
    <font>
      <sz val="12"/>
      <name val="Arial"/>
      <family val="2"/>
    </font>
    <font>
      <b/>
      <sz val="9"/>
      <color indexed="81"/>
      <name val="Tahoma"/>
      <family val="2"/>
    </font>
    <font>
      <sz val="9"/>
      <color indexed="81"/>
      <name val="Tahoma"/>
      <family val="2"/>
    </font>
    <font>
      <i/>
      <sz val="10"/>
      <color theme="1"/>
      <name val="Arial"/>
      <family val="2"/>
    </font>
  </fonts>
  <fills count="10">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00B050"/>
        <bgColor indexed="64"/>
      </patternFill>
    </fill>
    <fill>
      <patternFill patternType="solid">
        <fgColor theme="0"/>
        <bgColor indexed="64"/>
      </patternFill>
    </fill>
    <fill>
      <patternFill patternType="solid">
        <fgColor theme="9" tint="0.79998168889431442"/>
        <bgColor theme="9" tint="0.79998168889431442"/>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
      <left style="thin">
        <color theme="9" tint="0.39997558519241921"/>
      </left>
      <right/>
      <top style="thin">
        <color theme="9" tint="0.39997558519241921"/>
      </top>
      <bottom style="thin">
        <color theme="9" tint="0.39997558519241921"/>
      </bottom>
      <diagonal/>
    </border>
  </borders>
  <cellStyleXfs count="6">
    <xf numFmtId="0" fontId="0" fillId="0" borderId="0"/>
    <xf numFmtId="0" fontId="2" fillId="0" borderId="0"/>
    <xf numFmtId="0" fontId="2" fillId="0" borderId="0"/>
    <xf numFmtId="0" fontId="1" fillId="0" borderId="0"/>
    <xf numFmtId="0" fontId="5" fillId="0" borderId="0"/>
    <xf numFmtId="9" fontId="5" fillId="0" borderId="0" applyFont="0" applyFill="0" applyBorder="0" applyAlignment="0" applyProtection="0"/>
  </cellStyleXfs>
  <cellXfs count="101">
    <xf numFmtId="0" fontId="0" fillId="0" borderId="0" xfId="0"/>
    <xf numFmtId="0" fontId="5" fillId="0" borderId="0" xfId="2" applyFont="1"/>
    <xf numFmtId="0" fontId="5" fillId="0" borderId="0" xfId="1" applyFont="1"/>
    <xf numFmtId="0" fontId="6" fillId="0" borderId="0" xfId="0" applyFont="1"/>
    <xf numFmtId="0" fontId="5" fillId="0" borderId="0" xfId="4" applyAlignment="1">
      <alignment vertical="center"/>
    </xf>
    <xf numFmtId="0" fontId="7" fillId="0" borderId="0" xfId="4" applyFont="1" applyAlignment="1">
      <alignment vertical="center"/>
    </xf>
    <xf numFmtId="0" fontId="5" fillId="3" borderId="4" xfId="4" applyFill="1" applyBorder="1" applyAlignment="1">
      <alignment horizontal="center" vertical="center" wrapText="1"/>
    </xf>
    <xf numFmtId="0" fontId="5" fillId="3" borderId="3" xfId="4" applyFill="1" applyBorder="1" applyAlignment="1">
      <alignment horizontal="center" vertical="center" wrapText="1"/>
    </xf>
    <xf numFmtId="0" fontId="5" fillId="0" borderId="0" xfId="4" applyAlignment="1">
      <alignment horizontal="center" vertical="center" wrapText="1"/>
    </xf>
    <xf numFmtId="0" fontId="5" fillId="3" borderId="5" xfId="4" applyFill="1" applyBorder="1" applyAlignment="1">
      <alignment horizontal="center" vertical="center"/>
    </xf>
    <xf numFmtId="0" fontId="5" fillId="3" borderId="6" xfId="4" applyFill="1" applyBorder="1" applyAlignment="1">
      <alignment horizontal="center" vertical="center" wrapText="1"/>
    </xf>
    <xf numFmtId="0" fontId="5" fillId="3" borderId="7" xfId="4" applyFill="1" applyBorder="1" applyAlignment="1">
      <alignment horizontal="center" vertical="center" wrapText="1"/>
    </xf>
    <xf numFmtId="0" fontId="8" fillId="4" borderId="4" xfId="4" applyFont="1" applyFill="1" applyBorder="1" applyAlignment="1">
      <alignment horizontal="center" vertical="center" wrapText="1"/>
    </xf>
    <xf numFmtId="0" fontId="5" fillId="4" borderId="3" xfId="4" applyFill="1" applyBorder="1" applyAlignment="1">
      <alignment horizontal="center" vertical="center" wrapText="1"/>
    </xf>
    <xf numFmtId="0" fontId="9" fillId="2" borderId="3" xfId="4" applyFont="1" applyFill="1" applyBorder="1" applyAlignment="1">
      <alignment horizontal="center" vertical="center" wrapText="1"/>
    </xf>
    <xf numFmtId="0" fontId="5" fillId="4" borderId="4" xfId="4" applyFill="1" applyBorder="1" applyAlignment="1">
      <alignment horizontal="center" vertical="center" wrapText="1"/>
    </xf>
    <xf numFmtId="0" fontId="5" fillId="0" borderId="0" xfId="4" applyAlignment="1">
      <alignment horizontal="center" vertical="center"/>
    </xf>
    <xf numFmtId="0" fontId="9" fillId="2" borderId="1" xfId="4" applyFont="1" applyFill="1" applyBorder="1" applyAlignment="1">
      <alignment horizontal="center" vertical="center"/>
    </xf>
    <xf numFmtId="0" fontId="9" fillId="2" borderId="3" xfId="4" applyFont="1" applyFill="1" applyBorder="1" applyAlignment="1">
      <alignment vertical="center"/>
    </xf>
    <xf numFmtId="10" fontId="7" fillId="6" borderId="4" xfId="5" applyNumberFormat="1" applyFont="1" applyFill="1" applyBorder="1" applyAlignment="1">
      <alignment horizontal="center" vertical="center"/>
    </xf>
    <xf numFmtId="10" fontId="7" fillId="6" borderId="1" xfId="5" applyNumberFormat="1" applyFont="1" applyFill="1" applyBorder="1" applyAlignment="1">
      <alignment horizontal="center" vertical="center"/>
    </xf>
    <xf numFmtId="10" fontId="7" fillId="6" borderId="3" xfId="5" applyNumberFormat="1" applyFont="1" applyFill="1" applyBorder="1" applyAlignment="1">
      <alignment horizontal="left" vertical="center"/>
    </xf>
    <xf numFmtId="10" fontId="0" fillId="0" borderId="4" xfId="5" applyNumberFormat="1" applyFont="1" applyBorder="1" applyAlignment="1">
      <alignment horizontal="center" vertical="center" wrapText="1"/>
    </xf>
    <xf numFmtId="0" fontId="5" fillId="0" borderId="8" xfId="4" applyBorder="1" applyAlignment="1">
      <alignment vertical="center"/>
    </xf>
    <xf numFmtId="0" fontId="5" fillId="0" borderId="8" xfId="4" applyBorder="1" applyAlignment="1">
      <alignment horizontal="center" vertical="center"/>
    </xf>
    <xf numFmtId="0" fontId="5" fillId="0" borderId="0" xfId="4" quotePrefix="1" applyAlignment="1">
      <alignment horizontal="center" vertical="center"/>
    </xf>
    <xf numFmtId="0" fontId="5" fillId="3" borderId="9" xfId="4" applyFill="1" applyBorder="1" applyAlignment="1">
      <alignment horizontal="center" vertical="center" wrapText="1"/>
    </xf>
    <xf numFmtId="10" fontId="7" fillId="4" borderId="4" xfId="5" applyNumberFormat="1" applyFont="1" applyFill="1" applyBorder="1" applyAlignment="1">
      <alignment horizontal="center" vertical="center"/>
    </xf>
    <xf numFmtId="0" fontId="5" fillId="3" borderId="4" xfId="4" applyFill="1" applyBorder="1" applyAlignment="1">
      <alignment horizontal="center" vertical="center"/>
    </xf>
    <xf numFmtId="0" fontId="9" fillId="4" borderId="4" xfId="4" applyFont="1" applyFill="1" applyBorder="1" applyAlignment="1">
      <alignment horizontal="center" vertical="center"/>
    </xf>
    <xf numFmtId="0" fontId="0" fillId="0" borderId="11" xfId="0" applyBorder="1" applyAlignment="1">
      <alignment horizontal="center"/>
    </xf>
    <xf numFmtId="0" fontId="0" fillId="0" borderId="0" xfId="0" applyAlignment="1">
      <alignment horizontal="center"/>
    </xf>
    <xf numFmtId="0" fontId="0" fillId="7" borderId="0" xfId="0" applyFill="1" applyAlignment="1">
      <alignment horizontal="center"/>
    </xf>
    <xf numFmtId="0" fontId="0" fillId="7" borderId="11" xfId="0" applyFill="1" applyBorder="1" applyAlignment="1">
      <alignment horizontal="center"/>
    </xf>
    <xf numFmtId="0" fontId="0" fillId="0" borderId="10" xfId="0" applyBorder="1" applyAlignment="1">
      <alignment horizontal="center"/>
    </xf>
    <xf numFmtId="0" fontId="0" fillId="0" borderId="11" xfId="0" applyBorder="1"/>
    <xf numFmtId="0" fontId="0" fillId="0" borderId="0" xfId="0" applyAlignment="1">
      <alignment horizontal="left" vertical="top" wrapText="1"/>
    </xf>
    <xf numFmtId="0" fontId="0" fillId="0" borderId="0" xfId="0" applyAlignment="1">
      <alignment horizontal="center" wrapText="1"/>
    </xf>
    <xf numFmtId="0" fontId="0" fillId="7" borderId="11" xfId="0" applyFill="1" applyBorder="1" applyAlignment="1">
      <alignment horizontal="center" wrapText="1"/>
    </xf>
    <xf numFmtId="0" fontId="6" fillId="0" borderId="0" xfId="0" applyFont="1" applyAlignment="1">
      <alignment horizontal="left" vertical="top" wrapText="1"/>
    </xf>
    <xf numFmtId="0" fontId="3" fillId="0" borderId="0" xfId="0" applyFont="1" applyAlignment="1">
      <alignment horizontal="left" vertical="top" wrapText="1"/>
    </xf>
    <xf numFmtId="0" fontId="3" fillId="0" borderId="0" xfId="3" applyFont="1" applyAlignment="1">
      <alignment horizontal="left" vertical="top"/>
    </xf>
    <xf numFmtId="0" fontId="3" fillId="0" borderId="0" xfId="2" applyFont="1" applyAlignment="1">
      <alignment horizontal="left" vertical="top" wrapText="1"/>
    </xf>
    <xf numFmtId="0" fontId="3" fillId="0" borderId="0" xfId="0" applyFont="1" applyAlignment="1">
      <alignment horizontal="left" vertical="top"/>
    </xf>
    <xf numFmtId="0" fontId="6" fillId="0" borderId="0" xfId="0" applyFont="1" applyAlignment="1">
      <alignment horizontal="left" vertical="top"/>
    </xf>
    <xf numFmtId="0" fontId="5" fillId="0" borderId="0" xfId="2" applyFont="1" applyAlignment="1">
      <alignment horizontal="left" vertical="top"/>
    </xf>
    <xf numFmtId="0" fontId="5" fillId="0" borderId="0" xfId="2" applyFont="1" applyAlignment="1">
      <alignment horizontal="left" vertical="top" wrapText="1"/>
    </xf>
    <xf numFmtId="0" fontId="5" fillId="0" borderId="0" xfId="0" applyFont="1" applyAlignment="1">
      <alignment horizontal="left" vertical="top" wrapText="1"/>
    </xf>
    <xf numFmtId="49" fontId="6" fillId="0" borderId="0" xfId="0" applyNumberFormat="1" applyFont="1" applyAlignment="1">
      <alignment horizontal="left" vertical="top" wrapText="1"/>
    </xf>
    <xf numFmtId="0" fontId="5" fillId="0" borderId="0" xfId="1" applyFont="1" applyAlignment="1">
      <alignment horizontal="left" vertical="top"/>
    </xf>
    <xf numFmtId="0" fontId="6" fillId="8" borderId="0" xfId="0" applyFont="1" applyFill="1" applyAlignment="1">
      <alignment horizontal="left" vertical="top"/>
    </xf>
    <xf numFmtId="0" fontId="4" fillId="0" borderId="0" xfId="0" applyFont="1" applyAlignment="1">
      <alignment horizontal="left" vertical="top" wrapText="1"/>
    </xf>
    <xf numFmtId="0" fontId="6" fillId="0" borderId="0" xfId="0" applyFont="1" applyAlignment="1">
      <alignment wrapText="1"/>
    </xf>
    <xf numFmtId="0" fontId="6" fillId="0" borderId="0" xfId="0" applyFont="1" applyAlignment="1">
      <alignment vertical="top" wrapText="1"/>
    </xf>
    <xf numFmtId="0" fontId="3" fillId="0" borderId="0" xfId="2" applyFont="1" applyAlignment="1">
      <alignment horizontal="left" vertical="center"/>
    </xf>
    <xf numFmtId="0" fontId="3" fillId="0" borderId="0" xfId="3" applyFont="1" applyAlignment="1">
      <alignment horizontal="left" vertical="center" wrapText="1"/>
    </xf>
    <xf numFmtId="0" fontId="3" fillId="0" borderId="0" xfId="3" applyFont="1" applyAlignment="1">
      <alignment horizontal="left" vertical="center"/>
    </xf>
    <xf numFmtId="0" fontId="6" fillId="0" borderId="0" xfId="0" applyFont="1" applyAlignment="1">
      <alignment horizontal="left" vertical="center"/>
    </xf>
    <xf numFmtId="0" fontId="5" fillId="0" borderId="0" xfId="2" applyFont="1" applyAlignment="1">
      <alignment horizontal="left" vertical="center"/>
    </xf>
    <xf numFmtId="49" fontId="6" fillId="0" borderId="0" xfId="0" applyNumberFormat="1" applyFont="1" applyAlignment="1">
      <alignment horizontal="left" vertical="center"/>
    </xf>
    <xf numFmtId="14" fontId="6" fillId="0" borderId="0" xfId="0" applyNumberFormat="1" applyFont="1" applyAlignment="1">
      <alignment horizontal="left" vertical="center"/>
    </xf>
    <xf numFmtId="0" fontId="5" fillId="0" borderId="0" xfId="1" applyFont="1" applyAlignment="1">
      <alignment horizontal="left" vertical="center"/>
    </xf>
    <xf numFmtId="49" fontId="5" fillId="0" borderId="0" xfId="2" applyNumberFormat="1" applyFont="1" applyAlignment="1">
      <alignment horizontal="left" vertical="center"/>
    </xf>
    <xf numFmtId="0" fontId="6" fillId="0" borderId="0" xfId="0" applyFont="1" applyAlignment="1">
      <alignment horizontal="left" vertical="center" wrapText="1"/>
    </xf>
    <xf numFmtId="49" fontId="6" fillId="0" borderId="0" xfId="0" applyNumberFormat="1" applyFont="1" applyAlignment="1">
      <alignment horizontal="left" vertical="center" wrapText="1"/>
    </xf>
    <xf numFmtId="14" fontId="5" fillId="0" borderId="0" xfId="2" applyNumberFormat="1" applyFont="1" applyAlignment="1">
      <alignment horizontal="left" vertical="center"/>
    </xf>
    <xf numFmtId="0" fontId="5" fillId="0" borderId="0" xfId="0" applyFont="1" applyAlignment="1">
      <alignment horizontal="left" vertical="center"/>
    </xf>
    <xf numFmtId="49" fontId="5" fillId="0" borderId="0" xfId="1" applyNumberFormat="1" applyFont="1" applyAlignment="1">
      <alignment horizontal="left" vertical="center"/>
    </xf>
    <xf numFmtId="0" fontId="5" fillId="0" borderId="0" xfId="2" applyFont="1" applyAlignment="1">
      <alignment horizontal="left" vertical="center" wrapText="1"/>
    </xf>
    <xf numFmtId="0" fontId="3" fillId="0" borderId="0" xfId="0" applyFont="1" applyAlignment="1">
      <alignment horizontal="left" vertical="center" wrapText="1"/>
    </xf>
    <xf numFmtId="0" fontId="6" fillId="0" borderId="0" xfId="0" applyFont="1" applyAlignment="1">
      <alignment horizontal="center" vertical="center"/>
    </xf>
    <xf numFmtId="0" fontId="3" fillId="0" borderId="0" xfId="0" applyFont="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6" fillId="0" borderId="0" xfId="0" applyFont="1" applyAlignment="1">
      <alignment horizontal="center" vertical="center" wrapText="1"/>
    </xf>
    <xf numFmtId="49" fontId="0" fillId="9" borderId="12" xfId="0" applyNumberFormat="1" applyFill="1" applyBorder="1" applyAlignment="1">
      <alignment wrapText="1"/>
    </xf>
    <xf numFmtId="49" fontId="0" fillId="0" borderId="12" xfId="0" applyNumberFormat="1" applyBorder="1" applyAlignment="1">
      <alignment wrapText="1"/>
    </xf>
    <xf numFmtId="49" fontId="0" fillId="0" borderId="0" xfId="0" applyNumberFormat="1"/>
    <xf numFmtId="49" fontId="0" fillId="9" borderId="0" xfId="0" applyNumberFormat="1" applyFill="1" applyAlignment="1">
      <alignment wrapText="1"/>
    </xf>
    <xf numFmtId="49" fontId="0" fillId="0" borderId="0" xfId="0" applyNumberFormat="1" applyAlignment="1">
      <alignment wrapText="1"/>
    </xf>
    <xf numFmtId="0" fontId="2" fillId="0" borderId="0" xfId="2" applyAlignment="1">
      <alignment horizontal="left" vertical="top" wrapText="1"/>
    </xf>
    <xf numFmtId="0" fontId="2" fillId="0" borderId="0" xfId="2" applyAlignment="1">
      <alignment horizontal="left" vertical="center" wrapText="1"/>
    </xf>
    <xf numFmtId="0" fontId="0" fillId="0" borderId="0" xfId="0" applyAlignment="1">
      <alignment horizontal="left" vertical="center" wrapText="1"/>
    </xf>
    <xf numFmtId="0" fontId="7" fillId="2" borderId="1" xfId="4" applyFont="1" applyFill="1" applyBorder="1" applyAlignment="1">
      <alignment horizontal="center" vertical="center"/>
    </xf>
    <xf numFmtId="0" fontId="7" fillId="2" borderId="2" xfId="4" applyFont="1" applyFill="1" applyBorder="1" applyAlignment="1">
      <alignment horizontal="center" vertical="center"/>
    </xf>
    <xf numFmtId="0" fontId="7" fillId="2" borderId="3" xfId="4" applyFont="1" applyFill="1" applyBorder="1" applyAlignment="1">
      <alignment horizontal="center" vertical="center"/>
    </xf>
    <xf numFmtId="0" fontId="5" fillId="5" borderId="1" xfId="4" applyFill="1" applyBorder="1" applyAlignment="1">
      <alignment horizontal="center" vertical="center" wrapText="1"/>
    </xf>
    <xf numFmtId="0" fontId="5" fillId="5" borderId="2" xfId="4" applyFill="1" applyBorder="1" applyAlignment="1">
      <alignment horizontal="center" vertical="center" wrapText="1"/>
    </xf>
    <xf numFmtId="0" fontId="5" fillId="5" borderId="3" xfId="4" applyFill="1" applyBorder="1" applyAlignment="1">
      <alignment horizontal="center" vertical="center" wrapText="1"/>
    </xf>
    <xf numFmtId="10" fontId="5" fillId="0" borderId="1" xfId="4" applyNumberFormat="1" applyBorder="1" applyAlignment="1">
      <alignment horizontal="center" vertical="center"/>
    </xf>
    <xf numFmtId="10" fontId="5" fillId="0" borderId="2" xfId="4" applyNumberFormat="1" applyBorder="1" applyAlignment="1">
      <alignment horizontal="center" vertical="center"/>
    </xf>
    <xf numFmtId="10" fontId="5" fillId="0" borderId="3" xfId="4"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7" fillId="2" borderId="10" xfId="4" applyFont="1" applyFill="1" applyBorder="1" applyAlignment="1">
      <alignment horizontal="center" vertical="center"/>
    </xf>
    <xf numFmtId="0" fontId="7" fillId="2" borderId="0" xfId="4" applyFont="1"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wrapText="1"/>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xf>
  </cellXfs>
  <cellStyles count="6">
    <cellStyle name="Normal" xfId="0" builtinId="0"/>
    <cellStyle name="Normal 2" xfId="2" xr:uid="{00000000-0005-0000-0000-000006000000}"/>
    <cellStyle name="Normal 3" xfId="1" xr:uid="{00000000-0005-0000-0000-000030000000}"/>
    <cellStyle name="Normal 4" xfId="3" xr:uid="{6B96AA2F-CD64-4F83-BE62-AFDFBF5DFD88}"/>
    <cellStyle name="Normal 5" xfId="4" xr:uid="{E01DB10F-7A49-4561-BF6C-97E115BF24E5}"/>
    <cellStyle name="Percent 2" xfId="5" xr:uid="{A5AC0030-7810-4486-B781-B1EE2E5C774E}"/>
  </cellStyles>
  <dxfs count="2">
    <dxf>
      <font>
        <b/>
        <i val="0"/>
      </font>
      <fill>
        <patternFill>
          <bgColor rgb="FFFFFF00"/>
        </patternFill>
      </fill>
    </dxf>
    <dxf>
      <fill>
        <patternFill>
          <bgColor theme="9" tint="0.59996337778862885"/>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FA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353</xdr:row>
      <xdr:rowOff>400050</xdr:rowOff>
    </xdr:from>
    <xdr:to>
      <xdr:col>18</xdr:col>
      <xdr:colOff>369325</xdr:colOff>
      <xdr:row>358</xdr:row>
      <xdr:rowOff>188622</xdr:rowOff>
    </xdr:to>
    <xdr:sp macro="" textlink="">
      <xdr:nvSpPr>
        <xdr:cNvPr id="5" name="Object 1" hidden="1">
          <a:extLst>
            <a:ext uri="{63B3BB69-23CF-44E3-9099-C40C66FF867C}">
              <a14:compatExt xmlns:a14="http://schemas.microsoft.com/office/drawing/2010/main" spid="_x0000_s1025"/>
            </a:ext>
            <a:ext uri="{FF2B5EF4-FFF2-40B4-BE49-F238E27FC236}">
              <a16:creationId xmlns:a16="http://schemas.microsoft.com/office/drawing/2014/main" id="{4BA97C2B-045B-4F96-8AED-4BE4C83E91E7}"/>
            </a:ext>
          </a:extLst>
        </xdr:cNvPr>
        <xdr:cNvSpPr/>
      </xdr:nvSpPr>
      <xdr:spPr bwMode="auto">
        <a:xfrm>
          <a:off x="34299525" y="7686675"/>
          <a:ext cx="1323975" cy="208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53</xdr:row>
      <xdr:rowOff>28575</xdr:rowOff>
    </xdr:from>
    <xdr:to>
      <xdr:col>22</xdr:col>
      <xdr:colOff>1812779</xdr:colOff>
      <xdr:row>67</xdr:row>
      <xdr:rowOff>246155</xdr:rowOff>
    </xdr:to>
    <xdr:sp macro="" textlink="">
      <xdr:nvSpPr>
        <xdr:cNvPr id="6" name="Object 2" hidden="1">
          <a:extLst>
            <a:ext uri="{63B3BB69-23CF-44E3-9099-C40C66FF867C}">
              <a14:compatExt xmlns:a14="http://schemas.microsoft.com/office/drawing/2010/main" spid="_x0000_s1026"/>
            </a:ext>
            <a:ext uri="{FF2B5EF4-FFF2-40B4-BE49-F238E27FC236}">
              <a16:creationId xmlns:a16="http://schemas.microsoft.com/office/drawing/2014/main" id="{0A35473E-3E9D-4D9E-BF69-BFD1CB0F2F5B}"/>
            </a:ext>
          </a:extLst>
        </xdr:cNvPr>
        <xdr:cNvSpPr/>
      </xdr:nvSpPr>
      <xdr:spPr bwMode="auto">
        <a:xfrm>
          <a:off x="51387375" y="6191250"/>
          <a:ext cx="6591300" cy="50247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526</xdr:row>
      <xdr:rowOff>57150</xdr:rowOff>
    </xdr:from>
    <xdr:to>
      <xdr:col>22</xdr:col>
      <xdr:colOff>1812779</xdr:colOff>
      <xdr:row>535</xdr:row>
      <xdr:rowOff>54919</xdr:rowOff>
    </xdr:to>
    <xdr:sp macro="" textlink="">
      <xdr:nvSpPr>
        <xdr:cNvPr id="7" name="Object 3" hidden="1">
          <a:extLst>
            <a:ext uri="{63B3BB69-23CF-44E3-9099-C40C66FF867C}">
              <a14:compatExt xmlns:a14="http://schemas.microsoft.com/office/drawing/2010/main" spid="_x0000_s1027"/>
            </a:ext>
            <a:ext uri="{FF2B5EF4-FFF2-40B4-BE49-F238E27FC236}">
              <a16:creationId xmlns:a16="http://schemas.microsoft.com/office/drawing/2014/main" id="{7F97F101-D998-4866-BA76-A866403A4840}"/>
            </a:ext>
          </a:extLst>
        </xdr:cNvPr>
        <xdr:cNvSpPr/>
      </xdr:nvSpPr>
      <xdr:spPr bwMode="auto">
        <a:xfrm>
          <a:off x="51387375" y="8124825"/>
          <a:ext cx="6591300" cy="29622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5991-66A5-4A6B-8F9C-C85B27266E12}">
  <sheetPr codeName="Sheet1"/>
  <dimension ref="A1:V927"/>
  <sheetViews>
    <sheetView tabSelected="1" zoomScaleNormal="100" workbookViewId="0">
      <pane xSplit="5" ySplit="1" topLeftCell="K2" activePane="bottomRight" state="frozen"/>
      <selection activeCell="D31" sqref="D31"/>
      <selection pane="topRight" activeCell="D31" sqref="D31"/>
      <selection pane="bottomLeft" activeCell="D31" sqref="D31"/>
      <selection pane="bottomRight" activeCell="Q928" sqref="Q928"/>
    </sheetView>
  </sheetViews>
  <sheetFormatPr defaultColWidth="95.42578125" defaultRowHeight="12.75" outlineLevelCol="2" x14ac:dyDescent="0.25"/>
  <cols>
    <col min="1" max="1" width="12" style="44" customWidth="1" outlineLevel="1"/>
    <col min="2" max="2" width="11.140625" style="44" customWidth="1" outlineLevel="1"/>
    <col min="3" max="3" width="13.85546875" style="57" bestFit="1" customWidth="1"/>
    <col min="4" max="4" width="7.85546875" style="57" customWidth="1" outlineLevel="2"/>
    <col min="5" max="5" width="10.140625" style="57" bestFit="1" customWidth="1"/>
    <col min="6" max="6" width="12.5703125" style="57" customWidth="1" outlineLevel="1"/>
    <col min="7" max="7" width="29" style="57" customWidth="1" outlineLevel="1"/>
    <col min="8" max="8" width="9.140625" style="57" bestFit="1" customWidth="1"/>
    <col min="9" max="9" width="10" style="57" bestFit="1" customWidth="1"/>
    <col min="10" max="10" width="11.140625" style="57" bestFit="1" customWidth="1"/>
    <col min="11" max="11" width="6.7109375" style="57" bestFit="1" customWidth="1"/>
    <col min="12" max="12" width="52.85546875" style="39" customWidth="1"/>
    <col min="13" max="13" width="6.5703125" style="44" customWidth="1"/>
    <col min="14" max="14" width="56.28515625" style="39" customWidth="1"/>
    <col min="15" max="15" width="18" style="44" hidden="1" customWidth="1"/>
    <col min="16" max="16" width="10.5703125" style="57" customWidth="1"/>
    <col min="17" max="17" width="48.28515625" style="39" customWidth="1"/>
    <col min="18" max="18" width="15.28515625" style="72" customWidth="1"/>
    <col min="19" max="19" width="30.7109375" style="44" customWidth="1"/>
    <col min="20" max="20" width="11.42578125" style="57" customWidth="1"/>
    <col min="21" max="21" width="53.5703125" style="63" customWidth="1"/>
    <col min="22" max="22" width="13.5703125" style="57" bestFit="1" customWidth="1"/>
    <col min="23" max="16384" width="95.42578125" style="44"/>
  </cols>
  <sheetData>
    <row r="1" spans="1:22" s="43" customFormat="1" ht="63.75" x14ac:dyDescent="0.25">
      <c r="A1" s="41" t="s">
        <v>20</v>
      </c>
      <c r="B1" s="41" t="s">
        <v>21</v>
      </c>
      <c r="C1" s="54" t="s">
        <v>1</v>
      </c>
      <c r="D1" s="55" t="s">
        <v>22</v>
      </c>
      <c r="E1" s="56" t="s">
        <v>23</v>
      </c>
      <c r="F1" s="56" t="s">
        <v>24</v>
      </c>
      <c r="G1" s="54" t="s">
        <v>2</v>
      </c>
      <c r="H1" s="54" t="s">
        <v>8</v>
      </c>
      <c r="I1" s="54" t="s">
        <v>3</v>
      </c>
      <c r="J1" s="54" t="s">
        <v>4</v>
      </c>
      <c r="K1" s="54" t="s">
        <v>5</v>
      </c>
      <c r="L1" s="42" t="s">
        <v>6</v>
      </c>
      <c r="M1" s="41" t="s">
        <v>25</v>
      </c>
      <c r="N1" s="42" t="s">
        <v>7</v>
      </c>
      <c r="O1" s="42" t="s">
        <v>9</v>
      </c>
      <c r="P1" s="69" t="s">
        <v>19</v>
      </c>
      <c r="Q1" s="40" t="s">
        <v>18</v>
      </c>
      <c r="R1" s="71" t="s">
        <v>8</v>
      </c>
      <c r="S1" s="40" t="s">
        <v>35</v>
      </c>
      <c r="T1" s="69" t="s">
        <v>38</v>
      </c>
      <c r="U1" s="69" t="s">
        <v>36</v>
      </c>
      <c r="V1" s="69" t="s">
        <v>37</v>
      </c>
    </row>
    <row r="2" spans="1:22" ht="38.25" x14ac:dyDescent="0.25">
      <c r="C2" s="57" t="s">
        <v>368</v>
      </c>
      <c r="E2" s="58">
        <v>124</v>
      </c>
      <c r="G2" s="57" t="s">
        <v>369</v>
      </c>
      <c r="H2" s="57" t="s">
        <v>0</v>
      </c>
      <c r="I2" s="57">
        <v>0</v>
      </c>
      <c r="J2" s="57" t="s">
        <v>372</v>
      </c>
      <c r="K2" s="57">
        <v>0</v>
      </c>
      <c r="L2" s="39" t="s">
        <v>408</v>
      </c>
      <c r="M2" s="39"/>
      <c r="N2" s="39" t="s">
        <v>463</v>
      </c>
      <c r="R2" s="70"/>
      <c r="T2" s="57" t="s">
        <v>69</v>
      </c>
      <c r="U2" s="39"/>
      <c r="V2" s="57" t="s">
        <v>51</v>
      </c>
    </row>
    <row r="3" spans="1:22" ht="25.5" x14ac:dyDescent="0.25">
      <c r="C3" s="57" t="s">
        <v>368</v>
      </c>
      <c r="E3" s="58">
        <v>122</v>
      </c>
      <c r="G3" s="57" t="s">
        <v>369</v>
      </c>
      <c r="H3" s="57" t="s">
        <v>0</v>
      </c>
      <c r="I3" s="57">
        <v>0</v>
      </c>
      <c r="J3" s="57" t="s">
        <v>370</v>
      </c>
      <c r="K3" s="57">
        <v>7</v>
      </c>
      <c r="L3" s="39" t="s">
        <v>404</v>
      </c>
      <c r="M3" s="39"/>
      <c r="N3" s="39" t="s">
        <v>405</v>
      </c>
      <c r="P3" s="80" t="s">
        <v>49</v>
      </c>
      <c r="Q3" s="79"/>
      <c r="R3" s="80"/>
      <c r="S3" s="79"/>
      <c r="T3" s="80" t="s">
        <v>64</v>
      </c>
      <c r="U3" s="39"/>
    </row>
    <row r="4" spans="1:22" ht="38.25" x14ac:dyDescent="0.25">
      <c r="C4" s="57" t="s">
        <v>368</v>
      </c>
      <c r="E4" s="58">
        <v>123</v>
      </c>
      <c r="G4" s="57" t="s">
        <v>369</v>
      </c>
      <c r="H4" s="57" t="s">
        <v>0</v>
      </c>
      <c r="I4" s="57">
        <v>0</v>
      </c>
      <c r="J4" s="57" t="s">
        <v>371</v>
      </c>
      <c r="K4" s="57">
        <v>15</v>
      </c>
      <c r="L4" s="39" t="s">
        <v>406</v>
      </c>
      <c r="M4" s="39"/>
      <c r="N4" s="39" t="s">
        <v>407</v>
      </c>
      <c r="P4" s="80" t="s">
        <v>49</v>
      </c>
      <c r="Q4" s="79"/>
      <c r="R4" s="80"/>
      <c r="S4" s="79"/>
      <c r="T4" s="80" t="s">
        <v>64</v>
      </c>
      <c r="U4" s="39"/>
    </row>
    <row r="5" spans="1:22" x14ac:dyDescent="0.25">
      <c r="C5" s="57" t="s">
        <v>1167</v>
      </c>
      <c r="E5" s="58">
        <v>575</v>
      </c>
      <c r="G5" s="57" t="s">
        <v>743</v>
      </c>
      <c r="H5" s="57" t="s">
        <v>0</v>
      </c>
      <c r="I5" s="57">
        <v>1</v>
      </c>
      <c r="K5" s="57">
        <v>0</v>
      </c>
      <c r="L5" s="39" t="s">
        <v>1262</v>
      </c>
      <c r="M5" s="39"/>
      <c r="N5" s="39" t="s">
        <v>1182</v>
      </c>
      <c r="R5" s="70"/>
      <c r="T5" s="57" t="s">
        <v>69</v>
      </c>
      <c r="U5" s="39"/>
      <c r="V5" s="57" t="s">
        <v>51</v>
      </c>
    </row>
    <row r="6" spans="1:22" ht="25.5" x14ac:dyDescent="0.25">
      <c r="C6" s="57" t="s">
        <v>986</v>
      </c>
      <c r="E6" s="58">
        <v>480</v>
      </c>
      <c r="G6" s="57" t="s">
        <v>987</v>
      </c>
      <c r="H6" s="57" t="s">
        <v>0</v>
      </c>
      <c r="I6" s="57">
        <v>1</v>
      </c>
      <c r="L6" s="39" t="s">
        <v>1033</v>
      </c>
      <c r="M6" s="39"/>
      <c r="N6" s="39" t="s">
        <v>997</v>
      </c>
      <c r="P6" s="57" t="s">
        <v>52</v>
      </c>
      <c r="Q6" s="39" t="s">
        <v>1741</v>
      </c>
      <c r="R6" s="70"/>
      <c r="T6" s="57" t="s">
        <v>64</v>
      </c>
      <c r="U6" s="39"/>
    </row>
    <row r="7" spans="1:22" x14ac:dyDescent="0.25">
      <c r="C7" s="57" t="s">
        <v>986</v>
      </c>
      <c r="E7" s="58">
        <v>481</v>
      </c>
      <c r="G7" s="57" t="s">
        <v>987</v>
      </c>
      <c r="H7" s="57" t="s">
        <v>0</v>
      </c>
      <c r="I7" s="57">
        <v>1</v>
      </c>
      <c r="L7" s="39" t="s">
        <v>1034</v>
      </c>
      <c r="M7" s="39"/>
      <c r="N7" s="39" t="s">
        <v>998</v>
      </c>
      <c r="P7" s="80" t="s">
        <v>49</v>
      </c>
      <c r="R7" s="70"/>
      <c r="T7" s="57" t="s">
        <v>64</v>
      </c>
      <c r="U7" s="39"/>
    </row>
    <row r="8" spans="1:22" x14ac:dyDescent="0.25">
      <c r="C8" s="57" t="s">
        <v>986</v>
      </c>
      <c r="E8" s="58">
        <v>482</v>
      </c>
      <c r="G8" s="57" t="s">
        <v>987</v>
      </c>
      <c r="H8" s="57" t="s">
        <v>0</v>
      </c>
      <c r="I8" s="57">
        <v>3</v>
      </c>
      <c r="L8" s="39" t="s">
        <v>1034</v>
      </c>
      <c r="M8" s="39"/>
      <c r="N8" s="39" t="s">
        <v>999</v>
      </c>
      <c r="P8" s="80" t="s">
        <v>49</v>
      </c>
      <c r="R8" s="70"/>
      <c r="T8" s="57" t="s">
        <v>64</v>
      </c>
      <c r="U8" s="39"/>
    </row>
    <row r="9" spans="1:22" ht="25.5" x14ac:dyDescent="0.25">
      <c r="C9" s="57" t="s">
        <v>986</v>
      </c>
      <c r="E9" s="58">
        <v>483</v>
      </c>
      <c r="G9" s="57" t="s">
        <v>987</v>
      </c>
      <c r="H9" s="57" t="s">
        <v>0</v>
      </c>
      <c r="I9" s="57">
        <v>9</v>
      </c>
      <c r="L9" s="39" t="s">
        <v>1035</v>
      </c>
      <c r="M9" s="39"/>
      <c r="N9" s="39" t="s">
        <v>1000</v>
      </c>
      <c r="R9" s="70"/>
      <c r="T9" s="57" t="s">
        <v>69</v>
      </c>
      <c r="U9" s="39"/>
      <c r="V9" s="57" t="s">
        <v>51</v>
      </c>
    </row>
    <row r="10" spans="1:22" x14ac:dyDescent="0.25">
      <c r="C10" s="57" t="s">
        <v>986</v>
      </c>
      <c r="E10" s="58">
        <v>484</v>
      </c>
      <c r="G10" s="57" t="s">
        <v>987</v>
      </c>
      <c r="H10" s="57" t="s">
        <v>0</v>
      </c>
      <c r="I10" s="57">
        <v>9</v>
      </c>
      <c r="L10" s="39" t="s">
        <v>1034</v>
      </c>
      <c r="M10" s="39"/>
      <c r="N10" s="39" t="s">
        <v>1001</v>
      </c>
      <c r="P10" s="80" t="s">
        <v>49</v>
      </c>
      <c r="R10" s="70"/>
      <c r="T10" s="57" t="s">
        <v>64</v>
      </c>
      <c r="U10" s="39"/>
    </row>
    <row r="11" spans="1:22" x14ac:dyDescent="0.25">
      <c r="C11" s="57" t="s">
        <v>986</v>
      </c>
      <c r="E11" s="58">
        <v>485</v>
      </c>
      <c r="G11" s="57" t="s">
        <v>987</v>
      </c>
      <c r="H11" s="57" t="s">
        <v>0</v>
      </c>
      <c r="I11" s="57">
        <v>10</v>
      </c>
      <c r="L11" s="39" t="s">
        <v>1036</v>
      </c>
      <c r="M11" s="39"/>
      <c r="N11" s="39" t="s">
        <v>1002</v>
      </c>
      <c r="P11" s="80" t="s">
        <v>49</v>
      </c>
      <c r="R11" s="70"/>
      <c r="T11" s="57" t="s">
        <v>67</v>
      </c>
    </row>
    <row r="12" spans="1:22" x14ac:dyDescent="0.25">
      <c r="C12" s="58" t="s">
        <v>368</v>
      </c>
      <c r="D12" s="58"/>
      <c r="E12" s="58">
        <v>120</v>
      </c>
      <c r="F12" s="58"/>
      <c r="G12" s="58" t="s">
        <v>369</v>
      </c>
      <c r="H12" s="58" t="s">
        <v>0</v>
      </c>
      <c r="I12" s="58">
        <v>13</v>
      </c>
      <c r="J12" s="62" t="s">
        <v>15</v>
      </c>
      <c r="K12" s="58">
        <v>23</v>
      </c>
      <c r="L12" s="39" t="s">
        <v>400</v>
      </c>
      <c r="M12" s="39"/>
      <c r="N12" s="39" t="s">
        <v>401</v>
      </c>
      <c r="O12" s="45"/>
      <c r="P12" s="80" t="s">
        <v>49</v>
      </c>
      <c r="R12" s="70"/>
      <c r="T12" s="57" t="s">
        <v>64</v>
      </c>
      <c r="U12" s="39"/>
    </row>
    <row r="13" spans="1:22" ht="76.5" x14ac:dyDescent="0.25">
      <c r="C13" s="57" t="s">
        <v>368</v>
      </c>
      <c r="E13" s="58">
        <v>121</v>
      </c>
      <c r="G13" s="57" t="s">
        <v>369</v>
      </c>
      <c r="H13" s="57" t="s">
        <v>0</v>
      </c>
      <c r="I13" s="57">
        <v>14</v>
      </c>
      <c r="J13" s="57" t="s">
        <v>370</v>
      </c>
      <c r="K13" s="57">
        <v>5</v>
      </c>
      <c r="L13" s="39" t="s">
        <v>402</v>
      </c>
      <c r="M13" s="39"/>
      <c r="N13" s="39" t="s">
        <v>403</v>
      </c>
      <c r="R13" s="70"/>
      <c r="T13" s="57" t="s">
        <v>69</v>
      </c>
      <c r="U13" s="39"/>
      <c r="V13" s="57" t="s">
        <v>51</v>
      </c>
    </row>
    <row r="14" spans="1:22" ht="25.5" x14ac:dyDescent="0.25">
      <c r="C14" s="57" t="s">
        <v>368</v>
      </c>
      <c r="E14" s="58">
        <v>126</v>
      </c>
      <c r="G14" s="57" t="s">
        <v>369</v>
      </c>
      <c r="H14" s="57" t="s">
        <v>0</v>
      </c>
      <c r="I14" s="57">
        <v>15</v>
      </c>
      <c r="J14" s="57" t="s">
        <v>42</v>
      </c>
      <c r="K14" s="57">
        <v>7</v>
      </c>
      <c r="L14" s="39" t="s">
        <v>410</v>
      </c>
      <c r="M14" s="39"/>
      <c r="N14" s="39" t="s">
        <v>465</v>
      </c>
      <c r="P14" s="80" t="s">
        <v>49</v>
      </c>
      <c r="Q14" s="39" t="s">
        <v>1719</v>
      </c>
      <c r="R14" s="70"/>
      <c r="T14" s="57" t="s">
        <v>64</v>
      </c>
      <c r="U14" s="39"/>
    </row>
    <row r="15" spans="1:22" ht="25.5" x14ac:dyDescent="0.25">
      <c r="C15" s="57" t="s">
        <v>368</v>
      </c>
      <c r="E15" s="58">
        <v>125</v>
      </c>
      <c r="G15" s="57" t="s">
        <v>369</v>
      </c>
      <c r="H15" s="57" t="s">
        <v>0</v>
      </c>
      <c r="I15" s="57">
        <v>15</v>
      </c>
      <c r="J15" s="57" t="s">
        <v>42</v>
      </c>
      <c r="K15" s="57">
        <v>8</v>
      </c>
      <c r="L15" s="39" t="s">
        <v>409</v>
      </c>
      <c r="M15" s="39"/>
      <c r="N15" s="39" t="s">
        <v>464</v>
      </c>
      <c r="P15" s="80" t="s">
        <v>49</v>
      </c>
      <c r="Q15" s="39" t="s">
        <v>1719</v>
      </c>
      <c r="R15" s="70"/>
      <c r="T15" s="57" t="s">
        <v>64</v>
      </c>
      <c r="U15" s="39"/>
    </row>
    <row r="16" spans="1:22" ht="38.25" x14ac:dyDescent="0.25">
      <c r="C16" s="57" t="s">
        <v>986</v>
      </c>
      <c r="E16" s="58">
        <v>490</v>
      </c>
      <c r="G16" s="57" t="s">
        <v>987</v>
      </c>
      <c r="H16" s="57" t="s">
        <v>12</v>
      </c>
      <c r="I16" s="57">
        <v>15</v>
      </c>
      <c r="J16" s="57" t="s">
        <v>42</v>
      </c>
      <c r="K16" s="57">
        <v>8</v>
      </c>
      <c r="L16" s="39" t="s">
        <v>1040</v>
      </c>
      <c r="M16" s="39"/>
      <c r="N16" s="39" t="s">
        <v>1007</v>
      </c>
      <c r="Q16" s="39" t="s">
        <v>1819</v>
      </c>
      <c r="R16" s="70" t="s">
        <v>1628</v>
      </c>
      <c r="T16" s="57" t="s">
        <v>69</v>
      </c>
      <c r="U16" s="39"/>
      <c r="V16" s="57" t="s">
        <v>79</v>
      </c>
    </row>
    <row r="17" spans="3:22" ht="76.5" x14ac:dyDescent="0.25">
      <c r="C17" s="58" t="s">
        <v>513</v>
      </c>
      <c r="D17" s="58"/>
      <c r="E17" s="58">
        <v>184</v>
      </c>
      <c r="F17" s="58"/>
      <c r="G17" s="58" t="s">
        <v>514</v>
      </c>
      <c r="H17" s="58" t="s">
        <v>12</v>
      </c>
      <c r="I17" s="58">
        <v>15</v>
      </c>
      <c r="J17" s="62" t="s">
        <v>42</v>
      </c>
      <c r="K17" s="58">
        <v>12</v>
      </c>
      <c r="L17" s="39" t="s">
        <v>532</v>
      </c>
      <c r="M17" s="39"/>
      <c r="N17" s="39" t="s">
        <v>533</v>
      </c>
      <c r="O17" s="45"/>
      <c r="P17" s="80" t="s">
        <v>49</v>
      </c>
      <c r="Q17" s="39" t="s">
        <v>1719</v>
      </c>
      <c r="R17" s="70" t="s">
        <v>1628</v>
      </c>
      <c r="T17" s="57" t="s">
        <v>64</v>
      </c>
      <c r="U17" s="39"/>
    </row>
    <row r="18" spans="3:22" ht="38.25" x14ac:dyDescent="0.25">
      <c r="C18" s="57" t="s">
        <v>1167</v>
      </c>
      <c r="E18" s="58">
        <v>576</v>
      </c>
      <c r="G18" s="57" t="s">
        <v>743</v>
      </c>
      <c r="H18" s="57" t="s">
        <v>0</v>
      </c>
      <c r="I18" s="57">
        <v>15</v>
      </c>
      <c r="J18" s="57" t="s">
        <v>42</v>
      </c>
      <c r="K18" s="57">
        <v>14</v>
      </c>
      <c r="L18" s="39" t="s">
        <v>1263</v>
      </c>
      <c r="M18" s="39"/>
      <c r="N18" s="39" t="s">
        <v>1183</v>
      </c>
      <c r="P18" s="57" t="s">
        <v>52</v>
      </c>
      <c r="Q18" s="39" t="s">
        <v>1719</v>
      </c>
      <c r="R18" s="70"/>
      <c r="T18" s="57" t="s">
        <v>64</v>
      </c>
      <c r="U18" s="39"/>
    </row>
    <row r="19" spans="3:22" ht="89.25" x14ac:dyDescent="0.25">
      <c r="C19" s="57" t="s">
        <v>986</v>
      </c>
      <c r="E19" s="58">
        <v>487</v>
      </c>
      <c r="G19" s="57" t="s">
        <v>987</v>
      </c>
      <c r="H19" s="57" t="s">
        <v>0</v>
      </c>
      <c r="I19" s="57">
        <v>15</v>
      </c>
      <c r="J19" s="57" t="s">
        <v>42</v>
      </c>
      <c r="K19" s="57">
        <v>15</v>
      </c>
      <c r="L19" s="39" t="s">
        <v>1037</v>
      </c>
      <c r="M19" s="39"/>
      <c r="N19" s="39" t="s">
        <v>1004</v>
      </c>
      <c r="R19" s="70"/>
      <c r="T19" s="57" t="s">
        <v>69</v>
      </c>
      <c r="U19" s="39" t="s">
        <v>1763</v>
      </c>
      <c r="V19" s="57" t="s">
        <v>51</v>
      </c>
    </row>
    <row r="20" spans="3:22" x14ac:dyDescent="0.25">
      <c r="C20" s="58" t="s">
        <v>48</v>
      </c>
      <c r="D20" s="58"/>
      <c r="E20" s="58">
        <v>48</v>
      </c>
      <c r="F20" s="58"/>
      <c r="G20" s="58" t="s">
        <v>27</v>
      </c>
      <c r="H20" s="58" t="s">
        <v>0</v>
      </c>
      <c r="I20" s="58">
        <v>15</v>
      </c>
      <c r="J20" s="62" t="s">
        <v>42</v>
      </c>
      <c r="K20" s="58">
        <v>19</v>
      </c>
      <c r="L20" s="39" t="s">
        <v>196</v>
      </c>
      <c r="M20" s="39"/>
      <c r="N20" s="39" t="s">
        <v>197</v>
      </c>
      <c r="O20" s="45"/>
      <c r="P20" s="57" t="s">
        <v>52</v>
      </c>
      <c r="Q20" s="39" t="s">
        <v>1764</v>
      </c>
      <c r="R20" s="70"/>
      <c r="T20" s="57" t="s">
        <v>64</v>
      </c>
      <c r="U20" s="39"/>
    </row>
    <row r="21" spans="3:22" x14ac:dyDescent="0.25">
      <c r="C21" s="58" t="s">
        <v>513</v>
      </c>
      <c r="D21" s="58"/>
      <c r="E21" s="58">
        <v>185</v>
      </c>
      <c r="F21" s="58"/>
      <c r="G21" s="58" t="s">
        <v>514</v>
      </c>
      <c r="H21" s="58" t="s">
        <v>0</v>
      </c>
      <c r="I21" s="58">
        <v>15</v>
      </c>
      <c r="J21" s="58" t="s">
        <v>42</v>
      </c>
      <c r="K21" s="58">
        <v>19</v>
      </c>
      <c r="L21" s="39" t="s">
        <v>534</v>
      </c>
      <c r="M21" s="39"/>
      <c r="N21" s="39" t="s">
        <v>535</v>
      </c>
      <c r="O21" s="45"/>
      <c r="P21" s="57" t="s">
        <v>52</v>
      </c>
      <c r="Q21" s="39" t="s">
        <v>1764</v>
      </c>
      <c r="R21" s="70"/>
      <c r="T21" s="57" t="s">
        <v>64</v>
      </c>
      <c r="U21" s="39"/>
    </row>
    <row r="22" spans="3:22" ht="25.5" x14ac:dyDescent="0.25">
      <c r="C22" s="57" t="s">
        <v>986</v>
      </c>
      <c r="E22" s="58">
        <v>491</v>
      </c>
      <c r="G22" s="57" t="s">
        <v>987</v>
      </c>
      <c r="H22" s="57" t="s">
        <v>0</v>
      </c>
      <c r="I22" s="57">
        <v>15</v>
      </c>
      <c r="J22" s="57" t="s">
        <v>42</v>
      </c>
      <c r="K22" s="57">
        <v>19</v>
      </c>
      <c r="L22" s="39" t="s">
        <v>1041</v>
      </c>
      <c r="M22" s="39"/>
      <c r="N22" s="39" t="s">
        <v>1008</v>
      </c>
      <c r="P22" s="80" t="s">
        <v>49</v>
      </c>
      <c r="R22" s="70"/>
      <c r="T22" s="57" t="s">
        <v>64</v>
      </c>
      <c r="U22" s="39"/>
    </row>
    <row r="23" spans="3:22" ht="25.5" x14ac:dyDescent="0.25">
      <c r="C23" s="57" t="s">
        <v>986</v>
      </c>
      <c r="E23" s="58">
        <v>488</v>
      </c>
      <c r="G23" s="57" t="s">
        <v>987</v>
      </c>
      <c r="H23" s="57" t="s">
        <v>0</v>
      </c>
      <c r="I23" s="57">
        <v>15</v>
      </c>
      <c r="J23" s="57" t="s">
        <v>42</v>
      </c>
      <c r="K23" s="57">
        <v>21</v>
      </c>
      <c r="L23" s="39" t="s">
        <v>1038</v>
      </c>
      <c r="M23" s="39"/>
      <c r="N23" s="39" t="s">
        <v>1005</v>
      </c>
      <c r="P23" s="57" t="s">
        <v>50</v>
      </c>
      <c r="Q23" s="39" t="s">
        <v>1700</v>
      </c>
      <c r="R23" s="70"/>
      <c r="T23" s="57" t="s">
        <v>65</v>
      </c>
      <c r="U23" s="39"/>
    </row>
    <row r="24" spans="3:22" ht="38.25" x14ac:dyDescent="0.25">
      <c r="C24" s="57" t="s">
        <v>986</v>
      </c>
      <c r="E24" s="58">
        <v>486</v>
      </c>
      <c r="G24" s="57" t="s">
        <v>987</v>
      </c>
      <c r="H24" s="57" t="s">
        <v>0</v>
      </c>
      <c r="I24" s="57">
        <v>15</v>
      </c>
      <c r="J24" s="57" t="s">
        <v>42</v>
      </c>
      <c r="L24" s="39" t="s">
        <v>1037</v>
      </c>
      <c r="M24" s="39"/>
      <c r="N24" s="39" t="s">
        <v>1003</v>
      </c>
      <c r="R24" s="70"/>
      <c r="T24" s="57" t="s">
        <v>69</v>
      </c>
      <c r="U24" s="39"/>
      <c r="V24" s="57" t="s">
        <v>51</v>
      </c>
    </row>
    <row r="25" spans="3:22" ht="63.75" x14ac:dyDescent="0.25">
      <c r="C25" s="57" t="s">
        <v>986</v>
      </c>
      <c r="E25" s="58">
        <v>489</v>
      </c>
      <c r="G25" s="57" t="s">
        <v>987</v>
      </c>
      <c r="H25" s="57" t="s">
        <v>12</v>
      </c>
      <c r="I25" s="57">
        <v>16</v>
      </c>
      <c r="J25" s="57" t="s">
        <v>42</v>
      </c>
      <c r="K25" s="57">
        <v>1</v>
      </c>
      <c r="L25" s="39" t="s">
        <v>1039</v>
      </c>
      <c r="M25" s="39"/>
      <c r="N25" s="39" t="s">
        <v>1006</v>
      </c>
      <c r="Q25" s="39" t="s">
        <v>1819</v>
      </c>
      <c r="R25" s="70" t="s">
        <v>1628</v>
      </c>
      <c r="T25" s="57" t="s">
        <v>69</v>
      </c>
      <c r="U25" s="39"/>
      <c r="V25" s="57" t="s">
        <v>79</v>
      </c>
    </row>
    <row r="26" spans="3:22" x14ac:dyDescent="0.25">
      <c r="C26" s="57" t="s">
        <v>986</v>
      </c>
      <c r="E26" s="58">
        <v>492</v>
      </c>
      <c r="G26" s="57" t="s">
        <v>987</v>
      </c>
      <c r="H26" s="57" t="s">
        <v>0</v>
      </c>
      <c r="I26" s="57">
        <v>16</v>
      </c>
      <c r="J26" s="57" t="s">
        <v>42</v>
      </c>
      <c r="K26" s="57">
        <v>3</v>
      </c>
      <c r="L26" s="39" t="s">
        <v>1042</v>
      </c>
      <c r="M26" s="39"/>
      <c r="N26" s="39" t="s">
        <v>1009</v>
      </c>
      <c r="P26" s="80" t="s">
        <v>49</v>
      </c>
      <c r="R26" s="70"/>
      <c r="T26" s="57" t="s">
        <v>64</v>
      </c>
      <c r="U26" s="39"/>
    </row>
    <row r="27" spans="3:22" ht="63.75" x14ac:dyDescent="0.25">
      <c r="C27" s="58" t="s">
        <v>513</v>
      </c>
      <c r="D27" s="58"/>
      <c r="E27" s="58">
        <v>186</v>
      </c>
      <c r="F27" s="58"/>
      <c r="G27" s="58" t="s">
        <v>514</v>
      </c>
      <c r="H27" s="58" t="s">
        <v>12</v>
      </c>
      <c r="I27" s="58">
        <v>16</v>
      </c>
      <c r="J27" s="58" t="s">
        <v>42</v>
      </c>
      <c r="K27" s="58">
        <v>6</v>
      </c>
      <c r="L27" s="39" t="s">
        <v>536</v>
      </c>
      <c r="M27" s="39"/>
      <c r="N27" s="39" t="s">
        <v>537</v>
      </c>
      <c r="O27" s="45"/>
      <c r="P27" s="57" t="s">
        <v>52</v>
      </c>
      <c r="Q27" s="39" t="s">
        <v>1719</v>
      </c>
      <c r="R27" s="70" t="s">
        <v>1628</v>
      </c>
      <c r="T27" s="57" t="s">
        <v>64</v>
      </c>
      <c r="U27" s="39"/>
    </row>
    <row r="28" spans="3:22" ht="153" x14ac:dyDescent="0.25">
      <c r="C28" s="57" t="s">
        <v>986</v>
      </c>
      <c r="E28" s="58">
        <v>493</v>
      </c>
      <c r="G28" s="57" t="s">
        <v>987</v>
      </c>
      <c r="H28" s="57" t="s">
        <v>12</v>
      </c>
      <c r="I28" s="57">
        <v>16</v>
      </c>
      <c r="J28" s="57" t="s">
        <v>42</v>
      </c>
      <c r="K28" s="57">
        <v>6</v>
      </c>
      <c r="L28" s="39" t="s">
        <v>1043</v>
      </c>
      <c r="M28" s="39"/>
      <c r="N28" s="39" t="s">
        <v>1010</v>
      </c>
      <c r="Q28" s="39" t="s">
        <v>1819</v>
      </c>
      <c r="R28" s="70" t="s">
        <v>1628</v>
      </c>
      <c r="T28" s="57" t="s">
        <v>69</v>
      </c>
      <c r="U28" s="39" t="s">
        <v>1765</v>
      </c>
      <c r="V28" s="57" t="s">
        <v>79</v>
      </c>
    </row>
    <row r="29" spans="3:22" ht="38.25" x14ac:dyDescent="0.25">
      <c r="C29" s="57" t="s">
        <v>368</v>
      </c>
      <c r="E29" s="58">
        <v>130</v>
      </c>
      <c r="G29" s="57" t="s">
        <v>369</v>
      </c>
      <c r="H29" s="57" t="s">
        <v>0</v>
      </c>
      <c r="I29" s="57">
        <v>17</v>
      </c>
      <c r="J29" s="57" t="s">
        <v>375</v>
      </c>
      <c r="K29" s="57">
        <v>1</v>
      </c>
      <c r="L29" s="39" t="s">
        <v>414</v>
      </c>
      <c r="M29" s="39"/>
      <c r="N29" s="39" t="s">
        <v>469</v>
      </c>
      <c r="P29" s="80" t="s">
        <v>49</v>
      </c>
      <c r="R29" s="70"/>
      <c r="T29" s="57" t="s">
        <v>64</v>
      </c>
      <c r="U29" s="39"/>
    </row>
    <row r="30" spans="3:22" ht="51" x14ac:dyDescent="0.25">
      <c r="C30" s="57" t="s">
        <v>368</v>
      </c>
      <c r="E30" s="58">
        <v>129</v>
      </c>
      <c r="G30" s="57" t="s">
        <v>369</v>
      </c>
      <c r="H30" s="57" t="s">
        <v>12</v>
      </c>
      <c r="I30" s="57">
        <v>19</v>
      </c>
      <c r="J30" s="57" t="s">
        <v>375</v>
      </c>
      <c r="K30" s="57">
        <v>5</v>
      </c>
      <c r="L30" s="39" t="s">
        <v>413</v>
      </c>
      <c r="M30" s="39"/>
      <c r="N30" s="39" t="s">
        <v>468</v>
      </c>
      <c r="P30" s="80" t="s">
        <v>49</v>
      </c>
      <c r="Q30" s="39" t="s">
        <v>1715</v>
      </c>
      <c r="R30" s="70" t="s">
        <v>1629</v>
      </c>
      <c r="T30" s="57" t="s">
        <v>64</v>
      </c>
      <c r="U30" s="39"/>
    </row>
    <row r="31" spans="3:22" ht="25.5" x14ac:dyDescent="0.25">
      <c r="C31" s="57" t="s">
        <v>513</v>
      </c>
      <c r="D31" s="58"/>
      <c r="E31" s="58">
        <v>187</v>
      </c>
      <c r="F31" s="58"/>
      <c r="G31" s="57" t="s">
        <v>514</v>
      </c>
      <c r="H31" s="57" t="s">
        <v>12</v>
      </c>
      <c r="I31" s="57">
        <v>17</v>
      </c>
      <c r="J31" s="59" t="s">
        <v>42</v>
      </c>
      <c r="K31" s="57">
        <v>9</v>
      </c>
      <c r="L31" s="39" t="s">
        <v>538</v>
      </c>
      <c r="M31" s="39"/>
      <c r="N31" s="39" t="s">
        <v>539</v>
      </c>
      <c r="Q31" s="39" t="s">
        <v>1819</v>
      </c>
      <c r="R31" s="70" t="s">
        <v>1628</v>
      </c>
      <c r="T31" s="57" t="s">
        <v>69</v>
      </c>
      <c r="U31" s="39"/>
      <c r="V31" s="57" t="s">
        <v>79</v>
      </c>
    </row>
    <row r="32" spans="3:22" ht="51" x14ac:dyDescent="0.25">
      <c r="C32" s="57" t="s">
        <v>986</v>
      </c>
      <c r="E32" s="58">
        <v>494</v>
      </c>
      <c r="G32" s="57" t="s">
        <v>987</v>
      </c>
      <c r="H32" s="57" t="s">
        <v>12</v>
      </c>
      <c r="I32" s="57">
        <v>17</v>
      </c>
      <c r="J32" s="57" t="s">
        <v>42</v>
      </c>
      <c r="K32" s="57">
        <v>9</v>
      </c>
      <c r="L32" s="39" t="s">
        <v>1044</v>
      </c>
      <c r="M32" s="39"/>
      <c r="N32" s="39" t="s">
        <v>1011</v>
      </c>
      <c r="Q32" s="39" t="s">
        <v>1819</v>
      </c>
      <c r="R32" s="70" t="s">
        <v>1628</v>
      </c>
      <c r="T32" s="57" t="s">
        <v>69</v>
      </c>
      <c r="U32" s="39" t="s">
        <v>1779</v>
      </c>
      <c r="V32" s="57" t="s">
        <v>79</v>
      </c>
    </row>
    <row r="33" spans="3:22" ht="25.5" x14ac:dyDescent="0.25">
      <c r="C33" s="57" t="s">
        <v>986</v>
      </c>
      <c r="E33" s="58">
        <v>495</v>
      </c>
      <c r="G33" s="57" t="s">
        <v>987</v>
      </c>
      <c r="H33" s="57" t="s">
        <v>12</v>
      </c>
      <c r="I33" s="57">
        <v>17</v>
      </c>
      <c r="J33" s="57" t="s">
        <v>42</v>
      </c>
      <c r="K33" s="57">
        <v>9</v>
      </c>
      <c r="L33" s="39" t="s">
        <v>1045</v>
      </c>
      <c r="M33" s="39"/>
      <c r="N33" s="39" t="s">
        <v>1012</v>
      </c>
      <c r="Q33" s="39" t="s">
        <v>1819</v>
      </c>
      <c r="R33" s="70" t="s">
        <v>1628</v>
      </c>
      <c r="T33" s="57" t="s">
        <v>69</v>
      </c>
      <c r="U33" s="39" t="s">
        <v>1766</v>
      </c>
      <c r="V33" s="57" t="s">
        <v>79</v>
      </c>
    </row>
    <row r="34" spans="3:22" ht="25.5" x14ac:dyDescent="0.25">
      <c r="C34" s="57" t="s">
        <v>513</v>
      </c>
      <c r="D34" s="58"/>
      <c r="E34" s="58">
        <v>188</v>
      </c>
      <c r="F34" s="58"/>
      <c r="G34" s="57" t="s">
        <v>514</v>
      </c>
      <c r="H34" s="57" t="s">
        <v>12</v>
      </c>
      <c r="I34" s="57">
        <v>17</v>
      </c>
      <c r="J34" s="59" t="s">
        <v>14</v>
      </c>
      <c r="K34" s="57">
        <v>13</v>
      </c>
      <c r="L34" s="39" t="s">
        <v>540</v>
      </c>
      <c r="M34" s="39"/>
      <c r="N34" s="39" t="s">
        <v>602</v>
      </c>
      <c r="R34" s="70" t="s">
        <v>1630</v>
      </c>
      <c r="T34" s="57" t="s">
        <v>69</v>
      </c>
      <c r="V34" s="57" t="s">
        <v>77</v>
      </c>
    </row>
    <row r="35" spans="3:22" ht="51" x14ac:dyDescent="0.25">
      <c r="C35" s="57" t="s">
        <v>39</v>
      </c>
      <c r="E35" s="58">
        <v>72</v>
      </c>
      <c r="G35" s="57" t="s">
        <v>40</v>
      </c>
      <c r="H35" s="57" t="s">
        <v>12</v>
      </c>
      <c r="I35" s="57">
        <v>17</v>
      </c>
      <c r="J35" s="57" t="s">
        <v>14</v>
      </c>
      <c r="K35" s="57">
        <v>17</v>
      </c>
      <c r="L35" s="39" t="s">
        <v>282</v>
      </c>
      <c r="M35" s="39"/>
      <c r="N35" s="39" t="s">
        <v>283</v>
      </c>
      <c r="R35" s="70" t="s">
        <v>1630</v>
      </c>
      <c r="T35" s="57" t="s">
        <v>69</v>
      </c>
      <c r="V35" s="57" t="s">
        <v>77</v>
      </c>
    </row>
    <row r="36" spans="3:22" ht="38.25" x14ac:dyDescent="0.25">
      <c r="C36" s="57" t="s">
        <v>513</v>
      </c>
      <c r="D36" s="58"/>
      <c r="E36" s="58">
        <v>190</v>
      </c>
      <c r="F36" s="58"/>
      <c r="G36" s="57" t="s">
        <v>514</v>
      </c>
      <c r="H36" s="57" t="s">
        <v>12</v>
      </c>
      <c r="I36" s="57">
        <v>17</v>
      </c>
      <c r="J36" s="59" t="s">
        <v>14</v>
      </c>
      <c r="K36" s="57">
        <v>23</v>
      </c>
      <c r="L36" s="39" t="s">
        <v>542</v>
      </c>
      <c r="M36" s="39"/>
      <c r="N36" s="39" t="s">
        <v>604</v>
      </c>
      <c r="R36" s="70" t="s">
        <v>1630</v>
      </c>
      <c r="T36" s="57" t="s">
        <v>69</v>
      </c>
      <c r="V36" s="57" t="s">
        <v>77</v>
      </c>
    </row>
    <row r="37" spans="3:22" ht="25.5" x14ac:dyDescent="0.25">
      <c r="C37" s="57" t="s">
        <v>513</v>
      </c>
      <c r="D37" s="58"/>
      <c r="E37" s="58">
        <v>189</v>
      </c>
      <c r="F37" s="58"/>
      <c r="G37" s="57" t="s">
        <v>514</v>
      </c>
      <c r="H37" s="57" t="s">
        <v>0</v>
      </c>
      <c r="I37" s="57">
        <v>17</v>
      </c>
      <c r="J37" s="57" t="s">
        <v>14</v>
      </c>
      <c r="K37" s="57">
        <v>24</v>
      </c>
      <c r="L37" s="39" t="s">
        <v>541</v>
      </c>
      <c r="M37" s="39"/>
      <c r="N37" s="39" t="s">
        <v>603</v>
      </c>
      <c r="P37" s="80" t="s">
        <v>49</v>
      </c>
      <c r="Q37" s="36"/>
      <c r="R37" s="81"/>
      <c r="S37" s="79"/>
      <c r="T37" s="80" t="s">
        <v>64</v>
      </c>
      <c r="U37" s="39"/>
    </row>
    <row r="38" spans="3:22" ht="25.5" x14ac:dyDescent="0.25">
      <c r="C38" s="57" t="s">
        <v>513</v>
      </c>
      <c r="E38" s="58">
        <v>191</v>
      </c>
      <c r="G38" s="57" t="s">
        <v>514</v>
      </c>
      <c r="H38" s="57" t="s">
        <v>12</v>
      </c>
      <c r="I38" s="57">
        <v>17</v>
      </c>
      <c r="J38" s="57" t="s">
        <v>14</v>
      </c>
      <c r="K38" s="57">
        <v>25</v>
      </c>
      <c r="L38" s="39" t="s">
        <v>543</v>
      </c>
      <c r="M38" s="39"/>
      <c r="N38" s="39" t="s">
        <v>605</v>
      </c>
      <c r="R38" s="70" t="s">
        <v>1630</v>
      </c>
      <c r="S38" s="39"/>
      <c r="T38" s="57" t="s">
        <v>69</v>
      </c>
      <c r="V38" s="57" t="s">
        <v>77</v>
      </c>
    </row>
    <row r="39" spans="3:22" ht="51" x14ac:dyDescent="0.25">
      <c r="C39" s="57" t="s">
        <v>1167</v>
      </c>
      <c r="E39" s="58">
        <v>577</v>
      </c>
      <c r="G39" s="57" t="s">
        <v>743</v>
      </c>
      <c r="H39" s="57" t="s">
        <v>12</v>
      </c>
      <c r="I39" s="57">
        <v>17</v>
      </c>
      <c r="J39" s="57" t="s">
        <v>373</v>
      </c>
      <c r="K39" s="57">
        <v>29</v>
      </c>
      <c r="L39" s="39" t="s">
        <v>1264</v>
      </c>
      <c r="M39" s="39"/>
      <c r="N39" s="39" t="s">
        <v>1184</v>
      </c>
      <c r="R39" s="70" t="s">
        <v>1628</v>
      </c>
      <c r="T39" s="57" t="s">
        <v>69</v>
      </c>
      <c r="U39" s="39"/>
      <c r="V39" s="57" t="s">
        <v>76</v>
      </c>
    </row>
    <row r="40" spans="3:22" ht="25.5" x14ac:dyDescent="0.25">
      <c r="C40" s="58" t="s">
        <v>368</v>
      </c>
      <c r="D40" s="58"/>
      <c r="E40" s="58">
        <v>127</v>
      </c>
      <c r="F40" s="58"/>
      <c r="G40" s="58" t="s">
        <v>369</v>
      </c>
      <c r="H40" s="58" t="s">
        <v>0</v>
      </c>
      <c r="I40" s="58">
        <v>17</v>
      </c>
      <c r="J40" s="62" t="s">
        <v>373</v>
      </c>
      <c r="K40" s="58">
        <v>30</v>
      </c>
      <c r="L40" s="39" t="s">
        <v>411</v>
      </c>
      <c r="M40" s="39"/>
      <c r="N40" s="39" t="s">
        <v>466</v>
      </c>
      <c r="O40" s="45"/>
      <c r="P40" s="80" t="s">
        <v>49</v>
      </c>
      <c r="R40" s="70"/>
      <c r="T40" s="57" t="s">
        <v>64</v>
      </c>
      <c r="U40" s="39"/>
    </row>
    <row r="41" spans="3:22" ht="38.25" x14ac:dyDescent="0.25">
      <c r="C41" s="57" t="s">
        <v>986</v>
      </c>
      <c r="E41" s="58">
        <v>496</v>
      </c>
      <c r="G41" s="57" t="s">
        <v>987</v>
      </c>
      <c r="H41" s="57" t="s">
        <v>0</v>
      </c>
      <c r="I41" s="57">
        <v>17</v>
      </c>
      <c r="J41" s="57" t="s">
        <v>42</v>
      </c>
      <c r="K41" s="57" t="s">
        <v>988</v>
      </c>
      <c r="L41" s="39" t="s">
        <v>1046</v>
      </c>
      <c r="M41" s="39"/>
      <c r="N41" s="39" t="s">
        <v>1013</v>
      </c>
      <c r="P41" s="80" t="s">
        <v>49</v>
      </c>
      <c r="R41" s="70"/>
      <c r="T41" s="57" t="s">
        <v>64</v>
      </c>
      <c r="U41" s="39"/>
    </row>
    <row r="42" spans="3:22" ht="51" x14ac:dyDescent="0.25">
      <c r="C42" s="58" t="s">
        <v>48</v>
      </c>
      <c r="D42" s="58"/>
      <c r="E42" s="58">
        <v>49</v>
      </c>
      <c r="F42" s="58"/>
      <c r="G42" s="58" t="s">
        <v>27</v>
      </c>
      <c r="H42" s="58" t="s">
        <v>0</v>
      </c>
      <c r="I42" s="58">
        <v>18</v>
      </c>
      <c r="J42" s="62" t="s">
        <v>198</v>
      </c>
      <c r="K42" s="58">
        <v>5</v>
      </c>
      <c r="L42" s="39" t="s">
        <v>199</v>
      </c>
      <c r="M42" s="39"/>
      <c r="N42" s="39" t="s">
        <v>200</v>
      </c>
      <c r="O42" s="45"/>
      <c r="P42" s="57" t="s">
        <v>52</v>
      </c>
      <c r="Q42" s="39" t="s">
        <v>1701</v>
      </c>
      <c r="R42" s="70"/>
      <c r="T42" s="57" t="s">
        <v>64</v>
      </c>
      <c r="U42" s="39"/>
    </row>
    <row r="43" spans="3:22" ht="409.5" x14ac:dyDescent="0.25">
      <c r="C43" s="57" t="s">
        <v>986</v>
      </c>
      <c r="E43" s="58">
        <v>497</v>
      </c>
      <c r="G43" s="57" t="s">
        <v>987</v>
      </c>
      <c r="H43" s="57" t="s">
        <v>12</v>
      </c>
      <c r="I43" s="57">
        <v>18</v>
      </c>
      <c r="J43" s="57" t="s">
        <v>989</v>
      </c>
      <c r="L43" s="39" t="s">
        <v>1047</v>
      </c>
      <c r="M43" s="39"/>
      <c r="N43" s="39" t="s">
        <v>1014</v>
      </c>
      <c r="R43" s="70" t="s">
        <v>1629</v>
      </c>
      <c r="T43" s="57" t="s">
        <v>69</v>
      </c>
      <c r="U43" s="39"/>
      <c r="V43" s="57" t="s">
        <v>56</v>
      </c>
    </row>
    <row r="44" spans="3:22" ht="25.5" x14ac:dyDescent="0.25">
      <c r="C44" s="58" t="s">
        <v>368</v>
      </c>
      <c r="D44" s="58"/>
      <c r="E44" s="58">
        <v>128</v>
      </c>
      <c r="F44" s="58"/>
      <c r="G44" s="58" t="s">
        <v>369</v>
      </c>
      <c r="H44" s="58" t="s">
        <v>0</v>
      </c>
      <c r="I44" s="58">
        <v>19</v>
      </c>
      <c r="J44" s="62" t="s">
        <v>374</v>
      </c>
      <c r="K44" s="58">
        <v>3</v>
      </c>
      <c r="L44" s="39" t="s">
        <v>412</v>
      </c>
      <c r="M44" s="39"/>
      <c r="N44" s="39" t="s">
        <v>467</v>
      </c>
      <c r="O44" s="45"/>
      <c r="P44" s="80" t="s">
        <v>49</v>
      </c>
      <c r="R44" s="70"/>
      <c r="T44" s="57" t="s">
        <v>64</v>
      </c>
      <c r="U44" s="39"/>
    </row>
    <row r="45" spans="3:22" ht="25.5" x14ac:dyDescent="0.25">
      <c r="C45" s="57" t="s">
        <v>742</v>
      </c>
      <c r="E45" s="58">
        <v>298</v>
      </c>
      <c r="G45" s="57" t="s">
        <v>743</v>
      </c>
      <c r="H45" s="57" t="s">
        <v>0</v>
      </c>
      <c r="I45" s="57">
        <v>21</v>
      </c>
      <c r="J45" s="57" t="s">
        <v>744</v>
      </c>
      <c r="K45" s="57">
        <v>6</v>
      </c>
      <c r="L45" s="39" t="s">
        <v>835</v>
      </c>
      <c r="M45" s="39"/>
      <c r="N45" s="39" t="s">
        <v>811</v>
      </c>
      <c r="P45" s="80" t="s">
        <v>49</v>
      </c>
      <c r="R45" s="70"/>
      <c r="T45" s="57" t="s">
        <v>64</v>
      </c>
      <c r="U45" s="39"/>
    </row>
    <row r="46" spans="3:22" ht="25.5" x14ac:dyDescent="0.25">
      <c r="C46" s="57" t="s">
        <v>742</v>
      </c>
      <c r="E46" s="58">
        <v>299</v>
      </c>
      <c r="G46" s="57" t="s">
        <v>743</v>
      </c>
      <c r="H46" s="57" t="s">
        <v>0</v>
      </c>
      <c r="I46" s="57">
        <v>21</v>
      </c>
      <c r="J46" s="57" t="s">
        <v>744</v>
      </c>
      <c r="K46" s="57">
        <v>6</v>
      </c>
      <c r="L46" s="39" t="s">
        <v>836</v>
      </c>
      <c r="M46" s="39"/>
      <c r="N46" s="39" t="s">
        <v>811</v>
      </c>
      <c r="P46" s="57" t="s">
        <v>50</v>
      </c>
      <c r="Q46" s="39" t="s">
        <v>1702</v>
      </c>
      <c r="R46" s="70"/>
      <c r="T46" s="57" t="s">
        <v>65</v>
      </c>
      <c r="U46" s="39"/>
    </row>
    <row r="47" spans="3:22" ht="25.5" x14ac:dyDescent="0.25">
      <c r="C47" s="57" t="s">
        <v>742</v>
      </c>
      <c r="E47" s="58">
        <v>300</v>
      </c>
      <c r="G47" s="57" t="s">
        <v>743</v>
      </c>
      <c r="H47" s="57" t="s">
        <v>0</v>
      </c>
      <c r="I47" s="57">
        <v>22</v>
      </c>
      <c r="J47" s="57" t="s">
        <v>745</v>
      </c>
      <c r="K47" s="57">
        <v>5</v>
      </c>
      <c r="L47" s="39" t="s">
        <v>837</v>
      </c>
      <c r="M47" s="39"/>
      <c r="N47" s="39" t="s">
        <v>811</v>
      </c>
      <c r="P47" s="57" t="s">
        <v>50</v>
      </c>
      <c r="Q47" s="39" t="s">
        <v>1702</v>
      </c>
      <c r="R47" s="70"/>
      <c r="T47" s="57" t="s">
        <v>65</v>
      </c>
      <c r="U47" s="39"/>
    </row>
    <row r="48" spans="3:22" ht="38.25" x14ac:dyDescent="0.25">
      <c r="C48" s="57" t="s">
        <v>513</v>
      </c>
      <c r="E48" s="58">
        <v>192</v>
      </c>
      <c r="G48" s="57" t="s">
        <v>514</v>
      </c>
      <c r="H48" s="57" t="s">
        <v>12</v>
      </c>
      <c r="I48" s="57">
        <v>22</v>
      </c>
      <c r="J48" s="57" t="s">
        <v>515</v>
      </c>
      <c r="K48" s="57">
        <v>12</v>
      </c>
      <c r="L48" s="39" t="s">
        <v>544</v>
      </c>
      <c r="M48" s="39"/>
      <c r="N48" s="39" t="s">
        <v>606</v>
      </c>
      <c r="R48" s="70" t="s">
        <v>1629</v>
      </c>
      <c r="S48" s="39"/>
      <c r="T48" s="57" t="s">
        <v>69</v>
      </c>
      <c r="U48" s="39"/>
      <c r="V48" s="57" t="s">
        <v>56</v>
      </c>
    </row>
    <row r="49" spans="3:22" ht="25.5" x14ac:dyDescent="0.25">
      <c r="C49" s="57" t="s">
        <v>513</v>
      </c>
      <c r="D49" s="58"/>
      <c r="E49" s="58">
        <v>193</v>
      </c>
      <c r="F49" s="58"/>
      <c r="G49" s="57" t="s">
        <v>514</v>
      </c>
      <c r="H49" s="57" t="s">
        <v>12</v>
      </c>
      <c r="I49" s="57">
        <v>22</v>
      </c>
      <c r="J49" s="57" t="s">
        <v>515</v>
      </c>
      <c r="K49" s="57">
        <v>13</v>
      </c>
      <c r="L49" s="39" t="s">
        <v>545</v>
      </c>
      <c r="M49" s="39"/>
      <c r="N49" s="39" t="s">
        <v>607</v>
      </c>
      <c r="R49" s="70" t="s">
        <v>1631</v>
      </c>
      <c r="T49" s="57" t="s">
        <v>69</v>
      </c>
      <c r="U49" s="39"/>
      <c r="V49" s="57" t="s">
        <v>55</v>
      </c>
    </row>
    <row r="50" spans="3:22" ht="38.25" x14ac:dyDescent="0.25">
      <c r="C50" s="58" t="s">
        <v>513</v>
      </c>
      <c r="D50" s="58"/>
      <c r="E50" s="58">
        <v>194</v>
      </c>
      <c r="F50" s="58"/>
      <c r="G50" s="58" t="s">
        <v>514</v>
      </c>
      <c r="H50" s="58" t="s">
        <v>12</v>
      </c>
      <c r="I50" s="58">
        <v>22</v>
      </c>
      <c r="J50" s="62" t="s">
        <v>515</v>
      </c>
      <c r="K50" s="58">
        <v>14</v>
      </c>
      <c r="L50" s="39" t="s">
        <v>546</v>
      </c>
      <c r="M50" s="39"/>
      <c r="N50" s="39" t="s">
        <v>608</v>
      </c>
      <c r="O50" s="45"/>
      <c r="R50" s="70" t="s">
        <v>1631</v>
      </c>
      <c r="T50" s="57" t="s">
        <v>69</v>
      </c>
      <c r="U50" s="39"/>
      <c r="V50" s="57" t="s">
        <v>55</v>
      </c>
    </row>
    <row r="51" spans="3:22" ht="38.25" x14ac:dyDescent="0.25">
      <c r="C51" s="61" t="s">
        <v>513</v>
      </c>
      <c r="D51" s="61"/>
      <c r="E51" s="58">
        <v>195</v>
      </c>
      <c r="F51" s="61"/>
      <c r="G51" s="61" t="s">
        <v>514</v>
      </c>
      <c r="H51" s="61" t="s">
        <v>12</v>
      </c>
      <c r="I51" s="61">
        <v>22</v>
      </c>
      <c r="J51" s="67" t="s">
        <v>516</v>
      </c>
      <c r="K51" s="61">
        <v>30</v>
      </c>
      <c r="L51" s="39" t="s">
        <v>547</v>
      </c>
      <c r="M51" s="39"/>
      <c r="N51" s="39" t="s">
        <v>609</v>
      </c>
      <c r="O51" s="49"/>
      <c r="R51" s="70" t="s">
        <v>1631</v>
      </c>
      <c r="T51" s="57" t="s">
        <v>69</v>
      </c>
      <c r="U51" s="39"/>
      <c r="V51" s="57" t="s">
        <v>55</v>
      </c>
    </row>
    <row r="52" spans="3:22" ht="25.5" x14ac:dyDescent="0.25">
      <c r="C52" s="58" t="s">
        <v>368</v>
      </c>
      <c r="D52" s="58"/>
      <c r="E52" s="58">
        <v>131</v>
      </c>
      <c r="F52" s="58"/>
      <c r="G52" s="58" t="s">
        <v>369</v>
      </c>
      <c r="H52" s="58" t="s">
        <v>0</v>
      </c>
      <c r="I52" s="58">
        <v>23</v>
      </c>
      <c r="J52" s="62" t="s">
        <v>43</v>
      </c>
      <c r="K52" s="58">
        <v>7</v>
      </c>
      <c r="L52" s="39" t="s">
        <v>415</v>
      </c>
      <c r="M52" s="39"/>
      <c r="N52" s="39" t="s">
        <v>470</v>
      </c>
      <c r="O52" s="45"/>
      <c r="P52" s="80" t="s">
        <v>49</v>
      </c>
      <c r="R52" s="70"/>
      <c r="T52" s="57" t="s">
        <v>64</v>
      </c>
      <c r="U52" s="39"/>
    </row>
    <row r="53" spans="3:22" ht="25.5" x14ac:dyDescent="0.25">
      <c r="C53" s="58" t="s">
        <v>368</v>
      </c>
      <c r="D53" s="58"/>
      <c r="E53" s="58">
        <v>132</v>
      </c>
      <c r="F53" s="58"/>
      <c r="G53" s="58" t="s">
        <v>369</v>
      </c>
      <c r="H53" s="58" t="s">
        <v>0</v>
      </c>
      <c r="I53" s="58">
        <v>23</v>
      </c>
      <c r="J53" s="62" t="s">
        <v>43</v>
      </c>
      <c r="K53" s="58">
        <v>7</v>
      </c>
      <c r="L53" s="39" t="s">
        <v>416</v>
      </c>
      <c r="M53" s="39"/>
      <c r="N53" s="39" t="s">
        <v>471</v>
      </c>
      <c r="O53" s="45"/>
      <c r="P53" s="80" t="s">
        <v>49</v>
      </c>
      <c r="R53" s="70"/>
      <c r="T53" s="57" t="s">
        <v>64</v>
      </c>
      <c r="U53" s="39"/>
    </row>
    <row r="54" spans="3:22" ht="25.5" x14ac:dyDescent="0.25">
      <c r="C54" s="58" t="s">
        <v>368</v>
      </c>
      <c r="D54" s="58"/>
      <c r="E54" s="58">
        <v>133</v>
      </c>
      <c r="F54" s="58"/>
      <c r="G54" s="58" t="s">
        <v>369</v>
      </c>
      <c r="H54" s="58" t="s">
        <v>0</v>
      </c>
      <c r="I54" s="58">
        <v>23</v>
      </c>
      <c r="J54" s="62" t="s">
        <v>43</v>
      </c>
      <c r="K54" s="58">
        <v>7</v>
      </c>
      <c r="L54" s="39" t="s">
        <v>417</v>
      </c>
      <c r="M54" s="39"/>
      <c r="N54" s="39" t="s">
        <v>472</v>
      </c>
      <c r="O54" s="45"/>
      <c r="P54" s="80" t="s">
        <v>49</v>
      </c>
      <c r="R54" s="70"/>
      <c r="T54" s="57" t="s">
        <v>64</v>
      </c>
      <c r="U54" s="39"/>
    </row>
    <row r="55" spans="3:22" ht="25.5" x14ac:dyDescent="0.25">
      <c r="C55" s="57" t="s">
        <v>368</v>
      </c>
      <c r="E55" s="58">
        <v>134</v>
      </c>
      <c r="G55" s="57" t="s">
        <v>369</v>
      </c>
      <c r="H55" s="57" t="s">
        <v>0</v>
      </c>
      <c r="I55" s="57">
        <v>23</v>
      </c>
      <c r="J55" s="57" t="s">
        <v>43</v>
      </c>
      <c r="K55" s="57">
        <v>7</v>
      </c>
      <c r="L55" s="39" t="s">
        <v>418</v>
      </c>
      <c r="M55" s="39"/>
      <c r="N55" s="39" t="s">
        <v>471</v>
      </c>
      <c r="P55" s="80" t="s">
        <v>49</v>
      </c>
      <c r="R55" s="70"/>
      <c r="T55" s="57" t="s">
        <v>64</v>
      </c>
      <c r="U55" s="39"/>
    </row>
    <row r="56" spans="3:22" x14ac:dyDescent="0.25">
      <c r="C56" s="58" t="s">
        <v>368</v>
      </c>
      <c r="D56" s="58"/>
      <c r="E56" s="58">
        <v>135</v>
      </c>
      <c r="F56" s="58"/>
      <c r="G56" s="58" t="s">
        <v>369</v>
      </c>
      <c r="H56" s="58" t="s">
        <v>0</v>
      </c>
      <c r="I56" s="58">
        <v>23</v>
      </c>
      <c r="J56" s="62" t="s">
        <v>43</v>
      </c>
      <c r="K56" s="58">
        <v>7</v>
      </c>
      <c r="L56" s="39" t="s">
        <v>419</v>
      </c>
      <c r="M56" s="39"/>
      <c r="N56" s="39" t="s">
        <v>471</v>
      </c>
      <c r="O56" s="45"/>
      <c r="P56" s="80" t="s">
        <v>49</v>
      </c>
      <c r="R56" s="70"/>
      <c r="T56" s="57" t="s">
        <v>64</v>
      </c>
      <c r="U56" s="39"/>
    </row>
    <row r="57" spans="3:22" ht="38.25" x14ac:dyDescent="0.25">
      <c r="C57" s="57" t="s">
        <v>368</v>
      </c>
      <c r="E57" s="58">
        <v>136</v>
      </c>
      <c r="G57" s="57" t="s">
        <v>369</v>
      </c>
      <c r="H57" s="57" t="s">
        <v>12</v>
      </c>
      <c r="I57" s="57">
        <v>23</v>
      </c>
      <c r="J57" s="57" t="s">
        <v>43</v>
      </c>
      <c r="K57" s="57">
        <v>7</v>
      </c>
      <c r="L57" s="39" t="s">
        <v>420</v>
      </c>
      <c r="M57" s="39"/>
      <c r="N57" s="39" t="s">
        <v>473</v>
      </c>
      <c r="P57" s="80" t="s">
        <v>49</v>
      </c>
      <c r="Q57" s="39" t="s">
        <v>1719</v>
      </c>
      <c r="R57" s="70" t="s">
        <v>1628</v>
      </c>
      <c r="T57" s="57" t="s">
        <v>64</v>
      </c>
      <c r="U57" s="39"/>
    </row>
    <row r="58" spans="3:22" ht="76.5" x14ac:dyDescent="0.25">
      <c r="C58" s="57" t="s">
        <v>368</v>
      </c>
      <c r="E58" s="58">
        <v>138</v>
      </c>
      <c r="G58" s="57" t="s">
        <v>369</v>
      </c>
      <c r="H58" s="57" t="s">
        <v>12</v>
      </c>
      <c r="I58" s="57">
        <v>24</v>
      </c>
      <c r="J58" s="57" t="s">
        <v>376</v>
      </c>
      <c r="K58" s="57">
        <v>10</v>
      </c>
      <c r="L58" s="39" t="s">
        <v>422</v>
      </c>
      <c r="M58" s="39"/>
      <c r="N58" s="39" t="s">
        <v>475</v>
      </c>
      <c r="P58" s="57" t="s">
        <v>52</v>
      </c>
      <c r="Q58" s="39" t="s">
        <v>1729</v>
      </c>
      <c r="R58" s="70" t="s">
        <v>1632</v>
      </c>
      <c r="T58" s="57" t="s">
        <v>64</v>
      </c>
      <c r="U58" s="39"/>
    </row>
    <row r="59" spans="3:22" ht="38.25" x14ac:dyDescent="0.25">
      <c r="C59" s="57" t="s">
        <v>368</v>
      </c>
      <c r="E59" s="58">
        <v>137</v>
      </c>
      <c r="G59" s="57" t="s">
        <v>369</v>
      </c>
      <c r="H59" s="57" t="s">
        <v>12</v>
      </c>
      <c r="I59" s="57">
        <v>24</v>
      </c>
      <c r="J59" s="57" t="s">
        <v>376</v>
      </c>
      <c r="K59" s="57">
        <v>23</v>
      </c>
      <c r="L59" s="39" t="s">
        <v>421</v>
      </c>
      <c r="M59" s="39"/>
      <c r="N59" s="39" t="s">
        <v>474</v>
      </c>
      <c r="P59" s="57" t="s">
        <v>52</v>
      </c>
      <c r="Q59" s="39" t="s">
        <v>1709</v>
      </c>
      <c r="R59" s="70" t="s">
        <v>1632</v>
      </c>
      <c r="T59" s="57" t="s">
        <v>64</v>
      </c>
      <c r="U59" s="51"/>
    </row>
    <row r="60" spans="3:22" ht="25.5" x14ac:dyDescent="0.25">
      <c r="C60" s="57" t="s">
        <v>986</v>
      </c>
      <c r="E60" s="58">
        <v>501</v>
      </c>
      <c r="G60" s="57" t="s">
        <v>987</v>
      </c>
      <c r="H60" s="57" t="s">
        <v>12</v>
      </c>
      <c r="I60" s="57">
        <v>24</v>
      </c>
      <c r="J60" s="57" t="s">
        <v>376</v>
      </c>
      <c r="K60" s="57">
        <v>23</v>
      </c>
      <c r="L60" s="39" t="s">
        <v>1051</v>
      </c>
      <c r="M60" s="39"/>
      <c r="N60" s="39" t="s">
        <v>1015</v>
      </c>
      <c r="P60" s="57" t="s">
        <v>52</v>
      </c>
      <c r="Q60" s="39" t="s">
        <v>1709</v>
      </c>
      <c r="R60" s="70" t="s">
        <v>1632</v>
      </c>
      <c r="T60" s="57" t="s">
        <v>64</v>
      </c>
      <c r="U60" s="39"/>
    </row>
    <row r="61" spans="3:22" ht="25.5" x14ac:dyDescent="0.25">
      <c r="C61" s="57" t="s">
        <v>986</v>
      </c>
      <c r="E61" s="58">
        <v>502</v>
      </c>
      <c r="G61" s="57" t="s">
        <v>987</v>
      </c>
      <c r="H61" s="57" t="s">
        <v>12</v>
      </c>
      <c r="I61" s="57">
        <v>24</v>
      </c>
      <c r="J61" s="57" t="s">
        <v>990</v>
      </c>
      <c r="L61" s="39" t="s">
        <v>1052</v>
      </c>
      <c r="M61" s="39"/>
      <c r="N61" s="39" t="s">
        <v>1015</v>
      </c>
      <c r="P61" s="57" t="s">
        <v>50</v>
      </c>
      <c r="Q61" s="39" t="s">
        <v>1739</v>
      </c>
      <c r="R61" s="70" t="s">
        <v>1632</v>
      </c>
      <c r="T61" s="57" t="s">
        <v>65</v>
      </c>
      <c r="U61" s="39"/>
    </row>
    <row r="62" spans="3:22" ht="63.75" x14ac:dyDescent="0.25">
      <c r="C62" s="57" t="s">
        <v>368</v>
      </c>
      <c r="E62" s="58">
        <v>139</v>
      </c>
      <c r="G62" s="57" t="s">
        <v>369</v>
      </c>
      <c r="H62" s="57" t="s">
        <v>12</v>
      </c>
      <c r="I62" s="57">
        <v>25</v>
      </c>
      <c r="J62" s="57" t="s">
        <v>376</v>
      </c>
      <c r="K62" s="57">
        <v>13</v>
      </c>
      <c r="L62" s="39" t="s">
        <v>423</v>
      </c>
      <c r="M62" s="39"/>
      <c r="N62" s="39" t="s">
        <v>476</v>
      </c>
      <c r="Q62" s="39" t="s">
        <v>1782</v>
      </c>
      <c r="R62" s="70" t="s">
        <v>1632</v>
      </c>
      <c r="T62" s="57" t="s">
        <v>69</v>
      </c>
      <c r="U62" s="39"/>
      <c r="V62" s="57" t="s">
        <v>75</v>
      </c>
    </row>
    <row r="63" spans="3:22" ht="51" x14ac:dyDescent="0.25">
      <c r="C63" s="57" t="s">
        <v>1167</v>
      </c>
      <c r="E63" s="58">
        <v>578</v>
      </c>
      <c r="G63" s="57" t="s">
        <v>743</v>
      </c>
      <c r="H63" s="57" t="s">
        <v>0</v>
      </c>
      <c r="I63" s="57">
        <v>25</v>
      </c>
      <c r="J63" s="57" t="s">
        <v>376</v>
      </c>
      <c r="K63" s="57">
        <v>14</v>
      </c>
      <c r="L63" s="39" t="s">
        <v>1265</v>
      </c>
      <c r="M63" s="39"/>
      <c r="N63" s="39" t="s">
        <v>13</v>
      </c>
      <c r="P63" s="57" t="s">
        <v>50</v>
      </c>
      <c r="Q63" s="39" t="s">
        <v>1707</v>
      </c>
      <c r="R63" s="70"/>
      <c r="T63" s="57" t="s">
        <v>65</v>
      </c>
      <c r="U63" s="39" t="s">
        <v>1706</v>
      </c>
    </row>
    <row r="64" spans="3:22" ht="25.5" x14ac:dyDescent="0.25">
      <c r="C64" s="58" t="s">
        <v>368</v>
      </c>
      <c r="D64" s="58"/>
      <c r="E64" s="58">
        <v>141</v>
      </c>
      <c r="F64" s="58"/>
      <c r="G64" s="58" t="s">
        <v>369</v>
      </c>
      <c r="H64" s="58" t="s">
        <v>12</v>
      </c>
      <c r="I64" s="58">
        <v>25</v>
      </c>
      <c r="J64" s="58" t="s">
        <v>377</v>
      </c>
      <c r="K64" s="58">
        <v>18</v>
      </c>
      <c r="L64" s="39" t="s">
        <v>425</v>
      </c>
      <c r="M64" s="39"/>
      <c r="N64" s="39" t="s">
        <v>478</v>
      </c>
      <c r="O64" s="45"/>
      <c r="P64" s="80" t="s">
        <v>49</v>
      </c>
      <c r="Q64" s="39" t="s">
        <v>1739</v>
      </c>
      <c r="R64" s="70" t="s">
        <v>1632</v>
      </c>
      <c r="T64" s="57" t="s">
        <v>64</v>
      </c>
      <c r="U64" s="39"/>
    </row>
    <row r="65" spans="3:22" ht="25.5" x14ac:dyDescent="0.25">
      <c r="C65" s="57" t="s">
        <v>986</v>
      </c>
      <c r="E65" s="58">
        <v>499</v>
      </c>
      <c r="G65" s="57" t="s">
        <v>987</v>
      </c>
      <c r="H65" s="57" t="s">
        <v>12</v>
      </c>
      <c r="I65" s="57">
        <v>25</v>
      </c>
      <c r="J65" s="57" t="s">
        <v>377</v>
      </c>
      <c r="K65" s="57">
        <v>25</v>
      </c>
      <c r="L65" s="39" t="s">
        <v>1049</v>
      </c>
      <c r="M65" s="39"/>
      <c r="N65" s="39" t="s">
        <v>1015</v>
      </c>
      <c r="P65" s="57" t="s">
        <v>52</v>
      </c>
      <c r="Q65" s="39" t="s">
        <v>1729</v>
      </c>
      <c r="R65" s="70" t="s">
        <v>1632</v>
      </c>
      <c r="T65" s="57" t="s">
        <v>64</v>
      </c>
      <c r="U65" s="39"/>
    </row>
    <row r="66" spans="3:22" ht="63.75" x14ac:dyDescent="0.25">
      <c r="C66" s="57" t="s">
        <v>1167</v>
      </c>
      <c r="E66" s="58">
        <v>579</v>
      </c>
      <c r="G66" s="57" t="s">
        <v>743</v>
      </c>
      <c r="H66" s="57" t="s">
        <v>12</v>
      </c>
      <c r="I66" s="57">
        <v>25</v>
      </c>
      <c r="J66" s="57" t="s">
        <v>377</v>
      </c>
      <c r="K66" s="57">
        <v>25</v>
      </c>
      <c r="L66" s="39" t="s">
        <v>1266</v>
      </c>
      <c r="M66" s="39"/>
      <c r="N66" s="39" t="s">
        <v>1185</v>
      </c>
      <c r="P66" s="57" t="s">
        <v>52</v>
      </c>
      <c r="Q66" s="39" t="s">
        <v>1729</v>
      </c>
      <c r="R66" s="70" t="s">
        <v>1632</v>
      </c>
      <c r="T66" s="57" t="s">
        <v>64</v>
      </c>
      <c r="U66" s="39"/>
    </row>
    <row r="67" spans="3:22" ht="153" x14ac:dyDescent="0.25">
      <c r="C67" s="57" t="s">
        <v>368</v>
      </c>
      <c r="E67" s="58">
        <v>140</v>
      </c>
      <c r="G67" s="57" t="s">
        <v>369</v>
      </c>
      <c r="H67" s="57" t="s">
        <v>12</v>
      </c>
      <c r="I67" s="57">
        <v>25</v>
      </c>
      <c r="J67" s="57" t="s">
        <v>376</v>
      </c>
      <c r="L67" s="39" t="s">
        <v>424</v>
      </c>
      <c r="M67" s="39"/>
      <c r="N67" s="39" t="s">
        <v>477</v>
      </c>
      <c r="P67" s="57" t="s">
        <v>52</v>
      </c>
      <c r="Q67" s="39" t="s">
        <v>1739</v>
      </c>
      <c r="R67" s="70" t="s">
        <v>1632</v>
      </c>
      <c r="T67" s="57" t="s">
        <v>64</v>
      </c>
      <c r="U67" s="39"/>
    </row>
    <row r="68" spans="3:22" ht="38.25" x14ac:dyDescent="0.25">
      <c r="C68" s="57" t="s">
        <v>368</v>
      </c>
      <c r="E68" s="58">
        <v>142</v>
      </c>
      <c r="G68" s="57" t="s">
        <v>369</v>
      </c>
      <c r="H68" s="57" t="s">
        <v>12</v>
      </c>
      <c r="I68" s="57">
        <v>26</v>
      </c>
      <c r="J68" s="57" t="s">
        <v>377</v>
      </c>
      <c r="K68" s="57">
        <v>1</v>
      </c>
      <c r="L68" s="39" t="s">
        <v>426</v>
      </c>
      <c r="M68" s="39"/>
      <c r="N68" s="39" t="s">
        <v>479</v>
      </c>
      <c r="P68" s="57" t="s">
        <v>52</v>
      </c>
      <c r="Q68" s="39" t="s">
        <v>1709</v>
      </c>
      <c r="R68" s="70" t="s">
        <v>1632</v>
      </c>
      <c r="T68" s="57" t="s">
        <v>64</v>
      </c>
      <c r="U68" s="39"/>
    </row>
    <row r="69" spans="3:22" ht="25.5" x14ac:dyDescent="0.25">
      <c r="C69" s="57" t="s">
        <v>986</v>
      </c>
      <c r="E69" s="58">
        <v>500</v>
      </c>
      <c r="G69" s="57" t="s">
        <v>987</v>
      </c>
      <c r="H69" s="57" t="s">
        <v>12</v>
      </c>
      <c r="I69" s="57">
        <v>26</v>
      </c>
      <c r="J69" s="57" t="s">
        <v>377</v>
      </c>
      <c r="K69" s="57">
        <v>1</v>
      </c>
      <c r="L69" s="39" t="s">
        <v>1050</v>
      </c>
      <c r="M69" s="39"/>
      <c r="N69" s="39" t="s">
        <v>1015</v>
      </c>
      <c r="P69" s="57" t="s">
        <v>52</v>
      </c>
      <c r="Q69" s="39" t="s">
        <v>1709</v>
      </c>
      <c r="R69" s="70" t="s">
        <v>1632</v>
      </c>
      <c r="T69" s="57" t="s">
        <v>64</v>
      </c>
      <c r="U69" s="39"/>
    </row>
    <row r="70" spans="3:22" ht="63.75" x14ac:dyDescent="0.25">
      <c r="C70" s="57" t="s">
        <v>368</v>
      </c>
      <c r="E70" s="58">
        <v>143</v>
      </c>
      <c r="G70" s="57" t="s">
        <v>369</v>
      </c>
      <c r="H70" s="57" t="s">
        <v>12</v>
      </c>
      <c r="I70" s="57">
        <v>26</v>
      </c>
      <c r="J70" s="57" t="s">
        <v>377</v>
      </c>
      <c r="K70" s="57">
        <v>8</v>
      </c>
      <c r="L70" s="39" t="s">
        <v>427</v>
      </c>
      <c r="M70" s="39"/>
      <c r="N70" s="39" t="s">
        <v>480</v>
      </c>
      <c r="P70" s="57" t="s">
        <v>52</v>
      </c>
      <c r="Q70" s="39" t="s">
        <v>1729</v>
      </c>
      <c r="R70" s="70" t="s">
        <v>1632</v>
      </c>
      <c r="T70" s="57" t="s">
        <v>64</v>
      </c>
      <c r="U70" s="39"/>
    </row>
    <row r="71" spans="3:22" ht="38.25" x14ac:dyDescent="0.25">
      <c r="C71" s="57" t="s">
        <v>986</v>
      </c>
      <c r="E71" s="58">
        <v>498</v>
      </c>
      <c r="G71" s="57" t="s">
        <v>987</v>
      </c>
      <c r="H71" s="57" t="s">
        <v>12</v>
      </c>
      <c r="I71" s="57">
        <v>26</v>
      </c>
      <c r="J71" s="57" t="s">
        <v>377</v>
      </c>
      <c r="K71" s="57">
        <v>8</v>
      </c>
      <c r="L71" s="39" t="s">
        <v>1048</v>
      </c>
      <c r="M71" s="39"/>
      <c r="N71" s="39" t="s">
        <v>1015</v>
      </c>
      <c r="P71" s="57" t="s">
        <v>52</v>
      </c>
      <c r="Q71" s="39" t="s">
        <v>1729</v>
      </c>
      <c r="R71" s="70" t="s">
        <v>1632</v>
      </c>
      <c r="T71" s="57" t="s">
        <v>64</v>
      </c>
      <c r="U71" s="39"/>
    </row>
    <row r="72" spans="3:22" ht="63.75" x14ac:dyDescent="0.25">
      <c r="C72" s="57" t="s">
        <v>368</v>
      </c>
      <c r="E72" s="58">
        <v>144</v>
      </c>
      <c r="G72" s="57" t="s">
        <v>369</v>
      </c>
      <c r="H72" s="57" t="s">
        <v>12</v>
      </c>
      <c r="I72" s="57">
        <v>26</v>
      </c>
      <c r="J72" s="57" t="s">
        <v>377</v>
      </c>
      <c r="K72" s="57">
        <v>13</v>
      </c>
      <c r="L72" s="39" t="s">
        <v>423</v>
      </c>
      <c r="M72" s="39"/>
      <c r="N72" s="39" t="s">
        <v>476</v>
      </c>
      <c r="Q72" s="39" t="s">
        <v>1782</v>
      </c>
      <c r="R72" s="70" t="s">
        <v>1632</v>
      </c>
      <c r="T72" s="57" t="s">
        <v>69</v>
      </c>
      <c r="U72" s="39"/>
      <c r="V72" s="57" t="s">
        <v>75</v>
      </c>
    </row>
    <row r="73" spans="3:22" ht="38.25" x14ac:dyDescent="0.25">
      <c r="C73" s="57" t="s">
        <v>48</v>
      </c>
      <c r="E73" s="58">
        <v>50</v>
      </c>
      <c r="G73" s="57" t="s">
        <v>27</v>
      </c>
      <c r="H73" s="57" t="s">
        <v>12</v>
      </c>
      <c r="I73" s="57">
        <v>27</v>
      </c>
      <c r="J73" s="57" t="s">
        <v>201</v>
      </c>
      <c r="K73" s="57">
        <v>1</v>
      </c>
      <c r="L73" s="39" t="s">
        <v>202</v>
      </c>
      <c r="M73" s="39"/>
      <c r="N73" s="39" t="s">
        <v>203</v>
      </c>
      <c r="Q73" s="39" t="s">
        <v>1782</v>
      </c>
      <c r="R73" s="70" t="s">
        <v>1632</v>
      </c>
      <c r="T73" s="57" t="s">
        <v>69</v>
      </c>
      <c r="U73" s="39"/>
      <c r="V73" s="57" t="s">
        <v>75</v>
      </c>
    </row>
    <row r="74" spans="3:22" ht="25.5" x14ac:dyDescent="0.25">
      <c r="C74" s="57" t="s">
        <v>48</v>
      </c>
      <c r="E74" s="58">
        <v>51</v>
      </c>
      <c r="G74" s="57" t="s">
        <v>27</v>
      </c>
      <c r="H74" s="57" t="s">
        <v>12</v>
      </c>
      <c r="I74" s="57">
        <v>27</v>
      </c>
      <c r="J74" s="57" t="s">
        <v>201</v>
      </c>
      <c r="K74" s="57">
        <v>4</v>
      </c>
      <c r="L74" s="39" t="s">
        <v>204</v>
      </c>
      <c r="M74" s="39"/>
      <c r="N74" s="39" t="s">
        <v>205</v>
      </c>
      <c r="Q74" s="39" t="s">
        <v>1782</v>
      </c>
      <c r="R74" s="70" t="s">
        <v>1632</v>
      </c>
      <c r="T74" s="57" t="s">
        <v>69</v>
      </c>
      <c r="U74" s="39"/>
      <c r="V74" s="57" t="s">
        <v>75</v>
      </c>
    </row>
    <row r="75" spans="3:22" ht="51" x14ac:dyDescent="0.25">
      <c r="C75" s="57" t="s">
        <v>368</v>
      </c>
      <c r="E75" s="58">
        <v>145</v>
      </c>
      <c r="G75" s="57" t="s">
        <v>369</v>
      </c>
      <c r="H75" s="57" t="s">
        <v>12</v>
      </c>
      <c r="I75" s="57">
        <v>27</v>
      </c>
      <c r="J75" s="57" t="s">
        <v>201</v>
      </c>
      <c r="K75" s="57">
        <v>5</v>
      </c>
      <c r="L75" s="39" t="s">
        <v>428</v>
      </c>
      <c r="M75" s="39"/>
      <c r="N75" s="39" t="s">
        <v>481</v>
      </c>
      <c r="Q75" s="39" t="s">
        <v>1782</v>
      </c>
      <c r="R75" s="70" t="s">
        <v>1632</v>
      </c>
      <c r="T75" s="57" t="s">
        <v>69</v>
      </c>
      <c r="U75" s="39"/>
      <c r="V75" s="57" t="s">
        <v>75</v>
      </c>
    </row>
    <row r="76" spans="3:22" ht="25.5" x14ac:dyDescent="0.25">
      <c r="C76" s="57" t="s">
        <v>742</v>
      </c>
      <c r="E76" s="58">
        <v>301</v>
      </c>
      <c r="G76" s="57" t="s">
        <v>743</v>
      </c>
      <c r="H76" s="57" t="s">
        <v>0</v>
      </c>
      <c r="I76" s="57">
        <v>27</v>
      </c>
      <c r="J76" s="57" t="s">
        <v>201</v>
      </c>
      <c r="K76" s="57">
        <v>6</v>
      </c>
      <c r="L76" s="39" t="s">
        <v>838</v>
      </c>
      <c r="M76" s="39"/>
      <c r="N76" s="39" t="s">
        <v>812</v>
      </c>
      <c r="P76" s="80" t="s">
        <v>49</v>
      </c>
      <c r="R76" s="70"/>
      <c r="T76" s="57" t="s">
        <v>64</v>
      </c>
      <c r="U76" s="39"/>
    </row>
    <row r="77" spans="3:22" x14ac:dyDescent="0.25">
      <c r="C77" s="57" t="s">
        <v>1167</v>
      </c>
      <c r="E77" s="58">
        <v>580</v>
      </c>
      <c r="G77" s="57" t="s">
        <v>743</v>
      </c>
      <c r="H77" s="57" t="s">
        <v>0</v>
      </c>
      <c r="I77" s="57">
        <v>27</v>
      </c>
      <c r="J77" s="57" t="s">
        <v>201</v>
      </c>
      <c r="K77" s="57">
        <v>6</v>
      </c>
      <c r="L77" s="39" t="s">
        <v>1267</v>
      </c>
      <c r="M77" s="39"/>
      <c r="N77" s="39" t="s">
        <v>1186</v>
      </c>
      <c r="P77" s="80" t="s">
        <v>49</v>
      </c>
      <c r="R77" s="70"/>
      <c r="T77" s="57" t="s">
        <v>64</v>
      </c>
      <c r="U77" s="39"/>
    </row>
    <row r="78" spans="3:22" ht="63.75" x14ac:dyDescent="0.25">
      <c r="C78" s="57" t="s">
        <v>1167</v>
      </c>
      <c r="E78" s="58">
        <v>581</v>
      </c>
      <c r="G78" s="57" t="s">
        <v>743</v>
      </c>
      <c r="H78" s="57" t="s">
        <v>12</v>
      </c>
      <c r="I78" s="57">
        <v>27</v>
      </c>
      <c r="J78" s="57" t="s">
        <v>1168</v>
      </c>
      <c r="K78" s="57">
        <v>17</v>
      </c>
      <c r="L78" s="39" t="s">
        <v>1268</v>
      </c>
      <c r="M78" s="39"/>
      <c r="N78" s="39" t="s">
        <v>1187</v>
      </c>
      <c r="P78" s="57" t="s">
        <v>52</v>
      </c>
      <c r="Q78" s="39" t="s">
        <v>1739</v>
      </c>
      <c r="R78" s="70" t="s">
        <v>1632</v>
      </c>
      <c r="T78" s="57" t="s">
        <v>64</v>
      </c>
      <c r="U78" s="39"/>
    </row>
    <row r="79" spans="3:22" ht="63.75" x14ac:dyDescent="0.25">
      <c r="C79" s="57" t="s">
        <v>1167</v>
      </c>
      <c r="E79" s="58">
        <v>582</v>
      </c>
      <c r="G79" s="57" t="s">
        <v>743</v>
      </c>
      <c r="H79" s="57" t="s">
        <v>12</v>
      </c>
      <c r="I79" s="57">
        <v>27</v>
      </c>
      <c r="J79" s="57" t="s">
        <v>1169</v>
      </c>
      <c r="K79" s="57">
        <v>23</v>
      </c>
      <c r="L79" s="39" t="s">
        <v>1268</v>
      </c>
      <c r="M79" s="39"/>
      <c r="N79" s="39" t="s">
        <v>1187</v>
      </c>
      <c r="P79" s="57" t="s">
        <v>52</v>
      </c>
      <c r="Q79" s="39" t="s">
        <v>1739</v>
      </c>
      <c r="R79" s="70" t="s">
        <v>1632</v>
      </c>
      <c r="T79" s="57" t="s">
        <v>64</v>
      </c>
      <c r="U79" s="39"/>
    </row>
    <row r="80" spans="3:22" ht="38.25" x14ac:dyDescent="0.25">
      <c r="C80" s="57" t="s">
        <v>1167</v>
      </c>
      <c r="E80" s="58">
        <v>583</v>
      </c>
      <c r="G80" s="57" t="s">
        <v>743</v>
      </c>
      <c r="H80" s="57" t="s">
        <v>12</v>
      </c>
      <c r="I80" s="57">
        <v>28</v>
      </c>
      <c r="J80" s="57" t="s">
        <v>1170</v>
      </c>
      <c r="K80" s="57">
        <v>10</v>
      </c>
      <c r="L80" s="39" t="s">
        <v>1269</v>
      </c>
      <c r="M80" s="39"/>
      <c r="N80" s="39" t="s">
        <v>1188</v>
      </c>
      <c r="P80" s="57" t="s">
        <v>52</v>
      </c>
      <c r="Q80" s="39" t="s">
        <v>1709</v>
      </c>
      <c r="R80" s="70" t="s">
        <v>1632</v>
      </c>
      <c r="T80" s="57" t="s">
        <v>64</v>
      </c>
      <c r="U80" s="39"/>
    </row>
    <row r="81" spans="3:22" ht="38.25" x14ac:dyDescent="0.25">
      <c r="C81" s="57" t="s">
        <v>1167</v>
      </c>
      <c r="E81" s="58">
        <v>584</v>
      </c>
      <c r="G81" s="57" t="s">
        <v>743</v>
      </c>
      <c r="H81" s="57" t="s">
        <v>12</v>
      </c>
      <c r="I81" s="57">
        <v>29</v>
      </c>
      <c r="J81" s="57" t="s">
        <v>1170</v>
      </c>
      <c r="K81" s="57">
        <v>1</v>
      </c>
      <c r="L81" s="39" t="s">
        <v>1270</v>
      </c>
      <c r="M81" s="39"/>
      <c r="N81" s="39" t="s">
        <v>1189</v>
      </c>
      <c r="P81" s="80" t="s">
        <v>49</v>
      </c>
      <c r="Q81" s="39" t="s">
        <v>1739</v>
      </c>
      <c r="R81" s="70" t="s">
        <v>1632</v>
      </c>
      <c r="T81" s="57" t="s">
        <v>64</v>
      </c>
      <c r="U81" s="39"/>
    </row>
    <row r="82" spans="3:22" ht="51" x14ac:dyDescent="0.25">
      <c r="C82" s="57" t="s">
        <v>10</v>
      </c>
      <c r="E82" s="58">
        <v>40</v>
      </c>
      <c r="G82" s="57" t="s">
        <v>11</v>
      </c>
      <c r="H82" s="57" t="s">
        <v>41</v>
      </c>
      <c r="I82" s="57">
        <v>29</v>
      </c>
      <c r="J82" s="57">
        <v>10</v>
      </c>
      <c r="K82" s="57">
        <v>3</v>
      </c>
      <c r="L82" s="39" t="s">
        <v>181</v>
      </c>
      <c r="M82" s="39"/>
      <c r="N82" s="39" t="s">
        <v>13</v>
      </c>
      <c r="R82" s="70" t="s">
        <v>1633</v>
      </c>
      <c r="T82" s="57" t="s">
        <v>69</v>
      </c>
      <c r="U82" s="39"/>
      <c r="V82" s="57" t="s">
        <v>76</v>
      </c>
    </row>
    <row r="83" spans="3:22" ht="63.75" x14ac:dyDescent="0.25">
      <c r="C83" s="57" t="s">
        <v>742</v>
      </c>
      <c r="E83" s="58">
        <v>302</v>
      </c>
      <c r="G83" s="57" t="s">
        <v>743</v>
      </c>
      <c r="H83" s="57" t="s">
        <v>12</v>
      </c>
      <c r="I83" s="57">
        <v>29</v>
      </c>
      <c r="J83" s="57" t="s">
        <v>746</v>
      </c>
      <c r="K83" s="57">
        <v>9</v>
      </c>
      <c r="L83" s="39" t="s">
        <v>839</v>
      </c>
      <c r="M83" s="39"/>
      <c r="N83" s="39" t="s">
        <v>813</v>
      </c>
      <c r="R83" s="70" t="s">
        <v>1634</v>
      </c>
      <c r="T83" s="57" t="s">
        <v>69</v>
      </c>
      <c r="U83" s="39"/>
      <c r="V83" s="57" t="s">
        <v>1648</v>
      </c>
    </row>
    <row r="84" spans="3:22" ht="89.25" x14ac:dyDescent="0.25">
      <c r="C84" s="57" t="s">
        <v>368</v>
      </c>
      <c r="E84" s="58">
        <v>146</v>
      </c>
      <c r="G84" s="57" t="s">
        <v>369</v>
      </c>
      <c r="H84" s="57" t="s">
        <v>12</v>
      </c>
      <c r="I84" s="57">
        <v>29</v>
      </c>
      <c r="J84" s="57" t="s">
        <v>378</v>
      </c>
      <c r="K84" s="57">
        <v>19</v>
      </c>
      <c r="L84" s="39" t="s">
        <v>429</v>
      </c>
      <c r="M84" s="39"/>
      <c r="N84" s="39" t="s">
        <v>482</v>
      </c>
      <c r="R84" s="70" t="s">
        <v>1634</v>
      </c>
      <c r="T84" s="57" t="s">
        <v>69</v>
      </c>
      <c r="U84" s="39"/>
      <c r="V84" s="57" t="s">
        <v>1648</v>
      </c>
    </row>
    <row r="85" spans="3:22" ht="51" x14ac:dyDescent="0.25">
      <c r="C85" s="57" t="s">
        <v>513</v>
      </c>
      <c r="D85" s="58"/>
      <c r="E85" s="58">
        <v>196</v>
      </c>
      <c r="F85" s="58"/>
      <c r="G85" s="57" t="s">
        <v>514</v>
      </c>
      <c r="H85" s="57" t="s">
        <v>12</v>
      </c>
      <c r="I85" s="57">
        <v>30</v>
      </c>
      <c r="J85" s="57" t="s">
        <v>517</v>
      </c>
      <c r="K85" s="57">
        <v>5</v>
      </c>
      <c r="L85" s="39" t="s">
        <v>548</v>
      </c>
      <c r="M85" s="39"/>
      <c r="N85" s="39" t="s">
        <v>610</v>
      </c>
      <c r="R85" s="70" t="s">
        <v>1634</v>
      </c>
      <c r="T85" s="57" t="s">
        <v>69</v>
      </c>
      <c r="U85" s="39"/>
      <c r="V85" s="57" t="s">
        <v>1648</v>
      </c>
    </row>
    <row r="86" spans="3:22" ht="51" x14ac:dyDescent="0.25">
      <c r="C86" s="61" t="s">
        <v>513</v>
      </c>
      <c r="D86" s="61"/>
      <c r="E86" s="58">
        <v>197</v>
      </c>
      <c r="F86" s="61"/>
      <c r="G86" s="61" t="s">
        <v>514</v>
      </c>
      <c r="H86" s="61" t="s">
        <v>12</v>
      </c>
      <c r="I86" s="61">
        <v>30</v>
      </c>
      <c r="J86" s="67" t="s">
        <v>517</v>
      </c>
      <c r="K86" s="61">
        <v>5</v>
      </c>
      <c r="L86" s="39" t="s">
        <v>549</v>
      </c>
      <c r="M86" s="39"/>
      <c r="N86" s="39" t="s">
        <v>611</v>
      </c>
      <c r="O86" s="49"/>
      <c r="R86" s="70" t="s">
        <v>1634</v>
      </c>
      <c r="T86" s="57" t="s">
        <v>69</v>
      </c>
      <c r="U86" s="39"/>
      <c r="V86" s="57" t="s">
        <v>1648</v>
      </c>
    </row>
    <row r="87" spans="3:22" ht="63.75" x14ac:dyDescent="0.25">
      <c r="C87" s="57" t="s">
        <v>1167</v>
      </c>
      <c r="E87" s="58">
        <v>585</v>
      </c>
      <c r="G87" s="57" t="s">
        <v>743</v>
      </c>
      <c r="H87" s="57" t="s">
        <v>12</v>
      </c>
      <c r="I87" s="57">
        <v>31</v>
      </c>
      <c r="J87" s="57" t="s">
        <v>90</v>
      </c>
      <c r="K87" s="57">
        <v>4</v>
      </c>
      <c r="L87" s="39" t="s">
        <v>1271</v>
      </c>
      <c r="M87" s="39"/>
      <c r="N87" s="39" t="s">
        <v>1190</v>
      </c>
      <c r="R87" s="70" t="s">
        <v>1634</v>
      </c>
      <c r="T87" s="57" t="s">
        <v>69</v>
      </c>
      <c r="U87" s="39"/>
      <c r="V87" s="57" t="s">
        <v>1648</v>
      </c>
    </row>
    <row r="88" spans="3:22" ht="51" x14ac:dyDescent="0.25">
      <c r="C88" s="57" t="s">
        <v>742</v>
      </c>
      <c r="E88" s="58">
        <v>303</v>
      </c>
      <c r="G88" s="57" t="s">
        <v>743</v>
      </c>
      <c r="H88" s="57" t="s">
        <v>12</v>
      </c>
      <c r="I88" s="57">
        <v>31</v>
      </c>
      <c r="J88" s="57" t="s">
        <v>90</v>
      </c>
      <c r="K88" s="57">
        <v>7</v>
      </c>
      <c r="L88" s="39" t="s">
        <v>840</v>
      </c>
      <c r="M88" s="39"/>
      <c r="N88" s="39" t="s">
        <v>814</v>
      </c>
      <c r="R88" s="70" t="s">
        <v>1634</v>
      </c>
      <c r="T88" s="57" t="s">
        <v>69</v>
      </c>
      <c r="U88" s="39"/>
      <c r="V88" s="57" t="s">
        <v>1648</v>
      </c>
    </row>
    <row r="89" spans="3:22" ht="25.5" x14ac:dyDescent="0.25">
      <c r="C89" s="57" t="s">
        <v>742</v>
      </c>
      <c r="E89" s="58">
        <v>304</v>
      </c>
      <c r="G89" s="57" t="s">
        <v>743</v>
      </c>
      <c r="H89" s="57" t="s">
        <v>12</v>
      </c>
      <c r="I89" s="57">
        <v>31</v>
      </c>
      <c r="J89" s="57" t="s">
        <v>90</v>
      </c>
      <c r="K89" s="57">
        <v>9</v>
      </c>
      <c r="L89" s="39" t="s">
        <v>841</v>
      </c>
      <c r="M89" s="39"/>
      <c r="N89" s="39" t="s">
        <v>815</v>
      </c>
      <c r="R89" s="70" t="s">
        <v>1634</v>
      </c>
      <c r="T89" s="57" t="s">
        <v>69</v>
      </c>
      <c r="U89" s="39"/>
      <c r="V89" s="57" t="s">
        <v>1648</v>
      </c>
    </row>
    <row r="90" spans="3:22" ht="76.5" x14ac:dyDescent="0.25">
      <c r="C90" s="57" t="s">
        <v>1167</v>
      </c>
      <c r="E90" s="58">
        <v>586</v>
      </c>
      <c r="G90" s="57" t="s">
        <v>743</v>
      </c>
      <c r="H90" s="57" t="s">
        <v>12</v>
      </c>
      <c r="I90" s="57">
        <v>31</v>
      </c>
      <c r="J90" s="57" t="s">
        <v>90</v>
      </c>
      <c r="K90" s="57">
        <v>13</v>
      </c>
      <c r="L90" s="39" t="s">
        <v>1272</v>
      </c>
      <c r="M90" s="39"/>
      <c r="N90" s="39" t="s">
        <v>1191</v>
      </c>
      <c r="R90" s="70" t="s">
        <v>1634</v>
      </c>
      <c r="T90" s="57" t="s">
        <v>69</v>
      </c>
      <c r="U90" s="39"/>
      <c r="V90" s="57" t="s">
        <v>1648</v>
      </c>
    </row>
    <row r="91" spans="3:22" ht="51" x14ac:dyDescent="0.25">
      <c r="C91" s="57" t="s">
        <v>1167</v>
      </c>
      <c r="E91" s="58">
        <v>587</v>
      </c>
      <c r="G91" s="57" t="s">
        <v>743</v>
      </c>
      <c r="H91" s="57" t="s">
        <v>12</v>
      </c>
      <c r="I91" s="57">
        <v>31</v>
      </c>
      <c r="J91" s="57" t="s">
        <v>90</v>
      </c>
      <c r="K91" s="57">
        <v>15</v>
      </c>
      <c r="L91" s="39" t="s">
        <v>1273</v>
      </c>
      <c r="M91" s="39"/>
      <c r="N91" s="39" t="s">
        <v>1192</v>
      </c>
      <c r="R91" s="70" t="s">
        <v>1634</v>
      </c>
      <c r="T91" s="57" t="s">
        <v>69</v>
      </c>
      <c r="U91" s="39"/>
      <c r="V91" s="57" t="s">
        <v>1648</v>
      </c>
    </row>
    <row r="92" spans="3:22" ht="38.25" x14ac:dyDescent="0.25">
      <c r="C92" s="57" t="s">
        <v>1167</v>
      </c>
      <c r="E92" s="58">
        <v>588</v>
      </c>
      <c r="G92" s="57" t="s">
        <v>743</v>
      </c>
      <c r="H92" s="57" t="s">
        <v>12</v>
      </c>
      <c r="I92" s="57">
        <v>31</v>
      </c>
      <c r="J92" s="57" t="s">
        <v>90</v>
      </c>
      <c r="K92" s="57">
        <v>17</v>
      </c>
      <c r="L92" s="39" t="s">
        <v>1274</v>
      </c>
      <c r="M92" s="39"/>
      <c r="N92" s="39" t="s">
        <v>1193</v>
      </c>
      <c r="R92" s="70" t="s">
        <v>1634</v>
      </c>
      <c r="T92" s="57" t="s">
        <v>69</v>
      </c>
      <c r="U92" s="39"/>
      <c r="V92" s="57" t="s">
        <v>1648</v>
      </c>
    </row>
    <row r="93" spans="3:22" ht="63.75" x14ac:dyDescent="0.25">
      <c r="C93" s="57" t="s">
        <v>10</v>
      </c>
      <c r="D93" s="58"/>
      <c r="E93" s="58">
        <v>1</v>
      </c>
      <c r="F93" s="58"/>
      <c r="G93" s="57" t="s">
        <v>11</v>
      </c>
      <c r="H93" s="57" t="s">
        <v>12</v>
      </c>
      <c r="I93" s="57">
        <v>31</v>
      </c>
      <c r="J93" s="59" t="s">
        <v>90</v>
      </c>
      <c r="K93" s="57">
        <v>18</v>
      </c>
      <c r="L93" s="39" t="s">
        <v>184</v>
      </c>
      <c r="M93" s="39"/>
      <c r="N93" s="39" t="s">
        <v>114</v>
      </c>
      <c r="R93" s="70" t="s">
        <v>1634</v>
      </c>
      <c r="T93" s="57" t="s">
        <v>69</v>
      </c>
      <c r="U93" s="39"/>
      <c r="V93" s="57" t="s">
        <v>1648</v>
      </c>
    </row>
    <row r="94" spans="3:22" ht="114.75" x14ac:dyDescent="0.25">
      <c r="C94" s="57" t="s">
        <v>10</v>
      </c>
      <c r="D94" s="58"/>
      <c r="E94" s="58">
        <v>2</v>
      </c>
      <c r="F94" s="58"/>
      <c r="G94" s="57" t="s">
        <v>11</v>
      </c>
      <c r="H94" s="57" t="s">
        <v>12</v>
      </c>
      <c r="I94" s="57">
        <v>31</v>
      </c>
      <c r="J94" s="59" t="s">
        <v>90</v>
      </c>
      <c r="K94" s="57">
        <v>18</v>
      </c>
      <c r="L94" s="39" t="s">
        <v>115</v>
      </c>
      <c r="M94" s="39"/>
      <c r="N94" s="39" t="s">
        <v>116</v>
      </c>
      <c r="O94" s="45"/>
      <c r="Q94" s="39" t="s">
        <v>1781</v>
      </c>
      <c r="R94" s="70" t="s">
        <v>1634</v>
      </c>
      <c r="T94" s="57" t="s">
        <v>69</v>
      </c>
      <c r="U94" s="39"/>
      <c r="V94" s="57" t="s">
        <v>75</v>
      </c>
    </row>
    <row r="95" spans="3:22" ht="76.5" x14ac:dyDescent="0.25">
      <c r="C95" s="57" t="s">
        <v>742</v>
      </c>
      <c r="E95" s="58">
        <v>305</v>
      </c>
      <c r="G95" s="57" t="s">
        <v>743</v>
      </c>
      <c r="H95" s="57" t="s">
        <v>12</v>
      </c>
      <c r="I95" s="57">
        <v>31</v>
      </c>
      <c r="J95" s="57" t="s">
        <v>90</v>
      </c>
      <c r="K95" s="57">
        <v>24</v>
      </c>
      <c r="L95" s="39" t="s">
        <v>842</v>
      </c>
      <c r="M95" s="39"/>
      <c r="N95" s="39" t="s">
        <v>816</v>
      </c>
      <c r="R95" s="70" t="s">
        <v>1634</v>
      </c>
      <c r="T95" s="57" t="s">
        <v>69</v>
      </c>
      <c r="U95" s="39"/>
      <c r="V95" s="57" t="s">
        <v>1648</v>
      </c>
    </row>
    <row r="96" spans="3:22" ht="25.5" x14ac:dyDescent="0.25">
      <c r="C96" s="57" t="s">
        <v>1621</v>
      </c>
      <c r="E96" s="57">
        <v>925</v>
      </c>
      <c r="G96" s="57" t="s">
        <v>1622</v>
      </c>
      <c r="H96" s="57" t="s">
        <v>12</v>
      </c>
      <c r="I96" s="57">
        <v>31</v>
      </c>
      <c r="J96" s="57" t="s">
        <v>90</v>
      </c>
      <c r="K96" s="57">
        <v>25</v>
      </c>
      <c r="L96" s="39" t="s">
        <v>1626</v>
      </c>
      <c r="M96" s="39"/>
      <c r="N96" s="39" t="s">
        <v>1624</v>
      </c>
      <c r="Q96" s="39" t="s">
        <v>1781</v>
      </c>
      <c r="R96" s="70" t="s">
        <v>1634</v>
      </c>
      <c r="T96" s="57" t="s">
        <v>69</v>
      </c>
      <c r="U96" s="39"/>
      <c r="V96" s="57" t="s">
        <v>75</v>
      </c>
    </row>
    <row r="97" spans="1:22" ht="51" x14ac:dyDescent="0.25">
      <c r="C97" s="57" t="s">
        <v>10</v>
      </c>
      <c r="D97" s="58"/>
      <c r="E97" s="58">
        <v>5</v>
      </c>
      <c r="F97" s="58"/>
      <c r="G97" s="57" t="s">
        <v>11</v>
      </c>
      <c r="H97" s="57" t="s">
        <v>12</v>
      </c>
      <c r="I97" s="57">
        <v>32</v>
      </c>
      <c r="J97" s="59" t="s">
        <v>90</v>
      </c>
      <c r="K97" s="57">
        <v>19</v>
      </c>
      <c r="L97" s="39" t="s">
        <v>121</v>
      </c>
      <c r="M97" s="39"/>
      <c r="N97" s="39" t="s">
        <v>122</v>
      </c>
      <c r="O97" s="45"/>
      <c r="Q97" s="39" t="s">
        <v>1781</v>
      </c>
      <c r="R97" s="70" t="s">
        <v>1634</v>
      </c>
      <c r="T97" s="57" t="s">
        <v>69</v>
      </c>
      <c r="U97" s="39"/>
      <c r="V97" s="57" t="s">
        <v>75</v>
      </c>
    </row>
    <row r="98" spans="1:22" ht="63.75" x14ac:dyDescent="0.25">
      <c r="C98" s="57" t="s">
        <v>1075</v>
      </c>
      <c r="E98" s="58">
        <v>529</v>
      </c>
      <c r="G98" s="57" t="s">
        <v>1076</v>
      </c>
      <c r="H98" s="57" t="s">
        <v>12</v>
      </c>
      <c r="I98" s="57">
        <v>32</v>
      </c>
      <c r="J98" s="57" t="s">
        <v>91</v>
      </c>
      <c r="K98" s="57" t="s">
        <v>1077</v>
      </c>
      <c r="L98" s="39" t="s">
        <v>1106</v>
      </c>
      <c r="M98" s="39"/>
      <c r="N98" s="39" t="s">
        <v>1085</v>
      </c>
      <c r="R98" s="70" t="s">
        <v>1634</v>
      </c>
      <c r="T98" s="57" t="s">
        <v>69</v>
      </c>
      <c r="U98" s="39"/>
      <c r="V98" s="57" t="s">
        <v>1648</v>
      </c>
    </row>
    <row r="99" spans="1:22" ht="38.25" x14ac:dyDescent="0.25">
      <c r="C99" s="57" t="s">
        <v>742</v>
      </c>
      <c r="E99" s="58">
        <v>306</v>
      </c>
      <c r="G99" s="57" t="s">
        <v>743</v>
      </c>
      <c r="H99" s="57" t="s">
        <v>12</v>
      </c>
      <c r="I99" s="57">
        <v>33</v>
      </c>
      <c r="J99" s="57" t="s">
        <v>91</v>
      </c>
      <c r="K99" s="57">
        <v>12</v>
      </c>
      <c r="L99" s="39" t="s">
        <v>843</v>
      </c>
      <c r="M99" s="39"/>
      <c r="N99" s="39" t="s">
        <v>811</v>
      </c>
      <c r="R99" s="70" t="s">
        <v>1634</v>
      </c>
      <c r="T99" s="57" t="s">
        <v>69</v>
      </c>
      <c r="U99" s="39"/>
      <c r="V99" s="57" t="s">
        <v>1648</v>
      </c>
    </row>
    <row r="100" spans="1:22" ht="25.5" x14ac:dyDescent="0.25">
      <c r="C100" s="57" t="s">
        <v>10</v>
      </c>
      <c r="D100" s="58"/>
      <c r="E100" s="58">
        <v>3</v>
      </c>
      <c r="F100" s="58"/>
      <c r="G100" s="57" t="s">
        <v>11</v>
      </c>
      <c r="H100" s="57" t="s">
        <v>0</v>
      </c>
      <c r="I100" s="57">
        <v>33</v>
      </c>
      <c r="J100" s="59" t="s">
        <v>91</v>
      </c>
      <c r="K100" s="57">
        <v>13</v>
      </c>
      <c r="L100" s="39" t="s">
        <v>117</v>
      </c>
      <c r="M100" s="39" t="s">
        <v>118</v>
      </c>
      <c r="N100" s="39" t="s">
        <v>118</v>
      </c>
      <c r="P100" s="80" t="s">
        <v>49</v>
      </c>
      <c r="R100" s="70"/>
      <c r="T100" s="57" t="s">
        <v>64</v>
      </c>
      <c r="U100" s="39"/>
    </row>
    <row r="101" spans="1:22" ht="25.5" x14ac:dyDescent="0.25">
      <c r="C101" s="57" t="s">
        <v>1125</v>
      </c>
      <c r="E101" s="58">
        <v>559</v>
      </c>
      <c r="G101" s="57" t="s">
        <v>1126</v>
      </c>
      <c r="H101" s="57" t="s">
        <v>0</v>
      </c>
      <c r="I101" s="57">
        <v>33</v>
      </c>
      <c r="J101" s="57" t="s">
        <v>91</v>
      </c>
      <c r="K101" s="57">
        <v>13</v>
      </c>
      <c r="L101" s="39" t="s">
        <v>1147</v>
      </c>
      <c r="M101" s="39"/>
      <c r="N101" s="39" t="s">
        <v>1134</v>
      </c>
      <c r="R101" s="70"/>
      <c r="T101" s="57" t="s">
        <v>69</v>
      </c>
      <c r="U101" s="39"/>
      <c r="V101" s="57" t="s">
        <v>1718</v>
      </c>
    </row>
    <row r="102" spans="1:22" ht="127.5" x14ac:dyDescent="0.25">
      <c r="C102" s="57" t="s">
        <v>10</v>
      </c>
      <c r="E102" s="58">
        <v>4</v>
      </c>
      <c r="G102" s="57" t="s">
        <v>11</v>
      </c>
      <c r="H102" s="57" t="s">
        <v>12</v>
      </c>
      <c r="I102" s="57">
        <v>33</v>
      </c>
      <c r="J102" s="60" t="s">
        <v>91</v>
      </c>
      <c r="K102" s="57">
        <v>14</v>
      </c>
      <c r="L102" s="39" t="s">
        <v>119</v>
      </c>
      <c r="M102" s="39"/>
      <c r="N102" s="39" t="s">
        <v>120</v>
      </c>
      <c r="R102" s="70" t="s">
        <v>1634</v>
      </c>
      <c r="T102" s="57" t="s">
        <v>69</v>
      </c>
      <c r="U102" s="39"/>
      <c r="V102" s="57" t="s">
        <v>1648</v>
      </c>
    </row>
    <row r="103" spans="1:22" s="39" customFormat="1" ht="51" x14ac:dyDescent="0.25">
      <c r="A103" s="44"/>
      <c r="B103" s="44"/>
      <c r="C103" s="57" t="s">
        <v>742</v>
      </c>
      <c r="D103" s="57"/>
      <c r="E103" s="58">
        <v>307</v>
      </c>
      <c r="F103" s="57"/>
      <c r="G103" s="57" t="s">
        <v>743</v>
      </c>
      <c r="H103" s="57" t="s">
        <v>12</v>
      </c>
      <c r="I103" s="57">
        <v>33</v>
      </c>
      <c r="J103" s="57" t="s">
        <v>518</v>
      </c>
      <c r="K103" s="57">
        <v>23</v>
      </c>
      <c r="L103" s="39" t="s">
        <v>844</v>
      </c>
      <c r="N103" s="39" t="s">
        <v>811</v>
      </c>
      <c r="O103" s="44"/>
      <c r="P103" s="57"/>
      <c r="R103" s="70" t="s">
        <v>1634</v>
      </c>
      <c r="S103" s="44"/>
      <c r="T103" s="57" t="s">
        <v>69</v>
      </c>
      <c r="V103" s="57" t="s">
        <v>1648</v>
      </c>
    </row>
    <row r="104" spans="1:22" ht="25.5" x14ac:dyDescent="0.25">
      <c r="C104" s="57" t="s">
        <v>742</v>
      </c>
      <c r="E104" s="58">
        <v>310</v>
      </c>
      <c r="G104" s="57" t="s">
        <v>743</v>
      </c>
      <c r="H104" s="57" t="s">
        <v>12</v>
      </c>
      <c r="I104" s="57">
        <v>33</v>
      </c>
      <c r="J104" s="57" t="s">
        <v>518</v>
      </c>
      <c r="K104" s="57">
        <v>23</v>
      </c>
      <c r="L104" s="39" t="s">
        <v>847</v>
      </c>
      <c r="M104" s="39"/>
      <c r="N104" s="39" t="s">
        <v>818</v>
      </c>
      <c r="R104" s="70" t="s">
        <v>1634</v>
      </c>
      <c r="T104" s="57" t="s">
        <v>69</v>
      </c>
      <c r="U104" s="39"/>
      <c r="V104" s="57" t="s">
        <v>1648</v>
      </c>
    </row>
    <row r="105" spans="1:22" ht="25.5" x14ac:dyDescent="0.25">
      <c r="C105" s="57" t="s">
        <v>1167</v>
      </c>
      <c r="E105" s="58">
        <v>589</v>
      </c>
      <c r="G105" s="57" t="s">
        <v>743</v>
      </c>
      <c r="H105" s="57" t="s">
        <v>0</v>
      </c>
      <c r="I105" s="57">
        <v>34</v>
      </c>
      <c r="J105" s="57" t="s">
        <v>518</v>
      </c>
      <c r="K105" s="57">
        <v>1</v>
      </c>
      <c r="L105" s="39" t="s">
        <v>1275</v>
      </c>
      <c r="M105" s="39"/>
      <c r="N105" s="39" t="s">
        <v>1194</v>
      </c>
      <c r="P105" s="80" t="s">
        <v>49</v>
      </c>
      <c r="R105" s="70"/>
      <c r="T105" s="57" t="s">
        <v>64</v>
      </c>
      <c r="U105" s="39"/>
    </row>
    <row r="106" spans="1:22" ht="51" x14ac:dyDescent="0.25">
      <c r="C106" s="57" t="s">
        <v>742</v>
      </c>
      <c r="E106" s="58">
        <v>308</v>
      </c>
      <c r="G106" s="57" t="s">
        <v>743</v>
      </c>
      <c r="H106" s="57" t="s">
        <v>12</v>
      </c>
      <c r="I106" s="57">
        <v>34</v>
      </c>
      <c r="J106" s="57" t="s">
        <v>518</v>
      </c>
      <c r="K106" s="57">
        <v>2</v>
      </c>
      <c r="L106" s="39" t="s">
        <v>845</v>
      </c>
      <c r="M106" s="39"/>
      <c r="N106" s="39" t="s">
        <v>811</v>
      </c>
      <c r="R106" s="70" t="s">
        <v>1634</v>
      </c>
      <c r="T106" s="57" t="s">
        <v>69</v>
      </c>
      <c r="U106" s="39"/>
      <c r="V106" s="57" t="s">
        <v>1648</v>
      </c>
    </row>
    <row r="107" spans="1:22" ht="38.25" x14ac:dyDescent="0.25">
      <c r="C107" s="57" t="s">
        <v>513</v>
      </c>
      <c r="E107" s="58">
        <v>198</v>
      </c>
      <c r="G107" s="57" t="s">
        <v>514</v>
      </c>
      <c r="H107" s="57" t="s">
        <v>12</v>
      </c>
      <c r="I107" s="57">
        <v>34</v>
      </c>
      <c r="J107" s="59" t="s">
        <v>518</v>
      </c>
      <c r="K107" s="57">
        <v>17</v>
      </c>
      <c r="L107" s="39" t="s">
        <v>550</v>
      </c>
      <c r="M107" s="39"/>
      <c r="N107" s="39" t="s">
        <v>612</v>
      </c>
      <c r="R107" s="70" t="s">
        <v>1634</v>
      </c>
      <c r="T107" s="57" t="s">
        <v>69</v>
      </c>
      <c r="U107" s="39"/>
      <c r="V107" s="57" t="s">
        <v>1648</v>
      </c>
    </row>
    <row r="108" spans="1:22" ht="25.5" x14ac:dyDescent="0.25">
      <c r="C108" s="57" t="s">
        <v>513</v>
      </c>
      <c r="E108" s="58">
        <v>199</v>
      </c>
      <c r="G108" s="57" t="s">
        <v>514</v>
      </c>
      <c r="H108" s="57" t="s">
        <v>12</v>
      </c>
      <c r="I108" s="57">
        <v>34</v>
      </c>
      <c r="J108" s="57" t="s">
        <v>518</v>
      </c>
      <c r="K108" s="57">
        <v>19</v>
      </c>
      <c r="L108" s="39" t="s">
        <v>551</v>
      </c>
      <c r="M108" s="39"/>
      <c r="N108" s="39" t="s">
        <v>613</v>
      </c>
      <c r="R108" s="70" t="s">
        <v>1634</v>
      </c>
      <c r="T108" s="57" t="s">
        <v>69</v>
      </c>
      <c r="U108" s="39"/>
      <c r="V108" s="57" t="s">
        <v>1648</v>
      </c>
    </row>
    <row r="109" spans="1:22" ht="114.75" x14ac:dyDescent="0.25">
      <c r="C109" s="57" t="s">
        <v>1075</v>
      </c>
      <c r="E109" s="58">
        <v>530</v>
      </c>
      <c r="G109" s="57" t="s">
        <v>1076</v>
      </c>
      <c r="H109" s="57" t="s">
        <v>12</v>
      </c>
      <c r="I109" s="57">
        <v>34</v>
      </c>
      <c r="J109" s="57" t="s">
        <v>518</v>
      </c>
      <c r="K109" s="57">
        <v>20</v>
      </c>
      <c r="L109" s="39" t="s">
        <v>1107</v>
      </c>
      <c r="M109" s="39"/>
      <c r="N109" s="39" t="s">
        <v>1086</v>
      </c>
      <c r="R109" s="70" t="s">
        <v>1634</v>
      </c>
      <c r="T109" s="57" t="s">
        <v>69</v>
      </c>
      <c r="U109" s="39"/>
      <c r="V109" s="57" t="s">
        <v>1648</v>
      </c>
    </row>
    <row r="110" spans="1:22" ht="89.25" x14ac:dyDescent="0.25">
      <c r="C110" s="57" t="s">
        <v>1167</v>
      </c>
      <c r="E110" s="58">
        <v>590</v>
      </c>
      <c r="G110" s="57" t="s">
        <v>743</v>
      </c>
      <c r="H110" s="57" t="s">
        <v>12</v>
      </c>
      <c r="I110" s="57">
        <v>35</v>
      </c>
      <c r="J110" s="57" t="s">
        <v>518</v>
      </c>
      <c r="K110" s="57">
        <v>2</v>
      </c>
      <c r="L110" s="39" t="s">
        <v>1276</v>
      </c>
      <c r="M110" s="39"/>
      <c r="N110" s="39" t="s">
        <v>1195</v>
      </c>
      <c r="Q110" s="39" t="s">
        <v>1781</v>
      </c>
      <c r="R110" s="70" t="s">
        <v>1634</v>
      </c>
      <c r="T110" s="57" t="s">
        <v>69</v>
      </c>
      <c r="U110" s="39"/>
      <c r="V110" s="57" t="s">
        <v>75</v>
      </c>
    </row>
    <row r="111" spans="1:22" ht="51" x14ac:dyDescent="0.25">
      <c r="C111" s="57" t="s">
        <v>1167</v>
      </c>
      <c r="E111" s="58">
        <v>591</v>
      </c>
      <c r="G111" s="57" t="s">
        <v>743</v>
      </c>
      <c r="H111" s="57" t="s">
        <v>12</v>
      </c>
      <c r="I111" s="57">
        <v>35</v>
      </c>
      <c r="J111" s="57" t="s">
        <v>518</v>
      </c>
      <c r="K111" s="57">
        <v>7</v>
      </c>
      <c r="L111" s="39" t="s">
        <v>1273</v>
      </c>
      <c r="M111" s="39"/>
      <c r="N111" s="39" t="s">
        <v>1196</v>
      </c>
      <c r="R111" s="70" t="s">
        <v>1634</v>
      </c>
      <c r="T111" s="57" t="s">
        <v>69</v>
      </c>
      <c r="U111" s="39"/>
      <c r="V111" s="57" t="s">
        <v>1648</v>
      </c>
    </row>
    <row r="112" spans="1:22" ht="38.25" x14ac:dyDescent="0.25">
      <c r="C112" s="57" t="s">
        <v>1167</v>
      </c>
      <c r="E112" s="58">
        <v>592</v>
      </c>
      <c r="G112" s="57" t="s">
        <v>743</v>
      </c>
      <c r="H112" s="57" t="s">
        <v>12</v>
      </c>
      <c r="I112" s="57">
        <v>35</v>
      </c>
      <c r="J112" s="57" t="s">
        <v>518</v>
      </c>
      <c r="K112" s="57">
        <v>16</v>
      </c>
      <c r="L112" s="39" t="s">
        <v>1277</v>
      </c>
      <c r="M112" s="39"/>
      <c r="N112" s="39" t="s">
        <v>1197</v>
      </c>
      <c r="R112" s="70" t="s">
        <v>1634</v>
      </c>
      <c r="T112" s="57" t="s">
        <v>69</v>
      </c>
      <c r="U112" s="39"/>
      <c r="V112" s="57" t="s">
        <v>1648</v>
      </c>
    </row>
    <row r="113" spans="3:22" ht="25.5" x14ac:dyDescent="0.25">
      <c r="C113" s="57" t="s">
        <v>742</v>
      </c>
      <c r="E113" s="58">
        <v>309</v>
      </c>
      <c r="G113" s="57" t="s">
        <v>743</v>
      </c>
      <c r="H113" s="57" t="s">
        <v>0</v>
      </c>
      <c r="I113" s="57">
        <v>35</v>
      </c>
      <c r="J113" s="57" t="s">
        <v>518</v>
      </c>
      <c r="K113" s="57">
        <v>19</v>
      </c>
      <c r="L113" s="39" t="s">
        <v>846</v>
      </c>
      <c r="M113" s="39"/>
      <c r="N113" s="39" t="s">
        <v>817</v>
      </c>
      <c r="P113" s="80" t="s">
        <v>49</v>
      </c>
      <c r="R113" s="70"/>
      <c r="T113" s="57" t="s">
        <v>64</v>
      </c>
      <c r="U113" s="39"/>
    </row>
    <row r="114" spans="3:22" ht="51" x14ac:dyDescent="0.25">
      <c r="C114" s="57" t="s">
        <v>1167</v>
      </c>
      <c r="E114" s="58">
        <v>593</v>
      </c>
      <c r="G114" s="57" t="s">
        <v>743</v>
      </c>
      <c r="H114" s="57" t="s">
        <v>12</v>
      </c>
      <c r="I114" s="57">
        <v>37</v>
      </c>
      <c r="J114" s="57" t="s">
        <v>518</v>
      </c>
      <c r="K114" s="57">
        <v>2</v>
      </c>
      <c r="L114" s="39" t="s">
        <v>1278</v>
      </c>
      <c r="M114" s="39"/>
      <c r="N114" s="39" t="s">
        <v>1198</v>
      </c>
      <c r="R114" s="70" t="s">
        <v>1634</v>
      </c>
      <c r="T114" s="57" t="s">
        <v>69</v>
      </c>
      <c r="U114" s="39"/>
      <c r="V114" s="57" t="s">
        <v>1648</v>
      </c>
    </row>
    <row r="115" spans="3:22" ht="51" x14ac:dyDescent="0.25">
      <c r="C115" s="57" t="s">
        <v>742</v>
      </c>
      <c r="E115" s="58">
        <v>311</v>
      </c>
      <c r="G115" s="57" t="s">
        <v>743</v>
      </c>
      <c r="H115" s="57" t="s">
        <v>12</v>
      </c>
      <c r="I115" s="57">
        <v>37</v>
      </c>
      <c r="J115" s="57" t="s">
        <v>518</v>
      </c>
      <c r="K115" s="57">
        <v>4</v>
      </c>
      <c r="L115" s="39" t="s">
        <v>848</v>
      </c>
      <c r="M115" s="39"/>
      <c r="N115" s="39" t="s">
        <v>819</v>
      </c>
      <c r="R115" s="70" t="s">
        <v>1634</v>
      </c>
      <c r="T115" s="57" t="s">
        <v>69</v>
      </c>
      <c r="U115" s="39"/>
      <c r="V115" s="57" t="s">
        <v>1648</v>
      </c>
    </row>
    <row r="116" spans="3:22" ht="25.5" x14ac:dyDescent="0.25">
      <c r="C116" s="57" t="s">
        <v>742</v>
      </c>
      <c r="E116" s="58">
        <v>312</v>
      </c>
      <c r="G116" s="57" t="s">
        <v>743</v>
      </c>
      <c r="H116" s="57" t="s">
        <v>0</v>
      </c>
      <c r="I116" s="57">
        <v>37</v>
      </c>
      <c r="J116" s="57" t="s">
        <v>518</v>
      </c>
      <c r="K116" s="57">
        <v>20</v>
      </c>
      <c r="L116" s="39" t="s">
        <v>849</v>
      </c>
      <c r="M116" s="39"/>
      <c r="N116" s="39" t="s">
        <v>811</v>
      </c>
      <c r="P116" s="80" t="s">
        <v>49</v>
      </c>
      <c r="R116" s="70"/>
      <c r="T116" s="57" t="s">
        <v>64</v>
      </c>
      <c r="U116" s="39"/>
    </row>
    <row r="117" spans="3:22" ht="51" x14ac:dyDescent="0.25">
      <c r="C117" s="57" t="s">
        <v>1167</v>
      </c>
      <c r="E117" s="58">
        <v>594</v>
      </c>
      <c r="G117" s="57" t="s">
        <v>743</v>
      </c>
      <c r="H117" s="57" t="s">
        <v>12</v>
      </c>
      <c r="I117" s="57">
        <v>37</v>
      </c>
      <c r="J117" s="57" t="s">
        <v>518</v>
      </c>
      <c r="K117" s="57">
        <v>21</v>
      </c>
      <c r="L117" s="39" t="s">
        <v>1279</v>
      </c>
      <c r="M117" s="39"/>
      <c r="N117" s="39" t="s">
        <v>1199</v>
      </c>
      <c r="R117" s="70" t="s">
        <v>1634</v>
      </c>
      <c r="T117" s="57" t="s">
        <v>69</v>
      </c>
      <c r="U117" s="39"/>
      <c r="V117" s="57" t="s">
        <v>1648</v>
      </c>
    </row>
    <row r="118" spans="3:22" ht="76.5" x14ac:dyDescent="0.25">
      <c r="C118" s="57" t="s">
        <v>513</v>
      </c>
      <c r="D118" s="58"/>
      <c r="E118" s="58">
        <v>200</v>
      </c>
      <c r="F118" s="58"/>
      <c r="G118" s="57" t="s">
        <v>514</v>
      </c>
      <c r="H118" s="57" t="s">
        <v>12</v>
      </c>
      <c r="I118" s="57">
        <v>38</v>
      </c>
      <c r="J118" s="59" t="s">
        <v>518</v>
      </c>
      <c r="K118" s="57">
        <v>8</v>
      </c>
      <c r="L118" s="39" t="s">
        <v>552</v>
      </c>
      <c r="M118" s="39"/>
      <c r="N118" s="39" t="s">
        <v>614</v>
      </c>
      <c r="R118" s="70" t="s">
        <v>1634</v>
      </c>
      <c r="T118" s="57" t="s">
        <v>69</v>
      </c>
      <c r="U118" s="39"/>
      <c r="V118" s="57" t="s">
        <v>1648</v>
      </c>
    </row>
    <row r="119" spans="3:22" ht="38.25" x14ac:dyDescent="0.25">
      <c r="C119" s="57" t="s">
        <v>47</v>
      </c>
      <c r="E119" s="58">
        <v>294</v>
      </c>
      <c r="G119" s="57" t="s">
        <v>710</v>
      </c>
      <c r="H119" s="57" t="s">
        <v>12</v>
      </c>
      <c r="I119" s="57">
        <v>38</v>
      </c>
      <c r="J119" s="57" t="s">
        <v>518</v>
      </c>
      <c r="K119" s="57">
        <v>8</v>
      </c>
      <c r="L119" s="39" t="s">
        <v>735</v>
      </c>
      <c r="M119" s="39"/>
      <c r="N119" s="39" t="s">
        <v>717</v>
      </c>
      <c r="R119" s="70" t="s">
        <v>1634</v>
      </c>
      <c r="T119" s="57" t="s">
        <v>69</v>
      </c>
      <c r="U119" s="39"/>
      <c r="V119" s="57" t="s">
        <v>1648</v>
      </c>
    </row>
    <row r="120" spans="3:22" ht="38.25" x14ac:dyDescent="0.25">
      <c r="C120" s="57" t="s">
        <v>742</v>
      </c>
      <c r="E120" s="58">
        <v>313</v>
      </c>
      <c r="G120" s="57" t="s">
        <v>743</v>
      </c>
      <c r="H120" s="57" t="s">
        <v>12</v>
      </c>
      <c r="I120" s="57">
        <v>38</v>
      </c>
      <c r="J120" s="57" t="s">
        <v>518</v>
      </c>
      <c r="K120" s="57">
        <v>8</v>
      </c>
      <c r="L120" s="39" t="s">
        <v>850</v>
      </c>
      <c r="M120" s="39"/>
      <c r="N120" s="39" t="s">
        <v>820</v>
      </c>
      <c r="R120" s="70" t="s">
        <v>1634</v>
      </c>
      <c r="T120" s="57" t="s">
        <v>69</v>
      </c>
      <c r="U120" s="39"/>
      <c r="V120" s="57" t="s">
        <v>1648</v>
      </c>
    </row>
    <row r="121" spans="3:22" ht="38.25" x14ac:dyDescent="0.25">
      <c r="C121" s="57" t="s">
        <v>742</v>
      </c>
      <c r="E121" s="58">
        <v>314</v>
      </c>
      <c r="G121" s="57" t="s">
        <v>743</v>
      </c>
      <c r="H121" s="57" t="s">
        <v>12</v>
      </c>
      <c r="I121" s="57">
        <v>38</v>
      </c>
      <c r="J121" s="57" t="s">
        <v>747</v>
      </c>
      <c r="K121" s="57">
        <v>23</v>
      </c>
      <c r="L121" s="39" t="s">
        <v>851</v>
      </c>
      <c r="M121" s="39"/>
      <c r="N121" s="39" t="s">
        <v>821</v>
      </c>
      <c r="Q121" s="39" t="s">
        <v>1781</v>
      </c>
      <c r="R121" s="70" t="s">
        <v>1634</v>
      </c>
      <c r="T121" s="57" t="s">
        <v>69</v>
      </c>
      <c r="U121" s="39"/>
      <c r="V121" s="57" t="s">
        <v>75</v>
      </c>
    </row>
    <row r="122" spans="3:22" x14ac:dyDescent="0.25">
      <c r="C122" s="57" t="s">
        <v>742</v>
      </c>
      <c r="E122" s="58">
        <v>315</v>
      </c>
      <c r="G122" s="57" t="s">
        <v>743</v>
      </c>
      <c r="H122" s="57" t="s">
        <v>0</v>
      </c>
      <c r="I122" s="57">
        <v>39</v>
      </c>
      <c r="J122" s="57" t="s">
        <v>92</v>
      </c>
      <c r="K122" s="57">
        <v>7</v>
      </c>
      <c r="L122" s="39" t="s">
        <v>852</v>
      </c>
      <c r="M122" s="39"/>
      <c r="N122" s="39" t="s">
        <v>822</v>
      </c>
      <c r="P122" s="80" t="s">
        <v>49</v>
      </c>
      <c r="R122" s="70"/>
      <c r="T122" s="57" t="s">
        <v>64</v>
      </c>
      <c r="U122" s="39"/>
    </row>
    <row r="123" spans="3:22" ht="51" x14ac:dyDescent="0.25">
      <c r="C123" s="57" t="s">
        <v>1125</v>
      </c>
      <c r="E123" s="58">
        <v>554</v>
      </c>
      <c r="G123" s="57" t="s">
        <v>1126</v>
      </c>
      <c r="H123" s="57" t="s">
        <v>0</v>
      </c>
      <c r="I123" s="57">
        <v>39</v>
      </c>
      <c r="J123" s="57" t="s">
        <v>92</v>
      </c>
      <c r="K123" s="57">
        <v>7</v>
      </c>
      <c r="L123" s="39" t="s">
        <v>1142</v>
      </c>
      <c r="M123" s="39"/>
      <c r="N123" s="39" t="s">
        <v>1129</v>
      </c>
      <c r="P123" s="80" t="s">
        <v>49</v>
      </c>
      <c r="R123" s="70"/>
      <c r="T123" s="57" t="s">
        <v>64</v>
      </c>
      <c r="U123" s="39"/>
    </row>
    <row r="124" spans="3:22" ht="127.5" x14ac:dyDescent="0.25">
      <c r="C124" s="57" t="s">
        <v>10</v>
      </c>
      <c r="E124" s="58">
        <v>6</v>
      </c>
      <c r="G124" s="57" t="s">
        <v>11</v>
      </c>
      <c r="H124" s="57" t="s">
        <v>12</v>
      </c>
      <c r="I124" s="57">
        <v>39</v>
      </c>
      <c r="J124" s="59" t="s">
        <v>92</v>
      </c>
      <c r="K124" s="57">
        <v>12</v>
      </c>
      <c r="L124" s="39" t="s">
        <v>123</v>
      </c>
      <c r="M124" s="39"/>
      <c r="N124" s="39" t="s">
        <v>13</v>
      </c>
      <c r="R124" s="70" t="s">
        <v>1634</v>
      </c>
      <c r="T124" s="57" t="s">
        <v>69</v>
      </c>
      <c r="U124" s="39"/>
      <c r="V124" s="57" t="s">
        <v>1648</v>
      </c>
    </row>
    <row r="125" spans="3:22" ht="25.5" x14ac:dyDescent="0.25">
      <c r="C125" s="57" t="s">
        <v>742</v>
      </c>
      <c r="E125" s="58">
        <v>316</v>
      </c>
      <c r="G125" s="57" t="s">
        <v>743</v>
      </c>
      <c r="H125" s="57" t="s">
        <v>0</v>
      </c>
      <c r="I125" s="57">
        <v>39</v>
      </c>
      <c r="J125" s="57" t="s">
        <v>92</v>
      </c>
      <c r="K125" s="57">
        <v>13</v>
      </c>
      <c r="L125" s="39" t="s">
        <v>853</v>
      </c>
      <c r="M125" s="39"/>
      <c r="N125" s="39" t="s">
        <v>811</v>
      </c>
      <c r="P125" s="80" t="s">
        <v>49</v>
      </c>
      <c r="R125" s="70"/>
      <c r="T125" s="57" t="s">
        <v>64</v>
      </c>
      <c r="U125" s="39"/>
    </row>
    <row r="126" spans="3:22" ht="51" x14ac:dyDescent="0.25">
      <c r="C126" s="57" t="s">
        <v>1167</v>
      </c>
      <c r="E126" s="58">
        <v>595</v>
      </c>
      <c r="G126" s="57" t="s">
        <v>743</v>
      </c>
      <c r="H126" s="57" t="s">
        <v>12</v>
      </c>
      <c r="I126" s="57">
        <v>40</v>
      </c>
      <c r="J126" s="57" t="s">
        <v>92</v>
      </c>
      <c r="K126" s="57">
        <v>6</v>
      </c>
      <c r="L126" s="39" t="s">
        <v>1280</v>
      </c>
      <c r="M126" s="39"/>
      <c r="N126" s="39" t="s">
        <v>1200</v>
      </c>
      <c r="R126" s="70" t="s">
        <v>1634</v>
      </c>
      <c r="T126" s="57" t="s">
        <v>69</v>
      </c>
      <c r="U126" s="39"/>
      <c r="V126" s="57" t="s">
        <v>1648</v>
      </c>
    </row>
    <row r="127" spans="3:22" ht="38.25" x14ac:dyDescent="0.25">
      <c r="C127" s="57" t="s">
        <v>742</v>
      </c>
      <c r="E127" s="58">
        <v>317</v>
      </c>
      <c r="G127" s="57" t="s">
        <v>743</v>
      </c>
      <c r="H127" s="57" t="s">
        <v>0</v>
      </c>
      <c r="I127" s="57">
        <v>40</v>
      </c>
      <c r="J127" s="57" t="s">
        <v>92</v>
      </c>
      <c r="K127" s="57">
        <v>9</v>
      </c>
      <c r="L127" s="39" t="s">
        <v>854</v>
      </c>
      <c r="M127" s="39"/>
      <c r="N127" s="39" t="s">
        <v>811</v>
      </c>
      <c r="P127" s="80" t="s">
        <v>49</v>
      </c>
      <c r="R127" s="70"/>
      <c r="T127" s="57" t="s">
        <v>64</v>
      </c>
      <c r="U127" s="39"/>
    </row>
    <row r="128" spans="3:22" ht="102" x14ac:dyDescent="0.25">
      <c r="C128" s="57" t="s">
        <v>1167</v>
      </c>
      <c r="E128" s="58">
        <v>596</v>
      </c>
      <c r="G128" s="57" t="s">
        <v>743</v>
      </c>
      <c r="H128" s="57" t="s">
        <v>12</v>
      </c>
      <c r="I128" s="57">
        <v>40</v>
      </c>
      <c r="J128" s="57" t="s">
        <v>92</v>
      </c>
      <c r="K128" s="57">
        <v>9</v>
      </c>
      <c r="L128" s="39" t="s">
        <v>1281</v>
      </c>
      <c r="M128" s="39"/>
      <c r="N128" s="39" t="s">
        <v>1201</v>
      </c>
      <c r="R128" s="70" t="s">
        <v>1634</v>
      </c>
      <c r="T128" s="57" t="s">
        <v>69</v>
      </c>
      <c r="U128" s="39"/>
      <c r="V128" s="57" t="s">
        <v>1648</v>
      </c>
    </row>
    <row r="129" spans="3:22" ht="25.5" x14ac:dyDescent="0.25">
      <c r="C129" s="57" t="s">
        <v>1167</v>
      </c>
      <c r="E129" s="58">
        <v>597</v>
      </c>
      <c r="G129" s="57" t="s">
        <v>743</v>
      </c>
      <c r="H129" s="57" t="s">
        <v>12</v>
      </c>
      <c r="I129" s="57">
        <v>40</v>
      </c>
      <c r="J129" s="57" t="s">
        <v>92</v>
      </c>
      <c r="K129" s="57">
        <v>11</v>
      </c>
      <c r="L129" s="39" t="s">
        <v>1282</v>
      </c>
      <c r="M129" s="39"/>
      <c r="N129" s="39" t="s">
        <v>13</v>
      </c>
      <c r="R129" s="70" t="s">
        <v>1634</v>
      </c>
      <c r="T129" s="57" t="s">
        <v>69</v>
      </c>
      <c r="U129" s="39"/>
      <c r="V129" s="57" t="s">
        <v>1648</v>
      </c>
    </row>
    <row r="130" spans="3:22" ht="51" x14ac:dyDescent="0.25">
      <c r="C130" s="57" t="s">
        <v>1621</v>
      </c>
      <c r="E130" s="57">
        <v>926</v>
      </c>
      <c r="G130" s="57" t="s">
        <v>1622</v>
      </c>
      <c r="H130" s="57" t="s">
        <v>12</v>
      </c>
      <c r="I130" s="57">
        <v>40</v>
      </c>
      <c r="J130" s="57" t="s">
        <v>1623</v>
      </c>
      <c r="K130" s="57">
        <v>18</v>
      </c>
      <c r="L130" s="39" t="s">
        <v>1627</v>
      </c>
      <c r="M130" s="39"/>
      <c r="N130" s="39" t="s">
        <v>1625</v>
      </c>
      <c r="R130" s="70" t="s">
        <v>1635</v>
      </c>
      <c r="T130" s="57" t="s">
        <v>69</v>
      </c>
      <c r="U130" s="39"/>
      <c r="V130" s="57" t="s">
        <v>1651</v>
      </c>
    </row>
    <row r="131" spans="3:22" ht="76.5" x14ac:dyDescent="0.25">
      <c r="C131" s="57" t="s">
        <v>1167</v>
      </c>
      <c r="E131" s="58">
        <v>598</v>
      </c>
      <c r="G131" s="57" t="s">
        <v>743</v>
      </c>
      <c r="H131" s="57" t="s">
        <v>12</v>
      </c>
      <c r="I131" s="57">
        <v>40</v>
      </c>
      <c r="J131" s="57" t="s">
        <v>1171</v>
      </c>
      <c r="K131" s="57">
        <v>24</v>
      </c>
      <c r="L131" s="39" t="s">
        <v>1283</v>
      </c>
      <c r="M131" s="39"/>
      <c r="N131" s="39" t="s">
        <v>1202</v>
      </c>
      <c r="P131" s="57" t="s">
        <v>52</v>
      </c>
      <c r="Q131" s="39" t="s">
        <v>1717</v>
      </c>
      <c r="R131" s="70" t="s">
        <v>1635</v>
      </c>
      <c r="T131" s="57" t="s">
        <v>64</v>
      </c>
      <c r="U131" s="39"/>
    </row>
    <row r="132" spans="3:22" ht="63.75" x14ac:dyDescent="0.25">
      <c r="C132" s="57" t="s">
        <v>1167</v>
      </c>
      <c r="E132" s="58">
        <v>599</v>
      </c>
      <c r="G132" s="57" t="s">
        <v>743</v>
      </c>
      <c r="H132" s="57" t="s">
        <v>12</v>
      </c>
      <c r="I132" s="57">
        <v>41</v>
      </c>
      <c r="J132" s="57" t="s">
        <v>221</v>
      </c>
      <c r="K132" s="57">
        <v>2</v>
      </c>
      <c r="L132" s="39" t="s">
        <v>1284</v>
      </c>
      <c r="M132" s="39"/>
      <c r="N132" s="39" t="s">
        <v>1203</v>
      </c>
      <c r="P132" s="57" t="s">
        <v>52</v>
      </c>
      <c r="Q132" s="39" t="s">
        <v>1717</v>
      </c>
      <c r="R132" s="70" t="s">
        <v>1635</v>
      </c>
      <c r="T132" s="57" t="s">
        <v>64</v>
      </c>
      <c r="U132" s="39"/>
    </row>
    <row r="133" spans="3:22" ht="51" x14ac:dyDescent="0.25">
      <c r="C133" s="57" t="s">
        <v>986</v>
      </c>
      <c r="E133" s="58">
        <v>503</v>
      </c>
      <c r="G133" s="57" t="s">
        <v>987</v>
      </c>
      <c r="H133" s="57" t="s">
        <v>12</v>
      </c>
      <c r="I133" s="57">
        <v>41</v>
      </c>
      <c r="J133" s="57" t="s">
        <v>991</v>
      </c>
      <c r="K133" s="57">
        <v>20</v>
      </c>
      <c r="L133" s="39" t="s">
        <v>1053</v>
      </c>
      <c r="M133" s="39"/>
      <c r="N133" s="39" t="s">
        <v>1016</v>
      </c>
      <c r="R133" s="70" t="s">
        <v>1635</v>
      </c>
      <c r="T133" s="57" t="s">
        <v>69</v>
      </c>
      <c r="U133" s="39"/>
      <c r="V133" s="57" t="s">
        <v>1651</v>
      </c>
    </row>
    <row r="134" spans="3:22" ht="76.5" x14ac:dyDescent="0.25">
      <c r="C134" s="57" t="s">
        <v>986</v>
      </c>
      <c r="E134" s="58">
        <v>504</v>
      </c>
      <c r="G134" s="57" t="s">
        <v>987</v>
      </c>
      <c r="H134" s="57" t="s">
        <v>12</v>
      </c>
      <c r="I134" s="57">
        <v>42</v>
      </c>
      <c r="J134" s="57" t="s">
        <v>221</v>
      </c>
      <c r="K134" s="57">
        <v>1</v>
      </c>
      <c r="L134" s="39" t="s">
        <v>1054</v>
      </c>
      <c r="M134" s="39"/>
      <c r="N134" s="39" t="s">
        <v>1017</v>
      </c>
      <c r="P134" s="57" t="s">
        <v>52</v>
      </c>
      <c r="Q134" s="39" t="s">
        <v>1717</v>
      </c>
      <c r="R134" s="70" t="s">
        <v>1635</v>
      </c>
      <c r="T134" s="57" t="s">
        <v>64</v>
      </c>
      <c r="U134" s="39"/>
    </row>
    <row r="135" spans="3:22" ht="89.25" x14ac:dyDescent="0.25">
      <c r="C135" s="57" t="s">
        <v>986</v>
      </c>
      <c r="E135" s="58">
        <v>505</v>
      </c>
      <c r="G135" s="57" t="s">
        <v>987</v>
      </c>
      <c r="H135" s="57" t="s">
        <v>12</v>
      </c>
      <c r="I135" s="57">
        <v>42</v>
      </c>
      <c r="J135" s="57" t="s">
        <v>221</v>
      </c>
      <c r="K135" s="57">
        <v>1</v>
      </c>
      <c r="L135" s="39" t="s">
        <v>1055</v>
      </c>
      <c r="M135" s="39"/>
      <c r="N135" s="39" t="s">
        <v>1017</v>
      </c>
      <c r="P135" s="57" t="s">
        <v>52</v>
      </c>
      <c r="Q135" s="39" t="s">
        <v>1717</v>
      </c>
      <c r="R135" s="70" t="s">
        <v>1635</v>
      </c>
      <c r="T135" s="57" t="s">
        <v>64</v>
      </c>
      <c r="U135" s="39"/>
    </row>
    <row r="136" spans="3:22" ht="89.25" x14ac:dyDescent="0.25">
      <c r="C136" s="57" t="s">
        <v>986</v>
      </c>
      <c r="E136" s="58">
        <v>506</v>
      </c>
      <c r="G136" s="57" t="s">
        <v>987</v>
      </c>
      <c r="H136" s="57" t="s">
        <v>12</v>
      </c>
      <c r="I136" s="57">
        <v>42</v>
      </c>
      <c r="J136" s="57" t="s">
        <v>221</v>
      </c>
      <c r="K136" s="57">
        <v>1</v>
      </c>
      <c r="L136" s="39" t="s">
        <v>1056</v>
      </c>
      <c r="M136" s="39"/>
      <c r="N136" s="39" t="s">
        <v>1017</v>
      </c>
      <c r="P136" s="57" t="s">
        <v>52</v>
      </c>
      <c r="Q136" s="39" t="s">
        <v>1717</v>
      </c>
      <c r="R136" s="70" t="s">
        <v>1635</v>
      </c>
      <c r="T136" s="57" t="s">
        <v>64</v>
      </c>
      <c r="U136" s="39"/>
    </row>
    <row r="137" spans="3:22" ht="25.5" x14ac:dyDescent="0.25">
      <c r="C137" s="57" t="s">
        <v>1152</v>
      </c>
      <c r="E137" s="58">
        <v>566</v>
      </c>
      <c r="G137" s="57" t="s">
        <v>743</v>
      </c>
      <c r="H137" s="57" t="s">
        <v>0</v>
      </c>
      <c r="I137" s="57">
        <v>42</v>
      </c>
      <c r="J137" s="57" t="s">
        <v>206</v>
      </c>
      <c r="K137" s="57">
        <v>8</v>
      </c>
      <c r="L137" s="39" t="s">
        <v>1153</v>
      </c>
      <c r="M137" s="39"/>
      <c r="N137" s="39" t="s">
        <v>1153</v>
      </c>
      <c r="R137" s="70"/>
      <c r="T137" s="57" t="s">
        <v>69</v>
      </c>
      <c r="U137" s="39"/>
      <c r="V137" s="57" t="s">
        <v>1718</v>
      </c>
    </row>
    <row r="138" spans="3:22" ht="63.75" x14ac:dyDescent="0.25">
      <c r="C138" s="58" t="s">
        <v>39</v>
      </c>
      <c r="D138" s="58"/>
      <c r="E138" s="58">
        <v>73</v>
      </c>
      <c r="F138" s="58"/>
      <c r="G138" s="58" t="s">
        <v>40</v>
      </c>
      <c r="H138" s="58" t="s">
        <v>12</v>
      </c>
      <c r="I138" s="58">
        <v>42</v>
      </c>
      <c r="J138" s="62" t="s">
        <v>206</v>
      </c>
      <c r="K138" s="58">
        <v>14</v>
      </c>
      <c r="L138" s="39" t="s">
        <v>284</v>
      </c>
      <c r="M138" s="39"/>
      <c r="N138" s="39" t="s">
        <v>285</v>
      </c>
      <c r="O138" s="45"/>
      <c r="Q138" s="39" t="s">
        <v>1820</v>
      </c>
      <c r="R138" s="72" t="s">
        <v>1637</v>
      </c>
      <c r="T138" s="57" t="s">
        <v>69</v>
      </c>
      <c r="U138" s="63" t="s">
        <v>1772</v>
      </c>
      <c r="V138" s="57" t="s">
        <v>77</v>
      </c>
    </row>
    <row r="139" spans="3:22" ht="25.5" x14ac:dyDescent="0.25">
      <c r="C139" s="58" t="s">
        <v>39</v>
      </c>
      <c r="D139" s="58"/>
      <c r="E139" s="58">
        <v>74</v>
      </c>
      <c r="F139" s="58"/>
      <c r="G139" s="58" t="s">
        <v>40</v>
      </c>
      <c r="H139" s="58" t="s">
        <v>12</v>
      </c>
      <c r="I139" s="58">
        <v>42</v>
      </c>
      <c r="J139" s="62" t="s">
        <v>206</v>
      </c>
      <c r="K139" s="58">
        <v>24</v>
      </c>
      <c r="L139" s="39" t="s">
        <v>286</v>
      </c>
      <c r="M139" s="39"/>
      <c r="N139" s="39" t="s">
        <v>287</v>
      </c>
      <c r="O139" s="45"/>
      <c r="P139" s="80" t="s">
        <v>49</v>
      </c>
      <c r="Q139" s="39" t="s">
        <v>1715</v>
      </c>
      <c r="R139" s="72" t="s">
        <v>1637</v>
      </c>
      <c r="T139" s="57" t="s">
        <v>64</v>
      </c>
      <c r="U139" s="39"/>
    </row>
    <row r="140" spans="3:22" ht="38.25" x14ac:dyDescent="0.25">
      <c r="C140" s="57" t="s">
        <v>742</v>
      </c>
      <c r="E140" s="58">
        <v>318</v>
      </c>
      <c r="G140" s="57" t="s">
        <v>743</v>
      </c>
      <c r="H140" s="57" t="s">
        <v>12</v>
      </c>
      <c r="I140" s="57">
        <v>42</v>
      </c>
      <c r="J140" s="57" t="s">
        <v>206</v>
      </c>
      <c r="K140" s="57">
        <v>24</v>
      </c>
      <c r="L140" s="39" t="s">
        <v>855</v>
      </c>
      <c r="M140" s="39"/>
      <c r="N140" s="39" t="s">
        <v>811</v>
      </c>
      <c r="R140" s="72" t="s">
        <v>1637</v>
      </c>
      <c r="T140" s="57" t="s">
        <v>69</v>
      </c>
      <c r="U140" s="39"/>
      <c r="V140" s="57" t="s">
        <v>81</v>
      </c>
    </row>
    <row r="141" spans="3:22" x14ac:dyDescent="0.25">
      <c r="C141" s="57" t="s">
        <v>1365</v>
      </c>
      <c r="E141" s="58">
        <v>683</v>
      </c>
      <c r="G141" s="57" t="s">
        <v>514</v>
      </c>
      <c r="H141" s="57" t="s">
        <v>12</v>
      </c>
      <c r="I141" s="57">
        <v>42</v>
      </c>
      <c r="J141" s="57" t="s">
        <v>206</v>
      </c>
      <c r="K141" s="57">
        <v>24</v>
      </c>
      <c r="L141" s="39" t="s">
        <v>1453</v>
      </c>
      <c r="M141" s="39"/>
      <c r="R141" s="72" t="s">
        <v>1637</v>
      </c>
      <c r="T141" s="57" t="s">
        <v>69</v>
      </c>
      <c r="U141" s="39"/>
      <c r="V141" s="57" t="s">
        <v>81</v>
      </c>
    </row>
    <row r="142" spans="3:22" ht="25.5" x14ac:dyDescent="0.25">
      <c r="C142" s="57" t="s">
        <v>1582</v>
      </c>
      <c r="E142" s="58">
        <v>894</v>
      </c>
      <c r="G142" s="57" t="s">
        <v>1583</v>
      </c>
      <c r="H142" s="57" t="s">
        <v>12</v>
      </c>
      <c r="I142" s="57">
        <v>42</v>
      </c>
      <c r="J142" s="57" t="s">
        <v>206</v>
      </c>
      <c r="K142" s="57">
        <v>24</v>
      </c>
      <c r="L142" s="39" t="s">
        <v>1597</v>
      </c>
      <c r="M142" s="39"/>
      <c r="N142" s="39" t="s">
        <v>1584</v>
      </c>
      <c r="R142" s="72" t="s">
        <v>1637</v>
      </c>
      <c r="T142" s="57" t="s">
        <v>69</v>
      </c>
      <c r="U142" s="39"/>
      <c r="V142" s="57" t="s">
        <v>81</v>
      </c>
    </row>
    <row r="143" spans="3:22" ht="38.25" x14ac:dyDescent="0.25">
      <c r="C143" s="57" t="s">
        <v>48</v>
      </c>
      <c r="D143" s="58"/>
      <c r="E143" s="58">
        <v>52</v>
      </c>
      <c r="F143" s="58"/>
      <c r="G143" s="57" t="s">
        <v>27</v>
      </c>
      <c r="H143" s="63" t="s">
        <v>12</v>
      </c>
      <c r="I143" s="63">
        <v>42</v>
      </c>
      <c r="J143" s="64" t="s">
        <v>206</v>
      </c>
      <c r="K143" s="63" t="s">
        <v>207</v>
      </c>
      <c r="L143" s="39" t="s">
        <v>208</v>
      </c>
      <c r="M143" s="39"/>
      <c r="N143" s="39" t="s">
        <v>209</v>
      </c>
      <c r="O143" s="39"/>
      <c r="R143" s="72" t="s">
        <v>1637</v>
      </c>
      <c r="T143" s="57" t="s">
        <v>69</v>
      </c>
      <c r="U143" s="39"/>
      <c r="V143" s="57" t="s">
        <v>81</v>
      </c>
    </row>
    <row r="144" spans="3:22" ht="127.5" x14ac:dyDescent="0.25">
      <c r="C144" s="57" t="s">
        <v>1365</v>
      </c>
      <c r="E144" s="58">
        <v>685</v>
      </c>
      <c r="G144" s="57" t="s">
        <v>514</v>
      </c>
      <c r="H144" s="57" t="s">
        <v>12</v>
      </c>
      <c r="I144" s="57">
        <v>43</v>
      </c>
      <c r="J144" s="57" t="s">
        <v>210</v>
      </c>
      <c r="K144" s="57">
        <v>3</v>
      </c>
      <c r="L144" s="39" t="s">
        <v>1455</v>
      </c>
      <c r="M144" s="39"/>
      <c r="N144" s="39" t="s">
        <v>1376</v>
      </c>
      <c r="P144" s="80" t="s">
        <v>49</v>
      </c>
      <c r="R144" s="72" t="s">
        <v>1637</v>
      </c>
      <c r="T144" s="57" t="s">
        <v>64</v>
      </c>
      <c r="U144" s="39"/>
    </row>
    <row r="145" spans="3:22" ht="25.5" x14ac:dyDescent="0.25">
      <c r="C145" s="57" t="s">
        <v>368</v>
      </c>
      <c r="E145" s="58">
        <v>148</v>
      </c>
      <c r="G145" s="57" t="s">
        <v>369</v>
      </c>
      <c r="H145" s="57" t="s">
        <v>12</v>
      </c>
      <c r="I145" s="57">
        <v>43</v>
      </c>
      <c r="J145" s="57" t="s">
        <v>379</v>
      </c>
      <c r="K145" s="57">
        <v>8</v>
      </c>
      <c r="L145" s="39" t="s">
        <v>431</v>
      </c>
      <c r="M145" s="39"/>
      <c r="N145" s="39" t="s">
        <v>484</v>
      </c>
      <c r="P145" s="80" t="s">
        <v>49</v>
      </c>
      <c r="Q145" s="39" t="s">
        <v>1715</v>
      </c>
      <c r="R145" s="72" t="s">
        <v>1637</v>
      </c>
      <c r="T145" s="57" t="s">
        <v>64</v>
      </c>
      <c r="U145" s="39"/>
    </row>
    <row r="146" spans="3:22" ht="63.75" x14ac:dyDescent="0.25">
      <c r="C146" s="57" t="s">
        <v>368</v>
      </c>
      <c r="E146" s="58">
        <v>147</v>
      </c>
      <c r="G146" s="57" t="s">
        <v>369</v>
      </c>
      <c r="H146" s="57" t="s">
        <v>12</v>
      </c>
      <c r="I146" s="57">
        <v>43</v>
      </c>
      <c r="J146" s="57" t="s">
        <v>379</v>
      </c>
      <c r="K146" s="57">
        <v>9</v>
      </c>
      <c r="L146" s="39" t="s">
        <v>430</v>
      </c>
      <c r="M146" s="39"/>
      <c r="N146" s="39" t="s">
        <v>483</v>
      </c>
      <c r="P146" s="80" t="s">
        <v>49</v>
      </c>
      <c r="Q146" s="39" t="s">
        <v>1715</v>
      </c>
      <c r="R146" s="72" t="s">
        <v>1637</v>
      </c>
      <c r="T146" s="57" t="s">
        <v>64</v>
      </c>
      <c r="U146" s="39"/>
    </row>
    <row r="147" spans="3:22" ht="25.5" x14ac:dyDescent="0.25">
      <c r="C147" s="57" t="s">
        <v>48</v>
      </c>
      <c r="D147" s="58"/>
      <c r="E147" s="58">
        <v>53</v>
      </c>
      <c r="F147" s="58"/>
      <c r="G147" s="57" t="s">
        <v>27</v>
      </c>
      <c r="H147" s="63" t="s">
        <v>12</v>
      </c>
      <c r="I147" s="63">
        <v>43</v>
      </c>
      <c r="J147" s="64" t="s">
        <v>210</v>
      </c>
      <c r="K147" s="63">
        <v>10</v>
      </c>
      <c r="L147" s="39" t="s">
        <v>211</v>
      </c>
      <c r="M147" s="39"/>
      <c r="N147" s="39" t="s">
        <v>212</v>
      </c>
      <c r="O147" s="39"/>
      <c r="R147" s="72" t="s">
        <v>1637</v>
      </c>
      <c r="T147" s="57" t="s">
        <v>69</v>
      </c>
      <c r="U147" s="39"/>
      <c r="V147" s="57" t="s">
        <v>56</v>
      </c>
    </row>
    <row r="148" spans="3:22" ht="51" x14ac:dyDescent="0.25">
      <c r="C148" s="57" t="s">
        <v>1365</v>
      </c>
      <c r="E148" s="58">
        <v>684</v>
      </c>
      <c r="G148" s="57" t="s">
        <v>514</v>
      </c>
      <c r="H148" s="57" t="s">
        <v>12</v>
      </c>
      <c r="I148" s="57">
        <v>43</v>
      </c>
      <c r="J148" s="57" t="s">
        <v>210</v>
      </c>
      <c r="K148" s="57">
        <v>18</v>
      </c>
      <c r="L148" s="39" t="s">
        <v>1454</v>
      </c>
      <c r="M148" s="39"/>
      <c r="R148" s="72" t="s">
        <v>1637</v>
      </c>
      <c r="T148" s="57" t="s">
        <v>69</v>
      </c>
      <c r="U148" s="39"/>
      <c r="V148" s="57" t="s">
        <v>56</v>
      </c>
    </row>
    <row r="149" spans="3:22" ht="25.5" x14ac:dyDescent="0.25">
      <c r="C149" s="57" t="s">
        <v>1152</v>
      </c>
      <c r="E149" s="58">
        <v>567</v>
      </c>
      <c r="G149" s="57" t="s">
        <v>743</v>
      </c>
      <c r="H149" s="57" t="s">
        <v>0</v>
      </c>
      <c r="I149" s="57">
        <v>43</v>
      </c>
      <c r="J149" s="57" t="s">
        <v>210</v>
      </c>
      <c r="K149" s="57">
        <v>25</v>
      </c>
      <c r="L149" s="39" t="s">
        <v>1154</v>
      </c>
      <c r="M149" s="39"/>
      <c r="N149" s="39" t="s">
        <v>1154</v>
      </c>
      <c r="R149" s="70"/>
      <c r="T149" s="57" t="s">
        <v>69</v>
      </c>
      <c r="U149" s="39"/>
      <c r="V149" s="57" t="s">
        <v>1718</v>
      </c>
    </row>
    <row r="150" spans="3:22" ht="51" x14ac:dyDescent="0.25">
      <c r="C150" s="57" t="s">
        <v>10</v>
      </c>
      <c r="E150" s="58">
        <v>7</v>
      </c>
      <c r="G150" s="57" t="s">
        <v>11</v>
      </c>
      <c r="H150" s="57" t="s">
        <v>12</v>
      </c>
      <c r="I150" s="57">
        <v>43</v>
      </c>
      <c r="J150" s="59" t="s">
        <v>93</v>
      </c>
      <c r="K150" s="57">
        <v>28</v>
      </c>
      <c r="L150" s="39" t="s">
        <v>124</v>
      </c>
      <c r="M150" s="39"/>
      <c r="N150" s="39" t="s">
        <v>125</v>
      </c>
      <c r="R150" s="72" t="s">
        <v>1637</v>
      </c>
      <c r="T150" s="57" t="s">
        <v>69</v>
      </c>
      <c r="U150" s="39"/>
      <c r="V150" s="57" t="s">
        <v>81</v>
      </c>
    </row>
    <row r="151" spans="3:22" ht="89.25" x14ac:dyDescent="0.25">
      <c r="C151" s="57" t="s">
        <v>1365</v>
      </c>
      <c r="E151" s="58">
        <v>686</v>
      </c>
      <c r="G151" s="57" t="s">
        <v>514</v>
      </c>
      <c r="H151" s="57" t="s">
        <v>0</v>
      </c>
      <c r="I151" s="57">
        <v>44</v>
      </c>
      <c r="J151" s="57" t="s">
        <v>210</v>
      </c>
      <c r="K151" s="57">
        <v>3</v>
      </c>
      <c r="L151" s="39" t="s">
        <v>1456</v>
      </c>
      <c r="M151" s="39"/>
      <c r="N151" s="39" t="s">
        <v>1377</v>
      </c>
      <c r="P151" s="57" t="s">
        <v>50</v>
      </c>
      <c r="Q151" s="39" t="s">
        <v>1771</v>
      </c>
      <c r="R151" s="70"/>
      <c r="T151" s="57" t="s">
        <v>65</v>
      </c>
      <c r="U151" s="39"/>
    </row>
    <row r="152" spans="3:22" ht="38.25" x14ac:dyDescent="0.25">
      <c r="C152" s="57" t="s">
        <v>1167</v>
      </c>
      <c r="E152" s="58">
        <v>600</v>
      </c>
      <c r="G152" s="57" t="s">
        <v>743</v>
      </c>
      <c r="H152" s="57" t="s">
        <v>12</v>
      </c>
      <c r="I152" s="57">
        <v>44</v>
      </c>
      <c r="J152" s="57" t="s">
        <v>213</v>
      </c>
      <c r="K152" s="57">
        <v>11</v>
      </c>
      <c r="L152" s="39" t="s">
        <v>1285</v>
      </c>
      <c r="M152" s="39"/>
      <c r="N152" s="39" t="s">
        <v>13</v>
      </c>
      <c r="P152" s="57" t="s">
        <v>52</v>
      </c>
      <c r="Q152" s="39" t="s">
        <v>1731</v>
      </c>
      <c r="R152" s="72" t="s">
        <v>1637</v>
      </c>
      <c r="T152" s="57" t="s">
        <v>64</v>
      </c>
      <c r="U152" s="39"/>
    </row>
    <row r="153" spans="3:22" x14ac:dyDescent="0.25">
      <c r="C153" s="57" t="s">
        <v>742</v>
      </c>
      <c r="E153" s="58">
        <v>319</v>
      </c>
      <c r="G153" s="57" t="s">
        <v>743</v>
      </c>
      <c r="H153" s="57" t="s">
        <v>0</v>
      </c>
      <c r="I153" s="57">
        <v>44</v>
      </c>
      <c r="J153" s="57" t="s">
        <v>210</v>
      </c>
      <c r="K153" s="57">
        <v>15</v>
      </c>
      <c r="L153" s="39" t="s">
        <v>856</v>
      </c>
      <c r="M153" s="39"/>
      <c r="N153" s="39" t="s">
        <v>811</v>
      </c>
      <c r="P153" s="80" t="s">
        <v>49</v>
      </c>
      <c r="R153" s="70"/>
      <c r="T153" s="57" t="s">
        <v>64</v>
      </c>
      <c r="U153" s="39"/>
    </row>
    <row r="154" spans="3:22" ht="178.5" x14ac:dyDescent="0.25">
      <c r="C154" s="57" t="s">
        <v>1167</v>
      </c>
      <c r="E154" s="58">
        <v>601</v>
      </c>
      <c r="G154" s="57" t="s">
        <v>743</v>
      </c>
      <c r="H154" s="57" t="s">
        <v>12</v>
      </c>
      <c r="I154" s="57">
        <v>44</v>
      </c>
      <c r="J154" s="57" t="s">
        <v>213</v>
      </c>
      <c r="K154" s="57">
        <v>17</v>
      </c>
      <c r="L154" s="39" t="s">
        <v>1286</v>
      </c>
      <c r="M154" s="39"/>
      <c r="N154" s="39" t="s">
        <v>1204</v>
      </c>
      <c r="P154" s="57" t="s">
        <v>52</v>
      </c>
      <c r="Q154" s="39" t="s">
        <v>1732</v>
      </c>
      <c r="R154" s="72" t="s">
        <v>1637</v>
      </c>
      <c r="T154" s="57" t="s">
        <v>64</v>
      </c>
      <c r="U154" s="39"/>
    </row>
    <row r="155" spans="3:22" ht="76.5" x14ac:dyDescent="0.25">
      <c r="C155" s="57" t="s">
        <v>1167</v>
      </c>
      <c r="E155" s="58">
        <v>602</v>
      </c>
      <c r="G155" s="57" t="s">
        <v>743</v>
      </c>
      <c r="H155" s="57" t="s">
        <v>12</v>
      </c>
      <c r="I155" s="57">
        <v>44</v>
      </c>
      <c r="J155" s="57" t="s">
        <v>213</v>
      </c>
      <c r="K155" s="57">
        <v>23</v>
      </c>
      <c r="L155" s="39" t="s">
        <v>1287</v>
      </c>
      <c r="M155" s="39"/>
      <c r="N155" s="39" t="s">
        <v>13</v>
      </c>
      <c r="P155" s="57" t="s">
        <v>52</v>
      </c>
      <c r="Q155" s="39" t="s">
        <v>1733</v>
      </c>
      <c r="R155" s="72" t="s">
        <v>1637</v>
      </c>
      <c r="T155" s="57" t="s">
        <v>64</v>
      </c>
      <c r="U155" s="39"/>
    </row>
    <row r="156" spans="3:22" ht="25.5" x14ac:dyDescent="0.25">
      <c r="C156" s="57" t="s">
        <v>48</v>
      </c>
      <c r="E156" s="58">
        <v>54</v>
      </c>
      <c r="G156" s="57" t="s">
        <v>27</v>
      </c>
      <c r="H156" s="57" t="s">
        <v>0</v>
      </c>
      <c r="I156" s="57">
        <v>44</v>
      </c>
      <c r="J156" s="57" t="s">
        <v>213</v>
      </c>
      <c r="K156" s="57">
        <v>24</v>
      </c>
      <c r="L156" s="39" t="s">
        <v>214</v>
      </c>
      <c r="M156" s="39"/>
      <c r="N156" s="39" t="s">
        <v>215</v>
      </c>
      <c r="P156" s="57" t="s">
        <v>52</v>
      </c>
      <c r="Q156" s="39" t="s">
        <v>1769</v>
      </c>
      <c r="R156" s="70"/>
      <c r="T156" s="57" t="s">
        <v>64</v>
      </c>
      <c r="U156" s="39"/>
    </row>
    <row r="157" spans="3:22" ht="38.25" x14ac:dyDescent="0.25">
      <c r="C157" s="57" t="s">
        <v>1167</v>
      </c>
      <c r="E157" s="58">
        <v>603</v>
      </c>
      <c r="G157" s="57" t="s">
        <v>743</v>
      </c>
      <c r="H157" s="57" t="s">
        <v>12</v>
      </c>
      <c r="I157" s="57">
        <v>44</v>
      </c>
      <c r="J157" s="57" t="s">
        <v>213</v>
      </c>
      <c r="K157" s="57">
        <v>30</v>
      </c>
      <c r="L157" s="39" t="s">
        <v>1288</v>
      </c>
      <c r="M157" s="39"/>
      <c r="N157" s="39" t="s">
        <v>13</v>
      </c>
      <c r="P157" s="57" t="s">
        <v>50</v>
      </c>
      <c r="Q157" s="39" t="s">
        <v>1734</v>
      </c>
      <c r="R157" s="72" t="s">
        <v>1637</v>
      </c>
      <c r="T157" s="57" t="s">
        <v>65</v>
      </c>
      <c r="U157" s="39"/>
    </row>
    <row r="158" spans="3:22" x14ac:dyDescent="0.25">
      <c r="C158" s="57" t="s">
        <v>513</v>
      </c>
      <c r="E158" s="58">
        <v>201</v>
      </c>
      <c r="G158" s="57" t="s">
        <v>514</v>
      </c>
      <c r="H158" s="57" t="s">
        <v>0</v>
      </c>
      <c r="I158" s="57">
        <v>44</v>
      </c>
      <c r="J158" s="59" t="s">
        <v>213</v>
      </c>
      <c r="K158" s="57">
        <v>31</v>
      </c>
      <c r="L158" s="39" t="s">
        <v>553</v>
      </c>
      <c r="M158" s="39"/>
      <c r="N158" s="39" t="s">
        <v>615</v>
      </c>
      <c r="P158" s="80" t="s">
        <v>49</v>
      </c>
      <c r="R158" s="70"/>
      <c r="T158" s="57" t="s">
        <v>64</v>
      </c>
      <c r="U158" s="39"/>
    </row>
    <row r="159" spans="3:22" ht="153" x14ac:dyDescent="0.25">
      <c r="C159" s="57" t="s">
        <v>1125</v>
      </c>
      <c r="E159" s="58">
        <v>562</v>
      </c>
      <c r="G159" s="57" t="s">
        <v>1126</v>
      </c>
      <c r="H159" s="57" t="s">
        <v>12</v>
      </c>
      <c r="I159" s="57">
        <v>44</v>
      </c>
      <c r="J159" s="57" t="s">
        <v>213</v>
      </c>
      <c r="K159" s="57">
        <v>33</v>
      </c>
      <c r="L159" s="39" t="s">
        <v>1150</v>
      </c>
      <c r="M159" s="39"/>
      <c r="N159" s="39" t="s">
        <v>1137</v>
      </c>
      <c r="R159" s="72" t="s">
        <v>1637</v>
      </c>
      <c r="T159" s="57" t="s">
        <v>69</v>
      </c>
      <c r="U159" s="39"/>
      <c r="V159" s="57" t="s">
        <v>1718</v>
      </c>
    </row>
    <row r="160" spans="3:22" ht="63.75" x14ac:dyDescent="0.25">
      <c r="C160" s="57" t="s">
        <v>1167</v>
      </c>
      <c r="E160" s="58">
        <v>604</v>
      </c>
      <c r="G160" s="57" t="s">
        <v>743</v>
      </c>
      <c r="H160" s="57" t="s">
        <v>12</v>
      </c>
      <c r="I160" s="57">
        <v>45</v>
      </c>
      <c r="J160" s="57" t="s">
        <v>213</v>
      </c>
      <c r="K160" s="57">
        <v>1</v>
      </c>
      <c r="L160" s="39" t="s">
        <v>1289</v>
      </c>
      <c r="M160" s="39"/>
      <c r="N160" s="39" t="s">
        <v>1205</v>
      </c>
      <c r="R160" s="72" t="s">
        <v>1637</v>
      </c>
      <c r="T160" s="57" t="s">
        <v>69</v>
      </c>
      <c r="U160" s="39"/>
      <c r="V160" s="57" t="s">
        <v>1648</v>
      </c>
    </row>
    <row r="161" spans="3:22" ht="25.5" x14ac:dyDescent="0.25">
      <c r="C161" s="57" t="s">
        <v>1365</v>
      </c>
      <c r="E161" s="58">
        <v>687</v>
      </c>
      <c r="G161" s="57" t="s">
        <v>514</v>
      </c>
      <c r="H161" s="57" t="s">
        <v>12</v>
      </c>
      <c r="I161" s="57">
        <v>45</v>
      </c>
      <c r="J161" s="57" t="s">
        <v>96</v>
      </c>
      <c r="K161" s="57">
        <v>14</v>
      </c>
      <c r="L161" s="39" t="s">
        <v>1457</v>
      </c>
      <c r="M161" s="39"/>
      <c r="N161" s="39" t="s">
        <v>1378</v>
      </c>
      <c r="R161" s="72" t="s">
        <v>1637</v>
      </c>
      <c r="T161" s="57" t="s">
        <v>69</v>
      </c>
      <c r="U161" s="39"/>
      <c r="V161" s="57" t="s">
        <v>1718</v>
      </c>
    </row>
    <row r="162" spans="3:22" ht="38.25" x14ac:dyDescent="0.25">
      <c r="C162" s="57" t="s">
        <v>1167</v>
      </c>
      <c r="E162" s="58">
        <v>606</v>
      </c>
      <c r="G162" s="57" t="s">
        <v>743</v>
      </c>
      <c r="H162" s="57" t="s">
        <v>12</v>
      </c>
      <c r="I162" s="57">
        <v>45</v>
      </c>
      <c r="J162" s="57" t="s">
        <v>96</v>
      </c>
      <c r="K162" s="57">
        <v>17</v>
      </c>
      <c r="L162" s="39" t="s">
        <v>1291</v>
      </c>
      <c r="M162" s="39"/>
      <c r="N162" s="39" t="s">
        <v>1206</v>
      </c>
      <c r="R162" s="72" t="s">
        <v>1637</v>
      </c>
      <c r="T162" s="57" t="s">
        <v>69</v>
      </c>
      <c r="U162" s="39"/>
      <c r="V162" s="57" t="s">
        <v>56</v>
      </c>
    </row>
    <row r="163" spans="3:22" ht="63.75" x14ac:dyDescent="0.25">
      <c r="C163" s="57" t="s">
        <v>368</v>
      </c>
      <c r="E163" s="58">
        <v>154</v>
      </c>
      <c r="G163" s="57" t="s">
        <v>369</v>
      </c>
      <c r="H163" s="57" t="s">
        <v>12</v>
      </c>
      <c r="I163" s="57">
        <v>45</v>
      </c>
      <c r="J163" s="57" t="s">
        <v>96</v>
      </c>
      <c r="K163" s="57">
        <v>28</v>
      </c>
      <c r="L163" s="39" t="s">
        <v>437</v>
      </c>
      <c r="M163" s="39"/>
      <c r="N163" s="39" t="s">
        <v>490</v>
      </c>
      <c r="P163" s="80" t="s">
        <v>49</v>
      </c>
      <c r="Q163" s="39" t="s">
        <v>1715</v>
      </c>
      <c r="R163" s="72" t="s">
        <v>1637</v>
      </c>
      <c r="T163" s="57" t="s">
        <v>64</v>
      </c>
      <c r="U163" s="39"/>
    </row>
    <row r="164" spans="3:22" ht="165.75" x14ac:dyDescent="0.25">
      <c r="C164" s="57" t="s">
        <v>1075</v>
      </c>
      <c r="E164" s="58">
        <v>531</v>
      </c>
      <c r="G164" s="57" t="s">
        <v>1076</v>
      </c>
      <c r="H164" s="57" t="s">
        <v>12</v>
      </c>
      <c r="I164" s="57">
        <v>45</v>
      </c>
      <c r="J164" s="57" t="s">
        <v>213</v>
      </c>
      <c r="K164" s="57" t="s">
        <v>1078</v>
      </c>
      <c r="L164" s="39" t="s">
        <v>1108</v>
      </c>
      <c r="M164" s="39"/>
      <c r="N164" s="39" t="s">
        <v>1087</v>
      </c>
      <c r="R164" s="72" t="s">
        <v>1637</v>
      </c>
      <c r="T164" s="57" t="s">
        <v>69</v>
      </c>
      <c r="U164" s="39"/>
      <c r="V164" s="57" t="s">
        <v>56</v>
      </c>
    </row>
    <row r="165" spans="3:22" x14ac:dyDescent="0.25">
      <c r="C165" s="57" t="s">
        <v>513</v>
      </c>
      <c r="E165" s="58">
        <v>202</v>
      </c>
      <c r="G165" s="57" t="s">
        <v>514</v>
      </c>
      <c r="H165" s="57" t="s">
        <v>0</v>
      </c>
      <c r="I165" s="57">
        <v>46</v>
      </c>
      <c r="J165" s="59" t="s">
        <v>96</v>
      </c>
      <c r="K165" s="57">
        <v>9</v>
      </c>
      <c r="L165" s="39" t="s">
        <v>554</v>
      </c>
      <c r="M165" s="39"/>
      <c r="N165" s="39" t="s">
        <v>615</v>
      </c>
      <c r="P165" s="80" t="s">
        <v>49</v>
      </c>
      <c r="R165" s="70"/>
      <c r="T165" s="57" t="s">
        <v>64</v>
      </c>
      <c r="U165" s="39"/>
    </row>
    <row r="166" spans="3:22" ht="76.5" x14ac:dyDescent="0.25">
      <c r="C166" s="57" t="s">
        <v>1167</v>
      </c>
      <c r="E166" s="58">
        <v>605</v>
      </c>
      <c r="G166" s="57" t="s">
        <v>743</v>
      </c>
      <c r="H166" s="57" t="s">
        <v>12</v>
      </c>
      <c r="I166" s="57">
        <v>46</v>
      </c>
      <c r="J166" s="57" t="s">
        <v>1172</v>
      </c>
      <c r="K166" s="57">
        <v>11</v>
      </c>
      <c r="L166" s="39" t="s">
        <v>1290</v>
      </c>
      <c r="M166" s="39"/>
      <c r="N166" s="39" t="s">
        <v>13</v>
      </c>
      <c r="R166" s="72" t="s">
        <v>1637</v>
      </c>
      <c r="T166" s="57" t="s">
        <v>69</v>
      </c>
      <c r="U166" s="39"/>
      <c r="V166" s="57" t="s">
        <v>56</v>
      </c>
    </row>
    <row r="167" spans="3:22" ht="51" x14ac:dyDescent="0.25">
      <c r="C167" s="57" t="s">
        <v>1167</v>
      </c>
      <c r="E167" s="58">
        <v>607</v>
      </c>
      <c r="G167" s="57" t="s">
        <v>743</v>
      </c>
      <c r="H167" s="57" t="s">
        <v>12</v>
      </c>
      <c r="I167" s="57">
        <v>46</v>
      </c>
      <c r="J167" s="57" t="s">
        <v>96</v>
      </c>
      <c r="K167" s="57">
        <v>14</v>
      </c>
      <c r="L167" s="39" t="s">
        <v>1292</v>
      </c>
      <c r="M167" s="39"/>
      <c r="N167" s="39" t="s">
        <v>1207</v>
      </c>
      <c r="R167" s="70" t="s">
        <v>1636</v>
      </c>
      <c r="T167" s="57" t="s">
        <v>69</v>
      </c>
      <c r="U167" s="39"/>
      <c r="V167" s="57" t="s">
        <v>56</v>
      </c>
    </row>
    <row r="168" spans="3:22" ht="76.5" x14ac:dyDescent="0.25">
      <c r="C168" s="57" t="s">
        <v>1365</v>
      </c>
      <c r="E168" s="58">
        <v>688</v>
      </c>
      <c r="G168" s="57" t="s">
        <v>514</v>
      </c>
      <c r="H168" s="57" t="s">
        <v>12</v>
      </c>
      <c r="I168" s="57">
        <v>46</v>
      </c>
      <c r="J168" s="57" t="s">
        <v>96</v>
      </c>
      <c r="K168" s="57">
        <v>17</v>
      </c>
      <c r="L168" s="39" t="s">
        <v>1458</v>
      </c>
      <c r="M168" s="39"/>
      <c r="N168" s="39" t="s">
        <v>1379</v>
      </c>
      <c r="P168" s="57" t="s">
        <v>50</v>
      </c>
      <c r="Q168" s="39" t="s">
        <v>1734</v>
      </c>
      <c r="R168" s="70" t="s">
        <v>1636</v>
      </c>
      <c r="T168" s="57" t="s">
        <v>65</v>
      </c>
      <c r="U168" s="39"/>
    </row>
    <row r="169" spans="3:22" x14ac:dyDescent="0.25">
      <c r="C169" s="57" t="s">
        <v>513</v>
      </c>
      <c r="E169" s="58">
        <v>203</v>
      </c>
      <c r="G169" s="57" t="s">
        <v>514</v>
      </c>
      <c r="H169" s="57" t="s">
        <v>0</v>
      </c>
      <c r="I169" s="57">
        <v>46</v>
      </c>
      <c r="J169" s="59" t="s">
        <v>96</v>
      </c>
      <c r="K169" s="57">
        <v>18</v>
      </c>
      <c r="L169" s="39" t="s">
        <v>554</v>
      </c>
      <c r="M169" s="39"/>
      <c r="N169" s="39" t="s">
        <v>615</v>
      </c>
      <c r="P169" s="80" t="s">
        <v>49</v>
      </c>
      <c r="R169" s="70"/>
      <c r="T169" s="57" t="s">
        <v>64</v>
      </c>
      <c r="U169" s="39"/>
    </row>
    <row r="170" spans="3:22" ht="89.25" x14ac:dyDescent="0.25">
      <c r="C170" s="57" t="s">
        <v>10</v>
      </c>
      <c r="D170" s="58"/>
      <c r="E170" s="58">
        <v>11</v>
      </c>
      <c r="F170" s="58"/>
      <c r="G170" s="57" t="s">
        <v>11</v>
      </c>
      <c r="H170" s="57" t="s">
        <v>12</v>
      </c>
      <c r="I170" s="57">
        <v>46</v>
      </c>
      <c r="J170" s="59" t="s">
        <v>96</v>
      </c>
      <c r="K170" s="57">
        <v>22</v>
      </c>
      <c r="L170" s="39" t="s">
        <v>132</v>
      </c>
      <c r="M170" s="39"/>
      <c r="N170" s="39" t="s">
        <v>133</v>
      </c>
      <c r="P170" s="57" t="s">
        <v>50</v>
      </c>
      <c r="Q170" s="39" t="s">
        <v>1735</v>
      </c>
      <c r="R170" s="70" t="s">
        <v>1636</v>
      </c>
      <c r="T170" s="57" t="s">
        <v>65</v>
      </c>
      <c r="U170" s="39"/>
    </row>
    <row r="171" spans="3:22" ht="191.25" x14ac:dyDescent="0.25">
      <c r="C171" s="57" t="s">
        <v>1365</v>
      </c>
      <c r="E171" s="58">
        <v>689</v>
      </c>
      <c r="G171" s="57" t="s">
        <v>514</v>
      </c>
      <c r="H171" s="57" t="s">
        <v>12</v>
      </c>
      <c r="I171" s="57">
        <v>48</v>
      </c>
      <c r="J171" s="57" t="s">
        <v>216</v>
      </c>
      <c r="K171" s="57">
        <v>13</v>
      </c>
      <c r="L171" s="39" t="s">
        <v>1459</v>
      </c>
      <c r="M171" s="39"/>
      <c r="N171" s="39" t="s">
        <v>1380</v>
      </c>
      <c r="R171" s="70" t="s">
        <v>1636</v>
      </c>
      <c r="T171" s="57" t="s">
        <v>69</v>
      </c>
      <c r="U171" s="39"/>
      <c r="V171" s="57" t="s">
        <v>56</v>
      </c>
    </row>
    <row r="172" spans="3:22" ht="25.5" x14ac:dyDescent="0.25">
      <c r="C172" s="57" t="s">
        <v>1167</v>
      </c>
      <c r="E172" s="58">
        <v>609</v>
      </c>
      <c r="G172" s="57" t="s">
        <v>743</v>
      </c>
      <c r="H172" s="57" t="s">
        <v>12</v>
      </c>
      <c r="I172" s="57">
        <v>48</v>
      </c>
      <c r="J172" s="57" t="s">
        <v>216</v>
      </c>
      <c r="K172" s="57">
        <v>15</v>
      </c>
      <c r="L172" s="39" t="s">
        <v>1294</v>
      </c>
      <c r="M172" s="39"/>
      <c r="N172" s="39" t="s">
        <v>1209</v>
      </c>
      <c r="R172" s="70" t="s">
        <v>1636</v>
      </c>
      <c r="T172" s="57" t="s">
        <v>69</v>
      </c>
      <c r="U172" s="39"/>
      <c r="V172" s="57" t="s">
        <v>56</v>
      </c>
    </row>
    <row r="173" spans="3:22" ht="25.5" x14ac:dyDescent="0.25">
      <c r="C173" s="57" t="s">
        <v>48</v>
      </c>
      <c r="D173" s="58"/>
      <c r="E173" s="58">
        <v>55</v>
      </c>
      <c r="F173" s="58"/>
      <c r="G173" s="57" t="s">
        <v>27</v>
      </c>
      <c r="H173" s="57" t="s">
        <v>0</v>
      </c>
      <c r="I173" s="57">
        <v>48</v>
      </c>
      <c r="J173" s="57" t="s">
        <v>216</v>
      </c>
      <c r="K173" s="57">
        <v>17</v>
      </c>
      <c r="L173" s="39" t="s">
        <v>217</v>
      </c>
      <c r="M173" s="39"/>
      <c r="N173" s="39" t="s">
        <v>218</v>
      </c>
      <c r="P173" s="57" t="s">
        <v>52</v>
      </c>
      <c r="Q173" s="39" t="s">
        <v>1770</v>
      </c>
      <c r="R173" s="70"/>
      <c r="T173" s="57" t="s">
        <v>64</v>
      </c>
      <c r="U173" s="39"/>
    </row>
    <row r="174" spans="3:22" ht="76.5" x14ac:dyDescent="0.25">
      <c r="C174" s="57" t="s">
        <v>1167</v>
      </c>
      <c r="E174" s="58">
        <v>608</v>
      </c>
      <c r="G174" s="57" t="s">
        <v>743</v>
      </c>
      <c r="H174" s="57" t="s">
        <v>12</v>
      </c>
      <c r="I174" s="57">
        <v>48</v>
      </c>
      <c r="J174" s="57" t="s">
        <v>96</v>
      </c>
      <c r="K174" s="57">
        <v>26</v>
      </c>
      <c r="L174" s="39" t="s">
        <v>1293</v>
      </c>
      <c r="M174" s="39"/>
      <c r="N174" s="39" t="s">
        <v>1208</v>
      </c>
      <c r="R174" s="70" t="s">
        <v>1636</v>
      </c>
      <c r="T174" s="57" t="s">
        <v>69</v>
      </c>
      <c r="U174" s="39"/>
      <c r="V174" s="57" t="s">
        <v>75</v>
      </c>
    </row>
    <row r="175" spans="3:22" ht="38.25" x14ac:dyDescent="0.25">
      <c r="C175" s="57" t="s">
        <v>1365</v>
      </c>
      <c r="E175" s="58">
        <v>690</v>
      </c>
      <c r="G175" s="57" t="s">
        <v>514</v>
      </c>
      <c r="H175" s="57" t="s">
        <v>12</v>
      </c>
      <c r="I175" s="57">
        <v>48</v>
      </c>
      <c r="J175" s="57" t="s">
        <v>216</v>
      </c>
      <c r="K175" s="57">
        <v>26</v>
      </c>
      <c r="L175" s="39" t="s">
        <v>1460</v>
      </c>
      <c r="M175" s="39"/>
      <c r="P175" s="57" t="s">
        <v>52</v>
      </c>
      <c r="Q175" s="39" t="s">
        <v>1736</v>
      </c>
      <c r="R175" s="70" t="s">
        <v>1636</v>
      </c>
      <c r="T175" s="57" t="s">
        <v>64</v>
      </c>
      <c r="U175" s="39"/>
    </row>
    <row r="176" spans="3:22" ht="25.5" x14ac:dyDescent="0.25">
      <c r="C176" s="57" t="s">
        <v>986</v>
      </c>
      <c r="E176" s="58">
        <v>527</v>
      </c>
      <c r="G176" s="57" t="s">
        <v>987</v>
      </c>
      <c r="H176" s="57" t="s">
        <v>0</v>
      </c>
      <c r="I176" s="57">
        <v>48</v>
      </c>
      <c r="J176" s="57" t="s">
        <v>995</v>
      </c>
      <c r="K176" s="57">
        <v>31</v>
      </c>
      <c r="L176" s="39" t="s">
        <v>1073</v>
      </c>
      <c r="M176" s="39"/>
      <c r="N176" s="39" t="s">
        <v>1031</v>
      </c>
      <c r="P176" s="80" t="s">
        <v>49</v>
      </c>
      <c r="R176" s="70"/>
      <c r="T176" s="57" t="s">
        <v>64</v>
      </c>
      <c r="U176" s="39" t="s">
        <v>1768</v>
      </c>
    </row>
    <row r="177" spans="3:22" ht="25.5" customHeight="1" x14ac:dyDescent="0.25">
      <c r="C177" s="57" t="s">
        <v>1167</v>
      </c>
      <c r="E177" s="58">
        <v>611</v>
      </c>
      <c r="G177" s="57" t="s">
        <v>743</v>
      </c>
      <c r="H177" s="57" t="s">
        <v>12</v>
      </c>
      <c r="I177" s="57">
        <v>49</v>
      </c>
      <c r="J177" s="57" t="s">
        <v>748</v>
      </c>
      <c r="K177" s="57">
        <v>7</v>
      </c>
      <c r="L177" s="39" t="s">
        <v>1296</v>
      </c>
      <c r="M177" s="39"/>
      <c r="N177" s="39" t="s">
        <v>1211</v>
      </c>
      <c r="R177" s="70" t="s">
        <v>1636</v>
      </c>
      <c r="T177" s="57" t="s">
        <v>69</v>
      </c>
      <c r="V177" s="57" t="s">
        <v>77</v>
      </c>
    </row>
    <row r="178" spans="3:22" ht="38.25" x14ac:dyDescent="0.25">
      <c r="C178" s="58" t="s">
        <v>48</v>
      </c>
      <c r="D178" s="58"/>
      <c r="E178" s="58">
        <v>56</v>
      </c>
      <c r="F178" s="58"/>
      <c r="G178" s="58" t="s">
        <v>27</v>
      </c>
      <c r="H178" s="58" t="s">
        <v>12</v>
      </c>
      <c r="I178" s="58">
        <v>49</v>
      </c>
      <c r="J178" s="62" t="s">
        <v>95</v>
      </c>
      <c r="K178" s="58">
        <v>18</v>
      </c>
      <c r="L178" s="39" t="s">
        <v>219</v>
      </c>
      <c r="M178" s="39"/>
      <c r="N178" s="39" t="s">
        <v>220</v>
      </c>
      <c r="O178" s="45"/>
      <c r="R178" s="70" t="s">
        <v>1636</v>
      </c>
      <c r="T178" s="57" t="s">
        <v>69</v>
      </c>
      <c r="U178" s="39"/>
      <c r="V178" s="57" t="s">
        <v>56</v>
      </c>
    </row>
    <row r="179" spans="3:22" ht="25.5" customHeight="1" x14ac:dyDescent="0.2">
      <c r="C179" s="57" t="s">
        <v>10</v>
      </c>
      <c r="D179" s="58"/>
      <c r="E179" s="58">
        <v>9</v>
      </c>
      <c r="F179" s="58"/>
      <c r="G179" s="57" t="s">
        <v>11</v>
      </c>
      <c r="H179" s="57" t="s">
        <v>12</v>
      </c>
      <c r="I179" s="57">
        <v>49</v>
      </c>
      <c r="J179" s="59" t="s">
        <v>95</v>
      </c>
      <c r="K179" s="57">
        <v>21</v>
      </c>
      <c r="L179" s="39" t="s">
        <v>128</v>
      </c>
      <c r="M179" s="39"/>
      <c r="N179" s="39" t="s">
        <v>129</v>
      </c>
      <c r="O179" s="45"/>
      <c r="Q179" s="52"/>
      <c r="R179" s="70" t="s">
        <v>1636</v>
      </c>
      <c r="T179" s="57" t="s">
        <v>69</v>
      </c>
      <c r="U179" s="52"/>
      <c r="V179" s="57" t="s">
        <v>56</v>
      </c>
    </row>
    <row r="180" spans="3:22" ht="51" x14ac:dyDescent="0.25">
      <c r="C180" s="57" t="s">
        <v>1167</v>
      </c>
      <c r="E180" s="58">
        <v>610</v>
      </c>
      <c r="G180" s="57" t="s">
        <v>743</v>
      </c>
      <c r="H180" s="57" t="s">
        <v>12</v>
      </c>
      <c r="I180" s="57">
        <v>49</v>
      </c>
      <c r="J180" s="57" t="s">
        <v>95</v>
      </c>
      <c r="K180" s="57">
        <v>24</v>
      </c>
      <c r="L180" s="39" t="s">
        <v>1295</v>
      </c>
      <c r="M180" s="39"/>
      <c r="N180" s="39" t="s">
        <v>1210</v>
      </c>
      <c r="P180" s="57" t="s">
        <v>52</v>
      </c>
      <c r="Q180" s="39" t="s">
        <v>1737</v>
      </c>
      <c r="R180" s="70" t="s">
        <v>1636</v>
      </c>
      <c r="T180" s="57" t="s">
        <v>64</v>
      </c>
      <c r="U180" s="39"/>
    </row>
    <row r="181" spans="3:22" ht="25.5" x14ac:dyDescent="0.25">
      <c r="C181" s="57" t="s">
        <v>10</v>
      </c>
      <c r="D181" s="58"/>
      <c r="E181" s="58">
        <v>10</v>
      </c>
      <c r="F181" s="58"/>
      <c r="G181" s="57" t="s">
        <v>11</v>
      </c>
      <c r="H181" s="57" t="s">
        <v>12</v>
      </c>
      <c r="I181" s="57">
        <v>49</v>
      </c>
      <c r="J181" s="59" t="s">
        <v>95</v>
      </c>
      <c r="K181" s="57">
        <v>28</v>
      </c>
      <c r="L181" s="39" t="s">
        <v>130</v>
      </c>
      <c r="M181" s="39"/>
      <c r="N181" s="39" t="s">
        <v>131</v>
      </c>
      <c r="O181" s="45"/>
      <c r="R181" s="70" t="s">
        <v>1636</v>
      </c>
      <c r="T181" s="57" t="s">
        <v>69</v>
      </c>
      <c r="U181" s="39"/>
      <c r="V181" s="57" t="s">
        <v>56</v>
      </c>
    </row>
    <row r="182" spans="3:22" ht="178.5" x14ac:dyDescent="0.25">
      <c r="C182" s="57" t="s">
        <v>1125</v>
      </c>
      <c r="E182" s="58">
        <v>563</v>
      </c>
      <c r="G182" s="57" t="s">
        <v>1126</v>
      </c>
      <c r="H182" s="57" t="s">
        <v>12</v>
      </c>
      <c r="I182" s="57">
        <v>49</v>
      </c>
      <c r="J182" s="57" t="s">
        <v>748</v>
      </c>
      <c r="K182" s="57">
        <v>41</v>
      </c>
      <c r="L182" s="39" t="s">
        <v>1150</v>
      </c>
      <c r="M182" s="39"/>
      <c r="N182" s="39" t="s">
        <v>1138</v>
      </c>
      <c r="R182" s="70" t="s">
        <v>1636</v>
      </c>
      <c r="T182" s="57" t="s">
        <v>69</v>
      </c>
      <c r="U182" s="39"/>
      <c r="V182" s="57" t="s">
        <v>1718</v>
      </c>
    </row>
    <row r="183" spans="3:22" ht="178.5" x14ac:dyDescent="0.25">
      <c r="C183" s="57" t="s">
        <v>1125</v>
      </c>
      <c r="E183" s="58">
        <v>564</v>
      </c>
      <c r="G183" s="57" t="s">
        <v>1126</v>
      </c>
      <c r="H183" s="57" t="s">
        <v>12</v>
      </c>
      <c r="I183" s="57">
        <v>50</v>
      </c>
      <c r="J183" s="57" t="s">
        <v>748</v>
      </c>
      <c r="K183" s="57">
        <v>3</v>
      </c>
      <c r="L183" s="39" t="s">
        <v>1150</v>
      </c>
      <c r="M183" s="39"/>
      <c r="N183" s="39" t="s">
        <v>1139</v>
      </c>
      <c r="R183" s="70" t="s">
        <v>1636</v>
      </c>
      <c r="T183" s="57" t="s">
        <v>69</v>
      </c>
      <c r="U183" s="39"/>
      <c r="V183" s="57" t="s">
        <v>1718</v>
      </c>
    </row>
    <row r="184" spans="3:22" ht="38.25" x14ac:dyDescent="0.25">
      <c r="C184" s="57" t="s">
        <v>742</v>
      </c>
      <c r="E184" s="58">
        <v>320</v>
      </c>
      <c r="G184" s="57" t="s">
        <v>743</v>
      </c>
      <c r="H184" s="57" t="s">
        <v>12</v>
      </c>
      <c r="I184" s="57">
        <v>50</v>
      </c>
      <c r="J184" s="57" t="s">
        <v>748</v>
      </c>
      <c r="K184" s="57">
        <v>5</v>
      </c>
      <c r="L184" s="39" t="s">
        <v>857</v>
      </c>
      <c r="M184" s="39"/>
      <c r="N184" s="39" t="s">
        <v>823</v>
      </c>
      <c r="P184" s="57" t="s">
        <v>50</v>
      </c>
      <c r="Q184" s="39" t="s">
        <v>1734</v>
      </c>
      <c r="R184" s="70" t="s">
        <v>1636</v>
      </c>
      <c r="T184" s="57" t="s">
        <v>65</v>
      </c>
      <c r="U184" s="39"/>
    </row>
    <row r="185" spans="3:22" ht="89.25" x14ac:dyDescent="0.25">
      <c r="C185" s="57" t="s">
        <v>1365</v>
      </c>
      <c r="E185" s="58">
        <v>691</v>
      </c>
      <c r="G185" s="57" t="s">
        <v>514</v>
      </c>
      <c r="H185" s="57" t="s">
        <v>0</v>
      </c>
      <c r="I185" s="57">
        <v>50</v>
      </c>
      <c r="J185" s="57" t="s">
        <v>748</v>
      </c>
      <c r="K185" s="57">
        <v>8</v>
      </c>
      <c r="L185" s="39" t="s">
        <v>1461</v>
      </c>
      <c r="M185" s="39"/>
      <c r="N185" s="39" t="s">
        <v>1381</v>
      </c>
      <c r="P185" s="80" t="s">
        <v>49</v>
      </c>
      <c r="R185" s="70"/>
      <c r="T185" s="57" t="s">
        <v>64</v>
      </c>
      <c r="U185" s="39"/>
    </row>
    <row r="186" spans="3:22" ht="306" x14ac:dyDescent="0.25">
      <c r="C186" s="57" t="s">
        <v>368</v>
      </c>
      <c r="E186" s="58">
        <v>160</v>
      </c>
      <c r="G186" s="57" t="s">
        <v>369</v>
      </c>
      <c r="H186" s="57" t="s">
        <v>12</v>
      </c>
      <c r="I186" s="57">
        <v>50</v>
      </c>
      <c r="J186" s="57" t="s">
        <v>97</v>
      </c>
      <c r="K186" s="57">
        <v>11</v>
      </c>
      <c r="L186" s="39" t="s">
        <v>443</v>
      </c>
      <c r="M186" s="39"/>
      <c r="N186" s="39" t="s">
        <v>496</v>
      </c>
      <c r="R186" s="70" t="s">
        <v>1636</v>
      </c>
      <c r="T186" s="57" t="s">
        <v>69</v>
      </c>
      <c r="U186" s="39"/>
      <c r="V186" s="57" t="s">
        <v>56</v>
      </c>
    </row>
    <row r="187" spans="3:22" ht="25.5" x14ac:dyDescent="0.25">
      <c r="C187" s="57" t="s">
        <v>10</v>
      </c>
      <c r="D187" s="58"/>
      <c r="E187" s="58">
        <v>12</v>
      </c>
      <c r="F187" s="58"/>
      <c r="G187" s="57" t="s">
        <v>11</v>
      </c>
      <c r="H187" s="57" t="s">
        <v>12</v>
      </c>
      <c r="I187" s="57">
        <v>50</v>
      </c>
      <c r="J187" s="59" t="s">
        <v>97</v>
      </c>
      <c r="K187" s="57">
        <v>12</v>
      </c>
      <c r="L187" s="39" t="s">
        <v>134</v>
      </c>
      <c r="M187" s="39"/>
      <c r="N187" s="39" t="s">
        <v>135</v>
      </c>
      <c r="P187" s="80" t="s">
        <v>49</v>
      </c>
      <c r="Q187" s="39" t="s">
        <v>1715</v>
      </c>
      <c r="R187" s="70" t="s">
        <v>1636</v>
      </c>
      <c r="T187" s="57" t="s">
        <v>64</v>
      </c>
      <c r="U187" s="39"/>
    </row>
    <row r="188" spans="3:22" ht="15" x14ac:dyDescent="0.25">
      <c r="C188" s="57" t="s">
        <v>513</v>
      </c>
      <c r="E188" s="58">
        <v>204</v>
      </c>
      <c r="G188" s="57" t="s">
        <v>514</v>
      </c>
      <c r="H188" s="57" t="s">
        <v>0</v>
      </c>
      <c r="I188" s="57">
        <v>50</v>
      </c>
      <c r="J188" s="59" t="s">
        <v>97</v>
      </c>
      <c r="K188" s="57">
        <v>12</v>
      </c>
      <c r="L188" s="39" t="s">
        <v>555</v>
      </c>
      <c r="M188" s="39"/>
      <c r="N188" s="39" t="s">
        <v>616</v>
      </c>
      <c r="P188" s="80" t="s">
        <v>49</v>
      </c>
      <c r="Q188" s="36"/>
      <c r="R188" s="81"/>
      <c r="S188" s="79"/>
      <c r="T188" s="80" t="s">
        <v>64</v>
      </c>
      <c r="U188" s="39"/>
    </row>
    <row r="189" spans="3:22" x14ac:dyDescent="0.25">
      <c r="C189" s="57" t="s">
        <v>742</v>
      </c>
      <c r="E189" s="58">
        <v>321</v>
      </c>
      <c r="G189" s="57" t="s">
        <v>743</v>
      </c>
      <c r="H189" s="57" t="s">
        <v>0</v>
      </c>
      <c r="I189" s="57">
        <v>50</v>
      </c>
      <c r="J189" s="57" t="s">
        <v>97</v>
      </c>
      <c r="K189" s="57">
        <v>14</v>
      </c>
      <c r="L189" s="39" t="s">
        <v>858</v>
      </c>
      <c r="M189" s="39"/>
      <c r="N189" s="39" t="s">
        <v>811</v>
      </c>
      <c r="R189" s="70"/>
      <c r="T189" s="57" t="s">
        <v>69</v>
      </c>
      <c r="U189" s="39"/>
      <c r="V189" s="57" t="s">
        <v>51</v>
      </c>
    </row>
    <row r="190" spans="3:22" ht="25.5" x14ac:dyDescent="0.25">
      <c r="C190" s="57" t="s">
        <v>742</v>
      </c>
      <c r="E190" s="58">
        <v>322</v>
      </c>
      <c r="G190" s="57" t="s">
        <v>743</v>
      </c>
      <c r="H190" s="57" t="s">
        <v>0</v>
      </c>
      <c r="I190" s="57">
        <v>50</v>
      </c>
      <c r="J190" s="57" t="s">
        <v>97</v>
      </c>
      <c r="K190" s="57">
        <v>18</v>
      </c>
      <c r="L190" s="39" t="s">
        <v>859</v>
      </c>
      <c r="M190" s="39"/>
      <c r="N190" s="39" t="s">
        <v>811</v>
      </c>
      <c r="R190" s="70"/>
      <c r="T190" s="57" t="s">
        <v>69</v>
      </c>
      <c r="U190" s="39"/>
      <c r="V190" s="57" t="s">
        <v>51</v>
      </c>
    </row>
    <row r="191" spans="3:22" ht="127.5" x14ac:dyDescent="0.25">
      <c r="C191" s="57" t="s">
        <v>10</v>
      </c>
      <c r="D191" s="58"/>
      <c r="E191" s="58">
        <v>13</v>
      </c>
      <c r="F191" s="58"/>
      <c r="G191" s="57" t="s">
        <v>11</v>
      </c>
      <c r="H191" s="57" t="s">
        <v>12</v>
      </c>
      <c r="I191" s="57">
        <v>50</v>
      </c>
      <c r="J191" s="59" t="s">
        <v>97</v>
      </c>
      <c r="K191" s="57">
        <v>34</v>
      </c>
      <c r="L191" s="39" t="s">
        <v>136</v>
      </c>
      <c r="M191" s="39"/>
      <c r="N191" s="39" t="s">
        <v>137</v>
      </c>
      <c r="O191" s="45"/>
      <c r="Q191" s="39" t="s">
        <v>1759</v>
      </c>
      <c r="R191" s="70" t="s">
        <v>1636</v>
      </c>
      <c r="T191" s="57" t="s">
        <v>69</v>
      </c>
      <c r="U191" s="39"/>
      <c r="V191" s="57" t="s">
        <v>75</v>
      </c>
    </row>
    <row r="192" spans="3:22" ht="51" x14ac:dyDescent="0.25">
      <c r="C192" s="57" t="s">
        <v>1365</v>
      </c>
      <c r="E192" s="58">
        <v>692</v>
      </c>
      <c r="G192" s="57" t="s">
        <v>514</v>
      </c>
      <c r="H192" s="57" t="s">
        <v>12</v>
      </c>
      <c r="I192" s="57">
        <v>50</v>
      </c>
      <c r="J192" s="57" t="s">
        <v>97</v>
      </c>
      <c r="K192" s="57">
        <v>36</v>
      </c>
      <c r="L192" s="39" t="s">
        <v>1462</v>
      </c>
      <c r="M192" s="39"/>
      <c r="N192" s="39" t="s">
        <v>1382</v>
      </c>
      <c r="Q192" s="39" t="s">
        <v>1759</v>
      </c>
      <c r="R192" s="70" t="s">
        <v>1636</v>
      </c>
      <c r="T192" s="57" t="s">
        <v>69</v>
      </c>
      <c r="U192" s="39"/>
      <c r="V192" s="57" t="s">
        <v>75</v>
      </c>
    </row>
    <row r="193" spans="3:22" ht="76.5" x14ac:dyDescent="0.25">
      <c r="C193" s="57" t="s">
        <v>1365</v>
      </c>
      <c r="E193" s="58">
        <v>693</v>
      </c>
      <c r="G193" s="57" t="s">
        <v>514</v>
      </c>
      <c r="H193" s="57" t="s">
        <v>12</v>
      </c>
      <c r="I193" s="57">
        <v>50</v>
      </c>
      <c r="J193" s="57" t="s">
        <v>97</v>
      </c>
      <c r="K193" s="57">
        <v>39</v>
      </c>
      <c r="L193" s="39" t="s">
        <v>1463</v>
      </c>
      <c r="M193" s="39"/>
      <c r="Q193" s="39" t="s">
        <v>1759</v>
      </c>
      <c r="R193" s="70"/>
      <c r="T193" s="57" t="s">
        <v>69</v>
      </c>
      <c r="U193" s="39" t="s">
        <v>1806</v>
      </c>
      <c r="V193" s="57" t="s">
        <v>75</v>
      </c>
    </row>
    <row r="194" spans="3:22" x14ac:dyDescent="0.25">
      <c r="C194" s="57" t="s">
        <v>47</v>
      </c>
      <c r="E194" s="58">
        <v>288</v>
      </c>
      <c r="G194" s="57" t="s">
        <v>710</v>
      </c>
      <c r="H194" s="57" t="s">
        <v>0</v>
      </c>
      <c r="I194" s="57">
        <v>50</v>
      </c>
      <c r="J194" s="57" t="s">
        <v>97</v>
      </c>
      <c r="K194" s="57">
        <v>43</v>
      </c>
      <c r="L194" s="39" t="s">
        <v>729</v>
      </c>
      <c r="M194" s="39"/>
      <c r="N194" s="39" t="s">
        <v>31</v>
      </c>
      <c r="P194" s="80" t="s">
        <v>49</v>
      </c>
      <c r="R194" s="70"/>
      <c r="T194" s="57" t="s">
        <v>64</v>
      </c>
      <c r="U194" s="39"/>
    </row>
    <row r="195" spans="3:22" ht="38.25" x14ac:dyDescent="0.25">
      <c r="C195" s="57" t="s">
        <v>1167</v>
      </c>
      <c r="E195" s="58">
        <v>613</v>
      </c>
      <c r="G195" s="57" t="s">
        <v>743</v>
      </c>
      <c r="H195" s="57" t="s">
        <v>0</v>
      </c>
      <c r="I195" s="57">
        <v>51</v>
      </c>
      <c r="J195" s="57" t="s">
        <v>1173</v>
      </c>
      <c r="K195" s="57">
        <v>1</v>
      </c>
      <c r="L195" s="39" t="s">
        <v>1298</v>
      </c>
      <c r="M195" s="39"/>
      <c r="N195" s="39" t="s">
        <v>1212</v>
      </c>
      <c r="P195" s="57" t="s">
        <v>52</v>
      </c>
      <c r="Q195" s="39" t="s">
        <v>1789</v>
      </c>
      <c r="R195" s="70"/>
      <c r="T195" s="57" t="s">
        <v>64</v>
      </c>
      <c r="U195" s="39" t="s">
        <v>1788</v>
      </c>
    </row>
    <row r="196" spans="3:22" ht="25.5" x14ac:dyDescent="0.25">
      <c r="C196" s="57" t="s">
        <v>513</v>
      </c>
      <c r="D196" s="58"/>
      <c r="E196" s="58">
        <v>205</v>
      </c>
      <c r="F196" s="58"/>
      <c r="G196" s="57" t="s">
        <v>514</v>
      </c>
      <c r="H196" s="57" t="s">
        <v>0</v>
      </c>
      <c r="I196" s="57">
        <v>51</v>
      </c>
      <c r="J196" s="59" t="s">
        <v>97</v>
      </c>
      <c r="K196" s="57">
        <v>4</v>
      </c>
      <c r="L196" s="39" t="s">
        <v>556</v>
      </c>
      <c r="M196" s="39"/>
      <c r="N196" s="39" t="s">
        <v>617</v>
      </c>
      <c r="P196" s="80" t="s">
        <v>49</v>
      </c>
      <c r="Q196" s="36"/>
      <c r="R196" s="81"/>
      <c r="S196" s="79"/>
      <c r="T196" s="80" t="s">
        <v>64</v>
      </c>
      <c r="U196" s="39"/>
    </row>
    <row r="197" spans="3:22" ht="63.75" x14ac:dyDescent="0.25">
      <c r="C197" s="57" t="s">
        <v>47</v>
      </c>
      <c r="E197" s="58">
        <v>276</v>
      </c>
      <c r="G197" s="57" t="s">
        <v>710</v>
      </c>
      <c r="H197" s="57" t="s">
        <v>12</v>
      </c>
      <c r="I197" s="57">
        <v>51</v>
      </c>
      <c r="J197" s="57" t="s">
        <v>98</v>
      </c>
      <c r="K197" s="57">
        <v>6</v>
      </c>
      <c r="L197" s="39" t="s">
        <v>712</v>
      </c>
      <c r="M197" s="39"/>
      <c r="N197" s="39" t="s">
        <v>31</v>
      </c>
      <c r="R197" s="70" t="s">
        <v>1636</v>
      </c>
      <c r="T197" s="57" t="s">
        <v>69</v>
      </c>
      <c r="U197" s="39"/>
      <c r="V197" s="57" t="s">
        <v>56</v>
      </c>
    </row>
    <row r="198" spans="3:22" ht="89.25" x14ac:dyDescent="0.25">
      <c r="C198" s="57" t="s">
        <v>368</v>
      </c>
      <c r="E198" s="58">
        <v>149</v>
      </c>
      <c r="G198" s="57" t="s">
        <v>369</v>
      </c>
      <c r="H198" s="57" t="s">
        <v>12</v>
      </c>
      <c r="I198" s="57">
        <v>51</v>
      </c>
      <c r="J198" s="57" t="s">
        <v>98</v>
      </c>
      <c r="K198" s="57">
        <v>8</v>
      </c>
      <c r="L198" s="39" t="s">
        <v>432</v>
      </c>
      <c r="M198" s="39"/>
      <c r="N198" s="39" t="s">
        <v>485</v>
      </c>
      <c r="R198" s="70" t="s">
        <v>1636</v>
      </c>
      <c r="T198" s="57" t="s">
        <v>69</v>
      </c>
      <c r="U198" s="39"/>
      <c r="V198" s="57" t="s">
        <v>56</v>
      </c>
    </row>
    <row r="199" spans="3:22" ht="89.25" x14ac:dyDescent="0.25">
      <c r="C199" s="57" t="s">
        <v>1365</v>
      </c>
      <c r="E199" s="58">
        <v>694</v>
      </c>
      <c r="G199" s="57" t="s">
        <v>514</v>
      </c>
      <c r="H199" s="57" t="s">
        <v>12</v>
      </c>
      <c r="I199" s="57">
        <v>51</v>
      </c>
      <c r="J199" s="57" t="s">
        <v>98</v>
      </c>
      <c r="K199" s="57">
        <v>8</v>
      </c>
      <c r="L199" s="39" t="s">
        <v>1464</v>
      </c>
      <c r="M199" s="39"/>
      <c r="N199" s="39" t="s">
        <v>1383</v>
      </c>
      <c r="P199" s="57" t="s">
        <v>52</v>
      </c>
      <c r="Q199" s="39" t="s">
        <v>1740</v>
      </c>
      <c r="R199" s="70" t="s">
        <v>1636</v>
      </c>
      <c r="T199" s="57" t="s">
        <v>64</v>
      </c>
      <c r="U199" s="39"/>
    </row>
    <row r="200" spans="3:22" ht="51" x14ac:dyDescent="0.25">
      <c r="C200" s="57" t="s">
        <v>39</v>
      </c>
      <c r="D200" s="58"/>
      <c r="E200" s="58">
        <v>75</v>
      </c>
      <c r="F200" s="58"/>
      <c r="G200" s="57" t="s">
        <v>40</v>
      </c>
      <c r="H200" s="63" t="s">
        <v>12</v>
      </c>
      <c r="I200" s="63">
        <v>51</v>
      </c>
      <c r="J200" s="64" t="s">
        <v>98</v>
      </c>
      <c r="K200" s="63">
        <v>9</v>
      </c>
      <c r="L200" s="39" t="s">
        <v>288</v>
      </c>
      <c r="M200" s="39"/>
      <c r="N200" s="39" t="s">
        <v>289</v>
      </c>
      <c r="O200" s="39"/>
      <c r="P200" s="57" t="s">
        <v>50</v>
      </c>
      <c r="Q200" s="39" t="s">
        <v>1734</v>
      </c>
      <c r="R200" s="70" t="s">
        <v>1636</v>
      </c>
      <c r="T200" s="57" t="s">
        <v>65</v>
      </c>
      <c r="U200" s="39"/>
    </row>
    <row r="201" spans="3:22" ht="204" x14ac:dyDescent="0.25">
      <c r="C201" s="57" t="s">
        <v>10</v>
      </c>
      <c r="D201" s="58"/>
      <c r="E201" s="58">
        <v>41</v>
      </c>
      <c r="F201" s="58"/>
      <c r="G201" s="57" t="s">
        <v>11</v>
      </c>
      <c r="H201" s="57" t="s">
        <v>12</v>
      </c>
      <c r="I201" s="57">
        <v>51</v>
      </c>
      <c r="J201" s="59" t="s">
        <v>98</v>
      </c>
      <c r="K201" s="57">
        <v>10</v>
      </c>
      <c r="L201" s="39" t="s">
        <v>182</v>
      </c>
      <c r="M201" s="39"/>
      <c r="N201" s="39" t="s">
        <v>183</v>
      </c>
      <c r="R201" s="70" t="s">
        <v>1636</v>
      </c>
      <c r="T201" s="57" t="s">
        <v>69</v>
      </c>
      <c r="U201" s="39"/>
      <c r="V201" s="57" t="s">
        <v>56</v>
      </c>
    </row>
    <row r="202" spans="3:22" ht="63.75" x14ac:dyDescent="0.25">
      <c r="C202" s="57" t="s">
        <v>10</v>
      </c>
      <c r="D202" s="58"/>
      <c r="E202" s="58">
        <v>14</v>
      </c>
      <c r="F202" s="58"/>
      <c r="G202" s="57" t="s">
        <v>11</v>
      </c>
      <c r="H202" s="57" t="s">
        <v>12</v>
      </c>
      <c r="I202" s="57">
        <v>51</v>
      </c>
      <c r="J202" s="59" t="s">
        <v>98</v>
      </c>
      <c r="K202" s="57">
        <v>16</v>
      </c>
      <c r="L202" s="39" t="s">
        <v>138</v>
      </c>
      <c r="M202" s="39"/>
      <c r="N202" s="39" t="s">
        <v>139</v>
      </c>
      <c r="O202" s="45"/>
      <c r="P202" s="80" t="s">
        <v>49</v>
      </c>
      <c r="Q202" s="48"/>
      <c r="R202" s="70" t="s">
        <v>1636</v>
      </c>
      <c r="T202" s="57" t="s">
        <v>64</v>
      </c>
      <c r="U202" s="39"/>
    </row>
    <row r="203" spans="3:22" ht="38.25" x14ac:dyDescent="0.25">
      <c r="C203" s="57" t="s">
        <v>368</v>
      </c>
      <c r="E203" s="58">
        <v>150</v>
      </c>
      <c r="G203" s="57" t="s">
        <v>369</v>
      </c>
      <c r="H203" s="57" t="s">
        <v>12</v>
      </c>
      <c r="I203" s="57">
        <v>51</v>
      </c>
      <c r="J203" s="57" t="s">
        <v>98</v>
      </c>
      <c r="K203" s="57">
        <v>18</v>
      </c>
      <c r="L203" s="39" t="s">
        <v>433</v>
      </c>
      <c r="M203" s="39"/>
      <c r="N203" s="39" t="s">
        <v>486</v>
      </c>
      <c r="P203" s="80" t="s">
        <v>49</v>
      </c>
      <c r="Q203" s="39" t="s">
        <v>1715</v>
      </c>
      <c r="R203" s="70" t="s">
        <v>1636</v>
      </c>
      <c r="T203" s="57" t="s">
        <v>64</v>
      </c>
      <c r="U203" s="39"/>
    </row>
    <row r="204" spans="3:22" x14ac:dyDescent="0.25">
      <c r="C204" s="58" t="s">
        <v>48</v>
      </c>
      <c r="D204" s="58"/>
      <c r="E204" s="58">
        <v>57</v>
      </c>
      <c r="F204" s="58"/>
      <c r="G204" s="58" t="s">
        <v>27</v>
      </c>
      <c r="H204" s="58" t="s">
        <v>12</v>
      </c>
      <c r="I204" s="58">
        <v>51</v>
      </c>
      <c r="J204" s="62" t="s">
        <v>221</v>
      </c>
      <c r="K204" s="58">
        <v>19</v>
      </c>
      <c r="L204" s="39" t="s">
        <v>211</v>
      </c>
      <c r="M204" s="39"/>
      <c r="N204" s="39" t="s">
        <v>222</v>
      </c>
      <c r="O204" s="45"/>
      <c r="R204" s="70" t="s">
        <v>1636</v>
      </c>
      <c r="T204" s="57" t="s">
        <v>69</v>
      </c>
      <c r="U204" s="39"/>
      <c r="V204" s="57" t="s">
        <v>56</v>
      </c>
    </row>
    <row r="205" spans="3:22" ht="63.75" x14ac:dyDescent="0.25">
      <c r="C205" s="57" t="s">
        <v>513</v>
      </c>
      <c r="E205" s="58">
        <v>206</v>
      </c>
      <c r="G205" s="57" t="s">
        <v>514</v>
      </c>
      <c r="H205" s="57" t="s">
        <v>12</v>
      </c>
      <c r="I205" s="57">
        <v>51</v>
      </c>
      <c r="J205" s="57" t="s">
        <v>519</v>
      </c>
      <c r="K205" s="57">
        <v>23</v>
      </c>
      <c r="L205" s="39" t="s">
        <v>557</v>
      </c>
      <c r="M205" s="39"/>
      <c r="N205" s="39" t="s">
        <v>618</v>
      </c>
      <c r="R205" s="72" t="s">
        <v>1637</v>
      </c>
      <c r="T205" s="57" t="s">
        <v>69</v>
      </c>
      <c r="U205" s="39"/>
      <c r="V205" s="57" t="s">
        <v>56</v>
      </c>
    </row>
    <row r="206" spans="3:22" ht="38.25" x14ac:dyDescent="0.25">
      <c r="C206" s="57" t="s">
        <v>1365</v>
      </c>
      <c r="E206" s="58">
        <v>695</v>
      </c>
      <c r="G206" s="57" t="s">
        <v>514</v>
      </c>
      <c r="H206" s="57" t="s">
        <v>12</v>
      </c>
      <c r="I206" s="57">
        <v>51</v>
      </c>
      <c r="J206" s="57" t="s">
        <v>519</v>
      </c>
      <c r="K206" s="57">
        <v>23</v>
      </c>
      <c r="L206" s="39" t="s">
        <v>1465</v>
      </c>
      <c r="M206" s="39"/>
      <c r="R206" s="72" t="s">
        <v>1637</v>
      </c>
      <c r="T206" s="57" t="s">
        <v>69</v>
      </c>
      <c r="U206" s="39"/>
      <c r="V206" s="57" t="s">
        <v>56</v>
      </c>
    </row>
    <row r="207" spans="3:22" ht="89.25" x14ac:dyDescent="0.25">
      <c r="C207" s="57" t="s">
        <v>1365</v>
      </c>
      <c r="E207" s="58">
        <v>696</v>
      </c>
      <c r="G207" s="57" t="s">
        <v>514</v>
      </c>
      <c r="H207" s="57" t="s">
        <v>0</v>
      </c>
      <c r="I207" s="57">
        <v>51</v>
      </c>
      <c r="J207" s="57" t="s">
        <v>519</v>
      </c>
      <c r="K207" s="57">
        <v>26</v>
      </c>
      <c r="L207" s="39" t="s">
        <v>1466</v>
      </c>
      <c r="M207" s="39"/>
      <c r="N207" s="39" t="s">
        <v>1384</v>
      </c>
      <c r="P207" s="80" t="s">
        <v>49</v>
      </c>
      <c r="R207" s="70"/>
      <c r="T207" s="57" t="s">
        <v>64</v>
      </c>
      <c r="U207" s="39"/>
    </row>
    <row r="208" spans="3:22" ht="38.25" x14ac:dyDescent="0.25">
      <c r="C208" s="57" t="s">
        <v>742</v>
      </c>
      <c r="E208" s="58">
        <v>323</v>
      </c>
      <c r="G208" s="57" t="s">
        <v>743</v>
      </c>
      <c r="H208" s="57" t="s">
        <v>12</v>
      </c>
      <c r="I208" s="57">
        <v>52</v>
      </c>
      <c r="J208" s="57" t="s">
        <v>519</v>
      </c>
      <c r="K208" s="57">
        <v>2</v>
      </c>
      <c r="L208" s="39" t="s">
        <v>860</v>
      </c>
      <c r="M208" s="39"/>
      <c r="N208" s="39" t="s">
        <v>811</v>
      </c>
      <c r="R208" s="72" t="s">
        <v>1637</v>
      </c>
      <c r="T208" s="57" t="s">
        <v>69</v>
      </c>
      <c r="U208" s="39"/>
      <c r="V208" s="57" t="s">
        <v>56</v>
      </c>
    </row>
    <row r="209" spans="3:22" ht="25.5" x14ac:dyDescent="0.25">
      <c r="C209" s="57" t="s">
        <v>1582</v>
      </c>
      <c r="E209" s="58">
        <v>895</v>
      </c>
      <c r="G209" s="57" t="s">
        <v>1583</v>
      </c>
      <c r="H209" s="57" t="s">
        <v>0</v>
      </c>
      <c r="I209" s="57">
        <v>52</v>
      </c>
      <c r="J209" s="57" t="s">
        <v>519</v>
      </c>
      <c r="K209" s="57">
        <v>2</v>
      </c>
      <c r="L209" s="39" t="s">
        <v>1598</v>
      </c>
      <c r="M209" s="39"/>
      <c r="N209" s="39" t="s">
        <v>1585</v>
      </c>
      <c r="P209" s="80" t="s">
        <v>49</v>
      </c>
      <c r="R209" s="70"/>
      <c r="T209" s="57" t="s">
        <v>64</v>
      </c>
      <c r="U209" s="39"/>
    </row>
    <row r="210" spans="3:22" x14ac:dyDescent="0.25">
      <c r="C210" s="57" t="s">
        <v>742</v>
      </c>
      <c r="E210" s="58">
        <v>324</v>
      </c>
      <c r="G210" s="57" t="s">
        <v>743</v>
      </c>
      <c r="H210" s="57" t="s">
        <v>0</v>
      </c>
      <c r="I210" s="57">
        <v>52</v>
      </c>
      <c r="J210" s="57" t="s">
        <v>519</v>
      </c>
      <c r="K210" s="57">
        <v>7</v>
      </c>
      <c r="L210" s="39" t="s">
        <v>861</v>
      </c>
      <c r="M210" s="39"/>
      <c r="N210" s="39" t="s">
        <v>811</v>
      </c>
      <c r="P210" s="80" t="s">
        <v>49</v>
      </c>
      <c r="R210" s="70"/>
      <c r="T210" s="57" t="s">
        <v>64</v>
      </c>
      <c r="U210" s="39"/>
    </row>
    <row r="211" spans="3:22" ht="76.5" x14ac:dyDescent="0.25">
      <c r="C211" s="57" t="s">
        <v>513</v>
      </c>
      <c r="E211" s="58">
        <v>207</v>
      </c>
      <c r="G211" s="57" t="s">
        <v>514</v>
      </c>
      <c r="H211" s="57" t="s">
        <v>12</v>
      </c>
      <c r="I211" s="57">
        <v>52</v>
      </c>
      <c r="K211" s="57">
        <v>10</v>
      </c>
      <c r="L211" s="39" t="s">
        <v>558</v>
      </c>
      <c r="M211" s="39"/>
      <c r="N211" s="39" t="s">
        <v>619</v>
      </c>
      <c r="R211" s="72" t="s">
        <v>1637</v>
      </c>
      <c r="T211" s="57" t="s">
        <v>69</v>
      </c>
      <c r="U211" s="39"/>
      <c r="V211" s="57" t="s">
        <v>56</v>
      </c>
    </row>
    <row r="212" spans="3:22" ht="25.5" x14ac:dyDescent="0.25">
      <c r="C212" s="57" t="s">
        <v>1365</v>
      </c>
      <c r="E212" s="58">
        <v>697</v>
      </c>
      <c r="G212" s="57" t="s">
        <v>514</v>
      </c>
      <c r="H212" s="57" t="s">
        <v>12</v>
      </c>
      <c r="I212" s="57">
        <v>52</v>
      </c>
      <c r="J212" s="57" t="s">
        <v>1173</v>
      </c>
      <c r="K212" s="57">
        <v>21</v>
      </c>
      <c r="L212" s="39" t="s">
        <v>1467</v>
      </c>
      <c r="M212" s="39"/>
      <c r="N212" s="39" t="s">
        <v>1385</v>
      </c>
      <c r="Q212" s="39" t="s">
        <v>1760</v>
      </c>
      <c r="R212" s="72" t="s">
        <v>1637</v>
      </c>
      <c r="T212" s="57" t="s">
        <v>69</v>
      </c>
      <c r="U212" s="39"/>
      <c r="V212" s="57" t="s">
        <v>56</v>
      </c>
    </row>
    <row r="213" spans="3:22" ht="38.25" x14ac:dyDescent="0.25">
      <c r="C213" s="57" t="s">
        <v>1365</v>
      </c>
      <c r="E213" s="58">
        <v>698</v>
      </c>
      <c r="G213" s="57" t="s">
        <v>514</v>
      </c>
      <c r="H213" s="57" t="s">
        <v>12</v>
      </c>
      <c r="I213" s="57">
        <v>52</v>
      </c>
      <c r="J213" s="57" t="s">
        <v>1173</v>
      </c>
      <c r="K213" s="57">
        <v>21</v>
      </c>
      <c r="L213" s="39" t="s">
        <v>1468</v>
      </c>
      <c r="M213" s="39"/>
      <c r="Q213" s="39" t="s">
        <v>1760</v>
      </c>
      <c r="R213" s="72" t="s">
        <v>1637</v>
      </c>
      <c r="T213" s="57" t="s">
        <v>69</v>
      </c>
      <c r="U213" s="39"/>
      <c r="V213" s="57" t="s">
        <v>56</v>
      </c>
    </row>
    <row r="214" spans="3:22" ht="25.5" x14ac:dyDescent="0.25">
      <c r="C214" s="57" t="s">
        <v>1167</v>
      </c>
      <c r="E214" s="58">
        <v>612</v>
      </c>
      <c r="G214" s="57" t="s">
        <v>743</v>
      </c>
      <c r="H214" s="57" t="s">
        <v>12</v>
      </c>
      <c r="I214" s="57">
        <v>53</v>
      </c>
      <c r="J214" s="57" t="s">
        <v>98</v>
      </c>
      <c r="K214" s="57">
        <v>12</v>
      </c>
      <c r="L214" s="39" t="s">
        <v>1297</v>
      </c>
      <c r="M214" s="39"/>
      <c r="N214" s="39" t="s">
        <v>13</v>
      </c>
      <c r="R214" s="72" t="s">
        <v>1637</v>
      </c>
      <c r="T214" s="57" t="s">
        <v>69</v>
      </c>
      <c r="U214" s="39"/>
      <c r="V214" s="57" t="s">
        <v>56</v>
      </c>
    </row>
    <row r="215" spans="3:22" ht="38.25" x14ac:dyDescent="0.25">
      <c r="C215" s="57" t="s">
        <v>1365</v>
      </c>
      <c r="E215" s="58">
        <v>699</v>
      </c>
      <c r="G215" s="57" t="s">
        <v>514</v>
      </c>
      <c r="H215" s="57" t="s">
        <v>12</v>
      </c>
      <c r="I215" s="57">
        <v>53</v>
      </c>
      <c r="J215" s="57" t="s">
        <v>749</v>
      </c>
      <c r="K215" s="57">
        <v>31</v>
      </c>
      <c r="L215" s="39" t="s">
        <v>1469</v>
      </c>
      <c r="M215" s="39"/>
      <c r="N215" s="39" t="s">
        <v>1386</v>
      </c>
      <c r="P215" s="57" t="s">
        <v>52</v>
      </c>
      <c r="Q215" s="39" t="s">
        <v>1783</v>
      </c>
      <c r="R215" s="72" t="s">
        <v>1637</v>
      </c>
      <c r="T215" s="57" t="s">
        <v>67</v>
      </c>
      <c r="U215" s="39"/>
    </row>
    <row r="216" spans="3:22" ht="38.25" x14ac:dyDescent="0.25">
      <c r="C216" s="57" t="s">
        <v>1075</v>
      </c>
      <c r="E216" s="58">
        <v>532</v>
      </c>
      <c r="G216" s="57" t="s">
        <v>1076</v>
      </c>
      <c r="H216" s="57" t="s">
        <v>0</v>
      </c>
      <c r="I216" s="57">
        <v>53</v>
      </c>
      <c r="J216" s="57" t="s">
        <v>749</v>
      </c>
      <c r="K216" s="57">
        <v>33</v>
      </c>
      <c r="L216" s="39" t="s">
        <v>1109</v>
      </c>
      <c r="M216" s="39"/>
      <c r="N216" s="39" t="s">
        <v>1088</v>
      </c>
      <c r="P216" s="80" t="s">
        <v>49</v>
      </c>
      <c r="R216" s="70"/>
      <c r="T216" s="57" t="s">
        <v>64</v>
      </c>
      <c r="U216" s="39"/>
    </row>
    <row r="217" spans="3:22" ht="89.25" x14ac:dyDescent="0.25">
      <c r="C217" s="57" t="s">
        <v>1365</v>
      </c>
      <c r="E217" s="58">
        <v>700</v>
      </c>
      <c r="G217" s="57" t="s">
        <v>514</v>
      </c>
      <c r="H217" s="57" t="s">
        <v>0</v>
      </c>
      <c r="I217" s="57">
        <v>53</v>
      </c>
      <c r="J217" s="57" t="s">
        <v>749</v>
      </c>
      <c r="K217" s="57">
        <v>33</v>
      </c>
      <c r="L217" s="39" t="s">
        <v>1461</v>
      </c>
      <c r="M217" s="39"/>
      <c r="N217" s="39" t="s">
        <v>1387</v>
      </c>
      <c r="P217" s="80" t="s">
        <v>49</v>
      </c>
      <c r="R217" s="70"/>
      <c r="T217" s="57" t="s">
        <v>64</v>
      </c>
      <c r="U217" s="39"/>
    </row>
    <row r="218" spans="3:22" ht="89.25" x14ac:dyDescent="0.25">
      <c r="C218" s="57" t="s">
        <v>1365</v>
      </c>
      <c r="E218" s="58">
        <v>701</v>
      </c>
      <c r="G218" s="57" t="s">
        <v>514</v>
      </c>
      <c r="H218" s="57" t="s">
        <v>0</v>
      </c>
      <c r="I218" s="57">
        <v>54</v>
      </c>
      <c r="J218" s="57" t="s">
        <v>749</v>
      </c>
      <c r="K218" s="57">
        <v>1</v>
      </c>
      <c r="L218" s="39" t="s">
        <v>1461</v>
      </c>
      <c r="M218" s="39"/>
      <c r="N218" s="39" t="s">
        <v>1388</v>
      </c>
      <c r="P218" s="80" t="s">
        <v>49</v>
      </c>
      <c r="R218" s="70"/>
      <c r="T218" s="57" t="s">
        <v>64</v>
      </c>
      <c r="U218" s="39"/>
    </row>
    <row r="219" spans="3:22" x14ac:dyDescent="0.25">
      <c r="C219" s="57" t="s">
        <v>1365</v>
      </c>
      <c r="E219" s="58">
        <v>702</v>
      </c>
      <c r="G219" s="57" t="s">
        <v>514</v>
      </c>
      <c r="H219" s="57" t="s">
        <v>0</v>
      </c>
      <c r="I219" s="57">
        <v>54</v>
      </c>
      <c r="J219" s="57" t="s">
        <v>749</v>
      </c>
      <c r="K219" s="57">
        <v>12</v>
      </c>
      <c r="L219" s="39" t="s">
        <v>1461</v>
      </c>
      <c r="M219" s="39"/>
      <c r="N219" s="39" t="s">
        <v>1389</v>
      </c>
      <c r="P219" s="57" t="s">
        <v>49</v>
      </c>
      <c r="R219" s="70"/>
      <c r="T219" s="57" t="s">
        <v>64</v>
      </c>
      <c r="U219" s="39"/>
    </row>
    <row r="220" spans="3:22" x14ac:dyDescent="0.25">
      <c r="C220" s="57" t="s">
        <v>1365</v>
      </c>
      <c r="E220" s="58">
        <v>703</v>
      </c>
      <c r="G220" s="57" t="s">
        <v>514</v>
      </c>
      <c r="H220" s="57" t="s">
        <v>0</v>
      </c>
      <c r="I220" s="57">
        <v>54</v>
      </c>
      <c r="J220" s="57" t="s">
        <v>749</v>
      </c>
      <c r="K220" s="57">
        <v>15</v>
      </c>
      <c r="L220" s="39" t="s">
        <v>1461</v>
      </c>
      <c r="M220" s="39"/>
      <c r="N220" s="39" t="s">
        <v>1390</v>
      </c>
      <c r="P220" s="57" t="s">
        <v>49</v>
      </c>
      <c r="R220" s="70"/>
      <c r="T220" s="57" t="s">
        <v>64</v>
      </c>
      <c r="U220" s="39"/>
    </row>
    <row r="221" spans="3:22" ht="25.5" x14ac:dyDescent="0.25">
      <c r="C221" s="57" t="s">
        <v>742</v>
      </c>
      <c r="E221" s="58">
        <v>325</v>
      </c>
      <c r="G221" s="57" t="s">
        <v>743</v>
      </c>
      <c r="H221" s="57" t="s">
        <v>0</v>
      </c>
      <c r="I221" s="57">
        <v>55</v>
      </c>
      <c r="J221" s="57" t="s">
        <v>749</v>
      </c>
      <c r="K221" s="57">
        <v>2</v>
      </c>
      <c r="L221" s="39" t="s">
        <v>862</v>
      </c>
      <c r="M221" s="39"/>
      <c r="N221" s="39" t="s">
        <v>811</v>
      </c>
      <c r="P221" s="80" t="s">
        <v>49</v>
      </c>
      <c r="R221" s="70"/>
      <c r="T221" s="57" t="s">
        <v>64</v>
      </c>
      <c r="U221" s="39"/>
    </row>
    <row r="222" spans="3:22" ht="63.75" x14ac:dyDescent="0.25">
      <c r="C222" s="57" t="s">
        <v>986</v>
      </c>
      <c r="E222" s="58">
        <v>510</v>
      </c>
      <c r="G222" s="57" t="s">
        <v>987</v>
      </c>
      <c r="H222" s="57" t="s">
        <v>12</v>
      </c>
      <c r="I222" s="57">
        <v>55</v>
      </c>
      <c r="J222" s="57" t="s">
        <v>993</v>
      </c>
      <c r="K222" s="57">
        <v>6</v>
      </c>
      <c r="L222" s="39" t="s">
        <v>1060</v>
      </c>
      <c r="M222" s="39"/>
      <c r="N222" s="39" t="s">
        <v>1020</v>
      </c>
      <c r="R222" s="72" t="s">
        <v>1637</v>
      </c>
      <c r="T222" s="57" t="s">
        <v>69</v>
      </c>
      <c r="U222" s="39"/>
      <c r="V222" s="57" t="s">
        <v>1720</v>
      </c>
    </row>
    <row r="223" spans="3:22" ht="51" x14ac:dyDescent="0.25">
      <c r="C223" s="57" t="s">
        <v>1075</v>
      </c>
      <c r="E223" s="58">
        <v>533</v>
      </c>
      <c r="G223" s="57" t="s">
        <v>1076</v>
      </c>
      <c r="H223" s="57" t="s">
        <v>0</v>
      </c>
      <c r="I223" s="57">
        <v>55</v>
      </c>
      <c r="J223" s="57" t="s">
        <v>993</v>
      </c>
      <c r="K223" s="57">
        <v>11</v>
      </c>
      <c r="L223" s="39" t="s">
        <v>1110</v>
      </c>
      <c r="M223" s="39"/>
      <c r="N223" s="39" t="s">
        <v>1089</v>
      </c>
      <c r="P223" s="57" t="s">
        <v>50</v>
      </c>
      <c r="Q223" s="39" t="s">
        <v>1790</v>
      </c>
      <c r="R223" s="70"/>
      <c r="T223" s="57" t="s">
        <v>65</v>
      </c>
      <c r="U223" s="39"/>
    </row>
    <row r="224" spans="3:22" ht="51" x14ac:dyDescent="0.25">
      <c r="C224" s="57" t="s">
        <v>1075</v>
      </c>
      <c r="E224" s="58">
        <v>534</v>
      </c>
      <c r="G224" s="57" t="s">
        <v>1076</v>
      </c>
      <c r="H224" s="57" t="s">
        <v>12</v>
      </c>
      <c r="I224" s="57">
        <v>55</v>
      </c>
      <c r="J224" s="57" t="s">
        <v>993</v>
      </c>
      <c r="K224" s="57">
        <v>13</v>
      </c>
      <c r="L224" s="39" t="s">
        <v>1111</v>
      </c>
      <c r="M224" s="39"/>
      <c r="N224" s="39" t="s">
        <v>1090</v>
      </c>
      <c r="R224" s="72" t="s">
        <v>1637</v>
      </c>
      <c r="T224" s="57" t="s">
        <v>69</v>
      </c>
      <c r="U224" s="39"/>
      <c r="V224" s="57" t="s">
        <v>1720</v>
      </c>
    </row>
    <row r="225" spans="3:22" ht="127.5" x14ac:dyDescent="0.25">
      <c r="C225" s="57" t="s">
        <v>986</v>
      </c>
      <c r="E225" s="58">
        <v>511</v>
      </c>
      <c r="G225" s="57" t="s">
        <v>987</v>
      </c>
      <c r="H225" s="57" t="s">
        <v>12</v>
      </c>
      <c r="I225" s="57">
        <v>55</v>
      </c>
      <c r="J225" s="57" t="s">
        <v>993</v>
      </c>
      <c r="K225" s="57">
        <v>14</v>
      </c>
      <c r="L225" s="39" t="s">
        <v>1061</v>
      </c>
      <c r="M225" s="39"/>
      <c r="N225" s="39" t="s">
        <v>1021</v>
      </c>
      <c r="R225" s="72" t="s">
        <v>1637</v>
      </c>
      <c r="T225" s="57" t="s">
        <v>69</v>
      </c>
      <c r="U225" s="39"/>
      <c r="V225" s="57" t="s">
        <v>1720</v>
      </c>
    </row>
    <row r="226" spans="3:22" ht="76.5" x14ac:dyDescent="0.25">
      <c r="C226" s="57" t="s">
        <v>1075</v>
      </c>
      <c r="E226" s="58">
        <v>536</v>
      </c>
      <c r="G226" s="57" t="s">
        <v>1076</v>
      </c>
      <c r="H226" s="57" t="s">
        <v>12</v>
      </c>
      <c r="I226" s="57">
        <v>55</v>
      </c>
      <c r="J226" s="57" t="s">
        <v>993</v>
      </c>
      <c r="K226" s="57">
        <v>23</v>
      </c>
      <c r="L226" s="39" t="s">
        <v>1111</v>
      </c>
      <c r="M226" s="39"/>
      <c r="N226" s="39" t="s">
        <v>1092</v>
      </c>
      <c r="R226" s="72" t="s">
        <v>1637</v>
      </c>
      <c r="T226" s="57" t="s">
        <v>69</v>
      </c>
      <c r="U226" s="39"/>
      <c r="V226" s="57" t="s">
        <v>1720</v>
      </c>
    </row>
    <row r="227" spans="3:22" ht="89.25" x14ac:dyDescent="0.25">
      <c r="C227" s="57" t="s">
        <v>1075</v>
      </c>
      <c r="E227" s="58">
        <v>537</v>
      </c>
      <c r="G227" s="57" t="s">
        <v>1076</v>
      </c>
      <c r="H227" s="57" t="s">
        <v>12</v>
      </c>
      <c r="I227" s="57">
        <v>55</v>
      </c>
      <c r="J227" s="57" t="s">
        <v>993</v>
      </c>
      <c r="K227" s="57">
        <v>31</v>
      </c>
      <c r="L227" s="39" t="s">
        <v>1111</v>
      </c>
      <c r="M227" s="39"/>
      <c r="N227" s="39" t="s">
        <v>1093</v>
      </c>
      <c r="R227" s="72" t="s">
        <v>1637</v>
      </c>
      <c r="T227" s="57" t="s">
        <v>69</v>
      </c>
      <c r="U227" s="39"/>
      <c r="V227" s="57" t="s">
        <v>1720</v>
      </c>
    </row>
    <row r="228" spans="3:22" ht="267.75" x14ac:dyDescent="0.25">
      <c r="C228" s="57" t="s">
        <v>1075</v>
      </c>
      <c r="E228" s="58">
        <v>535</v>
      </c>
      <c r="G228" s="57" t="s">
        <v>1076</v>
      </c>
      <c r="H228" s="57" t="s">
        <v>12</v>
      </c>
      <c r="I228" s="57">
        <v>55</v>
      </c>
      <c r="J228" s="57" t="s">
        <v>993</v>
      </c>
      <c r="K228" s="57" t="s">
        <v>1079</v>
      </c>
      <c r="L228" s="39" t="s">
        <v>1111</v>
      </c>
      <c r="M228" s="39"/>
      <c r="N228" s="39" t="s">
        <v>1091</v>
      </c>
      <c r="R228" s="72" t="s">
        <v>1637</v>
      </c>
      <c r="T228" s="57" t="s">
        <v>69</v>
      </c>
      <c r="U228" s="39"/>
      <c r="V228" s="57" t="s">
        <v>1720</v>
      </c>
    </row>
    <row r="229" spans="3:22" ht="89.25" x14ac:dyDescent="0.25">
      <c r="C229" s="57" t="s">
        <v>1075</v>
      </c>
      <c r="E229" s="58">
        <v>538</v>
      </c>
      <c r="G229" s="57" t="s">
        <v>1076</v>
      </c>
      <c r="H229" s="57" t="s">
        <v>12</v>
      </c>
      <c r="I229" s="57">
        <v>56</v>
      </c>
      <c r="J229" s="57" t="s">
        <v>993</v>
      </c>
      <c r="K229" s="57">
        <v>3</v>
      </c>
      <c r="L229" s="39" t="s">
        <v>1111</v>
      </c>
      <c r="M229" s="39"/>
      <c r="N229" s="39" t="s">
        <v>1094</v>
      </c>
      <c r="R229" s="72" t="s">
        <v>1637</v>
      </c>
      <c r="T229" s="57" t="s">
        <v>69</v>
      </c>
      <c r="U229" s="39"/>
      <c r="V229" s="57" t="s">
        <v>1720</v>
      </c>
    </row>
    <row r="230" spans="3:22" ht="25.5" x14ac:dyDescent="0.25">
      <c r="C230" s="57" t="s">
        <v>1365</v>
      </c>
      <c r="E230" s="58">
        <v>704</v>
      </c>
      <c r="G230" s="57" t="s">
        <v>514</v>
      </c>
      <c r="H230" s="57" t="s">
        <v>12</v>
      </c>
      <c r="I230" s="57">
        <v>56</v>
      </c>
      <c r="J230" s="57" t="s">
        <v>1366</v>
      </c>
      <c r="K230" s="57">
        <v>7</v>
      </c>
      <c r="L230" s="39" t="s">
        <v>1470</v>
      </c>
      <c r="M230" s="39"/>
      <c r="N230" s="39" t="s">
        <v>1391</v>
      </c>
      <c r="P230" s="57" t="s">
        <v>52</v>
      </c>
      <c r="Q230" s="39" t="s">
        <v>1783</v>
      </c>
      <c r="R230" s="72" t="s">
        <v>1637</v>
      </c>
      <c r="T230" s="57" t="s">
        <v>67</v>
      </c>
      <c r="U230" s="39"/>
    </row>
    <row r="231" spans="3:22" ht="38.25" x14ac:dyDescent="0.25">
      <c r="C231" s="57" t="s">
        <v>513</v>
      </c>
      <c r="E231" s="58">
        <v>208</v>
      </c>
      <c r="G231" s="57" t="s">
        <v>514</v>
      </c>
      <c r="H231" s="57" t="s">
        <v>12</v>
      </c>
      <c r="I231" s="57">
        <v>57</v>
      </c>
      <c r="J231" s="57" t="s">
        <v>520</v>
      </c>
      <c r="K231" s="57">
        <v>11</v>
      </c>
      <c r="L231" s="39" t="s">
        <v>559</v>
      </c>
      <c r="M231" s="39"/>
      <c r="N231" s="39" t="s">
        <v>620</v>
      </c>
      <c r="P231" s="80" t="s">
        <v>49</v>
      </c>
      <c r="Q231" s="39" t="s">
        <v>1715</v>
      </c>
      <c r="R231" s="70" t="s">
        <v>1638</v>
      </c>
      <c r="T231" s="57" t="s">
        <v>64</v>
      </c>
      <c r="U231" s="39"/>
    </row>
    <row r="232" spans="3:22" ht="408" x14ac:dyDescent="0.25">
      <c r="C232" s="57" t="s">
        <v>368</v>
      </c>
      <c r="D232" s="58"/>
      <c r="E232" s="58">
        <v>161</v>
      </c>
      <c r="F232" s="58"/>
      <c r="G232" s="57" t="s">
        <v>369</v>
      </c>
      <c r="H232" s="57" t="s">
        <v>12</v>
      </c>
      <c r="I232" s="57">
        <v>57</v>
      </c>
      <c r="J232" s="57" t="s">
        <v>99</v>
      </c>
      <c r="K232" s="57">
        <v>13</v>
      </c>
      <c r="L232" s="39" t="s">
        <v>444</v>
      </c>
      <c r="M232" s="39"/>
      <c r="N232" s="39" t="s">
        <v>497</v>
      </c>
      <c r="R232" s="70" t="s">
        <v>1638</v>
      </c>
      <c r="T232" s="57" t="s">
        <v>69</v>
      </c>
      <c r="U232" s="39"/>
      <c r="V232" s="57" t="s">
        <v>56</v>
      </c>
    </row>
    <row r="233" spans="3:22" ht="38.25" x14ac:dyDescent="0.25">
      <c r="C233" s="57" t="s">
        <v>47</v>
      </c>
      <c r="E233" s="58">
        <v>277</v>
      </c>
      <c r="G233" s="57" t="s">
        <v>710</v>
      </c>
      <c r="H233" s="57" t="s">
        <v>12</v>
      </c>
      <c r="I233" s="57">
        <v>57</v>
      </c>
      <c r="J233" s="57" t="s">
        <v>99</v>
      </c>
      <c r="K233" s="57">
        <v>15</v>
      </c>
      <c r="L233" s="39" t="s">
        <v>718</v>
      </c>
      <c r="M233" s="39"/>
      <c r="N233" s="39" t="s">
        <v>31</v>
      </c>
      <c r="R233" s="70" t="s">
        <v>1638</v>
      </c>
      <c r="T233" s="57" t="s">
        <v>69</v>
      </c>
      <c r="U233" s="39"/>
      <c r="V233" s="57" t="s">
        <v>56</v>
      </c>
    </row>
    <row r="234" spans="3:22" ht="25.5" x14ac:dyDescent="0.25">
      <c r="C234" s="57" t="s">
        <v>47</v>
      </c>
      <c r="E234" s="58">
        <v>278</v>
      </c>
      <c r="G234" s="57" t="s">
        <v>710</v>
      </c>
      <c r="H234" s="57" t="s">
        <v>12</v>
      </c>
      <c r="I234" s="57">
        <v>57</v>
      </c>
      <c r="J234" s="57" t="s">
        <v>99</v>
      </c>
      <c r="K234" s="57">
        <v>15</v>
      </c>
      <c r="L234" s="39" t="s">
        <v>719</v>
      </c>
      <c r="M234" s="39"/>
      <c r="N234" s="39" t="s">
        <v>31</v>
      </c>
      <c r="R234" s="70" t="s">
        <v>1638</v>
      </c>
      <c r="T234" s="57" t="s">
        <v>69</v>
      </c>
      <c r="U234" s="39"/>
      <c r="V234" s="57" t="s">
        <v>56</v>
      </c>
    </row>
    <row r="235" spans="3:22" ht="38.25" x14ac:dyDescent="0.25">
      <c r="C235" s="57" t="s">
        <v>1167</v>
      </c>
      <c r="E235" s="58">
        <v>614</v>
      </c>
      <c r="G235" s="57" t="s">
        <v>743</v>
      </c>
      <c r="H235" s="57" t="s">
        <v>12</v>
      </c>
      <c r="I235" s="57">
        <v>57</v>
      </c>
      <c r="J235" s="57" t="s">
        <v>99</v>
      </c>
      <c r="K235" s="57">
        <v>16</v>
      </c>
      <c r="L235" s="39" t="s">
        <v>1299</v>
      </c>
      <c r="M235" s="39"/>
      <c r="N235" s="39" t="s">
        <v>13</v>
      </c>
      <c r="R235" s="70" t="s">
        <v>1638</v>
      </c>
      <c r="T235" s="57" t="s">
        <v>69</v>
      </c>
      <c r="U235" s="39"/>
      <c r="V235" s="57" t="s">
        <v>56</v>
      </c>
    </row>
    <row r="236" spans="3:22" ht="25.5" x14ac:dyDescent="0.25">
      <c r="C236" s="57" t="s">
        <v>1365</v>
      </c>
      <c r="E236" s="58">
        <v>705</v>
      </c>
      <c r="G236" s="57" t="s">
        <v>514</v>
      </c>
      <c r="H236" s="57" t="s">
        <v>12</v>
      </c>
      <c r="I236" s="57">
        <v>57</v>
      </c>
      <c r="J236" s="57" t="s">
        <v>99</v>
      </c>
      <c r="K236" s="57">
        <v>17</v>
      </c>
      <c r="L236" s="39" t="s">
        <v>1471</v>
      </c>
      <c r="M236" s="39"/>
      <c r="Q236" s="39" t="s">
        <v>1760</v>
      </c>
      <c r="R236" s="70" t="s">
        <v>1638</v>
      </c>
      <c r="T236" s="57" t="s">
        <v>69</v>
      </c>
      <c r="U236" s="39"/>
      <c r="V236" s="57" t="s">
        <v>56</v>
      </c>
    </row>
    <row r="237" spans="3:22" ht="51" x14ac:dyDescent="0.25">
      <c r="C237" s="57" t="s">
        <v>1167</v>
      </c>
      <c r="E237" s="58">
        <v>615</v>
      </c>
      <c r="G237" s="57" t="s">
        <v>743</v>
      </c>
      <c r="H237" s="57" t="s">
        <v>12</v>
      </c>
      <c r="I237" s="57">
        <v>57</v>
      </c>
      <c r="J237" s="57" t="s">
        <v>99</v>
      </c>
      <c r="K237" s="57">
        <v>18</v>
      </c>
      <c r="L237" s="39" t="s">
        <v>1300</v>
      </c>
      <c r="M237" s="39"/>
      <c r="N237" s="39" t="s">
        <v>13</v>
      </c>
      <c r="R237" s="70" t="s">
        <v>1638</v>
      </c>
      <c r="T237" s="57" t="s">
        <v>69</v>
      </c>
      <c r="U237" s="39"/>
      <c r="V237" s="57" t="s">
        <v>56</v>
      </c>
    </row>
    <row r="238" spans="3:22" ht="102" x14ac:dyDescent="0.25">
      <c r="C238" s="57" t="s">
        <v>1365</v>
      </c>
      <c r="E238" s="58">
        <v>706</v>
      </c>
      <c r="G238" s="57" t="s">
        <v>514</v>
      </c>
      <c r="H238" s="57" t="s">
        <v>0</v>
      </c>
      <c r="I238" s="57">
        <v>57</v>
      </c>
      <c r="J238" s="57" t="s">
        <v>99</v>
      </c>
      <c r="K238" s="57">
        <v>18</v>
      </c>
      <c r="L238" s="39" t="s">
        <v>1472</v>
      </c>
      <c r="M238" s="39"/>
      <c r="N238" s="39" t="s">
        <v>1392</v>
      </c>
      <c r="P238" s="57" t="s">
        <v>49</v>
      </c>
      <c r="R238" s="70"/>
      <c r="T238" s="57" t="s">
        <v>64</v>
      </c>
      <c r="U238" s="39"/>
    </row>
    <row r="239" spans="3:22" ht="63.75" x14ac:dyDescent="0.25">
      <c r="C239" s="57" t="s">
        <v>10</v>
      </c>
      <c r="D239" s="58"/>
      <c r="E239" s="58">
        <v>15</v>
      </c>
      <c r="F239" s="58"/>
      <c r="G239" s="57" t="s">
        <v>11</v>
      </c>
      <c r="H239" s="57" t="s">
        <v>12</v>
      </c>
      <c r="I239" s="57">
        <v>58</v>
      </c>
      <c r="J239" s="59" t="s">
        <v>99</v>
      </c>
      <c r="K239" s="57">
        <v>1</v>
      </c>
      <c r="L239" s="39" t="s">
        <v>140</v>
      </c>
      <c r="M239" s="39"/>
      <c r="N239" s="39" t="s">
        <v>141</v>
      </c>
      <c r="O239" s="45"/>
      <c r="Q239" s="48" t="s">
        <v>1716</v>
      </c>
      <c r="R239" s="70" t="s">
        <v>1638</v>
      </c>
      <c r="T239" s="57" t="s">
        <v>69</v>
      </c>
      <c r="U239" s="39" t="s">
        <v>1767</v>
      </c>
      <c r="V239" s="57" t="s">
        <v>56</v>
      </c>
    </row>
    <row r="240" spans="3:22" ht="51" x14ac:dyDescent="0.25">
      <c r="C240" s="57" t="s">
        <v>1365</v>
      </c>
      <c r="E240" s="58">
        <v>707</v>
      </c>
      <c r="G240" s="57" t="s">
        <v>514</v>
      </c>
      <c r="H240" s="57" t="s">
        <v>12</v>
      </c>
      <c r="I240" s="57">
        <v>58</v>
      </c>
      <c r="J240" s="57" t="s">
        <v>99</v>
      </c>
      <c r="K240" s="57">
        <v>1</v>
      </c>
      <c r="L240" s="39" t="s">
        <v>1473</v>
      </c>
      <c r="M240" s="39"/>
      <c r="Q240" s="39" t="s">
        <v>1716</v>
      </c>
      <c r="R240" s="70" t="s">
        <v>1638</v>
      </c>
      <c r="T240" s="57" t="s">
        <v>69</v>
      </c>
      <c r="U240" s="39" t="s">
        <v>1767</v>
      </c>
      <c r="V240" s="57" t="s">
        <v>56</v>
      </c>
    </row>
    <row r="241" spans="3:22" ht="76.5" x14ac:dyDescent="0.25">
      <c r="C241" s="57" t="s">
        <v>39</v>
      </c>
      <c r="D241" s="58"/>
      <c r="E241" s="58">
        <v>76</v>
      </c>
      <c r="F241" s="58"/>
      <c r="G241" s="57" t="s">
        <v>40</v>
      </c>
      <c r="H241" s="63" t="s">
        <v>12</v>
      </c>
      <c r="I241" s="63">
        <v>58</v>
      </c>
      <c r="J241" s="64" t="s">
        <v>99</v>
      </c>
      <c r="K241" s="63">
        <v>3</v>
      </c>
      <c r="L241" s="39" t="s">
        <v>290</v>
      </c>
      <c r="M241" s="39"/>
      <c r="N241" s="39" t="s">
        <v>291</v>
      </c>
      <c r="O241" s="39"/>
      <c r="R241" s="70" t="s">
        <v>1638</v>
      </c>
      <c r="T241" s="57" t="s">
        <v>69</v>
      </c>
      <c r="U241" s="39"/>
      <c r="V241" s="57" t="s">
        <v>56</v>
      </c>
    </row>
    <row r="242" spans="3:22" ht="114.75" x14ac:dyDescent="0.25">
      <c r="C242" s="57" t="s">
        <v>47</v>
      </c>
      <c r="E242" s="58">
        <v>279</v>
      </c>
      <c r="G242" s="57" t="s">
        <v>710</v>
      </c>
      <c r="H242" s="57" t="s">
        <v>12</v>
      </c>
      <c r="I242" s="57">
        <v>58</v>
      </c>
      <c r="J242" s="57" t="s">
        <v>99</v>
      </c>
      <c r="K242" s="57">
        <v>3</v>
      </c>
      <c r="L242" s="39" t="s">
        <v>720</v>
      </c>
      <c r="M242" s="39"/>
      <c r="N242" s="39" t="s">
        <v>31</v>
      </c>
      <c r="R242" s="70" t="s">
        <v>1638</v>
      </c>
      <c r="T242" s="57" t="s">
        <v>69</v>
      </c>
      <c r="U242" s="39"/>
      <c r="V242" s="57" t="s">
        <v>56</v>
      </c>
    </row>
    <row r="243" spans="3:22" ht="89.25" x14ac:dyDescent="0.25">
      <c r="C243" s="57" t="s">
        <v>47</v>
      </c>
      <c r="E243" s="58">
        <v>280</v>
      </c>
      <c r="G243" s="57" t="s">
        <v>710</v>
      </c>
      <c r="H243" s="57" t="s">
        <v>12</v>
      </c>
      <c r="I243" s="57">
        <v>58</v>
      </c>
      <c r="J243" s="57" t="s">
        <v>99</v>
      </c>
      <c r="K243" s="57">
        <v>4</v>
      </c>
      <c r="L243" s="39" t="s">
        <v>721</v>
      </c>
      <c r="M243" s="39"/>
      <c r="N243" s="39" t="s">
        <v>31</v>
      </c>
      <c r="R243" s="70" t="s">
        <v>1638</v>
      </c>
      <c r="T243" s="57" t="s">
        <v>69</v>
      </c>
      <c r="U243" s="39"/>
      <c r="V243" s="57" t="s">
        <v>56</v>
      </c>
    </row>
    <row r="244" spans="3:22" ht="25.5" x14ac:dyDescent="0.25">
      <c r="C244" s="57" t="s">
        <v>1152</v>
      </c>
      <c r="E244" s="58">
        <v>568</v>
      </c>
      <c r="G244" s="57" t="s">
        <v>743</v>
      </c>
      <c r="H244" s="57" t="s">
        <v>0</v>
      </c>
      <c r="I244" s="57">
        <v>58</v>
      </c>
      <c r="J244" s="57" t="s">
        <v>99</v>
      </c>
      <c r="K244" s="57">
        <v>6</v>
      </c>
      <c r="L244" s="39" t="s">
        <v>1162</v>
      </c>
      <c r="M244" s="39"/>
      <c r="N244" s="39" t="s">
        <v>1155</v>
      </c>
      <c r="R244" s="70"/>
      <c r="T244" s="57" t="s">
        <v>69</v>
      </c>
      <c r="U244" s="39"/>
      <c r="V244" s="57" t="s">
        <v>1718</v>
      </c>
    </row>
    <row r="245" spans="3:22" ht="63.75" x14ac:dyDescent="0.25">
      <c r="C245" s="57" t="s">
        <v>1365</v>
      </c>
      <c r="E245" s="58">
        <v>708</v>
      </c>
      <c r="G245" s="57" t="s">
        <v>514</v>
      </c>
      <c r="H245" s="57" t="s">
        <v>12</v>
      </c>
      <c r="I245" s="57">
        <v>58</v>
      </c>
      <c r="J245" s="57" t="s">
        <v>398</v>
      </c>
      <c r="K245" s="57">
        <v>9</v>
      </c>
      <c r="L245" s="39" t="s">
        <v>1474</v>
      </c>
      <c r="M245" s="39"/>
      <c r="R245" s="70"/>
      <c r="T245" s="57" t="s">
        <v>69</v>
      </c>
      <c r="U245" s="39" t="s">
        <v>1807</v>
      </c>
      <c r="V245" s="57" t="s">
        <v>56</v>
      </c>
    </row>
    <row r="246" spans="3:22" ht="38.25" x14ac:dyDescent="0.25">
      <c r="C246" s="57" t="s">
        <v>368</v>
      </c>
      <c r="E246" s="58">
        <v>181</v>
      </c>
      <c r="G246" s="57" t="s">
        <v>369</v>
      </c>
      <c r="H246" s="57" t="s">
        <v>0</v>
      </c>
      <c r="I246" s="57">
        <v>58</v>
      </c>
      <c r="J246" s="57" t="s">
        <v>398</v>
      </c>
      <c r="K246" s="57">
        <v>11</v>
      </c>
      <c r="L246" s="39" t="s">
        <v>460</v>
      </c>
      <c r="M246" s="39"/>
      <c r="N246" s="39" t="s">
        <v>510</v>
      </c>
      <c r="P246" s="80" t="s">
        <v>49</v>
      </c>
      <c r="R246" s="70"/>
      <c r="T246" s="57" t="s">
        <v>64</v>
      </c>
      <c r="U246" s="39"/>
    </row>
    <row r="247" spans="3:22" ht="51" x14ac:dyDescent="0.25">
      <c r="C247" s="57" t="s">
        <v>47</v>
      </c>
      <c r="E247" s="58">
        <v>289</v>
      </c>
      <c r="G247" s="57" t="s">
        <v>710</v>
      </c>
      <c r="H247" s="57" t="s">
        <v>12</v>
      </c>
      <c r="I247" s="57">
        <v>58</v>
      </c>
      <c r="J247" s="57" t="s">
        <v>99</v>
      </c>
      <c r="K247" s="57">
        <v>17</v>
      </c>
      <c r="L247" s="39" t="s">
        <v>730</v>
      </c>
      <c r="M247" s="39"/>
      <c r="N247" s="39" t="s">
        <v>31</v>
      </c>
      <c r="R247" s="70" t="s">
        <v>1638</v>
      </c>
      <c r="T247" s="57" t="s">
        <v>69</v>
      </c>
      <c r="U247" s="39"/>
      <c r="V247" s="57" t="s">
        <v>56</v>
      </c>
    </row>
    <row r="248" spans="3:22" ht="63.75" x14ac:dyDescent="0.25">
      <c r="C248" s="57" t="s">
        <v>47</v>
      </c>
      <c r="E248" s="58">
        <v>290</v>
      </c>
      <c r="G248" s="57" t="s">
        <v>710</v>
      </c>
      <c r="H248" s="57" t="s">
        <v>12</v>
      </c>
      <c r="I248" s="57">
        <v>58</v>
      </c>
      <c r="J248" s="57" t="s">
        <v>99</v>
      </c>
      <c r="K248" s="57">
        <v>17</v>
      </c>
      <c r="L248" s="39" t="s">
        <v>731</v>
      </c>
      <c r="M248" s="39"/>
      <c r="N248" s="39" t="s">
        <v>715</v>
      </c>
      <c r="R248" s="70" t="s">
        <v>1638</v>
      </c>
      <c r="T248" s="57" t="s">
        <v>69</v>
      </c>
      <c r="U248" s="39"/>
      <c r="V248" s="57" t="s">
        <v>56</v>
      </c>
    </row>
    <row r="249" spans="3:22" ht="38.25" x14ac:dyDescent="0.25">
      <c r="C249" s="57" t="s">
        <v>47</v>
      </c>
      <c r="E249" s="58">
        <v>291</v>
      </c>
      <c r="G249" s="57" t="s">
        <v>710</v>
      </c>
      <c r="H249" s="57" t="s">
        <v>12</v>
      </c>
      <c r="I249" s="57">
        <v>58</v>
      </c>
      <c r="J249" s="57" t="s">
        <v>99</v>
      </c>
      <c r="K249" s="57">
        <v>17</v>
      </c>
      <c r="L249" s="39" t="s">
        <v>732</v>
      </c>
      <c r="M249" s="39"/>
      <c r="N249" s="39" t="s">
        <v>31</v>
      </c>
      <c r="R249" s="70" t="s">
        <v>1638</v>
      </c>
      <c r="T249" s="57" t="s">
        <v>69</v>
      </c>
      <c r="U249" s="39"/>
      <c r="V249" s="57" t="s">
        <v>56</v>
      </c>
    </row>
    <row r="250" spans="3:22" ht="63.75" x14ac:dyDescent="0.25">
      <c r="C250" s="57" t="s">
        <v>47</v>
      </c>
      <c r="E250" s="58">
        <v>286</v>
      </c>
      <c r="G250" s="57" t="s">
        <v>710</v>
      </c>
      <c r="H250" s="57" t="s">
        <v>12</v>
      </c>
      <c r="I250" s="57">
        <v>58</v>
      </c>
      <c r="J250" s="57" t="s">
        <v>224</v>
      </c>
      <c r="K250" s="57">
        <v>18</v>
      </c>
      <c r="L250" s="39" t="s">
        <v>727</v>
      </c>
      <c r="M250" s="39"/>
      <c r="N250" s="39" t="s">
        <v>31</v>
      </c>
      <c r="R250" s="70" t="s">
        <v>1638</v>
      </c>
      <c r="T250" s="57" t="s">
        <v>69</v>
      </c>
      <c r="U250" s="39"/>
      <c r="V250" s="57" t="s">
        <v>56</v>
      </c>
    </row>
    <row r="251" spans="3:22" ht="25.5" x14ac:dyDescent="0.25">
      <c r="C251" s="57" t="s">
        <v>39</v>
      </c>
      <c r="D251" s="58"/>
      <c r="E251" s="58">
        <v>77</v>
      </c>
      <c r="F251" s="58"/>
      <c r="G251" s="57" t="s">
        <v>40</v>
      </c>
      <c r="H251" s="63" t="s">
        <v>12</v>
      </c>
      <c r="I251" s="63">
        <v>58</v>
      </c>
      <c r="J251" s="64" t="s">
        <v>224</v>
      </c>
      <c r="K251" s="63">
        <v>19</v>
      </c>
      <c r="L251" s="39" t="s">
        <v>292</v>
      </c>
      <c r="M251" s="39"/>
      <c r="N251" s="39" t="s">
        <v>293</v>
      </c>
      <c r="O251" s="39"/>
      <c r="Q251" s="39" t="s">
        <v>1759</v>
      </c>
      <c r="R251" s="70" t="s">
        <v>1638</v>
      </c>
      <c r="T251" s="57" t="s">
        <v>69</v>
      </c>
      <c r="U251" s="39"/>
      <c r="V251" s="57" t="s">
        <v>75</v>
      </c>
    </row>
    <row r="252" spans="3:22" ht="51" x14ac:dyDescent="0.25">
      <c r="C252" s="57" t="s">
        <v>368</v>
      </c>
      <c r="E252" s="58">
        <v>155</v>
      </c>
      <c r="G252" s="57" t="s">
        <v>369</v>
      </c>
      <c r="H252" s="57" t="s">
        <v>12</v>
      </c>
      <c r="I252" s="57">
        <v>58</v>
      </c>
      <c r="J252" s="57" t="s">
        <v>383</v>
      </c>
      <c r="K252" s="57">
        <v>21</v>
      </c>
      <c r="L252" s="39" t="s">
        <v>438</v>
      </c>
      <c r="M252" s="39"/>
      <c r="N252" s="39" t="s">
        <v>491</v>
      </c>
      <c r="P252" s="80" t="s">
        <v>49</v>
      </c>
      <c r="Q252" s="53" t="s">
        <v>1715</v>
      </c>
      <c r="R252" s="70" t="s">
        <v>1638</v>
      </c>
      <c r="T252" s="57" t="s">
        <v>64</v>
      </c>
      <c r="U252" s="39"/>
    </row>
    <row r="253" spans="3:22" ht="38.25" x14ac:dyDescent="0.25">
      <c r="C253" s="57" t="s">
        <v>1365</v>
      </c>
      <c r="E253" s="58">
        <v>709</v>
      </c>
      <c r="G253" s="57" t="s">
        <v>514</v>
      </c>
      <c r="H253" s="57" t="s">
        <v>12</v>
      </c>
      <c r="I253" s="57">
        <v>58</v>
      </c>
      <c r="J253" s="57" t="s">
        <v>224</v>
      </c>
      <c r="K253" s="57">
        <v>23</v>
      </c>
      <c r="L253" s="39" t="s">
        <v>1475</v>
      </c>
      <c r="M253" s="39"/>
      <c r="N253" s="39" t="s">
        <v>1393</v>
      </c>
      <c r="Q253" s="39" t="s">
        <v>1759</v>
      </c>
      <c r="R253" s="70" t="s">
        <v>1638</v>
      </c>
      <c r="T253" s="57" t="s">
        <v>69</v>
      </c>
      <c r="U253" s="39"/>
      <c r="V253" s="57" t="s">
        <v>75</v>
      </c>
    </row>
    <row r="254" spans="3:22" ht="63.75" x14ac:dyDescent="0.25">
      <c r="C254" s="57" t="s">
        <v>513</v>
      </c>
      <c r="D254" s="58"/>
      <c r="E254" s="58">
        <v>209</v>
      </c>
      <c r="F254" s="58"/>
      <c r="G254" s="57" t="s">
        <v>514</v>
      </c>
      <c r="H254" s="57" t="s">
        <v>12</v>
      </c>
      <c r="I254" s="57">
        <v>58</v>
      </c>
      <c r="J254" s="59" t="s">
        <v>224</v>
      </c>
      <c r="K254" s="57">
        <v>26</v>
      </c>
      <c r="L254" s="39" t="s">
        <v>560</v>
      </c>
      <c r="M254" s="39"/>
      <c r="N254" s="39" t="s">
        <v>621</v>
      </c>
      <c r="R254" s="70" t="s">
        <v>1638</v>
      </c>
      <c r="T254" s="57" t="s">
        <v>69</v>
      </c>
      <c r="U254" s="39"/>
      <c r="V254" s="57" t="s">
        <v>56</v>
      </c>
    </row>
    <row r="255" spans="3:22" ht="38.25" x14ac:dyDescent="0.25">
      <c r="C255" s="57" t="s">
        <v>1167</v>
      </c>
      <c r="E255" s="58">
        <v>616</v>
      </c>
      <c r="G255" s="57" t="s">
        <v>743</v>
      </c>
      <c r="H255" s="57" t="s">
        <v>0</v>
      </c>
      <c r="I255" s="57">
        <v>58</v>
      </c>
      <c r="J255" s="57" t="s">
        <v>224</v>
      </c>
      <c r="K255" s="57">
        <v>26</v>
      </c>
      <c r="L255" s="39" t="s">
        <v>1301</v>
      </c>
      <c r="M255" s="39"/>
      <c r="N255" s="39" t="s">
        <v>1213</v>
      </c>
      <c r="P255" s="57" t="s">
        <v>49</v>
      </c>
      <c r="R255" s="70"/>
      <c r="T255" s="57" t="s">
        <v>64</v>
      </c>
      <c r="U255" s="39"/>
    </row>
    <row r="256" spans="3:22" ht="89.25" x14ac:dyDescent="0.25">
      <c r="C256" s="57" t="s">
        <v>10</v>
      </c>
      <c r="E256" s="58">
        <v>16</v>
      </c>
      <c r="G256" s="57" t="s">
        <v>11</v>
      </c>
      <c r="H256" s="57" t="s">
        <v>12</v>
      </c>
      <c r="I256" s="57">
        <v>58</v>
      </c>
      <c r="J256" s="59" t="s">
        <v>99</v>
      </c>
      <c r="K256" s="57">
        <v>30</v>
      </c>
      <c r="L256" s="39" t="s">
        <v>142</v>
      </c>
      <c r="M256" s="39"/>
      <c r="N256" s="39" t="s">
        <v>143</v>
      </c>
      <c r="R256" s="70" t="s">
        <v>1638</v>
      </c>
      <c r="T256" s="57" t="s">
        <v>69</v>
      </c>
      <c r="U256" s="39"/>
      <c r="V256" s="57" t="s">
        <v>56</v>
      </c>
    </row>
    <row r="257" spans="3:22" ht="51" x14ac:dyDescent="0.25">
      <c r="C257" s="57" t="s">
        <v>1167</v>
      </c>
      <c r="E257" s="58">
        <v>618</v>
      </c>
      <c r="G257" s="57" t="s">
        <v>743</v>
      </c>
      <c r="H257" s="57" t="s">
        <v>12</v>
      </c>
      <c r="I257" s="57">
        <v>58</v>
      </c>
      <c r="J257" s="57" t="s">
        <v>224</v>
      </c>
      <c r="K257" s="57">
        <v>30</v>
      </c>
      <c r="L257" s="39" t="s">
        <v>1303</v>
      </c>
      <c r="M257" s="39"/>
      <c r="N257" s="39" t="s">
        <v>1215</v>
      </c>
      <c r="R257" s="70" t="s">
        <v>1638</v>
      </c>
      <c r="T257" s="57" t="s">
        <v>69</v>
      </c>
      <c r="U257" s="39"/>
      <c r="V257" s="57" t="s">
        <v>56</v>
      </c>
    </row>
    <row r="258" spans="3:22" ht="63.75" x14ac:dyDescent="0.25">
      <c r="C258" s="57" t="s">
        <v>1167</v>
      </c>
      <c r="E258" s="58">
        <v>617</v>
      </c>
      <c r="G258" s="57" t="s">
        <v>743</v>
      </c>
      <c r="H258" s="57" t="s">
        <v>12</v>
      </c>
      <c r="I258" s="57">
        <v>58</v>
      </c>
      <c r="J258" s="57" t="s">
        <v>224</v>
      </c>
      <c r="K258" s="57">
        <v>33</v>
      </c>
      <c r="L258" s="39" t="s">
        <v>1302</v>
      </c>
      <c r="M258" s="39"/>
      <c r="N258" s="39" t="s">
        <v>1214</v>
      </c>
      <c r="R258" s="70"/>
      <c r="T258" s="57" t="s">
        <v>69</v>
      </c>
      <c r="U258" s="39" t="s">
        <v>1808</v>
      </c>
      <c r="V258" s="57" t="s">
        <v>56</v>
      </c>
    </row>
    <row r="259" spans="3:22" ht="25.5" x14ac:dyDescent="0.25">
      <c r="C259" s="57" t="s">
        <v>1582</v>
      </c>
      <c r="E259" s="58">
        <v>896</v>
      </c>
      <c r="G259" s="57" t="s">
        <v>1583</v>
      </c>
      <c r="H259" s="57" t="s">
        <v>12</v>
      </c>
      <c r="I259" s="57">
        <v>59</v>
      </c>
      <c r="J259" s="57" t="s">
        <v>98</v>
      </c>
      <c r="K259" s="57">
        <v>1</v>
      </c>
      <c r="L259" s="39" t="s">
        <v>1599</v>
      </c>
      <c r="M259" s="39"/>
      <c r="R259" s="70" t="s">
        <v>1638</v>
      </c>
      <c r="T259" s="57" t="s">
        <v>69</v>
      </c>
      <c r="U259" s="39"/>
      <c r="V259" s="57" t="s">
        <v>56</v>
      </c>
    </row>
    <row r="260" spans="3:22" ht="25.5" x14ac:dyDescent="0.25">
      <c r="C260" s="57" t="s">
        <v>39</v>
      </c>
      <c r="D260" s="58"/>
      <c r="E260" s="58">
        <v>78</v>
      </c>
      <c r="F260" s="58"/>
      <c r="G260" s="57" t="s">
        <v>40</v>
      </c>
      <c r="H260" s="63" t="s">
        <v>12</v>
      </c>
      <c r="I260" s="63">
        <v>59</v>
      </c>
      <c r="J260" s="64" t="s">
        <v>224</v>
      </c>
      <c r="K260" s="63">
        <v>1</v>
      </c>
      <c r="L260" s="39" t="s">
        <v>294</v>
      </c>
      <c r="M260" s="39"/>
      <c r="N260" s="39" t="s">
        <v>295</v>
      </c>
      <c r="O260" s="39"/>
      <c r="R260" s="70" t="s">
        <v>1638</v>
      </c>
      <c r="T260" s="57" t="s">
        <v>69</v>
      </c>
      <c r="U260" s="39"/>
      <c r="V260" s="57" t="s">
        <v>56</v>
      </c>
    </row>
    <row r="261" spans="3:22" ht="89.25" x14ac:dyDescent="0.25">
      <c r="C261" s="57" t="s">
        <v>513</v>
      </c>
      <c r="E261" s="58">
        <v>210</v>
      </c>
      <c r="G261" s="57" t="s">
        <v>514</v>
      </c>
      <c r="H261" s="57" t="s">
        <v>12</v>
      </c>
      <c r="I261" s="57">
        <v>59</v>
      </c>
      <c r="J261" s="57" t="s">
        <v>224</v>
      </c>
      <c r="K261" s="57">
        <v>1</v>
      </c>
      <c r="L261" s="39" t="s">
        <v>561</v>
      </c>
      <c r="M261" s="39"/>
      <c r="N261" s="39" t="s">
        <v>622</v>
      </c>
      <c r="R261" s="70" t="s">
        <v>1638</v>
      </c>
      <c r="T261" s="57" t="s">
        <v>69</v>
      </c>
      <c r="U261" s="39"/>
      <c r="V261" s="57" t="s">
        <v>56</v>
      </c>
    </row>
    <row r="262" spans="3:22" ht="25.5" x14ac:dyDescent="0.25">
      <c r="C262" s="57" t="s">
        <v>47</v>
      </c>
      <c r="E262" s="58">
        <v>281</v>
      </c>
      <c r="G262" s="57" t="s">
        <v>710</v>
      </c>
      <c r="H262" s="57" t="s">
        <v>12</v>
      </c>
      <c r="I262" s="57">
        <v>59</v>
      </c>
      <c r="J262" s="57" t="s">
        <v>224</v>
      </c>
      <c r="K262" s="57">
        <v>1</v>
      </c>
      <c r="L262" s="39" t="s">
        <v>722</v>
      </c>
      <c r="M262" s="39"/>
      <c r="N262" s="39" t="s">
        <v>31</v>
      </c>
      <c r="R262" s="70" t="s">
        <v>1638</v>
      </c>
      <c r="T262" s="57" t="s">
        <v>69</v>
      </c>
      <c r="U262" s="39"/>
      <c r="V262" s="57" t="s">
        <v>56</v>
      </c>
    </row>
    <row r="263" spans="3:22" x14ac:dyDescent="0.25">
      <c r="C263" s="57" t="s">
        <v>742</v>
      </c>
      <c r="E263" s="58">
        <v>326</v>
      </c>
      <c r="G263" s="57" t="s">
        <v>743</v>
      </c>
      <c r="H263" s="57" t="s">
        <v>12</v>
      </c>
      <c r="I263" s="57">
        <v>59</v>
      </c>
      <c r="J263" s="57" t="s">
        <v>224</v>
      </c>
      <c r="K263" s="57">
        <v>1</v>
      </c>
      <c r="L263" s="39" t="s">
        <v>863</v>
      </c>
      <c r="M263" s="39"/>
      <c r="N263" s="39" t="s">
        <v>811</v>
      </c>
      <c r="R263" s="70" t="s">
        <v>1638</v>
      </c>
      <c r="T263" s="57" t="s">
        <v>69</v>
      </c>
      <c r="U263" s="39"/>
      <c r="V263" s="57" t="s">
        <v>56</v>
      </c>
    </row>
    <row r="264" spans="3:22" ht="25.5" x14ac:dyDescent="0.25">
      <c r="C264" s="57" t="s">
        <v>47</v>
      </c>
      <c r="E264" s="58">
        <v>282</v>
      </c>
      <c r="G264" s="57" t="s">
        <v>710</v>
      </c>
      <c r="H264" s="57" t="s">
        <v>12</v>
      </c>
      <c r="I264" s="57">
        <v>59</v>
      </c>
      <c r="J264" s="57" t="s">
        <v>224</v>
      </c>
      <c r="K264" s="57">
        <v>2</v>
      </c>
      <c r="L264" s="39" t="s">
        <v>723</v>
      </c>
      <c r="M264" s="39"/>
      <c r="N264" s="39" t="s">
        <v>713</v>
      </c>
      <c r="R264" s="70" t="s">
        <v>1638</v>
      </c>
      <c r="T264" s="57" t="s">
        <v>69</v>
      </c>
      <c r="U264" s="39"/>
      <c r="V264" s="57" t="s">
        <v>56</v>
      </c>
    </row>
    <row r="265" spans="3:22" x14ac:dyDescent="0.25">
      <c r="C265" s="57" t="s">
        <v>1365</v>
      </c>
      <c r="E265" s="58">
        <v>710</v>
      </c>
      <c r="G265" s="57" t="s">
        <v>514</v>
      </c>
      <c r="H265" s="57" t="s">
        <v>0</v>
      </c>
      <c r="I265" s="57">
        <v>59</v>
      </c>
      <c r="J265" s="57" t="s">
        <v>1174</v>
      </c>
      <c r="K265" s="57">
        <v>4</v>
      </c>
      <c r="L265" s="39" t="s">
        <v>1476</v>
      </c>
      <c r="M265" s="39"/>
      <c r="N265" s="39" t="s">
        <v>1394</v>
      </c>
      <c r="P265" s="80" t="s">
        <v>49</v>
      </c>
      <c r="R265" s="70"/>
      <c r="T265" s="57" t="s">
        <v>64</v>
      </c>
      <c r="U265" s="39"/>
    </row>
    <row r="266" spans="3:22" ht="76.5" x14ac:dyDescent="0.25">
      <c r="C266" s="57" t="s">
        <v>1167</v>
      </c>
      <c r="E266" s="58">
        <v>619</v>
      </c>
      <c r="G266" s="57" t="s">
        <v>743</v>
      </c>
      <c r="H266" s="57" t="s">
        <v>12</v>
      </c>
      <c r="I266" s="57">
        <v>59</v>
      </c>
      <c r="J266" s="57" t="s">
        <v>1174</v>
      </c>
      <c r="K266" s="57">
        <v>9</v>
      </c>
      <c r="L266" s="39" t="s">
        <v>1304</v>
      </c>
      <c r="M266" s="39"/>
      <c r="N266" s="39" t="s">
        <v>1216</v>
      </c>
      <c r="R266" s="70" t="s">
        <v>1638</v>
      </c>
      <c r="T266" s="57" t="s">
        <v>69</v>
      </c>
      <c r="U266" s="39"/>
      <c r="V266" s="57" t="s">
        <v>56</v>
      </c>
    </row>
    <row r="267" spans="3:22" ht="102" x14ac:dyDescent="0.25">
      <c r="C267" s="57" t="s">
        <v>513</v>
      </c>
      <c r="E267" s="58">
        <v>211</v>
      </c>
      <c r="G267" s="57" t="s">
        <v>514</v>
      </c>
      <c r="H267" s="57" t="s">
        <v>12</v>
      </c>
      <c r="I267" s="57">
        <v>60</v>
      </c>
      <c r="J267" s="57" t="s">
        <v>521</v>
      </c>
      <c r="K267" s="57">
        <v>3</v>
      </c>
      <c r="L267" s="39" t="s">
        <v>562</v>
      </c>
      <c r="M267" s="39"/>
      <c r="N267" s="39" t="s">
        <v>623</v>
      </c>
      <c r="R267" s="70" t="s">
        <v>1638</v>
      </c>
      <c r="T267" s="57" t="s">
        <v>69</v>
      </c>
      <c r="U267" s="39"/>
      <c r="V267" s="57" t="s">
        <v>1718</v>
      </c>
    </row>
    <row r="268" spans="3:22" ht="38.25" x14ac:dyDescent="0.25">
      <c r="C268" s="57" t="s">
        <v>1167</v>
      </c>
      <c r="E268" s="58">
        <v>621</v>
      </c>
      <c r="G268" s="57" t="s">
        <v>743</v>
      </c>
      <c r="H268" s="57" t="s">
        <v>12</v>
      </c>
      <c r="I268" s="57">
        <v>60</v>
      </c>
      <c r="J268" s="57" t="s">
        <v>100</v>
      </c>
      <c r="K268" s="57">
        <v>6</v>
      </c>
      <c r="L268" s="39" t="s">
        <v>1306</v>
      </c>
      <c r="M268" s="39"/>
      <c r="N268" s="39" t="s">
        <v>13</v>
      </c>
      <c r="P268" s="80" t="s">
        <v>49</v>
      </c>
      <c r="Q268" s="39" t="s">
        <v>1715</v>
      </c>
      <c r="R268" s="70" t="s">
        <v>1638</v>
      </c>
      <c r="T268" s="57" t="s">
        <v>64</v>
      </c>
      <c r="U268" s="39"/>
    </row>
    <row r="269" spans="3:22" ht="76.5" x14ac:dyDescent="0.25">
      <c r="C269" s="57" t="s">
        <v>1152</v>
      </c>
      <c r="E269" s="58">
        <v>569</v>
      </c>
      <c r="G269" s="57" t="s">
        <v>743</v>
      </c>
      <c r="H269" s="57" t="s">
        <v>0</v>
      </c>
      <c r="I269" s="57">
        <v>60</v>
      </c>
      <c r="J269" s="57" t="s">
        <v>100</v>
      </c>
      <c r="K269" s="57">
        <v>7</v>
      </c>
      <c r="L269" s="39" t="s">
        <v>1163</v>
      </c>
      <c r="M269" s="39"/>
      <c r="N269" s="39" t="s">
        <v>1156</v>
      </c>
      <c r="R269" s="70"/>
      <c r="T269" s="57" t="s">
        <v>69</v>
      </c>
      <c r="U269" s="39"/>
      <c r="V269" s="57" t="s">
        <v>1718</v>
      </c>
    </row>
    <row r="270" spans="3:22" ht="38.25" x14ac:dyDescent="0.25">
      <c r="C270" s="57" t="s">
        <v>47</v>
      </c>
      <c r="E270" s="58">
        <v>287</v>
      </c>
      <c r="G270" s="57" t="s">
        <v>710</v>
      </c>
      <c r="H270" s="57" t="s">
        <v>12</v>
      </c>
      <c r="I270" s="57">
        <v>60</v>
      </c>
      <c r="J270" s="57" t="s">
        <v>100</v>
      </c>
      <c r="K270" s="57">
        <v>8</v>
      </c>
      <c r="L270" s="39" t="s">
        <v>728</v>
      </c>
      <c r="M270" s="39"/>
      <c r="N270" s="39" t="s">
        <v>31</v>
      </c>
      <c r="R270" s="70" t="s">
        <v>1638</v>
      </c>
      <c r="T270" s="57" t="s">
        <v>69</v>
      </c>
      <c r="U270" s="39"/>
      <c r="V270" s="57" t="s">
        <v>56</v>
      </c>
    </row>
    <row r="271" spans="3:22" ht="25.5" x14ac:dyDescent="0.25">
      <c r="C271" s="57" t="s">
        <v>10</v>
      </c>
      <c r="D271" s="58"/>
      <c r="E271" s="58">
        <v>17</v>
      </c>
      <c r="F271" s="58"/>
      <c r="G271" s="57" t="s">
        <v>11</v>
      </c>
      <c r="H271" s="57" t="s">
        <v>12</v>
      </c>
      <c r="I271" s="57">
        <v>60</v>
      </c>
      <c r="J271" s="59" t="s">
        <v>100</v>
      </c>
      <c r="K271" s="57">
        <v>11</v>
      </c>
      <c r="L271" s="39" t="s">
        <v>144</v>
      </c>
      <c r="M271" s="39"/>
      <c r="N271" s="39" t="s">
        <v>145</v>
      </c>
      <c r="Q271" s="48"/>
      <c r="R271" s="70" t="s">
        <v>1638</v>
      </c>
      <c r="T271" s="57" t="s">
        <v>69</v>
      </c>
      <c r="U271" s="39"/>
      <c r="V271" s="57" t="s">
        <v>56</v>
      </c>
    </row>
    <row r="272" spans="3:22" ht="25.5" x14ac:dyDescent="0.25">
      <c r="C272" s="57" t="s">
        <v>10</v>
      </c>
      <c r="D272" s="58"/>
      <c r="E272" s="58">
        <v>19</v>
      </c>
      <c r="F272" s="58"/>
      <c r="G272" s="57" t="s">
        <v>11</v>
      </c>
      <c r="H272" s="57" t="s">
        <v>12</v>
      </c>
      <c r="I272" s="57">
        <v>60</v>
      </c>
      <c r="J272" s="59" t="s">
        <v>100</v>
      </c>
      <c r="K272" s="57">
        <v>12</v>
      </c>
      <c r="L272" s="39" t="s">
        <v>148</v>
      </c>
      <c r="M272" s="39"/>
      <c r="N272" s="39" t="s">
        <v>149</v>
      </c>
      <c r="O272" s="45"/>
      <c r="Q272" s="47"/>
      <c r="R272" s="70" t="s">
        <v>1638</v>
      </c>
      <c r="T272" s="57" t="s">
        <v>69</v>
      </c>
      <c r="U272" s="39"/>
      <c r="V272" s="57" t="s">
        <v>56</v>
      </c>
    </row>
    <row r="273" spans="3:22" ht="25.5" x14ac:dyDescent="0.25">
      <c r="C273" s="57" t="s">
        <v>1152</v>
      </c>
      <c r="E273" s="58">
        <v>570</v>
      </c>
      <c r="G273" s="57" t="s">
        <v>743</v>
      </c>
      <c r="H273" s="57" t="s">
        <v>0</v>
      </c>
      <c r="I273" s="57">
        <v>60</v>
      </c>
      <c r="J273" s="57" t="s">
        <v>100</v>
      </c>
      <c r="K273" s="57">
        <v>17</v>
      </c>
      <c r="L273" s="39" t="s">
        <v>1157</v>
      </c>
      <c r="M273" s="39"/>
      <c r="N273" s="39" t="s">
        <v>1157</v>
      </c>
      <c r="R273" s="70"/>
      <c r="T273" s="57" t="s">
        <v>69</v>
      </c>
      <c r="U273" s="39"/>
      <c r="V273" s="57" t="s">
        <v>1718</v>
      </c>
    </row>
    <row r="274" spans="3:22" ht="63.75" x14ac:dyDescent="0.25">
      <c r="C274" s="57" t="s">
        <v>1167</v>
      </c>
      <c r="E274" s="58">
        <v>622</v>
      </c>
      <c r="G274" s="57" t="s">
        <v>743</v>
      </c>
      <c r="H274" s="57" t="s">
        <v>12</v>
      </c>
      <c r="I274" s="57">
        <v>60</v>
      </c>
      <c r="J274" s="57" t="s">
        <v>100</v>
      </c>
      <c r="K274" s="57">
        <v>22</v>
      </c>
      <c r="L274" s="39" t="s">
        <v>1307</v>
      </c>
      <c r="M274" s="39"/>
      <c r="N274" s="39" t="s">
        <v>1218</v>
      </c>
      <c r="R274" s="70" t="s">
        <v>1638</v>
      </c>
      <c r="T274" s="57" t="s">
        <v>69</v>
      </c>
      <c r="U274" s="39"/>
      <c r="V274" s="57" t="s">
        <v>56</v>
      </c>
    </row>
    <row r="275" spans="3:22" ht="38.25" x14ac:dyDescent="0.25">
      <c r="C275" s="57" t="s">
        <v>1365</v>
      </c>
      <c r="E275" s="58">
        <v>711</v>
      </c>
      <c r="G275" s="57" t="s">
        <v>514</v>
      </c>
      <c r="H275" s="57" t="s">
        <v>12</v>
      </c>
      <c r="I275" s="57">
        <v>60</v>
      </c>
      <c r="J275" s="57" t="s">
        <v>102</v>
      </c>
      <c r="K275" s="57">
        <v>22</v>
      </c>
      <c r="L275" s="39" t="s">
        <v>1477</v>
      </c>
      <c r="M275" s="39"/>
      <c r="R275" s="70" t="s">
        <v>1638</v>
      </c>
      <c r="T275" s="57" t="s">
        <v>69</v>
      </c>
      <c r="U275" s="39"/>
      <c r="V275" s="57" t="s">
        <v>56</v>
      </c>
    </row>
    <row r="276" spans="3:22" ht="51" x14ac:dyDescent="0.25">
      <c r="C276" s="57" t="s">
        <v>1152</v>
      </c>
      <c r="E276" s="58">
        <v>571</v>
      </c>
      <c r="G276" s="57" t="s">
        <v>743</v>
      </c>
      <c r="H276" s="57" t="s">
        <v>0</v>
      </c>
      <c r="I276" s="57">
        <v>60</v>
      </c>
      <c r="J276" s="57" t="s">
        <v>102</v>
      </c>
      <c r="K276" s="57">
        <v>25</v>
      </c>
      <c r="L276" s="39" t="s">
        <v>1164</v>
      </c>
      <c r="M276" s="39"/>
      <c r="N276" s="39" t="s">
        <v>1158</v>
      </c>
      <c r="P276" s="57" t="s">
        <v>52</v>
      </c>
      <c r="Q276" s="39" t="s">
        <v>1775</v>
      </c>
      <c r="R276" s="70"/>
      <c r="T276" s="57" t="s">
        <v>64</v>
      </c>
      <c r="U276" s="39"/>
    </row>
    <row r="277" spans="3:22" ht="51" x14ac:dyDescent="0.25">
      <c r="C277" s="57" t="s">
        <v>10</v>
      </c>
      <c r="D277" s="58"/>
      <c r="E277" s="58">
        <v>20</v>
      </c>
      <c r="F277" s="58"/>
      <c r="G277" s="57" t="s">
        <v>11</v>
      </c>
      <c r="H277" s="57" t="s">
        <v>12</v>
      </c>
      <c r="I277" s="57">
        <v>61</v>
      </c>
      <c r="J277" s="59" t="s">
        <v>102</v>
      </c>
      <c r="K277" s="57">
        <v>1</v>
      </c>
      <c r="L277" s="39" t="s">
        <v>150</v>
      </c>
      <c r="M277" s="39"/>
      <c r="N277" s="39" t="s">
        <v>151</v>
      </c>
      <c r="O277" s="39"/>
      <c r="R277" s="70" t="s">
        <v>1638</v>
      </c>
      <c r="T277" s="57" t="s">
        <v>69</v>
      </c>
      <c r="U277" s="39"/>
      <c r="V277" s="57" t="s">
        <v>56</v>
      </c>
    </row>
    <row r="278" spans="3:22" ht="51" x14ac:dyDescent="0.25">
      <c r="C278" s="57" t="s">
        <v>10</v>
      </c>
      <c r="D278" s="58"/>
      <c r="E278" s="58">
        <v>22</v>
      </c>
      <c r="F278" s="58"/>
      <c r="G278" s="57" t="s">
        <v>11</v>
      </c>
      <c r="H278" s="57" t="s">
        <v>12</v>
      </c>
      <c r="I278" s="57">
        <v>61</v>
      </c>
      <c r="J278" s="59" t="s">
        <v>103</v>
      </c>
      <c r="K278" s="57">
        <v>16</v>
      </c>
      <c r="L278" s="39" t="s">
        <v>154</v>
      </c>
      <c r="M278" s="39"/>
      <c r="N278" s="39" t="s">
        <v>155</v>
      </c>
      <c r="O278" s="39"/>
      <c r="P278" s="57" t="s">
        <v>52</v>
      </c>
      <c r="Q278" s="39" t="s">
        <v>1821</v>
      </c>
      <c r="R278" s="70" t="s">
        <v>1638</v>
      </c>
      <c r="T278" s="57" t="s">
        <v>67</v>
      </c>
      <c r="U278" s="39"/>
    </row>
    <row r="279" spans="3:22" ht="63.75" x14ac:dyDescent="0.25">
      <c r="C279" s="57" t="s">
        <v>10</v>
      </c>
      <c r="D279" s="58"/>
      <c r="E279" s="58">
        <v>21</v>
      </c>
      <c r="F279" s="58"/>
      <c r="G279" s="57" t="s">
        <v>11</v>
      </c>
      <c r="H279" s="57" t="s">
        <v>12</v>
      </c>
      <c r="I279" s="57">
        <v>61</v>
      </c>
      <c r="J279" s="59" t="s">
        <v>103</v>
      </c>
      <c r="K279" s="57">
        <v>22</v>
      </c>
      <c r="L279" s="39" t="s">
        <v>152</v>
      </c>
      <c r="M279" s="39"/>
      <c r="N279" s="39" t="s">
        <v>153</v>
      </c>
      <c r="O279" s="39"/>
      <c r="R279" s="70" t="s">
        <v>1638</v>
      </c>
      <c r="T279" s="57" t="s">
        <v>69</v>
      </c>
      <c r="U279" s="39"/>
      <c r="V279" s="57" t="s">
        <v>56</v>
      </c>
    </row>
    <row r="280" spans="3:22" x14ac:dyDescent="0.25">
      <c r="C280" s="57" t="s">
        <v>742</v>
      </c>
      <c r="E280" s="58">
        <v>327</v>
      </c>
      <c r="G280" s="57" t="s">
        <v>743</v>
      </c>
      <c r="H280" s="57" t="s">
        <v>12</v>
      </c>
      <c r="I280" s="57">
        <v>61</v>
      </c>
      <c r="J280" s="57" t="s">
        <v>103</v>
      </c>
      <c r="K280" s="57">
        <v>22</v>
      </c>
      <c r="L280" s="39" t="s">
        <v>864</v>
      </c>
      <c r="M280" s="39"/>
      <c r="N280" s="39" t="s">
        <v>824</v>
      </c>
      <c r="R280" s="70" t="s">
        <v>1638</v>
      </c>
      <c r="T280" s="57" t="s">
        <v>69</v>
      </c>
      <c r="U280" s="39"/>
      <c r="V280" s="57" t="s">
        <v>1648</v>
      </c>
    </row>
    <row r="281" spans="3:22" x14ac:dyDescent="0.25">
      <c r="C281" s="57" t="s">
        <v>1582</v>
      </c>
      <c r="E281" s="58">
        <v>897</v>
      </c>
      <c r="G281" s="57" t="s">
        <v>1583</v>
      </c>
      <c r="H281" s="57" t="s">
        <v>0</v>
      </c>
      <c r="I281" s="57">
        <v>61</v>
      </c>
      <c r="J281" s="57" t="s">
        <v>103</v>
      </c>
      <c r="K281" s="57">
        <v>22</v>
      </c>
      <c r="L281" s="39" t="s">
        <v>1600</v>
      </c>
      <c r="M281" s="39"/>
      <c r="P281" s="57" t="s">
        <v>49</v>
      </c>
      <c r="R281" s="70"/>
      <c r="T281" s="57" t="s">
        <v>64</v>
      </c>
      <c r="U281" s="39"/>
    </row>
    <row r="282" spans="3:22" ht="25.5" x14ac:dyDescent="0.25">
      <c r="C282" s="57" t="s">
        <v>1167</v>
      </c>
      <c r="E282" s="58">
        <v>623</v>
      </c>
      <c r="G282" s="57" t="s">
        <v>743</v>
      </c>
      <c r="H282" s="57" t="s">
        <v>12</v>
      </c>
      <c r="I282" s="57">
        <v>61</v>
      </c>
      <c r="J282" s="57" t="s">
        <v>103</v>
      </c>
      <c r="K282" s="57">
        <v>23</v>
      </c>
      <c r="L282" s="39" t="s">
        <v>1308</v>
      </c>
      <c r="M282" s="39"/>
      <c r="N282" s="39" t="s">
        <v>13</v>
      </c>
      <c r="R282" s="70" t="s">
        <v>1638</v>
      </c>
      <c r="T282" s="57" t="s">
        <v>69</v>
      </c>
      <c r="U282" s="39"/>
      <c r="V282" s="57" t="s">
        <v>1648</v>
      </c>
    </row>
    <row r="283" spans="3:22" ht="25.5" x14ac:dyDescent="0.25">
      <c r="C283" s="57" t="s">
        <v>10</v>
      </c>
      <c r="E283" s="58">
        <v>23</v>
      </c>
      <c r="G283" s="57" t="s">
        <v>11</v>
      </c>
      <c r="H283" s="57" t="s">
        <v>12</v>
      </c>
      <c r="I283" s="57">
        <v>61</v>
      </c>
      <c r="J283" s="59" t="s">
        <v>103</v>
      </c>
      <c r="K283" s="57">
        <v>24</v>
      </c>
      <c r="L283" s="39" t="s">
        <v>156</v>
      </c>
      <c r="M283" s="39"/>
      <c r="N283" s="39" t="s">
        <v>157</v>
      </c>
      <c r="P283" s="57" t="s">
        <v>52</v>
      </c>
      <c r="Q283" s="39" t="s">
        <v>1821</v>
      </c>
      <c r="R283" s="70" t="s">
        <v>1638</v>
      </c>
      <c r="T283" s="57" t="s">
        <v>67</v>
      </c>
      <c r="U283" s="39"/>
    </row>
    <row r="284" spans="3:22" ht="51" x14ac:dyDescent="0.25">
      <c r="C284" s="57" t="s">
        <v>10</v>
      </c>
      <c r="D284" s="58"/>
      <c r="E284" s="58">
        <v>24</v>
      </c>
      <c r="F284" s="58"/>
      <c r="G284" s="57" t="s">
        <v>11</v>
      </c>
      <c r="H284" s="57" t="s">
        <v>12</v>
      </c>
      <c r="I284" s="57">
        <v>61</v>
      </c>
      <c r="J284" s="59" t="s">
        <v>103</v>
      </c>
      <c r="K284" s="57">
        <v>24</v>
      </c>
      <c r="L284" s="39" t="s">
        <v>158</v>
      </c>
      <c r="M284" s="39"/>
      <c r="N284" s="39" t="s">
        <v>13</v>
      </c>
      <c r="P284" s="57" t="s">
        <v>52</v>
      </c>
      <c r="Q284" s="39" t="s">
        <v>1821</v>
      </c>
      <c r="R284" s="70" t="s">
        <v>1638</v>
      </c>
      <c r="T284" s="57" t="s">
        <v>67</v>
      </c>
      <c r="U284" s="39"/>
    </row>
    <row r="285" spans="3:22" ht="25.5" x14ac:dyDescent="0.25">
      <c r="C285" s="57" t="s">
        <v>742</v>
      </c>
      <c r="E285" s="58">
        <v>329</v>
      </c>
      <c r="G285" s="57" t="s">
        <v>743</v>
      </c>
      <c r="H285" s="57" t="s">
        <v>12</v>
      </c>
      <c r="I285" s="57">
        <v>61</v>
      </c>
      <c r="J285" s="57" t="s">
        <v>103</v>
      </c>
      <c r="K285" s="57">
        <v>28</v>
      </c>
      <c r="L285" s="39" t="s">
        <v>866</v>
      </c>
      <c r="M285" s="39"/>
      <c r="N285" s="39" t="s">
        <v>811</v>
      </c>
      <c r="P285" s="57" t="s">
        <v>52</v>
      </c>
      <c r="Q285" s="39" t="s">
        <v>1821</v>
      </c>
      <c r="R285" s="70" t="s">
        <v>1638</v>
      </c>
      <c r="T285" s="57" t="s">
        <v>67</v>
      </c>
      <c r="U285" s="39"/>
    </row>
    <row r="286" spans="3:22" ht="25.5" x14ac:dyDescent="0.25">
      <c r="C286" s="57" t="s">
        <v>742</v>
      </c>
      <c r="E286" s="58">
        <v>328</v>
      </c>
      <c r="G286" s="57" t="s">
        <v>743</v>
      </c>
      <c r="H286" s="57" t="s">
        <v>12</v>
      </c>
      <c r="I286" s="57">
        <v>61</v>
      </c>
      <c r="J286" s="57" t="s">
        <v>103</v>
      </c>
      <c r="K286" s="57" t="s">
        <v>750</v>
      </c>
      <c r="L286" s="39" t="s">
        <v>865</v>
      </c>
      <c r="M286" s="39"/>
      <c r="N286" s="39" t="s">
        <v>811</v>
      </c>
      <c r="P286" s="57" t="s">
        <v>52</v>
      </c>
      <c r="Q286" s="39" t="s">
        <v>1821</v>
      </c>
      <c r="R286" s="70" t="s">
        <v>1638</v>
      </c>
      <c r="T286" s="57" t="s">
        <v>67</v>
      </c>
      <c r="U286" s="39"/>
    </row>
    <row r="287" spans="3:22" x14ac:dyDescent="0.25">
      <c r="C287" s="57" t="s">
        <v>742</v>
      </c>
      <c r="E287" s="58">
        <v>330</v>
      </c>
      <c r="G287" s="57" t="s">
        <v>743</v>
      </c>
      <c r="H287" s="57" t="s">
        <v>0</v>
      </c>
      <c r="I287" s="57">
        <v>62</v>
      </c>
      <c r="J287" s="57" t="s">
        <v>751</v>
      </c>
      <c r="K287" s="57">
        <v>6</v>
      </c>
      <c r="L287" s="39" t="s">
        <v>867</v>
      </c>
      <c r="M287" s="39"/>
      <c r="N287" s="39" t="s">
        <v>811</v>
      </c>
      <c r="P287" s="80" t="s">
        <v>49</v>
      </c>
      <c r="R287" s="70"/>
      <c r="T287" s="57" t="s">
        <v>64</v>
      </c>
      <c r="U287" s="39"/>
    </row>
    <row r="288" spans="3:22" x14ac:dyDescent="0.25">
      <c r="C288" s="57" t="s">
        <v>1582</v>
      </c>
      <c r="E288" s="58">
        <v>898</v>
      </c>
      <c r="G288" s="57" t="s">
        <v>1583</v>
      </c>
      <c r="H288" s="57" t="s">
        <v>0</v>
      </c>
      <c r="I288" s="57">
        <v>62</v>
      </c>
      <c r="J288" s="57" t="s">
        <v>751</v>
      </c>
      <c r="K288" s="57">
        <v>6</v>
      </c>
      <c r="L288" s="39" t="s">
        <v>1601</v>
      </c>
      <c r="M288" s="39"/>
      <c r="N288" s="39" t="s">
        <v>1586</v>
      </c>
      <c r="P288" s="80" t="s">
        <v>49</v>
      </c>
      <c r="R288" s="70"/>
      <c r="T288" s="57" t="s">
        <v>64</v>
      </c>
      <c r="U288" s="39"/>
    </row>
    <row r="289" spans="3:22" ht="76.5" x14ac:dyDescent="0.25">
      <c r="C289" s="57" t="s">
        <v>10</v>
      </c>
      <c r="E289" s="58">
        <v>25</v>
      </c>
      <c r="G289" s="57" t="s">
        <v>11</v>
      </c>
      <c r="H289" s="57" t="s">
        <v>12</v>
      </c>
      <c r="I289" s="57">
        <v>62</v>
      </c>
      <c r="J289" s="59" t="s">
        <v>104</v>
      </c>
      <c r="K289" s="57">
        <v>8</v>
      </c>
      <c r="L289" s="39" t="s">
        <v>159</v>
      </c>
      <c r="M289" s="39"/>
      <c r="N289" s="39" t="s">
        <v>13</v>
      </c>
      <c r="R289" s="70" t="s">
        <v>1638</v>
      </c>
      <c r="T289" s="57" t="s">
        <v>69</v>
      </c>
      <c r="U289" s="39"/>
      <c r="V289" s="57" t="s">
        <v>1648</v>
      </c>
    </row>
    <row r="290" spans="3:22" x14ac:dyDescent="0.25">
      <c r="C290" s="57" t="s">
        <v>742</v>
      </c>
      <c r="E290" s="58">
        <v>331</v>
      </c>
      <c r="G290" s="57" t="s">
        <v>743</v>
      </c>
      <c r="H290" s="57" t="s">
        <v>0</v>
      </c>
      <c r="I290" s="57">
        <v>62</v>
      </c>
      <c r="J290" s="57" t="s">
        <v>104</v>
      </c>
      <c r="K290" s="57">
        <v>8</v>
      </c>
      <c r="L290" s="39" t="s">
        <v>868</v>
      </c>
      <c r="M290" s="39"/>
      <c r="N290" s="39" t="s">
        <v>811</v>
      </c>
      <c r="P290" s="80" t="s">
        <v>49</v>
      </c>
      <c r="R290" s="70"/>
      <c r="T290" s="57" t="s">
        <v>64</v>
      </c>
      <c r="U290" s="39"/>
    </row>
    <row r="291" spans="3:22" ht="63.75" x14ac:dyDescent="0.25">
      <c r="C291" s="57" t="s">
        <v>1125</v>
      </c>
      <c r="E291" s="58">
        <v>565</v>
      </c>
      <c r="G291" s="57" t="s">
        <v>1126</v>
      </c>
      <c r="H291" s="57" t="s">
        <v>0</v>
      </c>
      <c r="I291" s="57">
        <v>62</v>
      </c>
      <c r="J291" s="57" t="s">
        <v>104</v>
      </c>
      <c r="K291" s="57">
        <v>8</v>
      </c>
      <c r="L291" s="39" t="s">
        <v>1151</v>
      </c>
      <c r="M291" s="39"/>
      <c r="N291" s="39" t="s">
        <v>1140</v>
      </c>
      <c r="P291" s="80" t="s">
        <v>49</v>
      </c>
      <c r="R291" s="70"/>
      <c r="T291" s="57" t="s">
        <v>64</v>
      </c>
      <c r="U291" s="39"/>
    </row>
    <row r="292" spans="3:22" x14ac:dyDescent="0.25">
      <c r="C292" s="57" t="s">
        <v>1582</v>
      </c>
      <c r="E292" s="58">
        <v>899</v>
      </c>
      <c r="G292" s="57" t="s">
        <v>1583</v>
      </c>
      <c r="H292" s="57" t="s">
        <v>0</v>
      </c>
      <c r="I292" s="57">
        <v>62</v>
      </c>
      <c r="J292" s="57" t="s">
        <v>104</v>
      </c>
      <c r="K292" s="57">
        <v>8</v>
      </c>
      <c r="L292" s="39" t="s">
        <v>1602</v>
      </c>
      <c r="M292" s="39"/>
      <c r="N292" s="39" t="s">
        <v>1587</v>
      </c>
      <c r="P292" s="80" t="s">
        <v>49</v>
      </c>
      <c r="R292" s="70"/>
      <c r="T292" s="57" t="s">
        <v>64</v>
      </c>
      <c r="U292" s="39"/>
    </row>
    <row r="293" spans="3:22" ht="25.5" x14ac:dyDescent="0.25">
      <c r="C293" s="57" t="s">
        <v>742</v>
      </c>
      <c r="E293" s="58">
        <v>333</v>
      </c>
      <c r="G293" s="57" t="s">
        <v>743</v>
      </c>
      <c r="H293" s="57" t="s">
        <v>12</v>
      </c>
      <c r="I293" s="57">
        <v>62</v>
      </c>
      <c r="J293" s="57" t="s">
        <v>104</v>
      </c>
      <c r="K293" s="57">
        <v>17</v>
      </c>
      <c r="L293" s="39" t="s">
        <v>870</v>
      </c>
      <c r="M293" s="39"/>
      <c r="N293" s="39" t="s">
        <v>811</v>
      </c>
      <c r="R293" s="70" t="s">
        <v>1638</v>
      </c>
      <c r="T293" s="57" t="s">
        <v>69</v>
      </c>
      <c r="U293" s="39"/>
      <c r="V293" s="57" t="s">
        <v>1648</v>
      </c>
    </row>
    <row r="294" spans="3:22" ht="51" x14ac:dyDescent="0.25">
      <c r="C294" s="57" t="s">
        <v>10</v>
      </c>
      <c r="D294" s="58"/>
      <c r="E294" s="58">
        <v>26</v>
      </c>
      <c r="F294" s="58"/>
      <c r="G294" s="57" t="s">
        <v>11</v>
      </c>
      <c r="H294" s="57" t="s">
        <v>12</v>
      </c>
      <c r="I294" s="57">
        <v>62</v>
      </c>
      <c r="J294" s="59" t="s">
        <v>105</v>
      </c>
      <c r="K294" s="57">
        <v>20</v>
      </c>
      <c r="L294" s="39" t="s">
        <v>160</v>
      </c>
      <c r="M294" s="39"/>
      <c r="N294" s="39" t="s">
        <v>161</v>
      </c>
      <c r="R294" s="70" t="s">
        <v>1638</v>
      </c>
      <c r="T294" s="57" t="s">
        <v>69</v>
      </c>
      <c r="U294" s="39"/>
      <c r="V294" s="57" t="s">
        <v>1648</v>
      </c>
    </row>
    <row r="295" spans="3:22" x14ac:dyDescent="0.25">
      <c r="C295" s="57" t="s">
        <v>10</v>
      </c>
      <c r="D295" s="58"/>
      <c r="E295" s="58">
        <v>27</v>
      </c>
      <c r="F295" s="58"/>
      <c r="G295" s="57" t="s">
        <v>11</v>
      </c>
      <c r="H295" s="57" t="s">
        <v>12</v>
      </c>
      <c r="I295" s="57">
        <v>62</v>
      </c>
      <c r="J295" s="59" t="s">
        <v>106</v>
      </c>
      <c r="K295" s="57">
        <v>21</v>
      </c>
      <c r="L295" s="39" t="s">
        <v>162</v>
      </c>
      <c r="M295" s="39"/>
      <c r="N295" s="39" t="s">
        <v>163</v>
      </c>
      <c r="O295" s="45"/>
      <c r="R295" s="70" t="s">
        <v>1638</v>
      </c>
      <c r="T295" s="57" t="s">
        <v>69</v>
      </c>
      <c r="U295" s="39"/>
      <c r="V295" s="57" t="s">
        <v>1648</v>
      </c>
    </row>
    <row r="296" spans="3:22" ht="63.75" x14ac:dyDescent="0.25">
      <c r="C296" s="57" t="s">
        <v>513</v>
      </c>
      <c r="E296" s="58">
        <v>212</v>
      </c>
      <c r="G296" s="57" t="s">
        <v>514</v>
      </c>
      <c r="H296" s="57" t="s">
        <v>12</v>
      </c>
      <c r="I296" s="57">
        <v>62</v>
      </c>
      <c r="J296" s="57" t="s">
        <v>106</v>
      </c>
      <c r="K296" s="57">
        <v>22</v>
      </c>
      <c r="L296" s="39" t="s">
        <v>563</v>
      </c>
      <c r="M296" s="39"/>
      <c r="N296" s="39" t="s">
        <v>624</v>
      </c>
      <c r="R296" s="70" t="s">
        <v>1638</v>
      </c>
      <c r="T296" s="57" t="s">
        <v>69</v>
      </c>
      <c r="U296" s="39"/>
      <c r="V296" s="57" t="s">
        <v>81</v>
      </c>
    </row>
    <row r="297" spans="3:22" ht="38.25" x14ac:dyDescent="0.25">
      <c r="C297" s="57" t="s">
        <v>1167</v>
      </c>
      <c r="E297" s="58">
        <v>624</v>
      </c>
      <c r="G297" s="57" t="s">
        <v>743</v>
      </c>
      <c r="H297" s="57" t="s">
        <v>12</v>
      </c>
      <c r="I297" s="57">
        <v>62</v>
      </c>
      <c r="J297" s="57" t="s">
        <v>106</v>
      </c>
      <c r="K297" s="57">
        <v>22</v>
      </c>
      <c r="L297" s="39" t="s">
        <v>1309</v>
      </c>
      <c r="M297" s="39"/>
      <c r="N297" s="39" t="s">
        <v>1219</v>
      </c>
      <c r="R297" s="70" t="s">
        <v>1638</v>
      </c>
      <c r="T297" s="57" t="s">
        <v>69</v>
      </c>
      <c r="U297" s="39"/>
      <c r="V297" s="57" t="s">
        <v>81</v>
      </c>
    </row>
    <row r="298" spans="3:22" ht="25.5" x14ac:dyDescent="0.25">
      <c r="C298" s="57" t="s">
        <v>742</v>
      </c>
      <c r="E298" s="58">
        <v>332</v>
      </c>
      <c r="G298" s="57" t="s">
        <v>743</v>
      </c>
      <c r="H298" s="57" t="s">
        <v>12</v>
      </c>
      <c r="I298" s="57">
        <v>62</v>
      </c>
      <c r="J298" s="57" t="s">
        <v>104</v>
      </c>
      <c r="K298" s="57" t="s">
        <v>752</v>
      </c>
      <c r="L298" s="39" t="s">
        <v>869</v>
      </c>
      <c r="M298" s="39"/>
      <c r="N298" s="39" t="s">
        <v>811</v>
      </c>
      <c r="R298" s="70" t="s">
        <v>1638</v>
      </c>
      <c r="T298" s="57" t="s">
        <v>69</v>
      </c>
      <c r="U298" s="39"/>
      <c r="V298" s="57" t="s">
        <v>81</v>
      </c>
    </row>
    <row r="299" spans="3:22" x14ac:dyDescent="0.25">
      <c r="C299" s="57" t="s">
        <v>742</v>
      </c>
      <c r="E299" s="58">
        <v>334</v>
      </c>
      <c r="G299" s="57" t="s">
        <v>743</v>
      </c>
      <c r="H299" s="57" t="s">
        <v>0</v>
      </c>
      <c r="I299" s="57">
        <v>63</v>
      </c>
      <c r="J299" s="57" t="s">
        <v>106</v>
      </c>
      <c r="K299" s="57">
        <v>1</v>
      </c>
      <c r="L299" s="39" t="s">
        <v>871</v>
      </c>
      <c r="M299" s="39"/>
      <c r="N299" s="39" t="s">
        <v>811</v>
      </c>
      <c r="P299" s="57" t="s">
        <v>49</v>
      </c>
      <c r="R299" s="70"/>
      <c r="T299" s="57" t="s">
        <v>64</v>
      </c>
      <c r="U299" s="39"/>
    </row>
    <row r="300" spans="3:22" ht="25.5" x14ac:dyDescent="0.25">
      <c r="C300" s="57" t="s">
        <v>1582</v>
      </c>
      <c r="E300" s="58">
        <v>900</v>
      </c>
      <c r="G300" s="57" t="s">
        <v>1583</v>
      </c>
      <c r="H300" s="57" t="s">
        <v>12</v>
      </c>
      <c r="I300" s="57">
        <v>63</v>
      </c>
      <c r="J300" s="57" t="s">
        <v>106</v>
      </c>
      <c r="K300" s="57">
        <v>1</v>
      </c>
      <c r="L300" s="39" t="s">
        <v>1603</v>
      </c>
      <c r="M300" s="39"/>
      <c r="R300" s="70" t="s">
        <v>1638</v>
      </c>
      <c r="T300" s="57" t="s">
        <v>69</v>
      </c>
      <c r="U300" s="39"/>
      <c r="V300" s="57" t="s">
        <v>1648</v>
      </c>
    </row>
    <row r="301" spans="3:22" x14ac:dyDescent="0.25">
      <c r="C301" s="57" t="s">
        <v>1582</v>
      </c>
      <c r="E301" s="58">
        <v>901</v>
      </c>
      <c r="G301" s="57" t="s">
        <v>1583</v>
      </c>
      <c r="H301" s="57" t="s">
        <v>12</v>
      </c>
      <c r="I301" s="57">
        <v>63</v>
      </c>
      <c r="J301" s="57" t="s">
        <v>106</v>
      </c>
      <c r="K301" s="57">
        <v>1</v>
      </c>
      <c r="L301" s="39" t="s">
        <v>1604</v>
      </c>
      <c r="M301" s="39"/>
      <c r="R301" s="70" t="s">
        <v>1638</v>
      </c>
      <c r="T301" s="57" t="s">
        <v>69</v>
      </c>
      <c r="U301" s="39"/>
      <c r="V301" s="57" t="s">
        <v>81</v>
      </c>
    </row>
    <row r="302" spans="3:22" ht="25.5" x14ac:dyDescent="0.25">
      <c r="C302" s="57" t="s">
        <v>1167</v>
      </c>
      <c r="E302" s="58">
        <v>625</v>
      </c>
      <c r="G302" s="57" t="s">
        <v>743</v>
      </c>
      <c r="H302" s="57" t="s">
        <v>12</v>
      </c>
      <c r="I302" s="57">
        <v>63</v>
      </c>
      <c r="J302" s="57" t="s">
        <v>753</v>
      </c>
      <c r="K302" s="57">
        <v>6</v>
      </c>
      <c r="L302" s="39" t="s">
        <v>1310</v>
      </c>
      <c r="M302" s="39"/>
      <c r="N302" s="39" t="s">
        <v>1220</v>
      </c>
      <c r="R302" s="70" t="s">
        <v>1638</v>
      </c>
      <c r="T302" s="57" t="s">
        <v>69</v>
      </c>
      <c r="U302" s="39"/>
      <c r="V302" s="57" t="s">
        <v>56</v>
      </c>
    </row>
    <row r="303" spans="3:22" ht="38.25" x14ac:dyDescent="0.25">
      <c r="C303" s="57" t="s">
        <v>1167</v>
      </c>
      <c r="E303" s="58">
        <v>626</v>
      </c>
      <c r="G303" s="57" t="s">
        <v>743</v>
      </c>
      <c r="H303" s="57" t="s">
        <v>12</v>
      </c>
      <c r="I303" s="57">
        <v>63</v>
      </c>
      <c r="J303" s="57" t="s">
        <v>753</v>
      </c>
      <c r="K303" s="57">
        <v>6</v>
      </c>
      <c r="L303" s="39" t="s">
        <v>1309</v>
      </c>
      <c r="M303" s="39"/>
      <c r="N303" s="39" t="s">
        <v>1219</v>
      </c>
      <c r="R303" s="70" t="s">
        <v>1638</v>
      </c>
      <c r="T303" s="57" t="s">
        <v>69</v>
      </c>
      <c r="U303" s="39"/>
      <c r="V303" s="57" t="s">
        <v>1648</v>
      </c>
    </row>
    <row r="304" spans="3:22" ht="25.5" x14ac:dyDescent="0.25">
      <c r="C304" s="57" t="s">
        <v>742</v>
      </c>
      <c r="E304" s="58">
        <v>337</v>
      </c>
      <c r="G304" s="57" t="s">
        <v>743</v>
      </c>
      <c r="H304" s="57" t="s">
        <v>12</v>
      </c>
      <c r="I304" s="57">
        <v>63</v>
      </c>
      <c r="J304" s="57" t="s">
        <v>753</v>
      </c>
      <c r="K304" s="57">
        <v>7</v>
      </c>
      <c r="L304" s="39" t="s">
        <v>874</v>
      </c>
      <c r="M304" s="39"/>
      <c r="N304" s="39" t="s">
        <v>811</v>
      </c>
      <c r="R304" s="70" t="s">
        <v>1638</v>
      </c>
      <c r="T304" s="57" t="s">
        <v>69</v>
      </c>
      <c r="U304" s="39"/>
      <c r="V304" s="57" t="s">
        <v>1648</v>
      </c>
    </row>
    <row r="305" spans="3:22" x14ac:dyDescent="0.25">
      <c r="C305" s="57" t="s">
        <v>742</v>
      </c>
      <c r="E305" s="58">
        <v>335</v>
      </c>
      <c r="G305" s="57" t="s">
        <v>743</v>
      </c>
      <c r="H305" s="57" t="s">
        <v>0</v>
      </c>
      <c r="I305" s="57">
        <v>63</v>
      </c>
      <c r="J305" s="57" t="s">
        <v>753</v>
      </c>
      <c r="K305" s="57">
        <v>9</v>
      </c>
      <c r="L305" s="39" t="s">
        <v>872</v>
      </c>
      <c r="M305" s="39"/>
      <c r="N305" s="39" t="s">
        <v>811</v>
      </c>
      <c r="P305" s="57" t="s">
        <v>49</v>
      </c>
      <c r="R305" s="70"/>
      <c r="T305" s="57" t="s">
        <v>64</v>
      </c>
      <c r="U305" s="39"/>
    </row>
    <row r="306" spans="3:22" ht="25.5" x14ac:dyDescent="0.25">
      <c r="C306" s="57" t="s">
        <v>1582</v>
      </c>
      <c r="E306" s="58">
        <v>902</v>
      </c>
      <c r="G306" s="57" t="s">
        <v>1583</v>
      </c>
      <c r="H306" s="57" t="s">
        <v>12</v>
      </c>
      <c r="I306" s="57">
        <v>63</v>
      </c>
      <c r="J306" s="57" t="s">
        <v>753</v>
      </c>
      <c r="K306" s="57">
        <v>9</v>
      </c>
      <c r="L306" s="39" t="s">
        <v>1603</v>
      </c>
      <c r="M306" s="39"/>
      <c r="R306" s="70" t="s">
        <v>1638</v>
      </c>
      <c r="T306" s="57" t="s">
        <v>69</v>
      </c>
      <c r="U306" s="39"/>
      <c r="V306" s="57" t="s">
        <v>1648</v>
      </c>
    </row>
    <row r="307" spans="3:22" ht="63.75" x14ac:dyDescent="0.25">
      <c r="C307" s="57" t="s">
        <v>742</v>
      </c>
      <c r="E307" s="58">
        <v>336</v>
      </c>
      <c r="G307" s="57" t="s">
        <v>743</v>
      </c>
      <c r="H307" s="57" t="s">
        <v>12</v>
      </c>
      <c r="I307" s="57">
        <v>63</v>
      </c>
      <c r="J307" s="57" t="s">
        <v>753</v>
      </c>
      <c r="K307" s="57" t="s">
        <v>754</v>
      </c>
      <c r="L307" s="39" t="s">
        <v>873</v>
      </c>
      <c r="M307" s="39"/>
      <c r="N307" s="39" t="s">
        <v>811</v>
      </c>
      <c r="R307" s="70" t="s">
        <v>1638</v>
      </c>
      <c r="T307" s="57" t="s">
        <v>69</v>
      </c>
      <c r="U307" s="39"/>
      <c r="V307" s="57" t="s">
        <v>1648</v>
      </c>
    </row>
    <row r="308" spans="3:22" ht="191.25" x14ac:dyDescent="0.25">
      <c r="C308" s="57" t="s">
        <v>986</v>
      </c>
      <c r="E308" s="58">
        <v>507</v>
      </c>
      <c r="G308" s="57" t="s">
        <v>987</v>
      </c>
      <c r="H308" s="57" t="s">
        <v>12</v>
      </c>
      <c r="I308" s="57">
        <v>64</v>
      </c>
      <c r="J308" s="57" t="s">
        <v>992</v>
      </c>
      <c r="K308" s="57">
        <v>3</v>
      </c>
      <c r="L308" s="39" t="s">
        <v>1057</v>
      </c>
      <c r="M308" s="39"/>
      <c r="N308" s="39" t="s">
        <v>1018</v>
      </c>
      <c r="R308" s="70" t="s">
        <v>1638</v>
      </c>
      <c r="T308" s="57" t="s">
        <v>69</v>
      </c>
      <c r="U308" s="39"/>
      <c r="V308" s="57" t="s">
        <v>56</v>
      </c>
    </row>
    <row r="309" spans="3:22" ht="38.25" x14ac:dyDescent="0.25">
      <c r="C309" s="57" t="s">
        <v>1167</v>
      </c>
      <c r="E309" s="58">
        <v>627</v>
      </c>
      <c r="G309" s="57" t="s">
        <v>743</v>
      </c>
      <c r="H309" s="57" t="s">
        <v>12</v>
      </c>
      <c r="I309" s="57">
        <v>64</v>
      </c>
      <c r="J309" s="57" t="s">
        <v>992</v>
      </c>
      <c r="K309" s="57">
        <v>5</v>
      </c>
      <c r="L309" s="39" t="s">
        <v>1311</v>
      </c>
      <c r="M309" s="39"/>
      <c r="N309" s="39" t="s">
        <v>1221</v>
      </c>
      <c r="P309" s="57" t="s">
        <v>52</v>
      </c>
      <c r="Q309" s="39" t="s">
        <v>1739</v>
      </c>
      <c r="R309" s="70" t="s">
        <v>1638</v>
      </c>
      <c r="T309" s="57" t="s">
        <v>64</v>
      </c>
      <c r="U309" s="39"/>
    </row>
    <row r="310" spans="3:22" ht="89.25" x14ac:dyDescent="0.25">
      <c r="C310" s="57" t="s">
        <v>1167</v>
      </c>
      <c r="E310" s="58">
        <v>620</v>
      </c>
      <c r="G310" s="57" t="s">
        <v>743</v>
      </c>
      <c r="H310" s="57" t="s">
        <v>0</v>
      </c>
      <c r="I310" s="57">
        <v>64</v>
      </c>
      <c r="J310" s="57" t="s">
        <v>1175</v>
      </c>
      <c r="K310" s="57">
        <v>3</v>
      </c>
      <c r="L310" s="39" t="s">
        <v>1305</v>
      </c>
      <c r="M310" s="39"/>
      <c r="N310" s="39" t="s">
        <v>1217</v>
      </c>
      <c r="P310" s="57" t="s">
        <v>52</v>
      </c>
      <c r="Q310" s="39" t="s">
        <v>1791</v>
      </c>
      <c r="R310" s="70"/>
      <c r="T310" s="57" t="s">
        <v>64</v>
      </c>
      <c r="U310" s="39"/>
    </row>
    <row r="311" spans="3:22" ht="114.75" x14ac:dyDescent="0.25">
      <c r="C311" s="57" t="s">
        <v>1365</v>
      </c>
      <c r="E311" s="58">
        <v>712</v>
      </c>
      <c r="G311" s="57" t="s">
        <v>514</v>
      </c>
      <c r="H311" s="57" t="s">
        <v>0</v>
      </c>
      <c r="I311" s="57">
        <v>64</v>
      </c>
      <c r="J311" s="57" t="s">
        <v>992</v>
      </c>
      <c r="K311" s="57">
        <v>7</v>
      </c>
      <c r="L311" s="39" t="s">
        <v>1478</v>
      </c>
      <c r="M311" s="39"/>
      <c r="N311" s="39" t="s">
        <v>1395</v>
      </c>
      <c r="P311" s="57" t="s">
        <v>52</v>
      </c>
      <c r="Q311" s="39" t="s">
        <v>1792</v>
      </c>
      <c r="R311" s="70"/>
      <c r="T311" s="57" t="s">
        <v>64</v>
      </c>
      <c r="U311" s="39"/>
    </row>
    <row r="312" spans="3:22" ht="153" x14ac:dyDescent="0.25">
      <c r="C312" s="57" t="s">
        <v>986</v>
      </c>
      <c r="E312" s="58">
        <v>508</v>
      </c>
      <c r="G312" s="57" t="s">
        <v>987</v>
      </c>
      <c r="H312" s="57" t="s">
        <v>12</v>
      </c>
      <c r="I312" s="57">
        <v>64</v>
      </c>
      <c r="J312" s="57" t="s">
        <v>94</v>
      </c>
      <c r="K312" s="57">
        <v>13</v>
      </c>
      <c r="L312" s="39" t="s">
        <v>1058</v>
      </c>
      <c r="M312" s="39"/>
      <c r="N312" s="39" t="s">
        <v>1019</v>
      </c>
      <c r="R312" s="70" t="s">
        <v>1638</v>
      </c>
      <c r="T312" s="57" t="s">
        <v>69</v>
      </c>
      <c r="U312" s="39"/>
      <c r="V312" s="57" t="s">
        <v>56</v>
      </c>
    </row>
    <row r="313" spans="3:22" ht="242.25" x14ac:dyDescent="0.25">
      <c r="C313" s="57" t="s">
        <v>986</v>
      </c>
      <c r="E313" s="58">
        <v>509</v>
      </c>
      <c r="G313" s="57" t="s">
        <v>987</v>
      </c>
      <c r="H313" s="57" t="s">
        <v>12</v>
      </c>
      <c r="I313" s="57">
        <v>64</v>
      </c>
      <c r="J313" s="57" t="s">
        <v>94</v>
      </c>
      <c r="K313" s="57">
        <v>13</v>
      </c>
      <c r="L313" s="39" t="s">
        <v>1059</v>
      </c>
      <c r="M313" s="39"/>
      <c r="N313" s="39" t="s">
        <v>1019</v>
      </c>
      <c r="R313" s="70" t="s">
        <v>1638</v>
      </c>
      <c r="T313" s="57" t="s">
        <v>69</v>
      </c>
      <c r="U313" s="39"/>
      <c r="V313" s="57" t="s">
        <v>56</v>
      </c>
    </row>
    <row r="314" spans="3:22" x14ac:dyDescent="0.25">
      <c r="C314" s="57" t="s">
        <v>48</v>
      </c>
      <c r="E314" s="58">
        <v>59</v>
      </c>
      <c r="G314" s="57" t="s">
        <v>27</v>
      </c>
      <c r="H314" s="57" t="s">
        <v>12</v>
      </c>
      <c r="I314" s="57">
        <v>64</v>
      </c>
      <c r="J314" s="57" t="s">
        <v>94</v>
      </c>
      <c r="K314" s="57">
        <v>17</v>
      </c>
      <c r="L314" s="39" t="s">
        <v>228</v>
      </c>
      <c r="M314" s="39"/>
      <c r="N314" s="39" t="s">
        <v>229</v>
      </c>
      <c r="R314" s="70" t="s">
        <v>1638</v>
      </c>
      <c r="T314" s="57" t="s">
        <v>69</v>
      </c>
      <c r="U314" s="39"/>
      <c r="V314" s="57" t="s">
        <v>56</v>
      </c>
    </row>
    <row r="315" spans="3:22" ht="63.75" x14ac:dyDescent="0.25">
      <c r="C315" s="57" t="s">
        <v>986</v>
      </c>
      <c r="E315" s="58">
        <v>512</v>
      </c>
      <c r="G315" s="57" t="s">
        <v>987</v>
      </c>
      <c r="H315" s="57" t="s">
        <v>12</v>
      </c>
      <c r="I315" s="57">
        <v>64</v>
      </c>
      <c r="J315" s="57" t="s">
        <v>94</v>
      </c>
      <c r="K315" s="57">
        <v>21</v>
      </c>
      <c r="L315" s="39" t="s">
        <v>1062</v>
      </c>
      <c r="M315" s="39"/>
      <c r="N315" s="39" t="s">
        <v>1022</v>
      </c>
      <c r="Q315" s="39" t="s">
        <v>1760</v>
      </c>
      <c r="R315" s="70" t="s">
        <v>1638</v>
      </c>
      <c r="T315" s="57" t="s">
        <v>69</v>
      </c>
      <c r="U315" s="39"/>
      <c r="V315" s="57" t="s">
        <v>56</v>
      </c>
    </row>
    <row r="316" spans="3:22" ht="63.75" x14ac:dyDescent="0.25">
      <c r="C316" s="57" t="s">
        <v>1167</v>
      </c>
      <c r="E316" s="58">
        <v>629</v>
      </c>
      <c r="G316" s="57" t="s">
        <v>743</v>
      </c>
      <c r="H316" s="57" t="s">
        <v>12</v>
      </c>
      <c r="I316" s="57">
        <v>64</v>
      </c>
      <c r="J316" s="57" t="s">
        <v>94</v>
      </c>
      <c r="K316" s="57">
        <v>22</v>
      </c>
      <c r="L316" s="39" t="s">
        <v>1313</v>
      </c>
      <c r="M316" s="39"/>
      <c r="N316" s="39" t="s">
        <v>1216</v>
      </c>
      <c r="Q316" s="39" t="s">
        <v>1716</v>
      </c>
      <c r="R316" s="70" t="s">
        <v>1638</v>
      </c>
      <c r="T316" s="57" t="s">
        <v>69</v>
      </c>
      <c r="U316" s="39"/>
      <c r="V316" s="57" t="s">
        <v>56</v>
      </c>
    </row>
    <row r="317" spans="3:22" ht="63.75" x14ac:dyDescent="0.25">
      <c r="C317" s="57" t="s">
        <v>10</v>
      </c>
      <c r="E317" s="58">
        <v>8</v>
      </c>
      <c r="G317" s="57" t="s">
        <v>11</v>
      </c>
      <c r="H317" s="57" t="s">
        <v>12</v>
      </c>
      <c r="I317" s="57">
        <v>64</v>
      </c>
      <c r="J317" s="59" t="s">
        <v>94</v>
      </c>
      <c r="K317" s="57">
        <v>24</v>
      </c>
      <c r="L317" s="39" t="s">
        <v>126</v>
      </c>
      <c r="M317" s="39"/>
      <c r="N317" s="39" t="s">
        <v>127</v>
      </c>
      <c r="R317" s="70" t="s">
        <v>1638</v>
      </c>
      <c r="T317" s="57" t="s">
        <v>69</v>
      </c>
      <c r="U317" s="39"/>
      <c r="V317" s="57" t="s">
        <v>1718</v>
      </c>
    </row>
    <row r="318" spans="3:22" ht="51" x14ac:dyDescent="0.25">
      <c r="C318" s="57" t="s">
        <v>1167</v>
      </c>
      <c r="E318" s="58">
        <v>628</v>
      </c>
      <c r="G318" s="57" t="s">
        <v>743</v>
      </c>
      <c r="H318" s="57" t="s">
        <v>12</v>
      </c>
      <c r="I318" s="57">
        <v>64</v>
      </c>
      <c r="J318" s="57" t="s">
        <v>94</v>
      </c>
      <c r="K318" s="57">
        <v>25</v>
      </c>
      <c r="L318" s="39" t="s">
        <v>1312</v>
      </c>
      <c r="M318" s="39"/>
      <c r="N318" s="39" t="s">
        <v>1222</v>
      </c>
      <c r="P318" s="80" t="s">
        <v>49</v>
      </c>
      <c r="Q318" s="39" t="s">
        <v>1715</v>
      </c>
      <c r="R318" s="70" t="s">
        <v>1638</v>
      </c>
      <c r="T318" s="57" t="s">
        <v>64</v>
      </c>
      <c r="U318" s="39"/>
    </row>
    <row r="319" spans="3:22" ht="51" x14ac:dyDescent="0.25">
      <c r="C319" s="57" t="s">
        <v>1167</v>
      </c>
      <c r="E319" s="58">
        <v>630</v>
      </c>
      <c r="G319" s="57" t="s">
        <v>743</v>
      </c>
      <c r="H319" s="57" t="s">
        <v>12</v>
      </c>
      <c r="I319" s="57">
        <v>64</v>
      </c>
      <c r="J319" s="57" t="s">
        <v>94</v>
      </c>
      <c r="K319" s="57">
        <v>27</v>
      </c>
      <c r="L319" s="39" t="s">
        <v>1314</v>
      </c>
      <c r="M319" s="39"/>
      <c r="N319" s="39" t="s">
        <v>13</v>
      </c>
      <c r="R319" s="70" t="s">
        <v>1638</v>
      </c>
      <c r="T319" s="57" t="s">
        <v>69</v>
      </c>
      <c r="U319" s="39"/>
      <c r="V319" s="57" t="s">
        <v>56</v>
      </c>
    </row>
    <row r="320" spans="3:22" ht="38.25" x14ac:dyDescent="0.25">
      <c r="C320" s="57" t="s">
        <v>1167</v>
      </c>
      <c r="E320" s="58">
        <v>631</v>
      </c>
      <c r="G320" s="57" t="s">
        <v>743</v>
      </c>
      <c r="H320" s="57" t="s">
        <v>12</v>
      </c>
      <c r="I320" s="57">
        <v>64</v>
      </c>
      <c r="J320" s="57" t="s">
        <v>94</v>
      </c>
      <c r="K320" s="57">
        <v>30</v>
      </c>
      <c r="L320" s="39" t="s">
        <v>1315</v>
      </c>
      <c r="M320" s="39"/>
      <c r="N320" s="39" t="s">
        <v>1223</v>
      </c>
      <c r="R320" s="70" t="s">
        <v>1638</v>
      </c>
      <c r="T320" s="57" t="s">
        <v>69</v>
      </c>
      <c r="U320" s="39"/>
      <c r="V320" s="57" t="s">
        <v>56</v>
      </c>
    </row>
    <row r="321" spans="3:22" ht="51" x14ac:dyDescent="0.25">
      <c r="C321" s="57" t="s">
        <v>1075</v>
      </c>
      <c r="E321" s="58">
        <v>539</v>
      </c>
      <c r="G321" s="57" t="s">
        <v>1076</v>
      </c>
      <c r="H321" s="57" t="s">
        <v>12</v>
      </c>
      <c r="I321" s="57">
        <v>65</v>
      </c>
      <c r="J321" s="57" t="s">
        <v>1080</v>
      </c>
      <c r="K321" s="57">
        <v>3</v>
      </c>
      <c r="L321" s="39" t="s">
        <v>1112</v>
      </c>
      <c r="M321" s="39"/>
      <c r="N321" s="39" t="s">
        <v>1095</v>
      </c>
      <c r="P321" s="57" t="s">
        <v>52</v>
      </c>
      <c r="Q321" s="39" t="s">
        <v>1783</v>
      </c>
      <c r="R321" s="70" t="s">
        <v>1638</v>
      </c>
      <c r="T321" s="57" t="s">
        <v>67</v>
      </c>
      <c r="U321" s="39"/>
    </row>
    <row r="322" spans="3:22" ht="51" x14ac:dyDescent="0.25">
      <c r="C322" s="57" t="s">
        <v>368</v>
      </c>
      <c r="E322" s="58">
        <v>151</v>
      </c>
      <c r="G322" s="57" t="s">
        <v>369</v>
      </c>
      <c r="H322" s="57" t="s">
        <v>12</v>
      </c>
      <c r="I322" s="57">
        <v>65</v>
      </c>
      <c r="J322" s="57" t="s">
        <v>380</v>
      </c>
      <c r="K322" s="57">
        <v>8</v>
      </c>
      <c r="L322" s="39" t="s">
        <v>434</v>
      </c>
      <c r="M322" s="39"/>
      <c r="N322" s="39" t="s">
        <v>487</v>
      </c>
      <c r="P322" s="57" t="s">
        <v>52</v>
      </c>
      <c r="Q322" s="39" t="s">
        <v>1783</v>
      </c>
      <c r="R322" s="70" t="s">
        <v>1638</v>
      </c>
      <c r="T322" s="57" t="s">
        <v>67</v>
      </c>
      <c r="U322" s="39"/>
    </row>
    <row r="323" spans="3:22" ht="51" x14ac:dyDescent="0.25">
      <c r="C323" s="57" t="s">
        <v>1075</v>
      </c>
      <c r="E323" s="58">
        <v>540</v>
      </c>
      <c r="G323" s="57" t="s">
        <v>1076</v>
      </c>
      <c r="H323" s="57" t="s">
        <v>12</v>
      </c>
      <c r="I323" s="57">
        <v>65</v>
      </c>
      <c r="J323" s="57" t="s">
        <v>1080</v>
      </c>
      <c r="K323" s="57">
        <v>9</v>
      </c>
      <c r="L323" s="39" t="s">
        <v>1113</v>
      </c>
      <c r="M323" s="39"/>
      <c r="N323" s="39" t="s">
        <v>1096</v>
      </c>
      <c r="P323" s="57" t="s">
        <v>52</v>
      </c>
      <c r="Q323" s="39" t="s">
        <v>1783</v>
      </c>
      <c r="R323" s="70" t="s">
        <v>1638</v>
      </c>
      <c r="T323" s="57" t="s">
        <v>67</v>
      </c>
      <c r="U323" s="39"/>
    </row>
    <row r="324" spans="3:22" ht="114.75" x14ac:dyDescent="0.25">
      <c r="C324" s="57" t="s">
        <v>1365</v>
      </c>
      <c r="E324" s="58">
        <v>713</v>
      </c>
      <c r="G324" s="57" t="s">
        <v>514</v>
      </c>
      <c r="H324" s="57" t="s">
        <v>0</v>
      </c>
      <c r="I324" s="57">
        <v>65</v>
      </c>
      <c r="J324" s="57" t="s">
        <v>380</v>
      </c>
      <c r="K324" s="57">
        <v>11</v>
      </c>
      <c r="L324" s="39" t="s">
        <v>1461</v>
      </c>
      <c r="M324" s="39"/>
      <c r="N324" s="39" t="s">
        <v>1396</v>
      </c>
      <c r="P324" s="80" t="s">
        <v>49</v>
      </c>
      <c r="R324" s="70"/>
      <c r="T324" s="57" t="s">
        <v>64</v>
      </c>
      <c r="U324" s="39"/>
    </row>
    <row r="325" spans="3:22" ht="25.5" x14ac:dyDescent="0.25">
      <c r="C325" s="57" t="s">
        <v>742</v>
      </c>
      <c r="E325" s="58">
        <v>338</v>
      </c>
      <c r="G325" s="57" t="s">
        <v>743</v>
      </c>
      <c r="H325" s="57" t="s">
        <v>0</v>
      </c>
      <c r="I325" s="57">
        <v>65</v>
      </c>
      <c r="J325" s="57" t="s">
        <v>755</v>
      </c>
      <c r="K325" s="57">
        <v>18</v>
      </c>
      <c r="L325" s="39" t="s">
        <v>875</v>
      </c>
      <c r="M325" s="39"/>
      <c r="N325" s="39" t="s">
        <v>811</v>
      </c>
      <c r="P325" s="80" t="s">
        <v>49</v>
      </c>
      <c r="R325" s="70"/>
      <c r="T325" s="57" t="s">
        <v>64</v>
      </c>
      <c r="U325" s="39"/>
    </row>
    <row r="326" spans="3:22" x14ac:dyDescent="0.25">
      <c r="C326" s="57" t="s">
        <v>742</v>
      </c>
      <c r="E326" s="58">
        <v>339</v>
      </c>
      <c r="G326" s="57" t="s">
        <v>743</v>
      </c>
      <c r="H326" s="57" t="s">
        <v>0</v>
      </c>
      <c r="I326" s="57">
        <v>65</v>
      </c>
      <c r="J326" s="57" t="s">
        <v>756</v>
      </c>
      <c r="K326" s="57">
        <v>24</v>
      </c>
      <c r="L326" s="39" t="s">
        <v>876</v>
      </c>
      <c r="M326" s="39"/>
      <c r="N326" s="39" t="s">
        <v>811</v>
      </c>
      <c r="P326" s="80" t="s">
        <v>49</v>
      </c>
      <c r="R326" s="70"/>
      <c r="T326" s="57" t="s">
        <v>64</v>
      </c>
      <c r="U326" s="39"/>
    </row>
    <row r="327" spans="3:22" ht="25.5" x14ac:dyDescent="0.25">
      <c r="C327" s="57" t="s">
        <v>742</v>
      </c>
      <c r="E327" s="58">
        <v>340</v>
      </c>
      <c r="G327" s="57" t="s">
        <v>743</v>
      </c>
      <c r="H327" s="57" t="s">
        <v>12</v>
      </c>
      <c r="I327" s="57">
        <v>65</v>
      </c>
      <c r="J327" s="57" t="s">
        <v>757</v>
      </c>
      <c r="K327" s="57">
        <v>26</v>
      </c>
      <c r="L327" s="39" t="s">
        <v>877</v>
      </c>
      <c r="M327" s="39"/>
      <c r="N327" s="39" t="s">
        <v>811</v>
      </c>
      <c r="R327" s="70" t="s">
        <v>1638</v>
      </c>
      <c r="T327" s="57" t="s">
        <v>69</v>
      </c>
      <c r="U327" s="39"/>
      <c r="V327" s="57" t="s">
        <v>56</v>
      </c>
    </row>
    <row r="328" spans="3:22" x14ac:dyDescent="0.25">
      <c r="C328" s="57" t="s">
        <v>1167</v>
      </c>
      <c r="E328" s="58">
        <v>632</v>
      </c>
      <c r="G328" s="57" t="s">
        <v>743</v>
      </c>
      <c r="H328" s="57" t="s">
        <v>0</v>
      </c>
      <c r="I328" s="57">
        <v>65</v>
      </c>
      <c r="J328" s="57" t="s">
        <v>757</v>
      </c>
      <c r="K328" s="57">
        <v>26</v>
      </c>
      <c r="L328" s="39" t="s">
        <v>1316</v>
      </c>
      <c r="M328" s="39"/>
      <c r="N328" s="39" t="s">
        <v>1224</v>
      </c>
      <c r="P328" s="57" t="s">
        <v>52</v>
      </c>
      <c r="Q328" s="39" t="s">
        <v>1776</v>
      </c>
      <c r="R328" s="70"/>
      <c r="T328" s="57" t="s">
        <v>64</v>
      </c>
      <c r="U328" s="39"/>
    </row>
    <row r="329" spans="3:22" ht="51" x14ac:dyDescent="0.25">
      <c r="C329" s="57" t="s">
        <v>1365</v>
      </c>
      <c r="E329" s="58">
        <v>714</v>
      </c>
      <c r="G329" s="57" t="s">
        <v>514</v>
      </c>
      <c r="H329" s="57" t="s">
        <v>12</v>
      </c>
      <c r="I329" s="57">
        <v>65</v>
      </c>
      <c r="J329" s="57" t="s">
        <v>1367</v>
      </c>
      <c r="K329" s="57">
        <v>29</v>
      </c>
      <c r="L329" s="39" t="s">
        <v>1479</v>
      </c>
      <c r="M329" s="39"/>
      <c r="N329" s="39" t="s">
        <v>1397</v>
      </c>
      <c r="Q329" s="39" t="s">
        <v>1760</v>
      </c>
      <c r="R329" s="70" t="s">
        <v>1638</v>
      </c>
      <c r="T329" s="57" t="s">
        <v>69</v>
      </c>
      <c r="U329" s="39"/>
      <c r="V329" s="57" t="s">
        <v>56</v>
      </c>
    </row>
    <row r="330" spans="3:22" ht="65.45" customHeight="1" x14ac:dyDescent="0.25">
      <c r="C330" s="57" t="s">
        <v>1365</v>
      </c>
      <c r="E330" s="58">
        <v>715</v>
      </c>
      <c r="G330" s="57" t="s">
        <v>514</v>
      </c>
      <c r="H330" s="57" t="s">
        <v>12</v>
      </c>
      <c r="I330" s="57">
        <v>66</v>
      </c>
      <c r="J330" s="57" t="s">
        <v>1368</v>
      </c>
      <c r="K330" s="57">
        <v>3</v>
      </c>
      <c r="L330" s="39" t="s">
        <v>1480</v>
      </c>
      <c r="M330" s="39"/>
      <c r="R330" s="70"/>
      <c r="T330" s="57" t="s">
        <v>69</v>
      </c>
      <c r="U330" s="39" t="s">
        <v>1809</v>
      </c>
      <c r="V330" s="57" t="s">
        <v>76</v>
      </c>
    </row>
    <row r="331" spans="3:22" ht="38.25" x14ac:dyDescent="0.25">
      <c r="C331" s="57" t="s">
        <v>742</v>
      </c>
      <c r="E331" s="58">
        <v>341</v>
      </c>
      <c r="G331" s="57" t="s">
        <v>743</v>
      </c>
      <c r="H331" s="57" t="s">
        <v>12</v>
      </c>
      <c r="I331" s="57">
        <v>66</v>
      </c>
      <c r="J331" s="57" t="s">
        <v>230</v>
      </c>
      <c r="K331" s="57">
        <v>8</v>
      </c>
      <c r="L331" s="39" t="s">
        <v>878</v>
      </c>
      <c r="M331" s="39"/>
      <c r="N331" s="39" t="s">
        <v>811</v>
      </c>
      <c r="R331" s="70" t="s">
        <v>1638</v>
      </c>
      <c r="T331" s="57" t="s">
        <v>69</v>
      </c>
      <c r="U331" s="39"/>
      <c r="V331" s="57" t="s">
        <v>56</v>
      </c>
    </row>
    <row r="332" spans="3:22" ht="127.5" x14ac:dyDescent="0.25">
      <c r="C332" s="57" t="s">
        <v>39</v>
      </c>
      <c r="D332" s="58"/>
      <c r="E332" s="58">
        <v>79</v>
      </c>
      <c r="F332" s="58"/>
      <c r="G332" s="57" t="s">
        <v>40</v>
      </c>
      <c r="H332" s="57" t="s">
        <v>12</v>
      </c>
      <c r="I332" s="57">
        <v>66</v>
      </c>
      <c r="J332" s="57" t="s">
        <v>230</v>
      </c>
      <c r="K332" s="57">
        <v>9</v>
      </c>
      <c r="L332" s="39" t="s">
        <v>296</v>
      </c>
      <c r="M332" s="39"/>
      <c r="N332" s="39" t="s">
        <v>297</v>
      </c>
      <c r="Q332" s="39" t="s">
        <v>1760</v>
      </c>
      <c r="R332" s="70" t="s">
        <v>1638</v>
      </c>
      <c r="T332" s="57" t="s">
        <v>69</v>
      </c>
      <c r="U332" s="39"/>
      <c r="V332" s="57" t="s">
        <v>56</v>
      </c>
    </row>
    <row r="333" spans="3:22" ht="89.25" x14ac:dyDescent="0.25">
      <c r="C333" s="57" t="s">
        <v>1365</v>
      </c>
      <c r="E333" s="58">
        <v>716</v>
      </c>
      <c r="G333" s="57" t="s">
        <v>514</v>
      </c>
      <c r="H333" s="57" t="s">
        <v>12</v>
      </c>
      <c r="I333" s="57">
        <v>66</v>
      </c>
      <c r="J333" s="57" t="s">
        <v>230</v>
      </c>
      <c r="K333" s="57">
        <v>18</v>
      </c>
      <c r="L333" s="39" t="s">
        <v>1481</v>
      </c>
      <c r="M333" s="39"/>
      <c r="N333" s="39" t="s">
        <v>1398</v>
      </c>
      <c r="P333" s="80" t="s">
        <v>49</v>
      </c>
      <c r="Q333" s="39" t="s">
        <v>1715</v>
      </c>
      <c r="R333" s="70" t="s">
        <v>1638</v>
      </c>
      <c r="T333" s="57" t="s">
        <v>64</v>
      </c>
      <c r="U333" s="39"/>
    </row>
    <row r="334" spans="3:22" ht="51" x14ac:dyDescent="0.25">
      <c r="C334" s="57" t="s">
        <v>1125</v>
      </c>
      <c r="E334" s="58">
        <v>555</v>
      </c>
      <c r="G334" s="57" t="s">
        <v>1126</v>
      </c>
      <c r="H334" s="57" t="s">
        <v>0</v>
      </c>
      <c r="I334" s="57">
        <v>66</v>
      </c>
      <c r="J334" s="57" t="s">
        <v>230</v>
      </c>
      <c r="K334" s="57">
        <v>22</v>
      </c>
      <c r="L334" s="39" t="s">
        <v>1143</v>
      </c>
      <c r="M334" s="39"/>
      <c r="N334" s="39" t="s">
        <v>1130</v>
      </c>
      <c r="P334" s="80" t="s">
        <v>49</v>
      </c>
      <c r="R334" s="70"/>
      <c r="T334" s="57" t="s">
        <v>64</v>
      </c>
      <c r="U334" s="39"/>
    </row>
    <row r="335" spans="3:22" ht="89.25" x14ac:dyDescent="0.25">
      <c r="C335" s="57" t="s">
        <v>1365</v>
      </c>
      <c r="E335" s="58">
        <v>717</v>
      </c>
      <c r="G335" s="57" t="s">
        <v>514</v>
      </c>
      <c r="H335" s="57" t="s">
        <v>0</v>
      </c>
      <c r="I335" s="57">
        <v>66</v>
      </c>
      <c r="J335" s="57" t="s">
        <v>230</v>
      </c>
      <c r="K335" s="57">
        <v>22</v>
      </c>
      <c r="L335" s="39" t="s">
        <v>1461</v>
      </c>
      <c r="M335" s="39"/>
      <c r="N335" s="39" t="s">
        <v>1399</v>
      </c>
      <c r="P335" s="80" t="s">
        <v>49</v>
      </c>
      <c r="R335" s="70"/>
      <c r="T335" s="57" t="s">
        <v>64</v>
      </c>
      <c r="U335" s="39"/>
    </row>
    <row r="336" spans="3:22" x14ac:dyDescent="0.25">
      <c r="C336" s="57" t="s">
        <v>10</v>
      </c>
      <c r="E336" s="58">
        <v>28</v>
      </c>
      <c r="G336" s="57" t="s">
        <v>11</v>
      </c>
      <c r="H336" s="57" t="s">
        <v>0</v>
      </c>
      <c r="I336" s="57">
        <v>66</v>
      </c>
      <c r="J336" s="59" t="s">
        <v>107</v>
      </c>
      <c r="K336" s="57">
        <v>22</v>
      </c>
      <c r="L336" s="39" t="s">
        <v>164</v>
      </c>
      <c r="M336" s="39"/>
      <c r="N336" s="39" t="s">
        <v>13</v>
      </c>
      <c r="P336" s="80" t="s">
        <v>49</v>
      </c>
      <c r="R336" s="70"/>
      <c r="T336" s="57" t="s">
        <v>64</v>
      </c>
      <c r="U336" s="39"/>
    </row>
    <row r="337" spans="3:22" ht="25.5" x14ac:dyDescent="0.25">
      <c r="C337" s="57" t="s">
        <v>1365</v>
      </c>
      <c r="E337" s="58">
        <v>718</v>
      </c>
      <c r="G337" s="57" t="s">
        <v>514</v>
      </c>
      <c r="H337" s="57" t="s">
        <v>12</v>
      </c>
      <c r="I337" s="57">
        <v>66</v>
      </c>
      <c r="J337" s="57" t="s">
        <v>230</v>
      </c>
      <c r="K337" s="57">
        <v>24</v>
      </c>
      <c r="L337" s="39" t="s">
        <v>1482</v>
      </c>
      <c r="M337" s="39"/>
      <c r="Q337" s="39" t="s">
        <v>1760</v>
      </c>
      <c r="R337" s="70" t="s">
        <v>1638</v>
      </c>
      <c r="T337" s="57" t="s">
        <v>69</v>
      </c>
      <c r="U337" s="39"/>
      <c r="V337" s="57" t="s">
        <v>56</v>
      </c>
    </row>
    <row r="338" spans="3:22" x14ac:dyDescent="0.25">
      <c r="C338" s="58" t="s">
        <v>48</v>
      </c>
      <c r="D338" s="58"/>
      <c r="E338" s="58">
        <v>60</v>
      </c>
      <c r="F338" s="58"/>
      <c r="G338" s="58" t="s">
        <v>27</v>
      </c>
      <c r="H338" s="58" t="s">
        <v>0</v>
      </c>
      <c r="I338" s="58">
        <v>66</v>
      </c>
      <c r="J338" s="62" t="s">
        <v>230</v>
      </c>
      <c r="K338" s="58">
        <v>28</v>
      </c>
      <c r="L338" s="39" t="s">
        <v>231</v>
      </c>
      <c r="M338" s="39"/>
      <c r="N338" s="39" t="s">
        <v>232</v>
      </c>
      <c r="O338" s="45"/>
      <c r="P338" s="57" t="s">
        <v>49</v>
      </c>
      <c r="R338" s="70"/>
      <c r="T338" s="57" t="s">
        <v>64</v>
      </c>
      <c r="U338" s="39"/>
    </row>
    <row r="339" spans="3:22" ht="38.25" x14ac:dyDescent="0.25">
      <c r="C339" s="57" t="s">
        <v>10</v>
      </c>
      <c r="E339" s="58">
        <v>29</v>
      </c>
      <c r="G339" s="57" t="s">
        <v>11</v>
      </c>
      <c r="H339" s="57" t="s">
        <v>12</v>
      </c>
      <c r="I339" s="57">
        <v>67</v>
      </c>
      <c r="J339" s="59" t="s">
        <v>108</v>
      </c>
      <c r="K339" s="57">
        <v>2</v>
      </c>
      <c r="L339" s="39" t="s">
        <v>165</v>
      </c>
      <c r="M339" s="39"/>
      <c r="N339" s="39" t="s">
        <v>166</v>
      </c>
      <c r="R339" s="70" t="s">
        <v>1638</v>
      </c>
      <c r="T339" s="57" t="s">
        <v>69</v>
      </c>
      <c r="U339" s="39"/>
      <c r="V339" s="57" t="s">
        <v>81</v>
      </c>
    </row>
    <row r="340" spans="3:22" ht="38.25" x14ac:dyDescent="0.25">
      <c r="C340" s="57" t="s">
        <v>742</v>
      </c>
      <c r="E340" s="58">
        <v>342</v>
      </c>
      <c r="G340" s="57" t="s">
        <v>743</v>
      </c>
      <c r="H340" s="57" t="s">
        <v>0</v>
      </c>
      <c r="I340" s="57">
        <v>67</v>
      </c>
      <c r="J340" s="57" t="s">
        <v>758</v>
      </c>
      <c r="K340" s="57">
        <v>18</v>
      </c>
      <c r="L340" s="39" t="s">
        <v>879</v>
      </c>
      <c r="M340" s="39"/>
      <c r="N340" s="39" t="s">
        <v>811</v>
      </c>
      <c r="P340" s="57" t="s">
        <v>49</v>
      </c>
      <c r="R340" s="70"/>
      <c r="T340" s="57" t="s">
        <v>64</v>
      </c>
      <c r="U340" s="39"/>
    </row>
    <row r="341" spans="3:22" x14ac:dyDescent="0.25">
      <c r="C341" s="57" t="s">
        <v>1365</v>
      </c>
      <c r="E341" s="58">
        <v>719</v>
      </c>
      <c r="G341" s="57" t="s">
        <v>514</v>
      </c>
      <c r="H341" s="57" t="s">
        <v>0</v>
      </c>
      <c r="I341" s="57">
        <v>67</v>
      </c>
      <c r="J341" s="57" t="s">
        <v>758</v>
      </c>
      <c r="K341" s="57">
        <v>20</v>
      </c>
      <c r="L341" s="39" t="s">
        <v>1483</v>
      </c>
      <c r="M341" s="39"/>
      <c r="P341" s="57" t="s">
        <v>49</v>
      </c>
      <c r="R341" s="70"/>
      <c r="T341" s="57" t="s">
        <v>64</v>
      </c>
      <c r="U341" s="39"/>
    </row>
    <row r="342" spans="3:22" x14ac:dyDescent="0.25">
      <c r="C342" s="57" t="s">
        <v>1365</v>
      </c>
      <c r="E342" s="58">
        <v>720</v>
      </c>
      <c r="G342" s="57" t="s">
        <v>514</v>
      </c>
      <c r="H342" s="57" t="s">
        <v>0</v>
      </c>
      <c r="I342" s="57">
        <v>67</v>
      </c>
      <c r="J342" s="57" t="s">
        <v>758</v>
      </c>
      <c r="K342" s="57">
        <v>22</v>
      </c>
      <c r="L342" s="39" t="s">
        <v>1483</v>
      </c>
      <c r="M342" s="39"/>
      <c r="P342" s="57" t="s">
        <v>49</v>
      </c>
      <c r="R342" s="70"/>
      <c r="T342" s="57" t="s">
        <v>64</v>
      </c>
      <c r="U342" s="39"/>
    </row>
    <row r="343" spans="3:22" ht="25.5" x14ac:dyDescent="0.25">
      <c r="C343" s="57" t="s">
        <v>1365</v>
      </c>
      <c r="E343" s="58">
        <v>721</v>
      </c>
      <c r="G343" s="57" t="s">
        <v>514</v>
      </c>
      <c r="H343" s="57" t="s">
        <v>12</v>
      </c>
      <c r="I343" s="57">
        <v>68</v>
      </c>
      <c r="J343" s="57" t="s">
        <v>1369</v>
      </c>
      <c r="K343" s="57">
        <v>23</v>
      </c>
      <c r="L343" s="39" t="s">
        <v>1484</v>
      </c>
      <c r="M343" s="39"/>
      <c r="N343" s="39" t="s">
        <v>1400</v>
      </c>
      <c r="Q343" s="39" t="s">
        <v>1760</v>
      </c>
      <c r="R343" s="70" t="s">
        <v>1638</v>
      </c>
      <c r="T343" s="57" t="s">
        <v>69</v>
      </c>
      <c r="U343" s="39"/>
      <c r="V343" s="57" t="s">
        <v>56</v>
      </c>
    </row>
    <row r="344" spans="3:22" ht="25.5" x14ac:dyDescent="0.25">
      <c r="C344" s="57" t="s">
        <v>1365</v>
      </c>
      <c r="E344" s="58">
        <v>722</v>
      </c>
      <c r="G344" s="57" t="s">
        <v>514</v>
      </c>
      <c r="H344" s="57" t="s">
        <v>12</v>
      </c>
      <c r="I344" s="57">
        <v>68</v>
      </c>
      <c r="J344" s="57" t="s">
        <v>1369</v>
      </c>
      <c r="K344" s="57">
        <v>25</v>
      </c>
      <c r="L344" s="39" t="s">
        <v>1485</v>
      </c>
      <c r="M344" s="39"/>
      <c r="N344" s="39" t="s">
        <v>1400</v>
      </c>
      <c r="Q344" s="39" t="s">
        <v>1760</v>
      </c>
      <c r="R344" s="70" t="s">
        <v>1638</v>
      </c>
      <c r="T344" s="57" t="s">
        <v>69</v>
      </c>
      <c r="U344" s="39"/>
      <c r="V344" s="57" t="s">
        <v>56</v>
      </c>
    </row>
    <row r="345" spans="3:22" ht="25.5" x14ac:dyDescent="0.25">
      <c r="C345" s="57" t="s">
        <v>1365</v>
      </c>
      <c r="E345" s="58">
        <v>723</v>
      </c>
      <c r="G345" s="57" t="s">
        <v>514</v>
      </c>
      <c r="H345" s="57" t="s">
        <v>12</v>
      </c>
      <c r="I345" s="57">
        <v>68</v>
      </c>
      <c r="J345" s="57" t="s">
        <v>1369</v>
      </c>
      <c r="K345" s="57">
        <v>27</v>
      </c>
      <c r="L345" s="39" t="s">
        <v>1486</v>
      </c>
      <c r="M345" s="39"/>
      <c r="N345" s="39" t="s">
        <v>1400</v>
      </c>
      <c r="Q345" s="39" t="s">
        <v>1760</v>
      </c>
      <c r="R345" s="70" t="s">
        <v>1638</v>
      </c>
      <c r="T345" s="57" t="s">
        <v>69</v>
      </c>
      <c r="U345" s="39"/>
      <c r="V345" s="57" t="s">
        <v>56</v>
      </c>
    </row>
    <row r="346" spans="3:22" ht="25.5" x14ac:dyDescent="0.25">
      <c r="C346" s="57" t="s">
        <v>1365</v>
      </c>
      <c r="E346" s="58">
        <v>724</v>
      </c>
      <c r="G346" s="57" t="s">
        <v>514</v>
      </c>
      <c r="H346" s="57" t="s">
        <v>12</v>
      </c>
      <c r="I346" s="57">
        <v>69</v>
      </c>
      <c r="J346" s="57" t="s">
        <v>1369</v>
      </c>
      <c r="K346" s="57">
        <v>1</v>
      </c>
      <c r="L346" s="39" t="s">
        <v>1487</v>
      </c>
      <c r="M346" s="39"/>
      <c r="N346" s="39" t="s">
        <v>1400</v>
      </c>
      <c r="Q346" s="39" t="s">
        <v>1760</v>
      </c>
      <c r="R346" s="70" t="s">
        <v>1638</v>
      </c>
      <c r="T346" s="57" t="s">
        <v>69</v>
      </c>
      <c r="U346" s="39"/>
      <c r="V346" s="57" t="s">
        <v>56</v>
      </c>
    </row>
    <row r="347" spans="3:22" ht="25.5" x14ac:dyDescent="0.25">
      <c r="C347" s="57" t="s">
        <v>1365</v>
      </c>
      <c r="E347" s="58">
        <v>725</v>
      </c>
      <c r="G347" s="57" t="s">
        <v>514</v>
      </c>
      <c r="H347" s="57" t="s">
        <v>12</v>
      </c>
      <c r="I347" s="57">
        <v>69</v>
      </c>
      <c r="J347" s="57" t="s">
        <v>1369</v>
      </c>
      <c r="K347" s="57">
        <v>4</v>
      </c>
      <c r="L347" s="39" t="s">
        <v>1488</v>
      </c>
      <c r="M347" s="39"/>
      <c r="N347" s="39" t="s">
        <v>1400</v>
      </c>
      <c r="Q347" s="39" t="s">
        <v>1760</v>
      </c>
      <c r="R347" s="70" t="s">
        <v>1638</v>
      </c>
      <c r="T347" s="57" t="s">
        <v>69</v>
      </c>
      <c r="U347" s="39"/>
      <c r="V347" s="57" t="s">
        <v>56</v>
      </c>
    </row>
    <row r="348" spans="3:22" ht="25.5" x14ac:dyDescent="0.25">
      <c r="C348" s="57" t="s">
        <v>742</v>
      </c>
      <c r="E348" s="58">
        <v>343</v>
      </c>
      <c r="G348" s="57" t="s">
        <v>743</v>
      </c>
      <c r="H348" s="57" t="s">
        <v>12</v>
      </c>
      <c r="I348" s="57">
        <v>69</v>
      </c>
      <c r="J348" s="57" t="s">
        <v>759</v>
      </c>
      <c r="K348" s="57">
        <v>9</v>
      </c>
      <c r="L348" s="39" t="s">
        <v>880</v>
      </c>
      <c r="M348" s="39"/>
      <c r="N348" s="39" t="s">
        <v>811</v>
      </c>
      <c r="Q348" s="39" t="s">
        <v>1759</v>
      </c>
      <c r="R348" s="70" t="s">
        <v>1638</v>
      </c>
      <c r="T348" s="57" t="s">
        <v>69</v>
      </c>
      <c r="U348" s="39"/>
      <c r="V348" s="57" t="s">
        <v>75</v>
      </c>
    </row>
    <row r="349" spans="3:22" ht="25.5" x14ac:dyDescent="0.25">
      <c r="C349" s="57" t="s">
        <v>1365</v>
      </c>
      <c r="E349" s="58">
        <v>726</v>
      </c>
      <c r="G349" s="57" t="s">
        <v>514</v>
      </c>
      <c r="H349" s="57" t="s">
        <v>12</v>
      </c>
      <c r="I349" s="57">
        <v>69</v>
      </c>
      <c r="J349" s="57" t="s">
        <v>1370</v>
      </c>
      <c r="K349" s="57">
        <v>23</v>
      </c>
      <c r="L349" s="39" t="s">
        <v>1489</v>
      </c>
      <c r="M349" s="39"/>
      <c r="N349" s="39" t="s">
        <v>1401</v>
      </c>
      <c r="Q349" s="39" t="s">
        <v>1760</v>
      </c>
      <c r="R349" s="70" t="s">
        <v>1638</v>
      </c>
      <c r="T349" s="57" t="s">
        <v>69</v>
      </c>
      <c r="U349" s="39"/>
      <c r="V349" s="57" t="s">
        <v>56</v>
      </c>
    </row>
    <row r="350" spans="3:22" ht="25.5" x14ac:dyDescent="0.25">
      <c r="C350" s="57" t="s">
        <v>1365</v>
      </c>
      <c r="E350" s="58">
        <v>727</v>
      </c>
      <c r="G350" s="57" t="s">
        <v>514</v>
      </c>
      <c r="H350" s="57" t="s">
        <v>12</v>
      </c>
      <c r="I350" s="57">
        <v>69</v>
      </c>
      <c r="J350" s="57" t="s">
        <v>1176</v>
      </c>
      <c r="K350" s="57">
        <v>27</v>
      </c>
      <c r="L350" s="39" t="s">
        <v>1489</v>
      </c>
      <c r="M350" s="39"/>
      <c r="N350" s="39" t="s">
        <v>1401</v>
      </c>
      <c r="Q350" s="39" t="s">
        <v>1760</v>
      </c>
      <c r="R350" s="70" t="s">
        <v>1638</v>
      </c>
      <c r="T350" s="57" t="s">
        <v>69</v>
      </c>
      <c r="U350" s="39"/>
      <c r="V350" s="57" t="s">
        <v>56</v>
      </c>
    </row>
    <row r="351" spans="3:22" ht="38.25" x14ac:dyDescent="0.25">
      <c r="C351" s="57" t="s">
        <v>1167</v>
      </c>
      <c r="E351" s="58">
        <v>633</v>
      </c>
      <c r="G351" s="57" t="s">
        <v>743</v>
      </c>
      <c r="H351" s="57" t="s">
        <v>12</v>
      </c>
      <c r="I351" s="57">
        <v>69</v>
      </c>
      <c r="J351" s="57" t="s">
        <v>1176</v>
      </c>
      <c r="K351" s="57">
        <v>28</v>
      </c>
      <c r="L351" s="39" t="s">
        <v>1317</v>
      </c>
      <c r="M351" s="39"/>
      <c r="N351" s="39" t="s">
        <v>13</v>
      </c>
      <c r="P351" s="80" t="s">
        <v>49</v>
      </c>
      <c r="Q351" s="39" t="s">
        <v>1715</v>
      </c>
      <c r="R351" s="70" t="s">
        <v>1638</v>
      </c>
      <c r="T351" s="57" t="s">
        <v>64</v>
      </c>
      <c r="U351" s="39"/>
    </row>
    <row r="352" spans="3:22" ht="25.5" x14ac:dyDescent="0.25">
      <c r="C352" s="57" t="s">
        <v>1365</v>
      </c>
      <c r="E352" s="58">
        <v>728</v>
      </c>
      <c r="G352" s="57" t="s">
        <v>514</v>
      </c>
      <c r="H352" s="57" t="s">
        <v>12</v>
      </c>
      <c r="I352" s="57">
        <v>70</v>
      </c>
      <c r="J352" s="57" t="s">
        <v>1371</v>
      </c>
      <c r="K352" s="57">
        <v>2</v>
      </c>
      <c r="L352" s="39" t="s">
        <v>1490</v>
      </c>
      <c r="M352" s="39"/>
      <c r="Q352" s="39" t="s">
        <v>1760</v>
      </c>
      <c r="R352" s="70" t="s">
        <v>1638</v>
      </c>
      <c r="T352" s="57" t="s">
        <v>69</v>
      </c>
      <c r="U352" s="39"/>
      <c r="V352" s="57" t="s">
        <v>56</v>
      </c>
    </row>
    <row r="353" spans="3:22" ht="38.25" x14ac:dyDescent="0.25">
      <c r="C353" s="57" t="s">
        <v>10</v>
      </c>
      <c r="D353" s="58"/>
      <c r="E353" s="58">
        <v>32</v>
      </c>
      <c r="F353" s="58"/>
      <c r="G353" s="57" t="s">
        <v>11</v>
      </c>
      <c r="H353" s="57" t="s">
        <v>0</v>
      </c>
      <c r="I353" s="57">
        <v>70</v>
      </c>
      <c r="J353" s="59" t="s">
        <v>110</v>
      </c>
      <c r="K353" s="57">
        <v>8</v>
      </c>
      <c r="L353" s="39" t="s">
        <v>1777</v>
      </c>
      <c r="M353" s="39"/>
      <c r="N353" s="39" t="s">
        <v>13</v>
      </c>
      <c r="O353" s="45"/>
      <c r="P353" s="80" t="s">
        <v>49</v>
      </c>
      <c r="Q353" s="46"/>
      <c r="R353" s="70"/>
      <c r="T353" s="57" t="s">
        <v>64</v>
      </c>
      <c r="U353" s="39"/>
    </row>
    <row r="354" spans="3:22" ht="38.25" x14ac:dyDescent="0.25">
      <c r="C354" s="57" t="s">
        <v>39</v>
      </c>
      <c r="D354" s="58"/>
      <c r="E354" s="58">
        <v>80</v>
      </c>
      <c r="F354" s="58"/>
      <c r="G354" s="57" t="s">
        <v>40</v>
      </c>
      <c r="H354" s="57" t="s">
        <v>12</v>
      </c>
      <c r="I354" s="57">
        <v>70</v>
      </c>
      <c r="J354" s="57" t="s">
        <v>110</v>
      </c>
      <c r="K354" s="57">
        <v>8</v>
      </c>
      <c r="L354" s="39" t="s">
        <v>298</v>
      </c>
      <c r="M354" s="39"/>
      <c r="N354" s="39" t="s">
        <v>299</v>
      </c>
      <c r="R354" s="70" t="s">
        <v>1638</v>
      </c>
      <c r="T354" s="57" t="s">
        <v>69</v>
      </c>
      <c r="U354" s="39"/>
      <c r="V354" s="57" t="s">
        <v>81</v>
      </c>
    </row>
    <row r="355" spans="3:22" ht="51" x14ac:dyDescent="0.25">
      <c r="C355" s="57" t="s">
        <v>1365</v>
      </c>
      <c r="E355" s="58">
        <v>729</v>
      </c>
      <c r="G355" s="57" t="s">
        <v>514</v>
      </c>
      <c r="H355" s="57" t="s">
        <v>12</v>
      </c>
      <c r="I355" s="57">
        <v>70</v>
      </c>
      <c r="J355" s="57" t="s">
        <v>110</v>
      </c>
      <c r="K355" s="57">
        <v>9</v>
      </c>
      <c r="L355" s="39" t="s">
        <v>1491</v>
      </c>
      <c r="M355" s="39"/>
      <c r="N355" s="39" t="s">
        <v>1400</v>
      </c>
      <c r="R355" s="70" t="s">
        <v>1638</v>
      </c>
      <c r="T355" s="57" t="s">
        <v>69</v>
      </c>
      <c r="U355" s="39"/>
      <c r="V355" s="57" t="s">
        <v>81</v>
      </c>
    </row>
    <row r="356" spans="3:22" ht="38.25" x14ac:dyDescent="0.25">
      <c r="C356" s="57" t="s">
        <v>39</v>
      </c>
      <c r="D356" s="58"/>
      <c r="E356" s="58">
        <v>81</v>
      </c>
      <c r="F356" s="58"/>
      <c r="G356" s="57" t="s">
        <v>40</v>
      </c>
      <c r="H356" s="57" t="s">
        <v>12</v>
      </c>
      <c r="I356" s="57">
        <v>70</v>
      </c>
      <c r="J356" s="57" t="s">
        <v>110</v>
      </c>
      <c r="K356" s="57">
        <v>14</v>
      </c>
      <c r="L356" s="39" t="s">
        <v>298</v>
      </c>
      <c r="M356" s="39"/>
      <c r="N356" s="39" t="s">
        <v>300</v>
      </c>
      <c r="R356" s="70" t="s">
        <v>1638</v>
      </c>
      <c r="T356" s="57" t="s">
        <v>69</v>
      </c>
      <c r="U356" s="39"/>
      <c r="V356" s="57" t="s">
        <v>81</v>
      </c>
    </row>
    <row r="357" spans="3:22" ht="63.75" x14ac:dyDescent="0.25">
      <c r="C357" s="57" t="s">
        <v>513</v>
      </c>
      <c r="E357" s="58">
        <v>213</v>
      </c>
      <c r="G357" s="57" t="s">
        <v>514</v>
      </c>
      <c r="H357" s="57" t="s">
        <v>0</v>
      </c>
      <c r="I357" s="57">
        <v>70</v>
      </c>
      <c r="J357" s="57" t="s">
        <v>110</v>
      </c>
      <c r="K357" s="57">
        <v>16</v>
      </c>
      <c r="L357" s="39" t="s">
        <v>564</v>
      </c>
      <c r="M357" s="39"/>
      <c r="N357" s="39" t="s">
        <v>625</v>
      </c>
      <c r="P357" s="57" t="s">
        <v>50</v>
      </c>
      <c r="Q357" s="39" t="s">
        <v>1734</v>
      </c>
      <c r="R357" s="70"/>
      <c r="T357" s="57" t="s">
        <v>65</v>
      </c>
      <c r="U357" s="39"/>
    </row>
    <row r="358" spans="3:22" ht="25.5" x14ac:dyDescent="0.25">
      <c r="C358" s="57" t="s">
        <v>513</v>
      </c>
      <c r="E358" s="58">
        <v>214</v>
      </c>
      <c r="G358" s="57" t="s">
        <v>514</v>
      </c>
      <c r="H358" s="57" t="s">
        <v>0</v>
      </c>
      <c r="I358" s="57">
        <v>70</v>
      </c>
      <c r="J358" s="57" t="s">
        <v>110</v>
      </c>
      <c r="K358" s="57">
        <v>19</v>
      </c>
      <c r="L358" s="39" t="s">
        <v>565</v>
      </c>
      <c r="M358" s="39"/>
      <c r="N358" s="39" t="s">
        <v>626</v>
      </c>
      <c r="P358" s="80" t="s">
        <v>49</v>
      </c>
      <c r="Q358" s="36"/>
      <c r="R358" s="81"/>
      <c r="S358" s="79"/>
      <c r="T358" s="80" t="s">
        <v>64</v>
      </c>
      <c r="U358" s="39"/>
    </row>
    <row r="359" spans="3:22" ht="25.5" x14ac:dyDescent="0.25">
      <c r="C359" s="57" t="s">
        <v>742</v>
      </c>
      <c r="E359" s="58">
        <v>344</v>
      </c>
      <c r="G359" s="57" t="s">
        <v>743</v>
      </c>
      <c r="H359" s="57" t="s">
        <v>12</v>
      </c>
      <c r="I359" s="57">
        <v>70</v>
      </c>
      <c r="J359" s="57" t="s">
        <v>110</v>
      </c>
      <c r="K359" s="57">
        <v>19</v>
      </c>
      <c r="L359" s="39" t="s">
        <v>881</v>
      </c>
      <c r="M359" s="39"/>
      <c r="N359" s="39" t="s">
        <v>811</v>
      </c>
      <c r="R359" s="70" t="s">
        <v>1638</v>
      </c>
      <c r="T359" s="57" t="s">
        <v>69</v>
      </c>
      <c r="U359" s="39"/>
      <c r="V359" s="57" t="s">
        <v>56</v>
      </c>
    </row>
    <row r="360" spans="3:22" ht="89.25" x14ac:dyDescent="0.25">
      <c r="C360" s="57" t="s">
        <v>1365</v>
      </c>
      <c r="E360" s="58">
        <v>731</v>
      </c>
      <c r="G360" s="57" t="s">
        <v>514</v>
      </c>
      <c r="H360" s="57" t="s">
        <v>0</v>
      </c>
      <c r="I360" s="57">
        <v>70</v>
      </c>
      <c r="J360" s="57" t="s">
        <v>110</v>
      </c>
      <c r="K360" s="57">
        <v>21</v>
      </c>
      <c r="L360" s="39" t="s">
        <v>1493</v>
      </c>
      <c r="M360" s="39"/>
      <c r="N360" s="39" t="s">
        <v>1402</v>
      </c>
      <c r="P360" s="57" t="s">
        <v>52</v>
      </c>
      <c r="Q360" s="39" t="s">
        <v>1793</v>
      </c>
      <c r="R360" s="70"/>
      <c r="T360" s="57" t="s">
        <v>64</v>
      </c>
      <c r="U360" s="39"/>
    </row>
    <row r="361" spans="3:22" ht="89.25" x14ac:dyDescent="0.25">
      <c r="C361" s="57" t="s">
        <v>1365</v>
      </c>
      <c r="E361" s="58">
        <v>732</v>
      </c>
      <c r="G361" s="57" t="s">
        <v>514</v>
      </c>
      <c r="H361" s="57" t="s">
        <v>0</v>
      </c>
      <c r="I361" s="57">
        <v>70</v>
      </c>
      <c r="J361" s="57" t="s">
        <v>110</v>
      </c>
      <c r="K361" s="57">
        <v>21</v>
      </c>
      <c r="L361" s="39" t="s">
        <v>1493</v>
      </c>
      <c r="M361" s="39"/>
      <c r="N361" s="39" t="s">
        <v>1402</v>
      </c>
      <c r="P361" s="57" t="s">
        <v>52</v>
      </c>
      <c r="Q361" s="39" t="s">
        <v>1793</v>
      </c>
      <c r="R361" s="70"/>
      <c r="T361" s="57" t="s">
        <v>64</v>
      </c>
      <c r="U361" s="39" t="s">
        <v>1794</v>
      </c>
    </row>
    <row r="362" spans="3:22" ht="38.25" x14ac:dyDescent="0.25">
      <c r="C362" s="57" t="s">
        <v>1365</v>
      </c>
      <c r="E362" s="58">
        <v>730</v>
      </c>
      <c r="G362" s="57" t="s">
        <v>514</v>
      </c>
      <c r="H362" s="57" t="s">
        <v>12</v>
      </c>
      <c r="I362" s="57">
        <v>70</v>
      </c>
      <c r="J362" s="57" t="s">
        <v>1372</v>
      </c>
      <c r="K362" s="57">
        <v>28</v>
      </c>
      <c r="L362" s="39" t="s">
        <v>1492</v>
      </c>
      <c r="M362" s="39"/>
      <c r="N362" s="39" t="s">
        <v>1400</v>
      </c>
      <c r="Q362" s="39" t="s">
        <v>1782</v>
      </c>
      <c r="R362" s="70" t="s">
        <v>1638</v>
      </c>
      <c r="T362" s="57" t="s">
        <v>69</v>
      </c>
      <c r="U362" s="39"/>
      <c r="V362" s="57" t="s">
        <v>75</v>
      </c>
    </row>
    <row r="363" spans="3:22" ht="102" x14ac:dyDescent="0.25">
      <c r="C363" s="57" t="s">
        <v>1167</v>
      </c>
      <c r="E363" s="58">
        <v>634</v>
      </c>
      <c r="G363" s="57" t="s">
        <v>743</v>
      </c>
      <c r="H363" s="57" t="s">
        <v>12</v>
      </c>
      <c r="I363" s="57">
        <v>71</v>
      </c>
      <c r="J363" s="57" t="s">
        <v>1177</v>
      </c>
      <c r="K363" s="57">
        <v>2</v>
      </c>
      <c r="L363" s="39" t="s">
        <v>1318</v>
      </c>
      <c r="M363" s="39"/>
      <c r="N363" s="39" t="s">
        <v>1225</v>
      </c>
      <c r="P363" s="57" t="s">
        <v>52</v>
      </c>
      <c r="Q363" s="39" t="s">
        <v>1730</v>
      </c>
      <c r="R363" s="70" t="s">
        <v>1638</v>
      </c>
      <c r="T363" s="57" t="s">
        <v>64</v>
      </c>
      <c r="U363" s="39"/>
    </row>
    <row r="364" spans="3:22" x14ac:dyDescent="0.25">
      <c r="C364" s="57" t="s">
        <v>742</v>
      </c>
      <c r="E364" s="58">
        <v>345</v>
      </c>
      <c r="G364" s="57" t="s">
        <v>743</v>
      </c>
      <c r="H364" s="57" t="s">
        <v>0</v>
      </c>
      <c r="I364" s="57">
        <v>71</v>
      </c>
      <c r="J364" s="57" t="s">
        <v>111</v>
      </c>
      <c r="K364" s="57">
        <v>6</v>
      </c>
      <c r="L364" s="39" t="s">
        <v>882</v>
      </c>
      <c r="M364" s="39"/>
      <c r="N364" s="39" t="s">
        <v>811</v>
      </c>
      <c r="P364" s="80" t="s">
        <v>49</v>
      </c>
      <c r="R364" s="70"/>
      <c r="T364" s="57" t="s">
        <v>64</v>
      </c>
      <c r="U364" s="39"/>
    </row>
    <row r="365" spans="3:22" ht="51" x14ac:dyDescent="0.25">
      <c r="C365" s="57" t="s">
        <v>1167</v>
      </c>
      <c r="E365" s="58">
        <v>635</v>
      </c>
      <c r="G365" s="57" t="s">
        <v>743</v>
      </c>
      <c r="H365" s="57" t="s">
        <v>0</v>
      </c>
      <c r="I365" s="57">
        <v>71</v>
      </c>
      <c r="J365" s="57" t="s">
        <v>111</v>
      </c>
      <c r="K365" s="57">
        <v>6</v>
      </c>
      <c r="L365" s="39" t="s">
        <v>1319</v>
      </c>
      <c r="M365" s="39"/>
      <c r="N365" s="39" t="s">
        <v>1226</v>
      </c>
      <c r="P365" s="57" t="s">
        <v>49</v>
      </c>
      <c r="R365" s="70"/>
      <c r="T365" s="57" t="s">
        <v>67</v>
      </c>
      <c r="U365" s="39" t="s">
        <v>1795</v>
      </c>
      <c r="V365" s="57" t="s">
        <v>51</v>
      </c>
    </row>
    <row r="366" spans="3:22" ht="25.5" x14ac:dyDescent="0.25">
      <c r="C366" s="57" t="s">
        <v>1365</v>
      </c>
      <c r="E366" s="58">
        <v>733</v>
      </c>
      <c r="G366" s="57" t="s">
        <v>514</v>
      </c>
      <c r="H366" s="57" t="s">
        <v>12</v>
      </c>
      <c r="I366" s="57">
        <v>71</v>
      </c>
      <c r="J366" s="57" t="s">
        <v>111</v>
      </c>
      <c r="K366" s="57">
        <v>10</v>
      </c>
      <c r="L366" s="39" t="s">
        <v>1494</v>
      </c>
      <c r="M366" s="39"/>
      <c r="Q366" s="39" t="s">
        <v>1760</v>
      </c>
      <c r="R366" s="70" t="s">
        <v>1638</v>
      </c>
      <c r="T366" s="57" t="s">
        <v>69</v>
      </c>
      <c r="U366" s="39"/>
      <c r="V366" s="57" t="s">
        <v>56</v>
      </c>
    </row>
    <row r="367" spans="3:22" ht="51" x14ac:dyDescent="0.25">
      <c r="C367" s="57" t="s">
        <v>10</v>
      </c>
      <c r="D367" s="58"/>
      <c r="E367" s="58">
        <v>33</v>
      </c>
      <c r="F367" s="58"/>
      <c r="G367" s="57" t="s">
        <v>11</v>
      </c>
      <c r="H367" s="57" t="s">
        <v>12</v>
      </c>
      <c r="I367" s="57">
        <v>71</v>
      </c>
      <c r="J367" s="59" t="s">
        <v>111</v>
      </c>
      <c r="K367" s="57">
        <v>14</v>
      </c>
      <c r="L367" s="39" t="s">
        <v>169</v>
      </c>
      <c r="M367" s="39"/>
      <c r="N367" s="39" t="s">
        <v>13</v>
      </c>
      <c r="R367" s="70" t="s">
        <v>1638</v>
      </c>
      <c r="T367" s="57" t="s">
        <v>69</v>
      </c>
      <c r="U367" s="39"/>
      <c r="V367" s="57" t="s">
        <v>56</v>
      </c>
    </row>
    <row r="368" spans="3:22" ht="25.5" x14ac:dyDescent="0.25">
      <c r="C368" s="57" t="s">
        <v>742</v>
      </c>
      <c r="E368" s="58">
        <v>346</v>
      </c>
      <c r="G368" s="57" t="s">
        <v>743</v>
      </c>
      <c r="H368" s="57" t="s">
        <v>12</v>
      </c>
      <c r="I368" s="57">
        <v>71</v>
      </c>
      <c r="J368" s="57" t="s">
        <v>111</v>
      </c>
      <c r="K368" s="57">
        <v>14</v>
      </c>
      <c r="L368" s="39" t="s">
        <v>883</v>
      </c>
      <c r="M368" s="39"/>
      <c r="N368" s="39" t="s">
        <v>811</v>
      </c>
      <c r="Q368" s="39" t="s">
        <v>1760</v>
      </c>
      <c r="R368" s="70" t="s">
        <v>1638</v>
      </c>
      <c r="T368" s="57" t="s">
        <v>69</v>
      </c>
      <c r="U368" s="39"/>
      <c r="V368" s="57" t="s">
        <v>56</v>
      </c>
    </row>
    <row r="369" spans="3:22" ht="25.5" x14ac:dyDescent="0.25">
      <c r="C369" s="57" t="s">
        <v>986</v>
      </c>
      <c r="E369" s="58">
        <v>513</v>
      </c>
      <c r="G369" s="57" t="s">
        <v>987</v>
      </c>
      <c r="H369" s="57" t="s">
        <v>12</v>
      </c>
      <c r="I369" s="57">
        <v>71</v>
      </c>
      <c r="J369" s="57" t="s">
        <v>111</v>
      </c>
      <c r="K369" s="57">
        <v>14</v>
      </c>
      <c r="L369" s="39" t="s">
        <v>1063</v>
      </c>
      <c r="M369" s="39"/>
      <c r="N369" s="39" t="s">
        <v>1023</v>
      </c>
      <c r="Q369" s="39" t="s">
        <v>1760</v>
      </c>
      <c r="R369" s="70" t="s">
        <v>1638</v>
      </c>
      <c r="T369" s="57" t="s">
        <v>69</v>
      </c>
      <c r="U369" s="39"/>
      <c r="V369" s="57" t="s">
        <v>56</v>
      </c>
    </row>
    <row r="370" spans="3:22" x14ac:dyDescent="0.25">
      <c r="C370" s="57" t="s">
        <v>1365</v>
      </c>
      <c r="E370" s="58">
        <v>734</v>
      </c>
      <c r="G370" s="57" t="s">
        <v>514</v>
      </c>
      <c r="H370" s="57" t="s">
        <v>12</v>
      </c>
      <c r="I370" s="57">
        <v>71</v>
      </c>
      <c r="J370" s="57" t="s">
        <v>111</v>
      </c>
      <c r="K370" s="57">
        <v>14</v>
      </c>
      <c r="L370" s="39" t="s">
        <v>1495</v>
      </c>
      <c r="M370" s="39"/>
      <c r="N370" s="39" t="s">
        <v>1403</v>
      </c>
      <c r="R370" s="70"/>
      <c r="T370" s="57" t="s">
        <v>69</v>
      </c>
      <c r="U370" s="39"/>
      <c r="V370" s="57" t="s">
        <v>56</v>
      </c>
    </row>
    <row r="371" spans="3:22" ht="76.5" x14ac:dyDescent="0.25">
      <c r="C371" s="57" t="s">
        <v>10</v>
      </c>
      <c r="D371" s="58"/>
      <c r="E371" s="58">
        <v>34</v>
      </c>
      <c r="F371" s="58"/>
      <c r="G371" s="57" t="s">
        <v>11</v>
      </c>
      <c r="H371" s="57" t="s">
        <v>12</v>
      </c>
      <c r="I371" s="57">
        <v>71</v>
      </c>
      <c r="J371" s="59" t="s">
        <v>111</v>
      </c>
      <c r="K371" s="57">
        <v>15</v>
      </c>
      <c r="L371" s="39" t="s">
        <v>170</v>
      </c>
      <c r="M371" s="39"/>
      <c r="N371" s="39" t="s">
        <v>171</v>
      </c>
      <c r="Q371" s="39" t="s">
        <v>1760</v>
      </c>
      <c r="R371" s="70" t="s">
        <v>1638</v>
      </c>
      <c r="T371" s="57" t="s">
        <v>69</v>
      </c>
      <c r="U371" s="39"/>
      <c r="V371" s="57" t="s">
        <v>56</v>
      </c>
    </row>
    <row r="372" spans="3:22" x14ac:dyDescent="0.25">
      <c r="C372" s="57" t="s">
        <v>1365</v>
      </c>
      <c r="E372" s="58">
        <v>735</v>
      </c>
      <c r="G372" s="57" t="s">
        <v>514</v>
      </c>
      <c r="H372" s="57" t="s">
        <v>0</v>
      </c>
      <c r="I372" s="57">
        <v>71</v>
      </c>
      <c r="J372" s="57" t="s">
        <v>111</v>
      </c>
      <c r="K372" s="57">
        <v>16</v>
      </c>
      <c r="L372" s="39" t="s">
        <v>1461</v>
      </c>
      <c r="M372" s="39"/>
      <c r="N372" s="39" t="s">
        <v>1404</v>
      </c>
      <c r="P372" s="80" t="s">
        <v>49</v>
      </c>
      <c r="R372" s="70"/>
      <c r="T372" s="57" t="s">
        <v>64</v>
      </c>
      <c r="U372" s="39"/>
    </row>
    <row r="373" spans="3:22" x14ac:dyDescent="0.25">
      <c r="C373" s="57" t="s">
        <v>742</v>
      </c>
      <c r="E373" s="58">
        <v>347</v>
      </c>
      <c r="G373" s="57" t="s">
        <v>743</v>
      </c>
      <c r="H373" s="57" t="s">
        <v>12</v>
      </c>
      <c r="I373" s="57">
        <v>71</v>
      </c>
      <c r="J373" s="57" t="s">
        <v>111</v>
      </c>
      <c r="K373" s="57">
        <v>17</v>
      </c>
      <c r="L373" s="39" t="s">
        <v>884</v>
      </c>
      <c r="M373" s="39"/>
      <c r="N373" s="39" t="s">
        <v>811</v>
      </c>
      <c r="R373" s="70" t="s">
        <v>1638</v>
      </c>
      <c r="T373" s="57" t="s">
        <v>69</v>
      </c>
      <c r="U373" s="39"/>
      <c r="V373" s="57" t="s">
        <v>56</v>
      </c>
    </row>
    <row r="374" spans="3:22" ht="25.5" x14ac:dyDescent="0.25">
      <c r="C374" s="57" t="s">
        <v>986</v>
      </c>
      <c r="E374" s="58">
        <v>514</v>
      </c>
      <c r="G374" s="57" t="s">
        <v>987</v>
      </c>
      <c r="H374" s="57" t="s">
        <v>12</v>
      </c>
      <c r="I374" s="57">
        <v>71</v>
      </c>
      <c r="J374" s="57" t="s">
        <v>111</v>
      </c>
      <c r="K374" s="57">
        <v>17</v>
      </c>
      <c r="L374" s="39" t="s">
        <v>1064</v>
      </c>
      <c r="M374" s="39"/>
      <c r="N374" s="39" t="s">
        <v>1024</v>
      </c>
      <c r="R374" s="70" t="s">
        <v>1638</v>
      </c>
      <c r="T374" s="57" t="s">
        <v>69</v>
      </c>
      <c r="U374" s="39"/>
      <c r="V374" s="57" t="s">
        <v>56</v>
      </c>
    </row>
    <row r="375" spans="3:22" x14ac:dyDescent="0.25">
      <c r="C375" s="57" t="s">
        <v>1365</v>
      </c>
      <c r="E375" s="58">
        <v>736</v>
      </c>
      <c r="G375" s="57" t="s">
        <v>514</v>
      </c>
      <c r="H375" s="57" t="s">
        <v>0</v>
      </c>
      <c r="I375" s="57">
        <v>71</v>
      </c>
      <c r="J375" s="57" t="s">
        <v>111</v>
      </c>
      <c r="K375" s="57">
        <v>17</v>
      </c>
      <c r="L375" s="39" t="s">
        <v>1461</v>
      </c>
      <c r="M375" s="39"/>
      <c r="N375" s="39" t="s">
        <v>1405</v>
      </c>
      <c r="P375" s="57" t="s">
        <v>52</v>
      </c>
      <c r="Q375" s="39" t="s">
        <v>1796</v>
      </c>
      <c r="R375" s="70"/>
      <c r="T375" s="57" t="s">
        <v>64</v>
      </c>
      <c r="U375" s="39"/>
    </row>
    <row r="376" spans="3:22" ht="25.5" x14ac:dyDescent="0.25">
      <c r="C376" s="57" t="s">
        <v>1167</v>
      </c>
      <c r="E376" s="58">
        <v>636</v>
      </c>
      <c r="G376" s="57" t="s">
        <v>743</v>
      </c>
      <c r="H376" s="57" t="s">
        <v>12</v>
      </c>
      <c r="I376" s="57">
        <v>71</v>
      </c>
      <c r="J376" s="57" t="s">
        <v>111</v>
      </c>
      <c r="K376" s="57">
        <v>18</v>
      </c>
      <c r="L376" s="39" t="s">
        <v>1320</v>
      </c>
      <c r="M376" s="39"/>
      <c r="N376" s="39" t="s">
        <v>1227</v>
      </c>
      <c r="Q376" s="39" t="s">
        <v>1760</v>
      </c>
      <c r="R376" s="70" t="s">
        <v>1638</v>
      </c>
      <c r="T376" s="57" t="s">
        <v>69</v>
      </c>
      <c r="U376" s="39"/>
      <c r="V376" s="57" t="s">
        <v>56</v>
      </c>
    </row>
    <row r="377" spans="3:22" ht="63.75" x14ac:dyDescent="0.25">
      <c r="C377" s="57" t="s">
        <v>368</v>
      </c>
      <c r="E377" s="58">
        <v>164</v>
      </c>
      <c r="G377" s="57" t="s">
        <v>369</v>
      </c>
      <c r="H377" s="57" t="s">
        <v>12</v>
      </c>
      <c r="I377" s="57">
        <v>71</v>
      </c>
      <c r="J377" s="57" t="s">
        <v>111</v>
      </c>
      <c r="K377" s="57">
        <v>19</v>
      </c>
      <c r="L377" s="39" t="s">
        <v>446</v>
      </c>
      <c r="M377" s="39"/>
      <c r="N377" s="39" t="s">
        <v>500</v>
      </c>
      <c r="Q377" s="39" t="s">
        <v>1760</v>
      </c>
      <c r="R377" s="70" t="s">
        <v>1638</v>
      </c>
      <c r="T377" s="57" t="s">
        <v>69</v>
      </c>
      <c r="U377" s="39"/>
      <c r="V377" s="57" t="s">
        <v>56</v>
      </c>
    </row>
    <row r="378" spans="3:22" ht="25.5" x14ac:dyDescent="0.25">
      <c r="C378" s="57" t="s">
        <v>986</v>
      </c>
      <c r="E378" s="58">
        <v>515</v>
      </c>
      <c r="G378" s="57" t="s">
        <v>987</v>
      </c>
      <c r="H378" s="57" t="s">
        <v>12</v>
      </c>
      <c r="I378" s="57">
        <v>71</v>
      </c>
      <c r="J378" s="57" t="s">
        <v>111</v>
      </c>
      <c r="K378" s="57">
        <v>19</v>
      </c>
      <c r="L378" s="39" t="s">
        <v>1063</v>
      </c>
      <c r="M378" s="39"/>
      <c r="N378" s="39" t="s">
        <v>1023</v>
      </c>
      <c r="Q378" s="39" t="s">
        <v>1760</v>
      </c>
      <c r="R378" s="70" t="s">
        <v>1638</v>
      </c>
      <c r="T378" s="57" t="s">
        <v>69</v>
      </c>
      <c r="U378" s="39"/>
      <c r="V378" s="57" t="s">
        <v>56</v>
      </c>
    </row>
    <row r="379" spans="3:22" ht="25.5" x14ac:dyDescent="0.25">
      <c r="C379" s="57" t="s">
        <v>1365</v>
      </c>
      <c r="E379" s="58">
        <v>737</v>
      </c>
      <c r="G379" s="57" t="s">
        <v>514</v>
      </c>
      <c r="H379" s="57" t="s">
        <v>12</v>
      </c>
      <c r="I379" s="57">
        <v>71</v>
      </c>
      <c r="J379" s="57" t="s">
        <v>111</v>
      </c>
      <c r="K379" s="57">
        <v>19</v>
      </c>
      <c r="L379" s="39" t="s">
        <v>1496</v>
      </c>
      <c r="M379" s="39"/>
      <c r="N379" s="39" t="s">
        <v>1406</v>
      </c>
      <c r="Q379" s="39" t="s">
        <v>1760</v>
      </c>
      <c r="R379" s="70" t="s">
        <v>1638</v>
      </c>
      <c r="T379" s="57" t="s">
        <v>69</v>
      </c>
      <c r="U379" s="39"/>
      <c r="V379" s="57" t="s">
        <v>56</v>
      </c>
    </row>
    <row r="380" spans="3:22" ht="25.5" x14ac:dyDescent="0.25">
      <c r="C380" s="57" t="s">
        <v>1582</v>
      </c>
      <c r="E380" s="58">
        <v>903</v>
      </c>
      <c r="G380" s="57" t="s">
        <v>1583</v>
      </c>
      <c r="H380" s="57" t="s">
        <v>12</v>
      </c>
      <c r="I380" s="57">
        <v>71</v>
      </c>
      <c r="J380" s="57" t="s">
        <v>111</v>
      </c>
      <c r="K380" s="57">
        <v>19</v>
      </c>
      <c r="L380" s="39" t="s">
        <v>1605</v>
      </c>
      <c r="M380" s="39"/>
      <c r="N380" s="39" t="s">
        <v>1588</v>
      </c>
      <c r="Q380" s="39" t="s">
        <v>1760</v>
      </c>
      <c r="R380" s="70" t="s">
        <v>1638</v>
      </c>
      <c r="T380" s="57" t="s">
        <v>69</v>
      </c>
      <c r="U380" s="39"/>
      <c r="V380" s="57" t="s">
        <v>56</v>
      </c>
    </row>
    <row r="381" spans="3:22" ht="63.75" x14ac:dyDescent="0.25">
      <c r="C381" s="57" t="s">
        <v>1167</v>
      </c>
      <c r="E381" s="58">
        <v>638</v>
      </c>
      <c r="G381" s="57" t="s">
        <v>743</v>
      </c>
      <c r="H381" s="57" t="s">
        <v>12</v>
      </c>
      <c r="I381" s="57">
        <v>71</v>
      </c>
      <c r="J381" s="57" t="s">
        <v>111</v>
      </c>
      <c r="K381" s="57">
        <v>21</v>
      </c>
      <c r="L381" s="39" t="s">
        <v>1322</v>
      </c>
      <c r="M381" s="39"/>
      <c r="N381" s="39" t="s">
        <v>13</v>
      </c>
      <c r="R381" s="70" t="s">
        <v>1638</v>
      </c>
      <c r="T381" s="57" t="s">
        <v>69</v>
      </c>
      <c r="U381" s="39"/>
      <c r="V381" s="57" t="s">
        <v>56</v>
      </c>
    </row>
    <row r="382" spans="3:22" ht="51" x14ac:dyDescent="0.25">
      <c r="C382" s="57" t="s">
        <v>48</v>
      </c>
      <c r="E382" s="57">
        <v>912</v>
      </c>
      <c r="G382" s="57" t="s">
        <v>27</v>
      </c>
      <c r="H382" s="57" t="s">
        <v>12</v>
      </c>
      <c r="I382" s="57">
        <v>71</v>
      </c>
      <c r="J382" s="57" t="s">
        <v>111</v>
      </c>
      <c r="K382" s="57" t="s">
        <v>1614</v>
      </c>
      <c r="L382" s="39" t="s">
        <v>1619</v>
      </c>
      <c r="M382" s="39"/>
      <c r="N382" s="39" t="s">
        <v>1615</v>
      </c>
      <c r="Q382" s="39" t="s">
        <v>1760</v>
      </c>
      <c r="R382" s="70"/>
      <c r="T382" s="57" t="s">
        <v>69</v>
      </c>
      <c r="U382" s="39"/>
      <c r="V382" s="57" t="s">
        <v>56</v>
      </c>
    </row>
    <row r="383" spans="3:22" x14ac:dyDescent="0.25">
      <c r="C383" s="57" t="s">
        <v>986</v>
      </c>
      <c r="E383" s="58">
        <v>516</v>
      </c>
      <c r="G383" s="57" t="s">
        <v>987</v>
      </c>
      <c r="H383" s="57" t="s">
        <v>12</v>
      </c>
      <c r="I383" s="57">
        <v>72</v>
      </c>
      <c r="J383" s="57" t="s">
        <v>111</v>
      </c>
      <c r="K383" s="57">
        <v>3</v>
      </c>
      <c r="L383" s="39" t="s">
        <v>1065</v>
      </c>
      <c r="M383" s="39"/>
      <c r="N383" s="39" t="s">
        <v>1024</v>
      </c>
      <c r="R383" s="70" t="s">
        <v>1638</v>
      </c>
      <c r="T383" s="57" t="s">
        <v>69</v>
      </c>
      <c r="U383" s="39"/>
      <c r="V383" s="57" t="s">
        <v>56</v>
      </c>
    </row>
    <row r="384" spans="3:22" x14ac:dyDescent="0.25">
      <c r="C384" s="57" t="s">
        <v>1365</v>
      </c>
      <c r="E384" s="58">
        <v>738</v>
      </c>
      <c r="G384" s="57" t="s">
        <v>514</v>
      </c>
      <c r="H384" s="57" t="s">
        <v>0</v>
      </c>
      <c r="I384" s="57">
        <v>72</v>
      </c>
      <c r="J384" s="57" t="s">
        <v>111</v>
      </c>
      <c r="K384" s="57">
        <v>3</v>
      </c>
      <c r="L384" s="39" t="s">
        <v>1461</v>
      </c>
      <c r="M384" s="39"/>
      <c r="N384" s="39" t="s">
        <v>1405</v>
      </c>
      <c r="P384" s="57" t="s">
        <v>52</v>
      </c>
      <c r="Q384" s="39" t="s">
        <v>1796</v>
      </c>
      <c r="R384" s="70"/>
      <c r="T384" s="57" t="s">
        <v>64</v>
      </c>
      <c r="U384" s="39"/>
    </row>
    <row r="385" spans="3:22" ht="25.5" x14ac:dyDescent="0.25">
      <c r="C385" s="57" t="s">
        <v>1365</v>
      </c>
      <c r="E385" s="58">
        <v>739</v>
      </c>
      <c r="G385" s="57" t="s">
        <v>514</v>
      </c>
      <c r="H385" s="57" t="s">
        <v>12</v>
      </c>
      <c r="I385" s="57">
        <v>72</v>
      </c>
      <c r="J385" s="57" t="s">
        <v>111</v>
      </c>
      <c r="K385" s="57">
        <v>3</v>
      </c>
      <c r="L385" s="39" t="s">
        <v>1497</v>
      </c>
      <c r="M385" s="39"/>
      <c r="N385" s="39" t="s">
        <v>1407</v>
      </c>
      <c r="R385" s="70"/>
      <c r="T385" s="57" t="s">
        <v>68</v>
      </c>
      <c r="U385" s="39" t="s">
        <v>1810</v>
      </c>
    </row>
    <row r="386" spans="3:22" ht="25.5" x14ac:dyDescent="0.25">
      <c r="C386" s="57" t="s">
        <v>986</v>
      </c>
      <c r="E386" s="58">
        <v>517</v>
      </c>
      <c r="G386" s="57" t="s">
        <v>987</v>
      </c>
      <c r="H386" s="57" t="s">
        <v>12</v>
      </c>
      <c r="I386" s="57">
        <v>72</v>
      </c>
      <c r="J386" s="57" t="s">
        <v>111</v>
      </c>
      <c r="K386" s="57">
        <v>5</v>
      </c>
      <c r="L386" s="39" t="s">
        <v>1063</v>
      </c>
      <c r="M386" s="39"/>
      <c r="N386" s="39" t="s">
        <v>1023</v>
      </c>
      <c r="Q386" s="39" t="s">
        <v>1760</v>
      </c>
      <c r="R386" s="70" t="s">
        <v>1638</v>
      </c>
      <c r="T386" s="57" t="s">
        <v>69</v>
      </c>
      <c r="U386" s="39"/>
      <c r="V386" s="57" t="s">
        <v>56</v>
      </c>
    </row>
    <row r="387" spans="3:22" ht="25.5" x14ac:dyDescent="0.25">
      <c r="C387" s="57" t="s">
        <v>1365</v>
      </c>
      <c r="E387" s="58">
        <v>740</v>
      </c>
      <c r="G387" s="57" t="s">
        <v>514</v>
      </c>
      <c r="H387" s="57" t="s">
        <v>12</v>
      </c>
      <c r="I387" s="57">
        <v>72</v>
      </c>
      <c r="J387" s="57" t="s">
        <v>111</v>
      </c>
      <c r="K387" s="57">
        <v>5</v>
      </c>
      <c r="L387" s="39" t="s">
        <v>1496</v>
      </c>
      <c r="M387" s="39"/>
      <c r="N387" s="39" t="s">
        <v>1406</v>
      </c>
      <c r="Q387" s="39" t="s">
        <v>1760</v>
      </c>
      <c r="R387" s="70" t="s">
        <v>1638</v>
      </c>
      <c r="T387" s="57" t="s">
        <v>69</v>
      </c>
      <c r="U387" s="39"/>
      <c r="V387" s="57" t="s">
        <v>56</v>
      </c>
    </row>
    <row r="388" spans="3:22" ht="25.5" x14ac:dyDescent="0.25">
      <c r="C388" s="57" t="s">
        <v>1582</v>
      </c>
      <c r="E388" s="58">
        <v>904</v>
      </c>
      <c r="G388" s="57" t="s">
        <v>1583</v>
      </c>
      <c r="H388" s="57" t="s">
        <v>12</v>
      </c>
      <c r="I388" s="57">
        <v>72</v>
      </c>
      <c r="J388" s="57" t="s">
        <v>111</v>
      </c>
      <c r="K388" s="57">
        <v>5</v>
      </c>
      <c r="L388" s="39" t="s">
        <v>1606</v>
      </c>
      <c r="M388" s="39"/>
      <c r="N388" s="39" t="s">
        <v>1589</v>
      </c>
      <c r="Q388" s="39" t="s">
        <v>1760</v>
      </c>
      <c r="R388" s="70" t="s">
        <v>1638</v>
      </c>
      <c r="T388" s="57" t="s">
        <v>69</v>
      </c>
      <c r="U388" s="39"/>
      <c r="V388" s="57" t="s">
        <v>56</v>
      </c>
    </row>
    <row r="389" spans="3:22" ht="25.5" x14ac:dyDescent="0.25">
      <c r="C389" s="57" t="s">
        <v>986</v>
      </c>
      <c r="E389" s="58">
        <v>518</v>
      </c>
      <c r="G389" s="57" t="s">
        <v>987</v>
      </c>
      <c r="H389" s="57" t="s">
        <v>12</v>
      </c>
      <c r="I389" s="57">
        <v>72</v>
      </c>
      <c r="J389" s="57" t="s">
        <v>111</v>
      </c>
      <c r="K389" s="57">
        <v>6</v>
      </c>
      <c r="L389" s="39" t="s">
        <v>1063</v>
      </c>
      <c r="M389" s="39"/>
      <c r="N389" s="39" t="s">
        <v>1023</v>
      </c>
      <c r="P389" s="57" t="s">
        <v>52</v>
      </c>
      <c r="Q389" s="39" t="s">
        <v>1713</v>
      </c>
      <c r="R389" s="70" t="s">
        <v>1638</v>
      </c>
      <c r="T389" s="57" t="s">
        <v>64</v>
      </c>
      <c r="U389" s="39"/>
    </row>
    <row r="390" spans="3:22" ht="25.5" x14ac:dyDescent="0.25">
      <c r="C390" s="57" t="s">
        <v>1167</v>
      </c>
      <c r="E390" s="58">
        <v>637</v>
      </c>
      <c r="G390" s="57" t="s">
        <v>743</v>
      </c>
      <c r="H390" s="57" t="s">
        <v>12</v>
      </c>
      <c r="I390" s="57">
        <v>72</v>
      </c>
      <c r="J390" s="57" t="s">
        <v>111</v>
      </c>
      <c r="K390" s="57">
        <v>6</v>
      </c>
      <c r="L390" s="39" t="s">
        <v>1321</v>
      </c>
      <c r="M390" s="39"/>
      <c r="N390" s="39" t="s">
        <v>1228</v>
      </c>
      <c r="P390" s="57" t="s">
        <v>52</v>
      </c>
      <c r="Q390" s="39" t="s">
        <v>1713</v>
      </c>
      <c r="R390" s="70" t="s">
        <v>1638</v>
      </c>
      <c r="T390" s="57" t="s">
        <v>64</v>
      </c>
      <c r="U390" s="39"/>
    </row>
    <row r="391" spans="3:22" ht="25.5" x14ac:dyDescent="0.25">
      <c r="C391" s="57" t="s">
        <v>1365</v>
      </c>
      <c r="E391" s="58">
        <v>741</v>
      </c>
      <c r="G391" s="57" t="s">
        <v>514</v>
      </c>
      <c r="H391" s="57" t="s">
        <v>12</v>
      </c>
      <c r="I391" s="57">
        <v>72</v>
      </c>
      <c r="J391" s="57" t="s">
        <v>111</v>
      </c>
      <c r="K391" s="57">
        <v>6</v>
      </c>
      <c r="L391" s="39" t="s">
        <v>1496</v>
      </c>
      <c r="M391" s="39"/>
      <c r="N391" s="39" t="s">
        <v>1406</v>
      </c>
      <c r="P391" s="57" t="s">
        <v>52</v>
      </c>
      <c r="Q391" s="39" t="s">
        <v>1713</v>
      </c>
      <c r="R391" s="70" t="s">
        <v>1638</v>
      </c>
      <c r="T391" s="57" t="s">
        <v>64</v>
      </c>
      <c r="U391" s="39"/>
    </row>
    <row r="392" spans="3:22" ht="25.5" x14ac:dyDescent="0.25">
      <c r="C392" s="57" t="s">
        <v>1582</v>
      </c>
      <c r="E392" s="58">
        <v>905</v>
      </c>
      <c r="G392" s="57" t="s">
        <v>1583</v>
      </c>
      <c r="H392" s="57" t="s">
        <v>12</v>
      </c>
      <c r="I392" s="57">
        <v>72</v>
      </c>
      <c r="J392" s="57" t="s">
        <v>111</v>
      </c>
      <c r="K392" s="57">
        <v>6</v>
      </c>
      <c r="L392" s="39" t="s">
        <v>1607</v>
      </c>
      <c r="M392" s="39"/>
      <c r="N392" s="39" t="s">
        <v>1590</v>
      </c>
      <c r="P392" s="57" t="s">
        <v>52</v>
      </c>
      <c r="Q392" s="39" t="s">
        <v>1713</v>
      </c>
      <c r="R392" s="70" t="s">
        <v>1638</v>
      </c>
      <c r="T392" s="57" t="s">
        <v>64</v>
      </c>
      <c r="U392" s="39"/>
    </row>
    <row r="393" spans="3:22" ht="25.5" x14ac:dyDescent="0.25">
      <c r="C393" s="57" t="s">
        <v>986</v>
      </c>
      <c r="E393" s="58">
        <v>519</v>
      </c>
      <c r="G393" s="57" t="s">
        <v>987</v>
      </c>
      <c r="H393" s="57" t="s">
        <v>12</v>
      </c>
      <c r="I393" s="57">
        <v>72</v>
      </c>
      <c r="J393" s="57" t="s">
        <v>111</v>
      </c>
      <c r="K393" s="57">
        <v>7</v>
      </c>
      <c r="L393" s="39" t="s">
        <v>1063</v>
      </c>
      <c r="M393" s="39"/>
      <c r="N393" s="39" t="s">
        <v>1023</v>
      </c>
      <c r="P393" s="57" t="s">
        <v>52</v>
      </c>
      <c r="Q393" s="39" t="s">
        <v>1713</v>
      </c>
      <c r="R393" s="70" t="s">
        <v>1638</v>
      </c>
      <c r="T393" s="57" t="s">
        <v>64</v>
      </c>
      <c r="U393" s="39"/>
    </row>
    <row r="394" spans="3:22" ht="25.5" x14ac:dyDescent="0.25">
      <c r="C394" s="57" t="s">
        <v>1365</v>
      </c>
      <c r="E394" s="58">
        <v>742</v>
      </c>
      <c r="G394" s="57" t="s">
        <v>514</v>
      </c>
      <c r="H394" s="57" t="s">
        <v>12</v>
      </c>
      <c r="I394" s="57">
        <v>72</v>
      </c>
      <c r="J394" s="57" t="s">
        <v>111</v>
      </c>
      <c r="K394" s="57">
        <v>7</v>
      </c>
      <c r="L394" s="39" t="s">
        <v>1496</v>
      </c>
      <c r="M394" s="39"/>
      <c r="N394" s="39" t="s">
        <v>1406</v>
      </c>
      <c r="P394" s="57" t="s">
        <v>52</v>
      </c>
      <c r="Q394" s="39" t="s">
        <v>1713</v>
      </c>
      <c r="R394" s="70" t="s">
        <v>1638</v>
      </c>
      <c r="T394" s="57" t="s">
        <v>64</v>
      </c>
      <c r="U394" s="39"/>
    </row>
    <row r="395" spans="3:22" ht="38.25" x14ac:dyDescent="0.25">
      <c r="C395" s="57" t="s">
        <v>1582</v>
      </c>
      <c r="E395" s="58">
        <v>906</v>
      </c>
      <c r="G395" s="57" t="s">
        <v>1583</v>
      </c>
      <c r="H395" s="57" t="s">
        <v>12</v>
      </c>
      <c r="I395" s="57">
        <v>72</v>
      </c>
      <c r="J395" s="57" t="s">
        <v>111</v>
      </c>
      <c r="K395" s="57">
        <v>7</v>
      </c>
      <c r="L395" s="39" t="s">
        <v>1608</v>
      </c>
      <c r="M395" s="39"/>
      <c r="N395" s="39" t="s">
        <v>1591</v>
      </c>
      <c r="P395" s="57" t="s">
        <v>52</v>
      </c>
      <c r="Q395" s="39" t="s">
        <v>1713</v>
      </c>
      <c r="R395" s="70" t="s">
        <v>1638</v>
      </c>
      <c r="T395" s="57" t="s">
        <v>64</v>
      </c>
      <c r="U395" s="39"/>
    </row>
    <row r="396" spans="3:22" x14ac:dyDescent="0.25">
      <c r="C396" s="57" t="s">
        <v>742</v>
      </c>
      <c r="E396" s="58">
        <v>349</v>
      </c>
      <c r="G396" s="57" t="s">
        <v>743</v>
      </c>
      <c r="H396" s="57" t="s">
        <v>0</v>
      </c>
      <c r="I396" s="57">
        <v>72</v>
      </c>
      <c r="J396" s="57" t="s">
        <v>269</v>
      </c>
      <c r="K396" s="57">
        <v>11</v>
      </c>
      <c r="L396" s="39" t="s">
        <v>882</v>
      </c>
      <c r="M396" s="39"/>
      <c r="N396" s="39" t="s">
        <v>811</v>
      </c>
      <c r="P396" s="80" t="s">
        <v>49</v>
      </c>
      <c r="R396" s="70"/>
      <c r="T396" s="57" t="s">
        <v>64</v>
      </c>
      <c r="U396" s="39"/>
    </row>
    <row r="397" spans="3:22" ht="38.25" x14ac:dyDescent="0.25">
      <c r="C397" s="57" t="s">
        <v>1167</v>
      </c>
      <c r="E397" s="58">
        <v>639</v>
      </c>
      <c r="G397" s="57" t="s">
        <v>743</v>
      </c>
      <c r="H397" s="57" t="s">
        <v>12</v>
      </c>
      <c r="I397" s="57">
        <v>72</v>
      </c>
      <c r="J397" s="57" t="s">
        <v>269</v>
      </c>
      <c r="K397" s="57">
        <v>15</v>
      </c>
      <c r="L397" s="39" t="s">
        <v>1323</v>
      </c>
      <c r="M397" s="39"/>
      <c r="N397" s="39" t="s">
        <v>1229</v>
      </c>
      <c r="Q397" s="39" t="s">
        <v>1760</v>
      </c>
      <c r="R397" s="70" t="s">
        <v>1638</v>
      </c>
      <c r="T397" s="57" t="s">
        <v>69</v>
      </c>
      <c r="U397" s="39"/>
      <c r="V397" s="57" t="s">
        <v>56</v>
      </c>
    </row>
    <row r="398" spans="3:22" ht="38.25" x14ac:dyDescent="0.25">
      <c r="C398" s="57" t="s">
        <v>1365</v>
      </c>
      <c r="E398" s="58">
        <v>743</v>
      </c>
      <c r="G398" s="57" t="s">
        <v>514</v>
      </c>
      <c r="H398" s="57" t="s">
        <v>12</v>
      </c>
      <c r="I398" s="57">
        <v>72</v>
      </c>
      <c r="J398" s="57" t="s">
        <v>269</v>
      </c>
      <c r="K398" s="57">
        <v>15</v>
      </c>
      <c r="L398" s="39" t="s">
        <v>1498</v>
      </c>
      <c r="M398" s="39"/>
      <c r="N398" s="39" t="s">
        <v>1407</v>
      </c>
      <c r="Q398" s="39" t="s">
        <v>1760</v>
      </c>
      <c r="R398" s="70" t="s">
        <v>1638</v>
      </c>
      <c r="T398" s="57" t="s">
        <v>69</v>
      </c>
      <c r="U398" s="39"/>
      <c r="V398" s="57" t="s">
        <v>56</v>
      </c>
    </row>
    <row r="399" spans="3:22" ht="38.25" x14ac:dyDescent="0.25">
      <c r="C399" s="57" t="s">
        <v>39</v>
      </c>
      <c r="D399" s="58"/>
      <c r="E399" s="58">
        <v>82</v>
      </c>
      <c r="F399" s="58"/>
      <c r="G399" s="57" t="s">
        <v>40</v>
      </c>
      <c r="H399" s="63" t="s">
        <v>12</v>
      </c>
      <c r="I399" s="63">
        <v>72</v>
      </c>
      <c r="J399" s="64" t="s">
        <v>269</v>
      </c>
      <c r="K399" s="63">
        <v>19</v>
      </c>
      <c r="L399" s="39" t="s">
        <v>301</v>
      </c>
      <c r="M399" s="39"/>
      <c r="N399" s="39" t="s">
        <v>302</v>
      </c>
      <c r="O399" s="39"/>
      <c r="P399" s="63"/>
      <c r="R399" s="70" t="s">
        <v>1638</v>
      </c>
      <c r="S399" s="39"/>
      <c r="T399" s="57" t="s">
        <v>69</v>
      </c>
      <c r="U399" s="39"/>
      <c r="V399" s="57" t="s">
        <v>56</v>
      </c>
    </row>
    <row r="400" spans="3:22" ht="25.5" x14ac:dyDescent="0.25">
      <c r="C400" s="57" t="s">
        <v>742</v>
      </c>
      <c r="E400" s="58">
        <v>348</v>
      </c>
      <c r="G400" s="57" t="s">
        <v>743</v>
      </c>
      <c r="H400" s="57" t="s">
        <v>12</v>
      </c>
      <c r="I400" s="57">
        <v>72</v>
      </c>
      <c r="J400" s="57" t="s">
        <v>111</v>
      </c>
      <c r="K400" s="57" t="s">
        <v>760</v>
      </c>
      <c r="L400" s="39" t="s">
        <v>885</v>
      </c>
      <c r="M400" s="39"/>
      <c r="N400" s="39" t="s">
        <v>811</v>
      </c>
      <c r="Q400" s="39" t="s">
        <v>1760</v>
      </c>
      <c r="R400" s="70" t="s">
        <v>1638</v>
      </c>
      <c r="T400" s="57" t="s">
        <v>69</v>
      </c>
      <c r="U400" s="39"/>
      <c r="V400" s="57" t="s">
        <v>56</v>
      </c>
    </row>
    <row r="401" spans="3:22" ht="89.25" x14ac:dyDescent="0.25">
      <c r="C401" s="57" t="s">
        <v>1167</v>
      </c>
      <c r="E401" s="58">
        <v>640</v>
      </c>
      <c r="G401" s="57" t="s">
        <v>743</v>
      </c>
      <c r="H401" s="57" t="s">
        <v>12</v>
      </c>
      <c r="I401" s="57">
        <v>73</v>
      </c>
      <c r="J401" s="57" t="s">
        <v>269</v>
      </c>
      <c r="K401" s="57">
        <v>5</v>
      </c>
      <c r="L401" s="39" t="s">
        <v>1324</v>
      </c>
      <c r="M401" s="39"/>
      <c r="N401" s="39" t="s">
        <v>1230</v>
      </c>
      <c r="Q401" s="39" t="s">
        <v>1710</v>
      </c>
      <c r="R401" s="70" t="s">
        <v>1638</v>
      </c>
      <c r="T401" s="57" t="s">
        <v>69</v>
      </c>
      <c r="U401" s="39"/>
      <c r="V401" s="57" t="s">
        <v>75</v>
      </c>
    </row>
    <row r="402" spans="3:22" x14ac:dyDescent="0.25">
      <c r="C402" s="57" t="s">
        <v>1365</v>
      </c>
      <c r="E402" s="58">
        <v>744</v>
      </c>
      <c r="G402" s="57" t="s">
        <v>514</v>
      </c>
      <c r="H402" s="57" t="s">
        <v>0</v>
      </c>
      <c r="I402" s="57">
        <v>74</v>
      </c>
      <c r="J402" s="57" t="s">
        <v>269</v>
      </c>
      <c r="K402" s="57">
        <v>4</v>
      </c>
      <c r="L402" s="39" t="s">
        <v>1461</v>
      </c>
      <c r="M402" s="39"/>
      <c r="N402" s="39" t="s">
        <v>1405</v>
      </c>
      <c r="P402" s="57" t="s">
        <v>52</v>
      </c>
      <c r="Q402" s="39" t="s">
        <v>1796</v>
      </c>
      <c r="R402" s="70"/>
      <c r="T402" s="57" t="s">
        <v>64</v>
      </c>
      <c r="U402" s="39"/>
    </row>
    <row r="403" spans="3:22" ht="25.5" x14ac:dyDescent="0.25">
      <c r="C403" s="57" t="s">
        <v>742</v>
      </c>
      <c r="E403" s="58">
        <v>350</v>
      </c>
      <c r="G403" s="57" t="s">
        <v>743</v>
      </c>
      <c r="H403" s="57" t="s">
        <v>12</v>
      </c>
      <c r="I403" s="57">
        <v>74</v>
      </c>
      <c r="J403" s="57" t="s">
        <v>269</v>
      </c>
      <c r="K403" s="57">
        <v>5</v>
      </c>
      <c r="L403" s="39" t="s">
        <v>884</v>
      </c>
      <c r="M403" s="39"/>
      <c r="N403" s="39" t="s">
        <v>811</v>
      </c>
      <c r="Q403" s="39" t="s">
        <v>1760</v>
      </c>
      <c r="R403" s="70" t="s">
        <v>1638</v>
      </c>
      <c r="T403" s="57" t="s">
        <v>69</v>
      </c>
      <c r="U403" s="39"/>
      <c r="V403" s="57" t="s">
        <v>56</v>
      </c>
    </row>
    <row r="404" spans="3:22" ht="25.5" x14ac:dyDescent="0.25">
      <c r="C404" s="57" t="s">
        <v>368</v>
      </c>
      <c r="E404" s="58">
        <v>165</v>
      </c>
      <c r="G404" s="57" t="s">
        <v>369</v>
      </c>
      <c r="H404" s="57" t="s">
        <v>12</v>
      </c>
      <c r="I404" s="57">
        <v>74</v>
      </c>
      <c r="J404" s="57" t="s">
        <v>386</v>
      </c>
      <c r="K404" s="57">
        <v>7</v>
      </c>
      <c r="L404" s="39" t="s">
        <v>447</v>
      </c>
      <c r="M404" s="39"/>
      <c r="N404" s="39" t="s">
        <v>500</v>
      </c>
      <c r="Q404" s="39" t="s">
        <v>1760</v>
      </c>
      <c r="R404" s="70" t="s">
        <v>1638</v>
      </c>
      <c r="T404" s="57" t="s">
        <v>69</v>
      </c>
      <c r="U404" s="39"/>
      <c r="V404" s="57" t="s">
        <v>56</v>
      </c>
    </row>
    <row r="405" spans="3:22" x14ac:dyDescent="0.25">
      <c r="C405" s="57" t="s">
        <v>1365</v>
      </c>
      <c r="E405" s="58">
        <v>745</v>
      </c>
      <c r="G405" s="57" t="s">
        <v>514</v>
      </c>
      <c r="H405" s="57" t="s">
        <v>0</v>
      </c>
      <c r="I405" s="57">
        <v>74</v>
      </c>
      <c r="J405" s="57" t="s">
        <v>269</v>
      </c>
      <c r="K405" s="57">
        <v>10</v>
      </c>
      <c r="L405" s="39" t="s">
        <v>1461</v>
      </c>
      <c r="M405" s="39"/>
      <c r="N405" s="39" t="s">
        <v>1405</v>
      </c>
      <c r="P405" s="57" t="s">
        <v>52</v>
      </c>
      <c r="Q405" s="39" t="s">
        <v>1796</v>
      </c>
      <c r="R405" s="70"/>
      <c r="T405" s="57" t="s">
        <v>64</v>
      </c>
      <c r="U405" s="39"/>
    </row>
    <row r="406" spans="3:22" ht="25.5" x14ac:dyDescent="0.25">
      <c r="C406" s="57" t="s">
        <v>1365</v>
      </c>
      <c r="E406" s="58">
        <v>747</v>
      </c>
      <c r="G406" s="57" t="s">
        <v>514</v>
      </c>
      <c r="H406" s="57" t="s">
        <v>12</v>
      </c>
      <c r="I406" s="57">
        <v>74</v>
      </c>
      <c r="J406" s="57" t="s">
        <v>269</v>
      </c>
      <c r="K406" s="57">
        <v>10</v>
      </c>
      <c r="L406" s="39" t="s">
        <v>1497</v>
      </c>
      <c r="M406" s="39"/>
      <c r="N406" s="39" t="s">
        <v>1407</v>
      </c>
      <c r="R406" s="70"/>
      <c r="T406" s="57" t="s">
        <v>68</v>
      </c>
      <c r="U406" s="39" t="s">
        <v>1810</v>
      </c>
    </row>
    <row r="407" spans="3:22" ht="25.5" x14ac:dyDescent="0.25">
      <c r="C407" s="57" t="s">
        <v>1365</v>
      </c>
      <c r="E407" s="58">
        <v>746</v>
      </c>
      <c r="G407" s="57" t="s">
        <v>514</v>
      </c>
      <c r="H407" s="57" t="s">
        <v>12</v>
      </c>
      <c r="I407" s="57">
        <v>74</v>
      </c>
      <c r="J407" s="57" t="s">
        <v>269</v>
      </c>
      <c r="K407" s="57">
        <v>12</v>
      </c>
      <c r="L407" s="39" t="s">
        <v>1499</v>
      </c>
      <c r="M407" s="39"/>
      <c r="N407" s="39" t="s">
        <v>1408</v>
      </c>
      <c r="Q407" s="39" t="s">
        <v>1760</v>
      </c>
      <c r="R407" s="70" t="s">
        <v>1638</v>
      </c>
      <c r="T407" s="57" t="s">
        <v>69</v>
      </c>
      <c r="U407" s="39"/>
      <c r="V407" s="57" t="s">
        <v>56</v>
      </c>
    </row>
    <row r="408" spans="3:22" x14ac:dyDescent="0.25">
      <c r="C408" s="57" t="s">
        <v>742</v>
      </c>
      <c r="E408" s="58">
        <v>351</v>
      </c>
      <c r="G408" s="57" t="s">
        <v>743</v>
      </c>
      <c r="H408" s="57" t="s">
        <v>0</v>
      </c>
      <c r="I408" s="57">
        <v>74</v>
      </c>
      <c r="J408" s="57" t="s">
        <v>761</v>
      </c>
      <c r="K408" s="57">
        <v>19</v>
      </c>
      <c r="L408" s="39" t="s">
        <v>882</v>
      </c>
      <c r="M408" s="39"/>
      <c r="N408" s="39" t="s">
        <v>811</v>
      </c>
      <c r="P408" s="80" t="s">
        <v>49</v>
      </c>
      <c r="R408" s="70"/>
      <c r="T408" s="57" t="s">
        <v>64</v>
      </c>
      <c r="U408" s="39"/>
    </row>
    <row r="409" spans="3:22" ht="89.25" x14ac:dyDescent="0.25">
      <c r="C409" s="57" t="s">
        <v>1167</v>
      </c>
      <c r="E409" s="58">
        <v>643</v>
      </c>
      <c r="G409" s="57" t="s">
        <v>743</v>
      </c>
      <c r="H409" s="57" t="s">
        <v>12</v>
      </c>
      <c r="I409" s="57">
        <v>74</v>
      </c>
      <c r="J409" s="57" t="s">
        <v>761</v>
      </c>
      <c r="K409" s="57">
        <v>20</v>
      </c>
      <c r="L409" s="39" t="s">
        <v>1327</v>
      </c>
      <c r="M409" s="39"/>
      <c r="N409" s="39" t="s">
        <v>1233</v>
      </c>
      <c r="R409" s="70" t="s">
        <v>1638</v>
      </c>
      <c r="T409" s="57" t="s">
        <v>69</v>
      </c>
      <c r="U409" s="39"/>
      <c r="V409" s="57" t="s">
        <v>75</v>
      </c>
    </row>
    <row r="410" spans="3:22" ht="76.5" x14ac:dyDescent="0.25">
      <c r="C410" s="57" t="s">
        <v>1167</v>
      </c>
      <c r="E410" s="58">
        <v>641</v>
      </c>
      <c r="G410" s="57" t="s">
        <v>743</v>
      </c>
      <c r="H410" s="57" t="s">
        <v>12</v>
      </c>
      <c r="I410" s="57">
        <v>75</v>
      </c>
      <c r="J410" s="57" t="s">
        <v>761</v>
      </c>
      <c r="K410" s="57">
        <v>2</v>
      </c>
      <c r="L410" s="39" t="s">
        <v>1325</v>
      </c>
      <c r="M410" s="39"/>
      <c r="N410" s="39" t="s">
        <v>1231</v>
      </c>
      <c r="R410" s="70" t="s">
        <v>1638</v>
      </c>
      <c r="T410" s="57" t="s">
        <v>69</v>
      </c>
      <c r="U410" s="39"/>
      <c r="V410" s="57" t="s">
        <v>75</v>
      </c>
    </row>
    <row r="411" spans="3:22" ht="76.5" x14ac:dyDescent="0.25">
      <c r="C411" s="57" t="s">
        <v>1167</v>
      </c>
      <c r="E411" s="58">
        <v>642</v>
      </c>
      <c r="G411" s="57" t="s">
        <v>743</v>
      </c>
      <c r="H411" s="57" t="s">
        <v>12</v>
      </c>
      <c r="I411" s="57">
        <v>75</v>
      </c>
      <c r="J411" s="57" t="s">
        <v>761</v>
      </c>
      <c r="K411" s="57">
        <v>2</v>
      </c>
      <c r="L411" s="39" t="s">
        <v>1326</v>
      </c>
      <c r="M411" s="39"/>
      <c r="N411" s="39" t="s">
        <v>1232</v>
      </c>
      <c r="Q411" s="39" t="s">
        <v>1710</v>
      </c>
      <c r="R411" s="70" t="s">
        <v>1638</v>
      </c>
      <c r="T411" s="57" t="s">
        <v>69</v>
      </c>
      <c r="U411" s="39"/>
      <c r="V411" s="57" t="s">
        <v>75</v>
      </c>
    </row>
    <row r="412" spans="3:22" ht="89.25" x14ac:dyDescent="0.25">
      <c r="C412" s="57" t="s">
        <v>1167</v>
      </c>
      <c r="E412" s="58">
        <v>644</v>
      </c>
      <c r="G412" s="57" t="s">
        <v>743</v>
      </c>
      <c r="H412" s="57" t="s">
        <v>12</v>
      </c>
      <c r="I412" s="57">
        <v>75</v>
      </c>
      <c r="J412" s="57" t="s">
        <v>762</v>
      </c>
      <c r="K412" s="57">
        <v>11</v>
      </c>
      <c r="L412" s="39" t="s">
        <v>1328</v>
      </c>
      <c r="M412" s="39"/>
      <c r="N412" s="39" t="s">
        <v>1234</v>
      </c>
      <c r="R412" s="70" t="s">
        <v>1638</v>
      </c>
      <c r="T412" s="57" t="s">
        <v>69</v>
      </c>
      <c r="U412" s="39"/>
      <c r="V412" s="57" t="s">
        <v>75</v>
      </c>
    </row>
    <row r="413" spans="3:22" x14ac:dyDescent="0.25">
      <c r="C413" s="57" t="s">
        <v>742</v>
      </c>
      <c r="E413" s="58">
        <v>352</v>
      </c>
      <c r="G413" s="57" t="s">
        <v>743</v>
      </c>
      <c r="H413" s="57" t="s">
        <v>0</v>
      </c>
      <c r="I413" s="57">
        <v>75</v>
      </c>
      <c r="J413" s="57" t="s">
        <v>762</v>
      </c>
      <c r="K413" s="57">
        <v>15</v>
      </c>
      <c r="L413" s="39" t="s">
        <v>882</v>
      </c>
      <c r="M413" s="39"/>
      <c r="N413" s="39" t="s">
        <v>811</v>
      </c>
      <c r="P413" s="80" t="s">
        <v>49</v>
      </c>
      <c r="R413" s="70"/>
      <c r="T413" s="57" t="s">
        <v>64</v>
      </c>
      <c r="U413" s="39"/>
    </row>
    <row r="414" spans="3:22" x14ac:dyDescent="0.25">
      <c r="C414" s="57" t="s">
        <v>742</v>
      </c>
      <c r="E414" s="58">
        <v>353</v>
      </c>
      <c r="G414" s="57" t="s">
        <v>743</v>
      </c>
      <c r="H414" s="57" t="s">
        <v>0</v>
      </c>
      <c r="I414" s="57">
        <v>76</v>
      </c>
      <c r="J414" s="57" t="s">
        <v>762</v>
      </c>
      <c r="K414" s="57" t="s">
        <v>763</v>
      </c>
      <c r="L414" s="39" t="s">
        <v>886</v>
      </c>
      <c r="M414" s="39"/>
      <c r="N414" s="39" t="s">
        <v>825</v>
      </c>
      <c r="P414" s="57" t="s">
        <v>49</v>
      </c>
      <c r="R414" s="70"/>
      <c r="T414" s="57" t="s">
        <v>64</v>
      </c>
      <c r="U414" s="39"/>
    </row>
    <row r="415" spans="3:22" x14ac:dyDescent="0.25">
      <c r="C415" s="57" t="s">
        <v>1365</v>
      </c>
      <c r="E415" s="58">
        <v>748</v>
      </c>
      <c r="G415" s="57" t="s">
        <v>514</v>
      </c>
      <c r="H415" s="57" t="s">
        <v>0</v>
      </c>
      <c r="I415" s="57">
        <v>77</v>
      </c>
      <c r="J415" s="57" t="s">
        <v>270</v>
      </c>
      <c r="K415" s="57">
        <v>11</v>
      </c>
      <c r="L415" s="39" t="s">
        <v>1500</v>
      </c>
      <c r="M415" s="39"/>
      <c r="R415" s="70"/>
      <c r="T415" s="57" t="s">
        <v>69</v>
      </c>
      <c r="U415" s="39"/>
      <c r="V415" s="57" t="s">
        <v>51</v>
      </c>
    </row>
    <row r="416" spans="3:22" ht="25.5" x14ac:dyDescent="0.25">
      <c r="C416" s="57" t="s">
        <v>742</v>
      </c>
      <c r="E416" s="58">
        <v>354</v>
      </c>
      <c r="G416" s="57" t="s">
        <v>743</v>
      </c>
      <c r="H416" s="57" t="s">
        <v>0</v>
      </c>
      <c r="I416" s="57">
        <v>77</v>
      </c>
      <c r="J416" s="57" t="s">
        <v>270</v>
      </c>
      <c r="K416" s="57">
        <v>12</v>
      </c>
      <c r="L416" s="39" t="s">
        <v>887</v>
      </c>
      <c r="M416" s="39"/>
      <c r="N416" s="39" t="s">
        <v>811</v>
      </c>
      <c r="R416" s="70"/>
      <c r="T416" s="57" t="s">
        <v>69</v>
      </c>
      <c r="U416" s="39"/>
      <c r="V416" s="57" t="s">
        <v>51</v>
      </c>
    </row>
    <row r="417" spans="3:22" ht="102" x14ac:dyDescent="0.25">
      <c r="C417" s="57" t="s">
        <v>1365</v>
      </c>
      <c r="E417" s="58">
        <v>749</v>
      </c>
      <c r="G417" s="57" t="s">
        <v>514</v>
      </c>
      <c r="H417" s="57" t="s">
        <v>12</v>
      </c>
      <c r="I417" s="57">
        <v>77</v>
      </c>
      <c r="J417" s="57" t="s">
        <v>270</v>
      </c>
      <c r="K417" s="57">
        <v>13</v>
      </c>
      <c r="L417" s="39" t="s">
        <v>1501</v>
      </c>
      <c r="M417" s="39"/>
      <c r="N417" s="39" t="s">
        <v>1409</v>
      </c>
      <c r="P417" s="80" t="s">
        <v>49</v>
      </c>
      <c r="Q417" s="39" t="s">
        <v>1715</v>
      </c>
      <c r="R417" s="70" t="s">
        <v>1638</v>
      </c>
      <c r="T417" s="57" t="s">
        <v>64</v>
      </c>
      <c r="U417" s="39"/>
    </row>
    <row r="418" spans="3:22" ht="25.5" x14ac:dyDescent="0.25">
      <c r="C418" s="57" t="s">
        <v>742</v>
      </c>
      <c r="E418" s="58">
        <v>355</v>
      </c>
      <c r="G418" s="57" t="s">
        <v>743</v>
      </c>
      <c r="H418" s="57" t="s">
        <v>12</v>
      </c>
      <c r="I418" s="57">
        <v>77</v>
      </c>
      <c r="J418" s="57" t="s">
        <v>270</v>
      </c>
      <c r="K418" s="57">
        <v>23</v>
      </c>
      <c r="L418" s="39" t="s">
        <v>888</v>
      </c>
      <c r="M418" s="39"/>
      <c r="N418" s="39" t="s">
        <v>811</v>
      </c>
      <c r="P418" s="57" t="s">
        <v>52</v>
      </c>
      <c r="Q418" s="39" t="s">
        <v>1758</v>
      </c>
      <c r="R418" s="70" t="s">
        <v>1638</v>
      </c>
      <c r="T418" s="57" t="s">
        <v>64</v>
      </c>
      <c r="U418" s="39"/>
    </row>
    <row r="419" spans="3:22" ht="51" x14ac:dyDescent="0.25">
      <c r="C419" s="57" t="s">
        <v>1167</v>
      </c>
      <c r="E419" s="58">
        <v>645</v>
      </c>
      <c r="G419" s="57" t="s">
        <v>743</v>
      </c>
      <c r="H419" s="57" t="s">
        <v>0</v>
      </c>
      <c r="I419" s="57">
        <v>77</v>
      </c>
      <c r="J419" s="57" t="s">
        <v>270</v>
      </c>
      <c r="K419" s="57">
        <v>23</v>
      </c>
      <c r="L419" s="39" t="s">
        <v>1329</v>
      </c>
      <c r="M419" s="39"/>
      <c r="N419" s="39" t="s">
        <v>1235</v>
      </c>
      <c r="P419" s="80" t="s">
        <v>49</v>
      </c>
      <c r="R419" s="70"/>
      <c r="T419" s="57" t="s">
        <v>64</v>
      </c>
      <c r="U419" s="39"/>
    </row>
    <row r="420" spans="3:22" ht="38.25" x14ac:dyDescent="0.25">
      <c r="C420" s="57" t="s">
        <v>1365</v>
      </c>
      <c r="E420" s="58">
        <v>750</v>
      </c>
      <c r="G420" s="57" t="s">
        <v>514</v>
      </c>
      <c r="H420" s="57" t="s">
        <v>0</v>
      </c>
      <c r="I420" s="57">
        <v>77</v>
      </c>
      <c r="J420" s="57" t="s">
        <v>270</v>
      </c>
      <c r="K420" s="57">
        <v>23</v>
      </c>
      <c r="L420" s="39" t="s">
        <v>1502</v>
      </c>
      <c r="M420" s="39"/>
      <c r="P420" s="57" t="s">
        <v>52</v>
      </c>
      <c r="Q420" s="39" t="s">
        <v>1778</v>
      </c>
      <c r="R420" s="70"/>
      <c r="T420" s="57" t="s">
        <v>64</v>
      </c>
      <c r="U420" s="39"/>
    </row>
    <row r="421" spans="3:22" ht="38.25" x14ac:dyDescent="0.25">
      <c r="C421" s="57" t="s">
        <v>39</v>
      </c>
      <c r="D421" s="58"/>
      <c r="E421" s="58">
        <v>83</v>
      </c>
      <c r="F421" s="58"/>
      <c r="G421" s="57" t="s">
        <v>40</v>
      </c>
      <c r="H421" s="57" t="s">
        <v>0</v>
      </c>
      <c r="I421" s="57">
        <v>77</v>
      </c>
      <c r="J421" s="57" t="s">
        <v>270</v>
      </c>
      <c r="K421" s="57">
        <v>24</v>
      </c>
      <c r="L421" s="39" t="s">
        <v>303</v>
      </c>
      <c r="M421" s="39"/>
      <c r="N421" s="39" t="s">
        <v>304</v>
      </c>
      <c r="P421" s="80" t="s">
        <v>49</v>
      </c>
      <c r="R421" s="70"/>
      <c r="S421" s="39"/>
      <c r="T421" s="57" t="s">
        <v>64</v>
      </c>
      <c r="U421" s="39"/>
    </row>
    <row r="422" spans="3:22" ht="25.5" x14ac:dyDescent="0.25">
      <c r="C422" s="57" t="s">
        <v>1365</v>
      </c>
      <c r="E422" s="58">
        <v>751</v>
      </c>
      <c r="G422" s="57" t="s">
        <v>514</v>
      </c>
      <c r="H422" s="57" t="s">
        <v>12</v>
      </c>
      <c r="I422" s="57">
        <v>78</v>
      </c>
      <c r="J422" s="57" t="s">
        <v>270</v>
      </c>
      <c r="K422" s="57">
        <v>7</v>
      </c>
      <c r="L422" s="39" t="s">
        <v>1503</v>
      </c>
      <c r="M422" s="39"/>
      <c r="P422" s="57" t="s">
        <v>50</v>
      </c>
      <c r="Q422" s="39" t="s">
        <v>1758</v>
      </c>
      <c r="R422" s="70" t="s">
        <v>1638</v>
      </c>
      <c r="T422" s="57" t="s">
        <v>65</v>
      </c>
      <c r="U422" s="39"/>
    </row>
    <row r="423" spans="3:22" ht="25.5" x14ac:dyDescent="0.25">
      <c r="C423" s="57" t="s">
        <v>1365</v>
      </c>
      <c r="E423" s="58">
        <v>752</v>
      </c>
      <c r="G423" s="57" t="s">
        <v>514</v>
      </c>
      <c r="H423" s="57" t="s">
        <v>12</v>
      </c>
      <c r="I423" s="57">
        <v>78</v>
      </c>
      <c r="J423" s="57" t="s">
        <v>250</v>
      </c>
      <c r="K423" s="57">
        <v>13</v>
      </c>
      <c r="L423" s="39" t="s">
        <v>1504</v>
      </c>
      <c r="M423" s="39"/>
      <c r="N423" s="39" t="s">
        <v>1410</v>
      </c>
      <c r="Q423" s="39" t="s">
        <v>1760</v>
      </c>
      <c r="R423" s="70" t="s">
        <v>1638</v>
      </c>
      <c r="T423" s="57" t="s">
        <v>69</v>
      </c>
      <c r="U423" s="39"/>
      <c r="V423" s="57" t="s">
        <v>56</v>
      </c>
    </row>
    <row r="424" spans="3:22" x14ac:dyDescent="0.25">
      <c r="C424" s="57" t="s">
        <v>742</v>
      </c>
      <c r="E424" s="58">
        <v>356</v>
      </c>
      <c r="G424" s="57" t="s">
        <v>743</v>
      </c>
      <c r="H424" s="57" t="s">
        <v>0</v>
      </c>
      <c r="I424" s="57">
        <v>78</v>
      </c>
      <c r="J424" s="57" t="s">
        <v>250</v>
      </c>
      <c r="K424" s="57">
        <v>16</v>
      </c>
      <c r="L424" s="39" t="s">
        <v>882</v>
      </c>
      <c r="M424" s="39"/>
      <c r="N424" s="39" t="s">
        <v>811</v>
      </c>
      <c r="P424" s="80" t="s">
        <v>49</v>
      </c>
      <c r="R424" s="70"/>
      <c r="T424" s="57" t="s">
        <v>64</v>
      </c>
      <c r="U424" s="39"/>
    </row>
    <row r="425" spans="3:22" ht="25.5" x14ac:dyDescent="0.25">
      <c r="C425" s="57" t="s">
        <v>742</v>
      </c>
      <c r="E425" s="58">
        <v>357</v>
      </c>
      <c r="G425" s="57" t="s">
        <v>743</v>
      </c>
      <c r="H425" s="57" t="s">
        <v>0</v>
      </c>
      <c r="I425" s="57">
        <v>78</v>
      </c>
      <c r="J425" s="57" t="s">
        <v>250</v>
      </c>
      <c r="K425" s="57">
        <v>21</v>
      </c>
      <c r="L425" s="39" t="s">
        <v>889</v>
      </c>
      <c r="M425" s="39"/>
      <c r="N425" s="39" t="s">
        <v>811</v>
      </c>
      <c r="P425" s="80" t="s">
        <v>49</v>
      </c>
      <c r="R425" s="70"/>
      <c r="T425" s="57" t="s">
        <v>64</v>
      </c>
      <c r="U425" s="39"/>
    </row>
    <row r="426" spans="3:22" ht="51" x14ac:dyDescent="0.25">
      <c r="C426" s="58" t="s">
        <v>48</v>
      </c>
      <c r="D426" s="58"/>
      <c r="E426" s="58">
        <v>66</v>
      </c>
      <c r="F426" s="58"/>
      <c r="G426" s="58" t="s">
        <v>27</v>
      </c>
      <c r="H426" s="58" t="s">
        <v>12</v>
      </c>
      <c r="I426" s="58">
        <v>78</v>
      </c>
      <c r="J426" s="62" t="s">
        <v>250</v>
      </c>
      <c r="K426" s="58">
        <v>22</v>
      </c>
      <c r="L426" s="39" t="s">
        <v>251</v>
      </c>
      <c r="M426" s="39"/>
      <c r="N426" s="39" t="s">
        <v>252</v>
      </c>
      <c r="O426" s="45"/>
      <c r="Q426" s="39" t="s">
        <v>1760</v>
      </c>
      <c r="R426" s="70" t="s">
        <v>1638</v>
      </c>
      <c r="T426" s="57" t="s">
        <v>69</v>
      </c>
      <c r="U426" s="39"/>
      <c r="V426" s="57" t="s">
        <v>56</v>
      </c>
    </row>
    <row r="427" spans="3:22" ht="25.5" x14ac:dyDescent="0.25">
      <c r="C427" s="57" t="s">
        <v>1167</v>
      </c>
      <c r="E427" s="58">
        <v>646</v>
      </c>
      <c r="G427" s="57" t="s">
        <v>743</v>
      </c>
      <c r="H427" s="57" t="s">
        <v>12</v>
      </c>
      <c r="I427" s="57">
        <v>78</v>
      </c>
      <c r="J427" s="57" t="s">
        <v>250</v>
      </c>
      <c r="K427" s="57">
        <v>22</v>
      </c>
      <c r="L427" s="39" t="s">
        <v>1330</v>
      </c>
      <c r="M427" s="39"/>
      <c r="N427" s="39" t="s">
        <v>1236</v>
      </c>
      <c r="Q427" s="39" t="s">
        <v>1760</v>
      </c>
      <c r="R427" s="70" t="s">
        <v>1638</v>
      </c>
      <c r="T427" s="57" t="s">
        <v>69</v>
      </c>
      <c r="U427" s="39"/>
      <c r="V427" s="57" t="s">
        <v>56</v>
      </c>
    </row>
    <row r="428" spans="3:22" ht="25.5" x14ac:dyDescent="0.25">
      <c r="C428" s="57" t="s">
        <v>1365</v>
      </c>
      <c r="E428" s="58">
        <v>753</v>
      </c>
      <c r="G428" s="57" t="s">
        <v>514</v>
      </c>
      <c r="H428" s="57" t="s">
        <v>12</v>
      </c>
      <c r="I428" s="57">
        <v>78</v>
      </c>
      <c r="J428" s="57" t="s">
        <v>250</v>
      </c>
      <c r="K428" s="57">
        <v>22</v>
      </c>
      <c r="L428" s="39" t="s">
        <v>1496</v>
      </c>
      <c r="M428" s="39"/>
      <c r="N428" s="39" t="s">
        <v>1406</v>
      </c>
      <c r="Q428" s="39" t="s">
        <v>1760</v>
      </c>
      <c r="R428" s="70" t="s">
        <v>1638</v>
      </c>
      <c r="T428" s="57" t="s">
        <v>69</v>
      </c>
      <c r="U428" s="39"/>
      <c r="V428" s="57" t="s">
        <v>56</v>
      </c>
    </row>
    <row r="429" spans="3:22" x14ac:dyDescent="0.25">
      <c r="C429" s="57" t="s">
        <v>742</v>
      </c>
      <c r="E429" s="58">
        <v>358</v>
      </c>
      <c r="G429" s="57" t="s">
        <v>743</v>
      </c>
      <c r="H429" s="57" t="s">
        <v>0</v>
      </c>
      <c r="I429" s="57">
        <v>79</v>
      </c>
      <c r="J429" s="57" t="s">
        <v>253</v>
      </c>
      <c r="K429" s="57">
        <v>4</v>
      </c>
      <c r="L429" s="39" t="s">
        <v>882</v>
      </c>
      <c r="M429" s="39"/>
      <c r="N429" s="39" t="s">
        <v>811</v>
      </c>
      <c r="P429" s="80" t="s">
        <v>49</v>
      </c>
      <c r="R429" s="70"/>
      <c r="T429" s="57" t="s">
        <v>64</v>
      </c>
      <c r="U429" s="39"/>
    </row>
    <row r="430" spans="3:22" ht="51" x14ac:dyDescent="0.25">
      <c r="C430" s="57" t="s">
        <v>48</v>
      </c>
      <c r="E430" s="58">
        <v>67</v>
      </c>
      <c r="G430" s="57" t="s">
        <v>27</v>
      </c>
      <c r="H430" s="57" t="s">
        <v>12</v>
      </c>
      <c r="I430" s="57">
        <v>79</v>
      </c>
      <c r="J430" s="57" t="s">
        <v>253</v>
      </c>
      <c r="K430" s="57">
        <v>16</v>
      </c>
      <c r="L430" s="39" t="s">
        <v>254</v>
      </c>
      <c r="M430" s="39"/>
      <c r="N430" s="39" t="s">
        <v>255</v>
      </c>
      <c r="Q430" s="39" t="s">
        <v>1760</v>
      </c>
      <c r="R430" s="70" t="s">
        <v>1638</v>
      </c>
      <c r="T430" s="57" t="s">
        <v>69</v>
      </c>
      <c r="U430" s="39"/>
      <c r="V430" s="57" t="s">
        <v>56</v>
      </c>
    </row>
    <row r="431" spans="3:22" x14ac:dyDescent="0.25">
      <c r="C431" s="57" t="s">
        <v>1167</v>
      </c>
      <c r="E431" s="58">
        <v>647</v>
      </c>
      <c r="G431" s="57" t="s">
        <v>743</v>
      </c>
      <c r="H431" s="57" t="s">
        <v>12</v>
      </c>
      <c r="I431" s="57">
        <v>79</v>
      </c>
      <c r="J431" s="57" t="s">
        <v>253</v>
      </c>
      <c r="K431" s="57">
        <v>16</v>
      </c>
      <c r="L431" s="39" t="s">
        <v>1330</v>
      </c>
      <c r="M431" s="39"/>
      <c r="N431" s="39" t="s">
        <v>1236</v>
      </c>
      <c r="R431" s="70" t="s">
        <v>1638</v>
      </c>
      <c r="T431" s="57" t="s">
        <v>69</v>
      </c>
      <c r="U431" s="39"/>
      <c r="V431" s="57" t="s">
        <v>56</v>
      </c>
    </row>
    <row r="432" spans="3:22" ht="25.5" x14ac:dyDescent="0.25">
      <c r="C432" s="57" t="s">
        <v>1365</v>
      </c>
      <c r="E432" s="58">
        <v>754</v>
      </c>
      <c r="G432" s="57" t="s">
        <v>514</v>
      </c>
      <c r="H432" s="57" t="s">
        <v>12</v>
      </c>
      <c r="I432" s="57">
        <v>79</v>
      </c>
      <c r="J432" s="57" t="s">
        <v>253</v>
      </c>
      <c r="K432" s="57">
        <v>16</v>
      </c>
      <c r="L432" s="39" t="s">
        <v>1496</v>
      </c>
      <c r="M432" s="39"/>
      <c r="N432" s="39" t="s">
        <v>1406</v>
      </c>
      <c r="Q432" s="39" t="s">
        <v>1760</v>
      </c>
      <c r="R432" s="70" t="s">
        <v>1638</v>
      </c>
      <c r="T432" s="57" t="s">
        <v>69</v>
      </c>
      <c r="U432" s="39"/>
      <c r="V432" s="57" t="s">
        <v>56</v>
      </c>
    </row>
    <row r="433" spans="3:22" ht="25.5" x14ac:dyDescent="0.25">
      <c r="C433" s="57" t="s">
        <v>742</v>
      </c>
      <c r="E433" s="58">
        <v>359</v>
      </c>
      <c r="G433" s="57" t="s">
        <v>743</v>
      </c>
      <c r="H433" s="57" t="s">
        <v>0</v>
      </c>
      <c r="I433" s="57">
        <v>80</v>
      </c>
      <c r="J433" s="57" t="s">
        <v>112</v>
      </c>
      <c r="K433" s="57">
        <v>7</v>
      </c>
      <c r="L433" s="39" t="s">
        <v>882</v>
      </c>
      <c r="M433" s="39"/>
      <c r="N433" s="39" t="s">
        <v>811</v>
      </c>
      <c r="P433" s="57" t="s">
        <v>52</v>
      </c>
      <c r="Q433" s="39" t="s">
        <v>1713</v>
      </c>
      <c r="R433" s="70"/>
      <c r="T433" s="57" t="s">
        <v>64</v>
      </c>
      <c r="U433" s="39"/>
    </row>
    <row r="434" spans="3:22" ht="25.5" x14ac:dyDescent="0.25">
      <c r="C434" s="57" t="s">
        <v>10</v>
      </c>
      <c r="E434" s="58">
        <v>35</v>
      </c>
      <c r="G434" s="57" t="s">
        <v>11</v>
      </c>
      <c r="H434" s="57" t="s">
        <v>0</v>
      </c>
      <c r="I434" s="57">
        <v>80</v>
      </c>
      <c r="J434" s="59" t="s">
        <v>112</v>
      </c>
      <c r="K434" s="57">
        <v>14</v>
      </c>
      <c r="L434" s="39" t="s">
        <v>172</v>
      </c>
      <c r="M434" s="39"/>
      <c r="N434" s="39" t="s">
        <v>173</v>
      </c>
      <c r="P434" s="57" t="s">
        <v>52</v>
      </c>
      <c r="Q434" s="39" t="s">
        <v>1713</v>
      </c>
      <c r="R434" s="70"/>
      <c r="T434" s="57" t="s">
        <v>64</v>
      </c>
      <c r="U434" s="39"/>
    </row>
    <row r="435" spans="3:22" ht="25.5" x14ac:dyDescent="0.25">
      <c r="C435" s="57" t="s">
        <v>742</v>
      </c>
      <c r="E435" s="58">
        <v>360</v>
      </c>
      <c r="G435" s="57" t="s">
        <v>743</v>
      </c>
      <c r="H435" s="57" t="s">
        <v>12</v>
      </c>
      <c r="I435" s="57">
        <v>80</v>
      </c>
      <c r="J435" s="57" t="s">
        <v>112</v>
      </c>
      <c r="K435" s="57">
        <v>14</v>
      </c>
      <c r="L435" s="39" t="s">
        <v>890</v>
      </c>
      <c r="M435" s="39"/>
      <c r="N435" s="39" t="s">
        <v>811</v>
      </c>
      <c r="P435" s="57" t="s">
        <v>52</v>
      </c>
      <c r="Q435" s="39" t="s">
        <v>1713</v>
      </c>
      <c r="R435" s="70" t="s">
        <v>1638</v>
      </c>
      <c r="T435" s="57" t="s">
        <v>64</v>
      </c>
      <c r="U435" s="39"/>
    </row>
    <row r="436" spans="3:22" ht="25.5" x14ac:dyDescent="0.25">
      <c r="C436" s="57" t="s">
        <v>742</v>
      </c>
      <c r="E436" s="58">
        <v>361</v>
      </c>
      <c r="G436" s="57" t="s">
        <v>743</v>
      </c>
      <c r="H436" s="57" t="s">
        <v>12</v>
      </c>
      <c r="I436" s="57">
        <v>80</v>
      </c>
      <c r="J436" s="57" t="s">
        <v>112</v>
      </c>
      <c r="K436" s="57">
        <v>18</v>
      </c>
      <c r="L436" s="39" t="s">
        <v>891</v>
      </c>
      <c r="M436" s="39"/>
      <c r="N436" s="39" t="s">
        <v>811</v>
      </c>
      <c r="P436" s="57" t="s">
        <v>52</v>
      </c>
      <c r="Q436" s="39" t="s">
        <v>1713</v>
      </c>
      <c r="R436" s="70" t="s">
        <v>1638</v>
      </c>
      <c r="T436" s="57" t="s">
        <v>64</v>
      </c>
      <c r="U436" s="39"/>
    </row>
    <row r="437" spans="3:22" ht="38.25" x14ac:dyDescent="0.25">
      <c r="C437" s="57" t="s">
        <v>39</v>
      </c>
      <c r="D437" s="58"/>
      <c r="E437" s="58">
        <v>84</v>
      </c>
      <c r="F437" s="58"/>
      <c r="G437" s="57" t="s">
        <v>40</v>
      </c>
      <c r="H437" s="57" t="s">
        <v>0</v>
      </c>
      <c r="I437" s="57">
        <v>80</v>
      </c>
      <c r="J437" s="57" t="s">
        <v>112</v>
      </c>
      <c r="K437" s="57">
        <v>19</v>
      </c>
      <c r="L437" s="39" t="s">
        <v>303</v>
      </c>
      <c r="M437" s="39"/>
      <c r="N437" s="39" t="s">
        <v>305</v>
      </c>
      <c r="P437" s="57" t="s">
        <v>52</v>
      </c>
      <c r="Q437" s="39" t="s">
        <v>1713</v>
      </c>
      <c r="R437" s="70"/>
      <c r="T437" s="57" t="s">
        <v>64</v>
      </c>
      <c r="U437" s="39"/>
    </row>
    <row r="438" spans="3:22" ht="38.25" x14ac:dyDescent="0.25">
      <c r="C438" s="57" t="s">
        <v>185</v>
      </c>
      <c r="E438" s="58">
        <v>42</v>
      </c>
      <c r="G438" s="57" t="s">
        <v>27</v>
      </c>
      <c r="H438" s="57" t="s">
        <v>0</v>
      </c>
      <c r="I438" s="57">
        <v>80</v>
      </c>
      <c r="J438" s="57" t="s">
        <v>112</v>
      </c>
      <c r="K438" s="57">
        <v>23</v>
      </c>
      <c r="L438" s="39" t="s">
        <v>186</v>
      </c>
      <c r="M438" s="39"/>
      <c r="N438" s="39" t="s">
        <v>187</v>
      </c>
      <c r="P438" s="57" t="s">
        <v>52</v>
      </c>
      <c r="Q438" s="39" t="s">
        <v>1713</v>
      </c>
      <c r="R438" s="70"/>
      <c r="T438" s="57" t="s">
        <v>64</v>
      </c>
      <c r="U438" s="39"/>
    </row>
    <row r="439" spans="3:22" ht="25.5" x14ac:dyDescent="0.25">
      <c r="C439" s="57" t="s">
        <v>1365</v>
      </c>
      <c r="E439" s="58">
        <v>755</v>
      </c>
      <c r="G439" s="57" t="s">
        <v>514</v>
      </c>
      <c r="H439" s="57" t="s">
        <v>12</v>
      </c>
      <c r="I439" s="57">
        <v>80</v>
      </c>
      <c r="J439" s="57" t="s">
        <v>112</v>
      </c>
      <c r="K439" s="57">
        <v>23</v>
      </c>
      <c r="L439" s="39" t="s">
        <v>1496</v>
      </c>
      <c r="M439" s="39"/>
      <c r="N439" s="39" t="s">
        <v>1406</v>
      </c>
      <c r="P439" s="57" t="s">
        <v>52</v>
      </c>
      <c r="Q439" s="39" t="s">
        <v>1713</v>
      </c>
      <c r="R439" s="70" t="s">
        <v>1638</v>
      </c>
      <c r="T439" s="57" t="s">
        <v>64</v>
      </c>
      <c r="U439" s="39"/>
    </row>
    <row r="440" spans="3:22" ht="25.5" x14ac:dyDescent="0.25">
      <c r="C440" s="58" t="s">
        <v>185</v>
      </c>
      <c r="D440" s="58"/>
      <c r="E440" s="58">
        <v>43</v>
      </c>
      <c r="F440" s="58"/>
      <c r="G440" s="58" t="s">
        <v>27</v>
      </c>
      <c r="H440" s="58" t="s">
        <v>0</v>
      </c>
      <c r="I440" s="58">
        <v>80</v>
      </c>
      <c r="J440" s="62" t="s">
        <v>112</v>
      </c>
      <c r="K440" s="58">
        <v>24</v>
      </c>
      <c r="L440" s="39" t="s">
        <v>186</v>
      </c>
      <c r="M440" s="39"/>
      <c r="N440" s="39" t="s">
        <v>188</v>
      </c>
      <c r="O440" s="45"/>
      <c r="P440" s="57" t="s">
        <v>52</v>
      </c>
      <c r="Q440" s="39" t="s">
        <v>1713</v>
      </c>
      <c r="R440" s="70"/>
      <c r="T440" s="57" t="s">
        <v>64</v>
      </c>
      <c r="U440" s="39"/>
    </row>
    <row r="441" spans="3:22" ht="25.5" x14ac:dyDescent="0.25">
      <c r="C441" s="57" t="s">
        <v>1365</v>
      </c>
      <c r="E441" s="58">
        <v>756</v>
      </c>
      <c r="G441" s="57" t="s">
        <v>514</v>
      </c>
      <c r="H441" s="57" t="s">
        <v>12</v>
      </c>
      <c r="I441" s="57">
        <v>80</v>
      </c>
      <c r="J441" s="57" t="s">
        <v>112</v>
      </c>
      <c r="K441" s="57">
        <v>24</v>
      </c>
      <c r="L441" s="39" t="s">
        <v>1496</v>
      </c>
      <c r="M441" s="39"/>
      <c r="N441" s="39" t="s">
        <v>1406</v>
      </c>
      <c r="P441" s="57" t="s">
        <v>52</v>
      </c>
      <c r="Q441" s="39" t="s">
        <v>1713</v>
      </c>
      <c r="R441" s="70" t="s">
        <v>1638</v>
      </c>
      <c r="T441" s="57" t="s">
        <v>64</v>
      </c>
      <c r="U441" s="39"/>
    </row>
    <row r="442" spans="3:22" ht="25.5" x14ac:dyDescent="0.25">
      <c r="C442" s="57" t="s">
        <v>742</v>
      </c>
      <c r="E442" s="58">
        <v>362</v>
      </c>
      <c r="G442" s="57" t="s">
        <v>743</v>
      </c>
      <c r="H442" s="57" t="s">
        <v>12</v>
      </c>
      <c r="I442" s="57">
        <v>80</v>
      </c>
      <c r="J442" s="57" t="s">
        <v>112</v>
      </c>
      <c r="K442" s="57" t="s">
        <v>764</v>
      </c>
      <c r="L442" s="39" t="s">
        <v>892</v>
      </c>
      <c r="M442" s="39"/>
      <c r="N442" s="39" t="s">
        <v>811</v>
      </c>
      <c r="P442" s="57" t="s">
        <v>52</v>
      </c>
      <c r="Q442" s="39" t="s">
        <v>1713</v>
      </c>
      <c r="R442" s="70" t="s">
        <v>1638</v>
      </c>
      <c r="T442" s="57" t="s">
        <v>64</v>
      </c>
      <c r="U442" s="39"/>
    </row>
    <row r="443" spans="3:22" x14ac:dyDescent="0.25">
      <c r="C443" s="57" t="s">
        <v>742</v>
      </c>
      <c r="E443" s="58">
        <v>363</v>
      </c>
      <c r="G443" s="57" t="s">
        <v>743</v>
      </c>
      <c r="H443" s="57" t="s">
        <v>0</v>
      </c>
      <c r="I443" s="57">
        <v>81</v>
      </c>
      <c r="J443" s="57" t="s">
        <v>101</v>
      </c>
      <c r="K443" s="57">
        <v>6</v>
      </c>
      <c r="L443" s="39" t="s">
        <v>882</v>
      </c>
      <c r="M443" s="39"/>
      <c r="N443" s="39" t="s">
        <v>811</v>
      </c>
      <c r="P443" s="80" t="s">
        <v>49</v>
      </c>
      <c r="R443" s="70"/>
      <c r="T443" s="57" t="s">
        <v>64</v>
      </c>
      <c r="U443" s="39"/>
    </row>
    <row r="444" spans="3:22" x14ac:dyDescent="0.25">
      <c r="C444" s="57" t="s">
        <v>742</v>
      </c>
      <c r="E444" s="58">
        <v>364</v>
      </c>
      <c r="G444" s="57" t="s">
        <v>743</v>
      </c>
      <c r="H444" s="57" t="s">
        <v>0</v>
      </c>
      <c r="I444" s="57">
        <v>81</v>
      </c>
      <c r="J444" s="57" t="s">
        <v>101</v>
      </c>
      <c r="K444" s="57">
        <v>8</v>
      </c>
      <c r="L444" s="39" t="s">
        <v>893</v>
      </c>
      <c r="M444" s="39"/>
      <c r="N444" s="39" t="s">
        <v>811</v>
      </c>
      <c r="P444" s="80" t="s">
        <v>49</v>
      </c>
      <c r="R444" s="70"/>
      <c r="T444" s="57" t="s">
        <v>64</v>
      </c>
      <c r="U444" s="39"/>
    </row>
    <row r="445" spans="3:22" x14ac:dyDescent="0.25">
      <c r="C445" s="57" t="s">
        <v>1365</v>
      </c>
      <c r="E445" s="58">
        <v>757</v>
      </c>
      <c r="G445" s="57" t="s">
        <v>514</v>
      </c>
      <c r="H445" s="57" t="s">
        <v>0</v>
      </c>
      <c r="I445" s="57">
        <v>81</v>
      </c>
      <c r="J445" s="57" t="s">
        <v>101</v>
      </c>
      <c r="K445" s="57">
        <v>8</v>
      </c>
      <c r="L445" s="39" t="s">
        <v>1461</v>
      </c>
      <c r="M445" s="39"/>
      <c r="N445" s="39" t="s">
        <v>1411</v>
      </c>
      <c r="P445" s="80" t="s">
        <v>49</v>
      </c>
      <c r="R445" s="70"/>
      <c r="T445" s="57" t="s">
        <v>64</v>
      </c>
      <c r="U445" s="39"/>
    </row>
    <row r="446" spans="3:22" ht="63.75" x14ac:dyDescent="0.25">
      <c r="C446" s="57" t="s">
        <v>1167</v>
      </c>
      <c r="E446" s="58">
        <v>648</v>
      </c>
      <c r="G446" s="57" t="s">
        <v>743</v>
      </c>
      <c r="H446" s="57" t="s">
        <v>12</v>
      </c>
      <c r="I446" s="57">
        <v>81</v>
      </c>
      <c r="J446" s="57" t="s">
        <v>101</v>
      </c>
      <c r="K446" s="57">
        <v>19</v>
      </c>
      <c r="L446" s="39" t="s">
        <v>1331</v>
      </c>
      <c r="M446" s="39"/>
      <c r="N446" s="39" t="s">
        <v>1237</v>
      </c>
      <c r="Q446" s="39" t="s">
        <v>1710</v>
      </c>
      <c r="R446" s="70" t="s">
        <v>1638</v>
      </c>
      <c r="T446" s="57" t="s">
        <v>69</v>
      </c>
      <c r="U446" s="39"/>
      <c r="V446" s="57" t="s">
        <v>56</v>
      </c>
    </row>
    <row r="447" spans="3:22" x14ac:dyDescent="0.25">
      <c r="C447" s="57" t="s">
        <v>1365</v>
      </c>
      <c r="E447" s="58">
        <v>758</v>
      </c>
      <c r="G447" s="57" t="s">
        <v>514</v>
      </c>
      <c r="H447" s="57" t="s">
        <v>12</v>
      </c>
      <c r="I447" s="57">
        <v>81</v>
      </c>
      <c r="J447" s="57" t="s">
        <v>101</v>
      </c>
      <c r="K447" s="57">
        <v>21</v>
      </c>
      <c r="L447" s="39" t="s">
        <v>1496</v>
      </c>
      <c r="M447" s="39"/>
      <c r="N447" s="39" t="s">
        <v>1406</v>
      </c>
      <c r="R447" s="70" t="s">
        <v>1638</v>
      </c>
      <c r="T447" s="57" t="s">
        <v>69</v>
      </c>
      <c r="U447" s="39"/>
      <c r="V447" s="57" t="s">
        <v>56</v>
      </c>
    </row>
    <row r="448" spans="3:22" x14ac:dyDescent="0.25">
      <c r="C448" s="57" t="s">
        <v>1365</v>
      </c>
      <c r="E448" s="58">
        <v>759</v>
      </c>
      <c r="G448" s="57" t="s">
        <v>514</v>
      </c>
      <c r="H448" s="57" t="s">
        <v>12</v>
      </c>
      <c r="I448" s="57">
        <v>81</v>
      </c>
      <c r="J448" s="57" t="s">
        <v>101</v>
      </c>
      <c r="K448" s="57">
        <v>22</v>
      </c>
      <c r="L448" s="39" t="s">
        <v>1496</v>
      </c>
      <c r="M448" s="39"/>
      <c r="N448" s="39" t="s">
        <v>1406</v>
      </c>
      <c r="R448" s="70" t="s">
        <v>1638</v>
      </c>
      <c r="T448" s="57" t="s">
        <v>69</v>
      </c>
      <c r="U448" s="39"/>
      <c r="V448" s="57" t="s">
        <v>56</v>
      </c>
    </row>
    <row r="449" spans="3:22" x14ac:dyDescent="0.25">
      <c r="C449" s="57" t="s">
        <v>1365</v>
      </c>
      <c r="E449" s="58">
        <v>760</v>
      </c>
      <c r="G449" s="57" t="s">
        <v>514</v>
      </c>
      <c r="H449" s="57" t="s">
        <v>12</v>
      </c>
      <c r="I449" s="57">
        <v>81</v>
      </c>
      <c r="J449" s="57" t="s">
        <v>101</v>
      </c>
      <c r="K449" s="57">
        <v>23</v>
      </c>
      <c r="L449" s="39" t="s">
        <v>1496</v>
      </c>
      <c r="M449" s="39"/>
      <c r="N449" s="39" t="s">
        <v>1406</v>
      </c>
      <c r="R449" s="70" t="s">
        <v>1638</v>
      </c>
      <c r="T449" s="57" t="s">
        <v>69</v>
      </c>
      <c r="U449" s="39"/>
      <c r="V449" s="57" t="s">
        <v>56</v>
      </c>
    </row>
    <row r="450" spans="3:22" ht="76.5" x14ac:dyDescent="0.25">
      <c r="C450" s="57" t="s">
        <v>185</v>
      </c>
      <c r="E450" s="58">
        <v>44</v>
      </c>
      <c r="G450" s="57" t="s">
        <v>27</v>
      </c>
      <c r="H450" s="57" t="s">
        <v>12</v>
      </c>
      <c r="I450" s="57">
        <v>81</v>
      </c>
      <c r="J450" s="57" t="s">
        <v>189</v>
      </c>
      <c r="K450" s="57" t="s">
        <v>190</v>
      </c>
      <c r="L450" s="39" t="s">
        <v>186</v>
      </c>
      <c r="M450" s="39"/>
      <c r="N450" s="39" t="s">
        <v>191</v>
      </c>
      <c r="R450" s="70"/>
      <c r="T450" s="57" t="s">
        <v>69</v>
      </c>
      <c r="U450" s="39" t="s">
        <v>1811</v>
      </c>
      <c r="V450" s="57" t="s">
        <v>56</v>
      </c>
    </row>
    <row r="451" spans="3:22" x14ac:dyDescent="0.25">
      <c r="C451" s="57" t="s">
        <v>742</v>
      </c>
      <c r="E451" s="58">
        <v>365</v>
      </c>
      <c r="G451" s="57" t="s">
        <v>743</v>
      </c>
      <c r="H451" s="57" t="s">
        <v>12</v>
      </c>
      <c r="I451" s="57">
        <v>81</v>
      </c>
      <c r="J451" s="57" t="s">
        <v>101</v>
      </c>
      <c r="K451" s="57" t="s">
        <v>190</v>
      </c>
      <c r="L451" s="39" t="s">
        <v>892</v>
      </c>
      <c r="M451" s="39"/>
      <c r="N451" s="39" t="s">
        <v>811</v>
      </c>
      <c r="R451" s="70" t="s">
        <v>1638</v>
      </c>
      <c r="T451" s="57" t="s">
        <v>69</v>
      </c>
      <c r="U451" s="39"/>
      <c r="V451" s="57" t="s">
        <v>1718</v>
      </c>
    </row>
    <row r="452" spans="3:22" x14ac:dyDescent="0.25">
      <c r="C452" s="57" t="s">
        <v>1075</v>
      </c>
      <c r="E452" s="58">
        <v>541</v>
      </c>
      <c r="G452" s="57" t="s">
        <v>1076</v>
      </c>
      <c r="H452" s="57" t="s">
        <v>0</v>
      </c>
      <c r="I452" s="57">
        <v>81</v>
      </c>
      <c r="J452" s="57" t="s">
        <v>101</v>
      </c>
      <c r="K452" s="57" t="s">
        <v>1081</v>
      </c>
      <c r="L452" s="39" t="s">
        <v>1114</v>
      </c>
      <c r="M452" s="39"/>
      <c r="N452" s="39" t="s">
        <v>1097</v>
      </c>
      <c r="P452" s="80" t="s">
        <v>49</v>
      </c>
      <c r="R452" s="70"/>
      <c r="T452" s="57" t="s">
        <v>64</v>
      </c>
      <c r="U452" s="39"/>
    </row>
    <row r="453" spans="3:22" x14ac:dyDescent="0.25">
      <c r="C453" s="57" t="s">
        <v>10</v>
      </c>
      <c r="D453" s="61"/>
      <c r="E453" s="58">
        <v>36</v>
      </c>
      <c r="F453" s="61"/>
      <c r="G453" s="57" t="s">
        <v>11</v>
      </c>
      <c r="H453" s="57" t="s">
        <v>0</v>
      </c>
      <c r="I453" s="57">
        <v>82</v>
      </c>
      <c r="J453" s="59" t="s">
        <v>101</v>
      </c>
      <c r="K453" s="57">
        <v>2</v>
      </c>
      <c r="L453" s="39" t="s">
        <v>174</v>
      </c>
      <c r="M453" s="39"/>
      <c r="N453" s="39" t="s">
        <v>175</v>
      </c>
      <c r="P453" s="80" t="s">
        <v>49</v>
      </c>
      <c r="R453" s="70"/>
      <c r="T453" s="57" t="s">
        <v>64</v>
      </c>
      <c r="U453" s="39"/>
    </row>
    <row r="454" spans="3:22" ht="25.5" x14ac:dyDescent="0.25">
      <c r="C454" s="57" t="s">
        <v>1075</v>
      </c>
      <c r="E454" s="58">
        <v>542</v>
      </c>
      <c r="G454" s="57" t="s">
        <v>1076</v>
      </c>
      <c r="H454" s="57" t="s">
        <v>0</v>
      </c>
      <c r="I454" s="57">
        <v>82</v>
      </c>
      <c r="J454" s="57" t="s">
        <v>101</v>
      </c>
      <c r="K454" s="57">
        <v>2</v>
      </c>
      <c r="L454" s="39" t="s">
        <v>1115</v>
      </c>
      <c r="M454" s="39"/>
      <c r="N454" s="39" t="s">
        <v>1098</v>
      </c>
      <c r="P454" s="80" t="s">
        <v>49</v>
      </c>
      <c r="R454" s="70"/>
      <c r="T454" s="57" t="s">
        <v>64</v>
      </c>
      <c r="U454" s="39"/>
    </row>
    <row r="455" spans="3:22" ht="63.75" x14ac:dyDescent="0.25">
      <c r="C455" s="57" t="s">
        <v>185</v>
      </c>
      <c r="E455" s="58">
        <v>45</v>
      </c>
      <c r="G455" s="57" t="s">
        <v>27</v>
      </c>
      <c r="H455" s="57" t="s">
        <v>12</v>
      </c>
      <c r="I455" s="57">
        <v>82</v>
      </c>
      <c r="J455" s="57" t="s">
        <v>189</v>
      </c>
      <c r="K455" s="57">
        <v>3</v>
      </c>
      <c r="L455" s="39" t="s">
        <v>186</v>
      </c>
      <c r="M455" s="39"/>
      <c r="N455" s="39" t="s">
        <v>187</v>
      </c>
      <c r="R455" s="70"/>
      <c r="T455" s="57" t="s">
        <v>69</v>
      </c>
      <c r="U455" s="39" t="s">
        <v>1812</v>
      </c>
      <c r="V455" s="57" t="s">
        <v>1650</v>
      </c>
    </row>
    <row r="456" spans="3:22" x14ac:dyDescent="0.25">
      <c r="C456" s="57" t="s">
        <v>1365</v>
      </c>
      <c r="E456" s="58">
        <v>761</v>
      </c>
      <c r="G456" s="57" t="s">
        <v>514</v>
      </c>
      <c r="H456" s="57" t="s">
        <v>12</v>
      </c>
      <c r="I456" s="57">
        <v>82</v>
      </c>
      <c r="J456" s="57" t="s">
        <v>101</v>
      </c>
      <c r="K456" s="57">
        <v>3</v>
      </c>
      <c r="L456" s="39" t="s">
        <v>1496</v>
      </c>
      <c r="M456" s="39"/>
      <c r="N456" s="39" t="s">
        <v>1406</v>
      </c>
      <c r="R456" s="70" t="s">
        <v>1638</v>
      </c>
      <c r="T456" s="57" t="s">
        <v>69</v>
      </c>
      <c r="U456" s="39"/>
      <c r="V456" s="57" t="s">
        <v>56</v>
      </c>
    </row>
    <row r="457" spans="3:22" ht="38.25" x14ac:dyDescent="0.25">
      <c r="C457" s="57" t="s">
        <v>1075</v>
      </c>
      <c r="E457" s="58">
        <v>543</v>
      </c>
      <c r="G457" s="57" t="s">
        <v>1076</v>
      </c>
      <c r="H457" s="57" t="s">
        <v>0</v>
      </c>
      <c r="I457" s="57">
        <v>82</v>
      </c>
      <c r="J457" s="57" t="s">
        <v>101</v>
      </c>
      <c r="K457" s="57">
        <v>7</v>
      </c>
      <c r="L457" s="39" t="s">
        <v>1116</v>
      </c>
      <c r="M457" s="39"/>
      <c r="N457" s="39" t="s">
        <v>1099</v>
      </c>
      <c r="P457" s="80" t="s">
        <v>49</v>
      </c>
      <c r="R457" s="70"/>
      <c r="T457" s="57" t="s">
        <v>64</v>
      </c>
      <c r="U457" s="39"/>
    </row>
    <row r="458" spans="3:22" x14ac:dyDescent="0.25">
      <c r="C458" s="57" t="s">
        <v>1365</v>
      </c>
      <c r="E458" s="58">
        <v>762</v>
      </c>
      <c r="G458" s="57" t="s">
        <v>514</v>
      </c>
      <c r="H458" s="57" t="s">
        <v>12</v>
      </c>
      <c r="I458" s="57">
        <v>82</v>
      </c>
      <c r="J458" s="57" t="s">
        <v>101</v>
      </c>
      <c r="K458" s="57">
        <v>8</v>
      </c>
      <c r="L458" s="39" t="s">
        <v>1496</v>
      </c>
      <c r="M458" s="39"/>
      <c r="N458" s="39" t="s">
        <v>1406</v>
      </c>
      <c r="R458" s="70" t="s">
        <v>1638</v>
      </c>
      <c r="T458" s="57" t="s">
        <v>69</v>
      </c>
      <c r="U458" s="39"/>
      <c r="V458" s="57" t="s">
        <v>56</v>
      </c>
    </row>
    <row r="459" spans="3:22" x14ac:dyDescent="0.25">
      <c r="C459" s="57" t="s">
        <v>1365</v>
      </c>
      <c r="E459" s="58">
        <v>763</v>
      </c>
      <c r="G459" s="57" t="s">
        <v>514</v>
      </c>
      <c r="H459" s="57" t="s">
        <v>12</v>
      </c>
      <c r="I459" s="57">
        <v>82</v>
      </c>
      <c r="J459" s="57" t="s">
        <v>101</v>
      </c>
      <c r="K459" s="57">
        <v>9</v>
      </c>
      <c r="L459" s="39" t="s">
        <v>1496</v>
      </c>
      <c r="M459" s="39"/>
      <c r="N459" s="39" t="s">
        <v>1406</v>
      </c>
      <c r="R459" s="70" t="s">
        <v>1638</v>
      </c>
      <c r="T459" s="57" t="s">
        <v>69</v>
      </c>
      <c r="U459" s="39"/>
      <c r="V459" s="57" t="s">
        <v>56</v>
      </c>
    </row>
    <row r="460" spans="3:22" x14ac:dyDescent="0.25">
      <c r="C460" s="57" t="s">
        <v>1365</v>
      </c>
      <c r="E460" s="58">
        <v>764</v>
      </c>
      <c r="G460" s="57" t="s">
        <v>514</v>
      </c>
      <c r="H460" s="57" t="s">
        <v>12</v>
      </c>
      <c r="I460" s="57">
        <v>82</v>
      </c>
      <c r="J460" s="57" t="s">
        <v>101</v>
      </c>
      <c r="K460" s="57">
        <v>10</v>
      </c>
      <c r="L460" s="39" t="s">
        <v>1496</v>
      </c>
      <c r="M460" s="39"/>
      <c r="N460" s="39" t="s">
        <v>1406</v>
      </c>
      <c r="R460" s="70" t="s">
        <v>1638</v>
      </c>
      <c r="T460" s="57" t="s">
        <v>69</v>
      </c>
      <c r="U460" s="39"/>
      <c r="V460" s="57" t="s">
        <v>56</v>
      </c>
    </row>
    <row r="461" spans="3:22" ht="25.5" x14ac:dyDescent="0.25">
      <c r="C461" s="57" t="s">
        <v>10</v>
      </c>
      <c r="D461" s="61"/>
      <c r="E461" s="58">
        <v>37</v>
      </c>
      <c r="F461" s="61"/>
      <c r="G461" s="57" t="s">
        <v>11</v>
      </c>
      <c r="H461" s="57" t="s">
        <v>12</v>
      </c>
      <c r="I461" s="57">
        <v>82</v>
      </c>
      <c r="J461" s="59" t="s">
        <v>101</v>
      </c>
      <c r="K461" s="57">
        <v>11</v>
      </c>
      <c r="L461" s="39" t="s">
        <v>176</v>
      </c>
      <c r="M461" s="39"/>
      <c r="N461" s="39" t="s">
        <v>177</v>
      </c>
      <c r="R461" s="70" t="s">
        <v>1638</v>
      </c>
      <c r="T461" s="57" t="s">
        <v>69</v>
      </c>
      <c r="U461" s="39"/>
      <c r="V461" s="57" t="s">
        <v>1718</v>
      </c>
    </row>
    <row r="462" spans="3:22" ht="25.5" x14ac:dyDescent="0.25">
      <c r="C462" s="57" t="s">
        <v>1365</v>
      </c>
      <c r="E462" s="58">
        <v>765</v>
      </c>
      <c r="G462" s="57" t="s">
        <v>514</v>
      </c>
      <c r="H462" s="57" t="s">
        <v>12</v>
      </c>
      <c r="I462" s="57">
        <v>82</v>
      </c>
      <c r="J462" s="57" t="s">
        <v>101</v>
      </c>
      <c r="K462" s="57">
        <v>11</v>
      </c>
      <c r="L462" s="39" t="s">
        <v>1505</v>
      </c>
      <c r="M462" s="39"/>
      <c r="N462" s="39" t="s">
        <v>1412</v>
      </c>
      <c r="R462" s="70" t="s">
        <v>1638</v>
      </c>
      <c r="T462" s="57" t="s">
        <v>69</v>
      </c>
      <c r="U462" s="39"/>
      <c r="V462" s="57" t="s">
        <v>56</v>
      </c>
    </row>
    <row r="463" spans="3:22" ht="38.25" x14ac:dyDescent="0.25">
      <c r="C463" s="57" t="s">
        <v>10</v>
      </c>
      <c r="D463" s="58"/>
      <c r="E463" s="58">
        <v>18</v>
      </c>
      <c r="F463" s="58"/>
      <c r="G463" s="57" t="s">
        <v>11</v>
      </c>
      <c r="H463" s="57" t="s">
        <v>12</v>
      </c>
      <c r="I463" s="57">
        <v>82</v>
      </c>
      <c r="J463" s="59" t="s">
        <v>101</v>
      </c>
      <c r="K463" s="57">
        <v>19</v>
      </c>
      <c r="L463" s="39" t="s">
        <v>146</v>
      </c>
      <c r="M463" s="39"/>
      <c r="N463" s="39" t="s">
        <v>147</v>
      </c>
      <c r="R463" s="70" t="s">
        <v>1638</v>
      </c>
      <c r="T463" s="57" t="s">
        <v>69</v>
      </c>
      <c r="U463" s="39"/>
      <c r="V463" s="57" t="s">
        <v>1718</v>
      </c>
    </row>
    <row r="464" spans="3:22" x14ac:dyDescent="0.25">
      <c r="C464" s="57" t="s">
        <v>1365</v>
      </c>
      <c r="E464" s="58">
        <v>766</v>
      </c>
      <c r="G464" s="57" t="s">
        <v>514</v>
      </c>
      <c r="H464" s="57" t="s">
        <v>12</v>
      </c>
      <c r="I464" s="57">
        <v>82</v>
      </c>
      <c r="J464" s="57" t="s">
        <v>101</v>
      </c>
      <c r="K464" s="57">
        <v>21</v>
      </c>
      <c r="L464" s="39" t="s">
        <v>1496</v>
      </c>
      <c r="M464" s="39"/>
      <c r="N464" s="39" t="s">
        <v>1406</v>
      </c>
      <c r="R464" s="70" t="s">
        <v>1638</v>
      </c>
      <c r="T464" s="57" t="s">
        <v>69</v>
      </c>
      <c r="U464" s="39"/>
      <c r="V464" s="57" t="s">
        <v>56</v>
      </c>
    </row>
    <row r="465" spans="3:22" x14ac:dyDescent="0.25">
      <c r="C465" s="57" t="s">
        <v>1365</v>
      </c>
      <c r="E465" s="58">
        <v>767</v>
      </c>
      <c r="G465" s="57" t="s">
        <v>514</v>
      </c>
      <c r="H465" s="57" t="s">
        <v>12</v>
      </c>
      <c r="I465" s="57">
        <v>82</v>
      </c>
      <c r="J465" s="57" t="s">
        <v>101</v>
      </c>
      <c r="K465" s="57">
        <v>22</v>
      </c>
      <c r="L465" s="39" t="s">
        <v>1496</v>
      </c>
      <c r="M465" s="39"/>
      <c r="N465" s="39" t="s">
        <v>1406</v>
      </c>
      <c r="R465" s="70" t="s">
        <v>1638</v>
      </c>
      <c r="T465" s="57" t="s">
        <v>69</v>
      </c>
      <c r="U465" s="39"/>
      <c r="V465" s="57" t="s">
        <v>56</v>
      </c>
    </row>
    <row r="466" spans="3:22" x14ac:dyDescent="0.25">
      <c r="C466" s="57" t="s">
        <v>742</v>
      </c>
      <c r="E466" s="58">
        <v>367</v>
      </c>
      <c r="G466" s="57" t="s">
        <v>743</v>
      </c>
      <c r="H466" s="57" t="s">
        <v>12</v>
      </c>
      <c r="I466" s="57">
        <v>82</v>
      </c>
      <c r="J466" s="57" t="s">
        <v>101</v>
      </c>
      <c r="K466" s="57" t="s">
        <v>766</v>
      </c>
      <c r="L466" s="39" t="s">
        <v>892</v>
      </c>
      <c r="M466" s="39"/>
      <c r="N466" s="39" t="s">
        <v>811</v>
      </c>
      <c r="R466" s="70" t="s">
        <v>1638</v>
      </c>
      <c r="T466" s="57" t="s">
        <v>69</v>
      </c>
      <c r="U466" s="39"/>
      <c r="V466" s="57" t="s">
        <v>1718</v>
      </c>
    </row>
    <row r="467" spans="3:22" ht="38.25" x14ac:dyDescent="0.25">
      <c r="C467" s="57" t="s">
        <v>185</v>
      </c>
      <c r="D467" s="58"/>
      <c r="E467" s="58">
        <v>47</v>
      </c>
      <c r="F467" s="58"/>
      <c r="G467" s="57" t="s">
        <v>27</v>
      </c>
      <c r="H467" s="57" t="s">
        <v>12</v>
      </c>
      <c r="I467" s="57">
        <v>82</v>
      </c>
      <c r="J467" s="57" t="s">
        <v>189</v>
      </c>
      <c r="K467" s="57" t="s">
        <v>194</v>
      </c>
      <c r="L467" s="39" t="s">
        <v>186</v>
      </c>
      <c r="M467" s="39"/>
      <c r="N467" s="39" t="s">
        <v>195</v>
      </c>
      <c r="R467" s="70"/>
      <c r="T467" s="57" t="s">
        <v>68</v>
      </c>
      <c r="U467" s="39" t="s">
        <v>1813</v>
      </c>
    </row>
    <row r="468" spans="3:22" x14ac:dyDescent="0.25">
      <c r="C468" s="57" t="s">
        <v>742</v>
      </c>
      <c r="E468" s="58">
        <v>366</v>
      </c>
      <c r="G468" s="57" t="s">
        <v>743</v>
      </c>
      <c r="H468" s="57" t="s">
        <v>12</v>
      </c>
      <c r="I468" s="57">
        <v>82</v>
      </c>
      <c r="J468" s="57" t="s">
        <v>101</v>
      </c>
      <c r="K468" s="57" t="s">
        <v>765</v>
      </c>
      <c r="L468" s="39" t="s">
        <v>892</v>
      </c>
      <c r="M468" s="39"/>
      <c r="N468" s="39" t="s">
        <v>811</v>
      </c>
      <c r="R468" s="70" t="s">
        <v>1638</v>
      </c>
      <c r="T468" s="57" t="s">
        <v>69</v>
      </c>
      <c r="U468" s="39"/>
      <c r="V468" s="57" t="s">
        <v>1718</v>
      </c>
    </row>
    <row r="469" spans="3:22" ht="63.75" x14ac:dyDescent="0.25">
      <c r="C469" s="58" t="s">
        <v>185</v>
      </c>
      <c r="D469" s="58"/>
      <c r="E469" s="58">
        <v>46</v>
      </c>
      <c r="F469" s="58"/>
      <c r="G469" s="58" t="s">
        <v>27</v>
      </c>
      <c r="H469" s="57" t="s">
        <v>12</v>
      </c>
      <c r="I469" s="58">
        <v>82</v>
      </c>
      <c r="J469" s="62" t="s">
        <v>189</v>
      </c>
      <c r="K469" s="58" t="s">
        <v>192</v>
      </c>
      <c r="L469" s="39" t="s">
        <v>186</v>
      </c>
      <c r="M469" s="39"/>
      <c r="N469" s="39" t="s">
        <v>193</v>
      </c>
      <c r="O469" s="45"/>
      <c r="R469" s="70"/>
      <c r="T469" s="57" t="s">
        <v>68</v>
      </c>
      <c r="U469" s="39" t="s">
        <v>1813</v>
      </c>
    </row>
    <row r="470" spans="3:22" ht="25.5" x14ac:dyDescent="0.25">
      <c r="C470" s="57" t="s">
        <v>1365</v>
      </c>
      <c r="E470" s="58">
        <v>768</v>
      </c>
      <c r="G470" s="57" t="s">
        <v>514</v>
      </c>
      <c r="H470" s="57" t="s">
        <v>12</v>
      </c>
      <c r="I470" s="57">
        <v>83</v>
      </c>
      <c r="J470" s="57" t="s">
        <v>101</v>
      </c>
      <c r="K470" s="57">
        <v>1</v>
      </c>
      <c r="L470" s="39" t="s">
        <v>1505</v>
      </c>
      <c r="M470" s="39"/>
      <c r="N470" s="39" t="s">
        <v>1412</v>
      </c>
      <c r="R470" s="70" t="s">
        <v>1638</v>
      </c>
      <c r="T470" s="57" t="s">
        <v>69</v>
      </c>
      <c r="U470" s="39"/>
      <c r="V470" s="57" t="s">
        <v>56</v>
      </c>
    </row>
    <row r="471" spans="3:22" ht="51" x14ac:dyDescent="0.25">
      <c r="C471" s="58" t="s">
        <v>39</v>
      </c>
      <c r="D471" s="58"/>
      <c r="E471" s="58">
        <v>85</v>
      </c>
      <c r="F471" s="58"/>
      <c r="G471" s="58" t="s">
        <v>40</v>
      </c>
      <c r="H471" s="58" t="s">
        <v>12</v>
      </c>
      <c r="I471" s="58">
        <v>83</v>
      </c>
      <c r="J471" s="62" t="s">
        <v>101</v>
      </c>
      <c r="K471" s="58">
        <v>3</v>
      </c>
      <c r="L471" s="39" t="s">
        <v>306</v>
      </c>
      <c r="M471" s="39"/>
      <c r="N471" s="39" t="s">
        <v>307</v>
      </c>
      <c r="O471" s="45"/>
      <c r="R471" s="70" t="s">
        <v>1638</v>
      </c>
      <c r="T471" s="57" t="s">
        <v>69</v>
      </c>
      <c r="U471" s="39"/>
      <c r="V471" s="57" t="s">
        <v>56</v>
      </c>
    </row>
    <row r="472" spans="3:22" x14ac:dyDescent="0.25">
      <c r="C472" s="57" t="s">
        <v>1365</v>
      </c>
      <c r="E472" s="58">
        <v>769</v>
      </c>
      <c r="G472" s="57" t="s">
        <v>514</v>
      </c>
      <c r="H472" s="57" t="s">
        <v>12</v>
      </c>
      <c r="I472" s="57">
        <v>83</v>
      </c>
      <c r="J472" s="57" t="s">
        <v>101</v>
      </c>
      <c r="K472" s="57">
        <v>8</v>
      </c>
      <c r="L472" s="39" t="s">
        <v>1496</v>
      </c>
      <c r="M472" s="39"/>
      <c r="N472" s="39" t="s">
        <v>1406</v>
      </c>
      <c r="R472" s="70" t="s">
        <v>1638</v>
      </c>
      <c r="T472" s="57" t="s">
        <v>69</v>
      </c>
      <c r="U472" s="39"/>
      <c r="V472" s="57" t="s">
        <v>56</v>
      </c>
    </row>
    <row r="473" spans="3:22" x14ac:dyDescent="0.25">
      <c r="C473" s="57" t="s">
        <v>1365</v>
      </c>
      <c r="E473" s="58">
        <v>770</v>
      </c>
      <c r="G473" s="57" t="s">
        <v>514</v>
      </c>
      <c r="H473" s="57" t="s">
        <v>12</v>
      </c>
      <c r="I473" s="57">
        <v>83</v>
      </c>
      <c r="J473" s="57" t="s">
        <v>101</v>
      </c>
      <c r="K473" s="57">
        <v>9</v>
      </c>
      <c r="L473" s="39" t="s">
        <v>1496</v>
      </c>
      <c r="M473" s="39"/>
      <c r="N473" s="39" t="s">
        <v>1406</v>
      </c>
      <c r="R473" s="70" t="s">
        <v>1638</v>
      </c>
      <c r="T473" s="57" t="s">
        <v>69</v>
      </c>
      <c r="U473" s="39"/>
      <c r="V473" s="57" t="s">
        <v>56</v>
      </c>
    </row>
    <row r="474" spans="3:22" x14ac:dyDescent="0.25">
      <c r="C474" s="57" t="s">
        <v>1365</v>
      </c>
      <c r="E474" s="58">
        <v>771</v>
      </c>
      <c r="G474" s="57" t="s">
        <v>514</v>
      </c>
      <c r="H474" s="57" t="s">
        <v>0</v>
      </c>
      <c r="I474" s="57">
        <v>83</v>
      </c>
      <c r="J474" s="57" t="s">
        <v>101</v>
      </c>
      <c r="K474" s="57">
        <v>17</v>
      </c>
      <c r="L474" s="39" t="s">
        <v>1506</v>
      </c>
      <c r="M474" s="39"/>
      <c r="N474" s="39" t="s">
        <v>1413</v>
      </c>
      <c r="P474" s="80" t="s">
        <v>49</v>
      </c>
      <c r="R474" s="70"/>
      <c r="T474" s="57" t="s">
        <v>64</v>
      </c>
      <c r="U474" s="39"/>
    </row>
    <row r="475" spans="3:22" x14ac:dyDescent="0.25">
      <c r="C475" s="57" t="s">
        <v>1365</v>
      </c>
      <c r="E475" s="58">
        <v>772</v>
      </c>
      <c r="G475" s="57" t="s">
        <v>514</v>
      </c>
      <c r="H475" s="57" t="s">
        <v>0</v>
      </c>
      <c r="I475" s="57">
        <v>83</v>
      </c>
      <c r="J475" s="57" t="s">
        <v>101</v>
      </c>
      <c r="K475" s="57">
        <v>20</v>
      </c>
      <c r="L475" s="39" t="s">
        <v>1506</v>
      </c>
      <c r="M475" s="39"/>
      <c r="N475" s="39" t="s">
        <v>1413</v>
      </c>
      <c r="P475" s="80" t="s">
        <v>49</v>
      </c>
      <c r="R475" s="70"/>
      <c r="T475" s="57" t="s">
        <v>64</v>
      </c>
      <c r="U475" s="39"/>
    </row>
    <row r="476" spans="3:22" x14ac:dyDescent="0.25">
      <c r="C476" s="57" t="s">
        <v>1365</v>
      </c>
      <c r="E476" s="58">
        <v>773</v>
      </c>
      <c r="G476" s="57" t="s">
        <v>514</v>
      </c>
      <c r="H476" s="57" t="s">
        <v>0</v>
      </c>
      <c r="I476" s="57">
        <v>83</v>
      </c>
      <c r="J476" s="57" t="s">
        <v>101</v>
      </c>
      <c r="K476" s="57">
        <v>23</v>
      </c>
      <c r="L476" s="39" t="s">
        <v>1506</v>
      </c>
      <c r="M476" s="39"/>
      <c r="N476" s="39" t="s">
        <v>1413</v>
      </c>
      <c r="P476" s="80" t="s">
        <v>49</v>
      </c>
      <c r="R476" s="70"/>
      <c r="T476" s="57" t="s">
        <v>64</v>
      </c>
      <c r="U476" s="39"/>
    </row>
    <row r="477" spans="3:22" x14ac:dyDescent="0.25">
      <c r="C477" s="57" t="s">
        <v>1365</v>
      </c>
      <c r="E477" s="58">
        <v>774</v>
      </c>
      <c r="G477" s="57" t="s">
        <v>514</v>
      </c>
      <c r="H477" s="57" t="s">
        <v>0</v>
      </c>
      <c r="I477" s="57">
        <v>83</v>
      </c>
      <c r="J477" s="57" t="s">
        <v>101</v>
      </c>
      <c r="K477" s="57">
        <v>26</v>
      </c>
      <c r="L477" s="39" t="s">
        <v>1506</v>
      </c>
      <c r="M477" s="39"/>
      <c r="N477" s="39" t="s">
        <v>1413</v>
      </c>
      <c r="P477" s="80" t="s">
        <v>49</v>
      </c>
      <c r="R477" s="70"/>
      <c r="T477" s="57" t="s">
        <v>64</v>
      </c>
      <c r="U477" s="39"/>
    </row>
    <row r="478" spans="3:22" x14ac:dyDescent="0.25">
      <c r="C478" s="57" t="s">
        <v>742</v>
      </c>
      <c r="E478" s="58">
        <v>369</v>
      </c>
      <c r="G478" s="57" t="s">
        <v>743</v>
      </c>
      <c r="H478" s="57" t="s">
        <v>0</v>
      </c>
      <c r="I478" s="57">
        <v>83</v>
      </c>
      <c r="J478" s="57" t="s">
        <v>101</v>
      </c>
      <c r="K478" s="57" t="s">
        <v>768</v>
      </c>
      <c r="L478" s="39" t="s">
        <v>886</v>
      </c>
      <c r="M478" s="39"/>
      <c r="N478" s="39" t="s">
        <v>825</v>
      </c>
      <c r="P478" s="80" t="s">
        <v>49</v>
      </c>
      <c r="R478" s="70"/>
      <c r="T478" s="57" t="s">
        <v>64</v>
      </c>
      <c r="U478" s="39"/>
    </row>
    <row r="479" spans="3:22" x14ac:dyDescent="0.25">
      <c r="C479" s="57" t="s">
        <v>742</v>
      </c>
      <c r="E479" s="58">
        <v>368</v>
      </c>
      <c r="G479" s="57" t="s">
        <v>743</v>
      </c>
      <c r="H479" s="57" t="s">
        <v>12</v>
      </c>
      <c r="I479" s="57">
        <v>83</v>
      </c>
      <c r="J479" s="57" t="s">
        <v>101</v>
      </c>
      <c r="K479" s="57" t="s">
        <v>767</v>
      </c>
      <c r="L479" s="39" t="s">
        <v>892</v>
      </c>
      <c r="M479" s="39"/>
      <c r="N479" s="39" t="s">
        <v>811</v>
      </c>
      <c r="R479" s="70" t="s">
        <v>1638</v>
      </c>
      <c r="T479" s="57" t="s">
        <v>69</v>
      </c>
      <c r="U479" s="39"/>
      <c r="V479" s="57" t="s">
        <v>1718</v>
      </c>
    </row>
    <row r="480" spans="3:22" ht="25.5" x14ac:dyDescent="0.25">
      <c r="C480" s="57" t="s">
        <v>1365</v>
      </c>
      <c r="E480" s="58">
        <v>775</v>
      </c>
      <c r="G480" s="57" t="s">
        <v>514</v>
      </c>
      <c r="H480" s="57" t="s">
        <v>12</v>
      </c>
      <c r="I480" s="57">
        <v>84</v>
      </c>
      <c r="J480" s="57" t="s">
        <v>101</v>
      </c>
      <c r="K480" s="57">
        <v>8</v>
      </c>
      <c r="L480" s="39" t="s">
        <v>1496</v>
      </c>
      <c r="M480" s="39"/>
      <c r="N480" s="39" t="s">
        <v>1406</v>
      </c>
      <c r="Q480" s="39" t="s">
        <v>1780</v>
      </c>
      <c r="R480" s="70" t="s">
        <v>1638</v>
      </c>
      <c r="T480" s="57" t="s">
        <v>69</v>
      </c>
      <c r="U480" s="39"/>
      <c r="V480" s="57" t="s">
        <v>1718</v>
      </c>
    </row>
    <row r="481" spans="3:22" ht="25.5" x14ac:dyDescent="0.25">
      <c r="C481" s="57" t="s">
        <v>742</v>
      </c>
      <c r="E481" s="58">
        <v>370</v>
      </c>
      <c r="G481" s="57" t="s">
        <v>743</v>
      </c>
      <c r="H481" s="57" t="s">
        <v>12</v>
      </c>
      <c r="I481" s="57">
        <v>84</v>
      </c>
      <c r="J481" s="57" t="s">
        <v>101</v>
      </c>
      <c r="K481" s="57">
        <v>20</v>
      </c>
      <c r="L481" s="39" t="s">
        <v>892</v>
      </c>
      <c r="M481" s="39"/>
      <c r="N481" s="39" t="s">
        <v>811</v>
      </c>
      <c r="Q481" s="39" t="s">
        <v>1780</v>
      </c>
      <c r="R481" s="70" t="s">
        <v>1638</v>
      </c>
      <c r="T481" s="57" t="s">
        <v>69</v>
      </c>
      <c r="U481" s="39"/>
      <c r="V481" s="57" t="s">
        <v>1718</v>
      </c>
    </row>
    <row r="482" spans="3:22" ht="25.5" x14ac:dyDescent="0.25">
      <c r="C482" s="57" t="s">
        <v>1365</v>
      </c>
      <c r="E482" s="58">
        <v>776</v>
      </c>
      <c r="G482" s="57" t="s">
        <v>514</v>
      </c>
      <c r="H482" s="57" t="s">
        <v>12</v>
      </c>
      <c r="I482" s="57">
        <v>84</v>
      </c>
      <c r="J482" s="57" t="s">
        <v>101</v>
      </c>
      <c r="K482" s="57">
        <v>20</v>
      </c>
      <c r="L482" s="39" t="s">
        <v>1496</v>
      </c>
      <c r="M482" s="39"/>
      <c r="N482" s="39" t="s">
        <v>1406</v>
      </c>
      <c r="Q482" s="39" t="s">
        <v>1780</v>
      </c>
      <c r="R482" s="70" t="s">
        <v>1638</v>
      </c>
      <c r="T482" s="57" t="s">
        <v>69</v>
      </c>
      <c r="U482" s="39"/>
      <c r="V482" s="57" t="s">
        <v>1718</v>
      </c>
    </row>
    <row r="483" spans="3:22" x14ac:dyDescent="0.25">
      <c r="C483" s="57" t="s">
        <v>1365</v>
      </c>
      <c r="E483" s="58">
        <v>777</v>
      </c>
      <c r="G483" s="57" t="s">
        <v>514</v>
      </c>
      <c r="H483" s="57" t="s">
        <v>0</v>
      </c>
      <c r="I483" s="57">
        <v>85</v>
      </c>
      <c r="J483" s="57" t="s">
        <v>101</v>
      </c>
      <c r="K483" s="57">
        <v>6</v>
      </c>
      <c r="L483" s="39" t="s">
        <v>1506</v>
      </c>
      <c r="M483" s="39"/>
      <c r="N483" s="39" t="s">
        <v>1413</v>
      </c>
      <c r="P483" s="80" t="s">
        <v>49</v>
      </c>
      <c r="R483" s="70"/>
      <c r="T483" s="57" t="s">
        <v>64</v>
      </c>
      <c r="U483" s="39"/>
    </row>
    <row r="484" spans="3:22" x14ac:dyDescent="0.25">
      <c r="C484" s="57" t="s">
        <v>1365</v>
      </c>
      <c r="E484" s="58">
        <v>778</v>
      </c>
      <c r="G484" s="57" t="s">
        <v>514</v>
      </c>
      <c r="H484" s="57" t="s">
        <v>0</v>
      </c>
      <c r="I484" s="57">
        <v>85</v>
      </c>
      <c r="J484" s="57" t="s">
        <v>101</v>
      </c>
      <c r="K484" s="57">
        <v>9</v>
      </c>
      <c r="L484" s="39" t="s">
        <v>1506</v>
      </c>
      <c r="M484" s="39"/>
      <c r="N484" s="39" t="s">
        <v>1413</v>
      </c>
      <c r="P484" s="80" t="s">
        <v>49</v>
      </c>
      <c r="R484" s="70"/>
      <c r="T484" s="57" t="s">
        <v>64</v>
      </c>
      <c r="U484" s="39"/>
    </row>
    <row r="485" spans="3:22" x14ac:dyDescent="0.25">
      <c r="C485" s="57" t="s">
        <v>1365</v>
      </c>
      <c r="E485" s="58">
        <v>779</v>
      </c>
      <c r="G485" s="57" t="s">
        <v>514</v>
      </c>
      <c r="H485" s="57" t="s">
        <v>0</v>
      </c>
      <c r="I485" s="57">
        <v>85</v>
      </c>
      <c r="J485" s="57" t="s">
        <v>101</v>
      </c>
      <c r="K485" s="57">
        <v>12</v>
      </c>
      <c r="L485" s="39" t="s">
        <v>1506</v>
      </c>
      <c r="M485" s="39"/>
      <c r="N485" s="39" t="s">
        <v>1413</v>
      </c>
      <c r="P485" s="80" t="s">
        <v>49</v>
      </c>
      <c r="R485" s="70"/>
      <c r="T485" s="57" t="s">
        <v>64</v>
      </c>
      <c r="U485" s="39"/>
    </row>
    <row r="486" spans="3:22" x14ac:dyDescent="0.25">
      <c r="C486" s="57" t="s">
        <v>1365</v>
      </c>
      <c r="E486" s="58">
        <v>780</v>
      </c>
      <c r="G486" s="57" t="s">
        <v>514</v>
      </c>
      <c r="H486" s="57" t="s">
        <v>0</v>
      </c>
      <c r="I486" s="57">
        <v>85</v>
      </c>
      <c r="J486" s="57" t="s">
        <v>101</v>
      </c>
      <c r="K486" s="57">
        <v>15</v>
      </c>
      <c r="L486" s="39" t="s">
        <v>1506</v>
      </c>
      <c r="M486" s="39"/>
      <c r="N486" s="39" t="s">
        <v>1413</v>
      </c>
      <c r="P486" s="80" t="s">
        <v>49</v>
      </c>
      <c r="R486" s="70"/>
      <c r="T486" s="57" t="s">
        <v>64</v>
      </c>
      <c r="U486" s="39"/>
    </row>
    <row r="487" spans="3:22" ht="25.5" x14ac:dyDescent="0.25">
      <c r="C487" s="57" t="s">
        <v>1365</v>
      </c>
      <c r="E487" s="58">
        <v>781</v>
      </c>
      <c r="G487" s="57" t="s">
        <v>514</v>
      </c>
      <c r="H487" s="57" t="s">
        <v>12</v>
      </c>
      <c r="I487" s="57">
        <v>85</v>
      </c>
      <c r="J487" s="57" t="s">
        <v>101</v>
      </c>
      <c r="K487" s="57">
        <v>26</v>
      </c>
      <c r="L487" s="39" t="s">
        <v>1496</v>
      </c>
      <c r="M487" s="39"/>
      <c r="N487" s="39" t="s">
        <v>1406</v>
      </c>
      <c r="Q487" s="39" t="s">
        <v>1780</v>
      </c>
      <c r="R487" s="70" t="s">
        <v>1638</v>
      </c>
      <c r="T487" s="57" t="s">
        <v>69</v>
      </c>
      <c r="U487" s="39"/>
      <c r="V487" s="57" t="s">
        <v>1718</v>
      </c>
    </row>
    <row r="488" spans="3:22" ht="25.5" x14ac:dyDescent="0.25">
      <c r="C488" s="57" t="s">
        <v>742</v>
      </c>
      <c r="E488" s="58">
        <v>372</v>
      </c>
      <c r="G488" s="57" t="s">
        <v>743</v>
      </c>
      <c r="H488" s="57" t="s">
        <v>12</v>
      </c>
      <c r="I488" s="57">
        <v>85</v>
      </c>
      <c r="J488" s="57" t="s">
        <v>101</v>
      </c>
      <c r="K488" s="57" t="s">
        <v>770</v>
      </c>
      <c r="L488" s="39" t="s">
        <v>894</v>
      </c>
      <c r="M488" s="39"/>
      <c r="N488" s="39" t="s">
        <v>811</v>
      </c>
      <c r="Q488" s="39" t="s">
        <v>1780</v>
      </c>
      <c r="R488" s="70" t="s">
        <v>1638</v>
      </c>
      <c r="T488" s="57" t="s">
        <v>69</v>
      </c>
      <c r="U488" s="39"/>
      <c r="V488" s="57" t="s">
        <v>1718</v>
      </c>
    </row>
    <row r="489" spans="3:22" ht="63.75" x14ac:dyDescent="0.25">
      <c r="C489" s="57" t="s">
        <v>185</v>
      </c>
      <c r="E489" s="57">
        <v>916</v>
      </c>
      <c r="G489" s="57" t="s">
        <v>27</v>
      </c>
      <c r="H489" s="57" t="s">
        <v>12</v>
      </c>
      <c r="I489" s="57">
        <v>85</v>
      </c>
      <c r="J489" s="57" t="s">
        <v>101</v>
      </c>
      <c r="K489" s="57" t="s">
        <v>770</v>
      </c>
      <c r="L489" s="39" t="s">
        <v>1620</v>
      </c>
      <c r="M489" s="39"/>
      <c r="N489" s="39" t="s">
        <v>1618</v>
      </c>
      <c r="R489" s="70"/>
      <c r="T489" s="57" t="s">
        <v>68</v>
      </c>
      <c r="U489" s="39" t="s">
        <v>1813</v>
      </c>
    </row>
    <row r="490" spans="3:22" x14ac:dyDescent="0.25">
      <c r="C490" s="57" t="s">
        <v>742</v>
      </c>
      <c r="E490" s="58">
        <v>371</v>
      </c>
      <c r="G490" s="57" t="s">
        <v>743</v>
      </c>
      <c r="H490" s="57" t="s">
        <v>0</v>
      </c>
      <c r="I490" s="57">
        <v>85</v>
      </c>
      <c r="J490" s="57" t="s">
        <v>101</v>
      </c>
      <c r="K490" s="57" t="s">
        <v>769</v>
      </c>
      <c r="L490" s="39" t="s">
        <v>886</v>
      </c>
      <c r="M490" s="39"/>
      <c r="N490" s="39" t="s">
        <v>825</v>
      </c>
      <c r="P490" s="80" t="s">
        <v>49</v>
      </c>
      <c r="R490" s="70"/>
      <c r="T490" s="57" t="s">
        <v>64</v>
      </c>
      <c r="U490" s="39"/>
    </row>
    <row r="491" spans="3:22" ht="25.5" x14ac:dyDescent="0.25">
      <c r="C491" s="57" t="s">
        <v>185</v>
      </c>
      <c r="E491" s="57">
        <v>913</v>
      </c>
      <c r="G491" s="57" t="s">
        <v>27</v>
      </c>
      <c r="H491" s="57" t="s">
        <v>12</v>
      </c>
      <c r="I491" s="57">
        <v>86</v>
      </c>
      <c r="J491" s="57" t="s">
        <v>189</v>
      </c>
      <c r="K491" s="57">
        <v>6</v>
      </c>
      <c r="L491" s="39" t="s">
        <v>186</v>
      </c>
      <c r="M491" s="39"/>
      <c r="N491" s="39" t="s">
        <v>1616</v>
      </c>
      <c r="R491" s="70"/>
      <c r="T491" s="57" t="s">
        <v>68</v>
      </c>
      <c r="U491" s="39" t="s">
        <v>1813</v>
      </c>
    </row>
    <row r="492" spans="3:22" x14ac:dyDescent="0.25">
      <c r="C492" s="57" t="s">
        <v>1365</v>
      </c>
      <c r="E492" s="58">
        <v>782</v>
      </c>
      <c r="G492" s="57" t="s">
        <v>514</v>
      </c>
      <c r="H492" s="57" t="s">
        <v>12</v>
      </c>
      <c r="I492" s="57">
        <v>86</v>
      </c>
      <c r="J492" s="57" t="s">
        <v>101</v>
      </c>
      <c r="K492" s="57">
        <v>6</v>
      </c>
      <c r="L492" s="39" t="s">
        <v>1496</v>
      </c>
      <c r="M492" s="39"/>
      <c r="N492" s="39" t="s">
        <v>1406</v>
      </c>
      <c r="R492" s="70" t="s">
        <v>1638</v>
      </c>
      <c r="T492" s="57" t="s">
        <v>69</v>
      </c>
      <c r="U492" s="39"/>
      <c r="V492" s="57" t="s">
        <v>1718</v>
      </c>
    </row>
    <row r="493" spans="3:22" ht="25.5" x14ac:dyDescent="0.25">
      <c r="C493" s="57" t="s">
        <v>185</v>
      </c>
      <c r="E493" s="57">
        <v>915</v>
      </c>
      <c r="G493" s="57" t="s">
        <v>27</v>
      </c>
      <c r="H493" s="57" t="s">
        <v>12</v>
      </c>
      <c r="I493" s="57">
        <v>86</v>
      </c>
      <c r="J493" s="57" t="s">
        <v>189</v>
      </c>
      <c r="K493" s="57">
        <v>7</v>
      </c>
      <c r="L493" s="39" t="s">
        <v>186</v>
      </c>
      <c r="M493" s="39"/>
      <c r="N493" s="39" t="s">
        <v>1617</v>
      </c>
      <c r="R493" s="70"/>
      <c r="T493" s="57" t="s">
        <v>68</v>
      </c>
      <c r="U493" s="39" t="s">
        <v>1813</v>
      </c>
    </row>
    <row r="494" spans="3:22" x14ac:dyDescent="0.25">
      <c r="C494" s="57" t="s">
        <v>1365</v>
      </c>
      <c r="E494" s="58">
        <v>783</v>
      </c>
      <c r="G494" s="57" t="s">
        <v>514</v>
      </c>
      <c r="H494" s="57" t="s">
        <v>12</v>
      </c>
      <c r="I494" s="57">
        <v>86</v>
      </c>
      <c r="J494" s="57" t="s">
        <v>101</v>
      </c>
      <c r="K494" s="57">
        <v>7</v>
      </c>
      <c r="L494" s="39" t="s">
        <v>1496</v>
      </c>
      <c r="M494" s="39"/>
      <c r="N494" s="39" t="s">
        <v>1406</v>
      </c>
      <c r="R494" s="70" t="s">
        <v>1638</v>
      </c>
      <c r="T494" s="57" t="s">
        <v>69</v>
      </c>
      <c r="U494" s="39"/>
      <c r="V494" s="57" t="s">
        <v>1718</v>
      </c>
    </row>
    <row r="495" spans="3:22" x14ac:dyDescent="0.25">
      <c r="C495" s="57" t="s">
        <v>1365</v>
      </c>
      <c r="E495" s="58">
        <v>784</v>
      </c>
      <c r="G495" s="57" t="s">
        <v>514</v>
      </c>
      <c r="H495" s="57" t="s">
        <v>0</v>
      </c>
      <c r="I495" s="57">
        <v>86</v>
      </c>
      <c r="J495" s="57" t="s">
        <v>101</v>
      </c>
      <c r="K495" s="57">
        <v>9</v>
      </c>
      <c r="L495" s="39" t="s">
        <v>1507</v>
      </c>
      <c r="M495" s="39"/>
      <c r="N495" s="39" t="s">
        <v>1414</v>
      </c>
      <c r="P495" s="80" t="s">
        <v>49</v>
      </c>
      <c r="R495" s="70"/>
      <c r="T495" s="57" t="s">
        <v>64</v>
      </c>
      <c r="U495" s="39"/>
    </row>
    <row r="496" spans="3:22" ht="25.5" x14ac:dyDescent="0.25">
      <c r="C496" s="57" t="s">
        <v>1365</v>
      </c>
      <c r="E496" s="58">
        <v>785</v>
      </c>
      <c r="G496" s="57" t="s">
        <v>514</v>
      </c>
      <c r="H496" s="57" t="s">
        <v>12</v>
      </c>
      <c r="I496" s="57">
        <v>86</v>
      </c>
      <c r="J496" s="57" t="s">
        <v>101</v>
      </c>
      <c r="K496" s="57">
        <v>18</v>
      </c>
      <c r="L496" s="39" t="s">
        <v>1496</v>
      </c>
      <c r="M496" s="39"/>
      <c r="N496" s="39" t="s">
        <v>1406</v>
      </c>
      <c r="Q496" s="39" t="s">
        <v>1780</v>
      </c>
      <c r="R496" s="70" t="s">
        <v>1638</v>
      </c>
      <c r="T496" s="57" t="s">
        <v>69</v>
      </c>
      <c r="U496" s="39"/>
      <c r="V496" s="57" t="s">
        <v>1718</v>
      </c>
    </row>
    <row r="497" spans="3:22" ht="25.5" x14ac:dyDescent="0.25">
      <c r="C497" s="57" t="s">
        <v>185</v>
      </c>
      <c r="E497" s="57">
        <v>914</v>
      </c>
      <c r="G497" s="57" t="s">
        <v>27</v>
      </c>
      <c r="H497" s="57" t="s">
        <v>12</v>
      </c>
      <c r="I497" s="57">
        <v>86</v>
      </c>
      <c r="J497" s="57" t="s">
        <v>189</v>
      </c>
      <c r="K497" s="57">
        <v>19</v>
      </c>
      <c r="L497" s="39" t="s">
        <v>186</v>
      </c>
      <c r="M497" s="39"/>
      <c r="N497" s="39" t="s">
        <v>1616</v>
      </c>
      <c r="R497" s="70"/>
      <c r="T497" s="57" t="s">
        <v>68</v>
      </c>
      <c r="U497" s="39" t="s">
        <v>1813</v>
      </c>
    </row>
    <row r="498" spans="3:22" ht="25.5" x14ac:dyDescent="0.25">
      <c r="C498" s="57" t="s">
        <v>1365</v>
      </c>
      <c r="E498" s="58">
        <v>786</v>
      </c>
      <c r="G498" s="57" t="s">
        <v>514</v>
      </c>
      <c r="H498" s="57" t="s">
        <v>12</v>
      </c>
      <c r="I498" s="57">
        <v>86</v>
      </c>
      <c r="J498" s="57" t="s">
        <v>101</v>
      </c>
      <c r="K498" s="57">
        <v>19</v>
      </c>
      <c r="L498" s="39" t="s">
        <v>1496</v>
      </c>
      <c r="M498" s="39"/>
      <c r="N498" s="39" t="s">
        <v>1406</v>
      </c>
      <c r="Q498" s="39" t="s">
        <v>1780</v>
      </c>
      <c r="R498" s="70" t="s">
        <v>1638</v>
      </c>
      <c r="T498" s="57" t="s">
        <v>69</v>
      </c>
      <c r="U498" s="39"/>
      <c r="V498" s="57" t="s">
        <v>1718</v>
      </c>
    </row>
    <row r="499" spans="3:22" ht="25.5" x14ac:dyDescent="0.25">
      <c r="C499" s="57" t="s">
        <v>1365</v>
      </c>
      <c r="E499" s="58">
        <v>787</v>
      </c>
      <c r="G499" s="57" t="s">
        <v>514</v>
      </c>
      <c r="H499" s="57" t="s">
        <v>12</v>
      </c>
      <c r="I499" s="57">
        <v>86</v>
      </c>
      <c r="J499" s="57" t="s">
        <v>101</v>
      </c>
      <c r="K499" s="57">
        <v>20</v>
      </c>
      <c r="L499" s="39" t="s">
        <v>1496</v>
      </c>
      <c r="M499" s="39"/>
      <c r="N499" s="39" t="s">
        <v>1406</v>
      </c>
      <c r="P499" s="57" t="s">
        <v>52</v>
      </c>
      <c r="Q499" s="39" t="s">
        <v>1713</v>
      </c>
      <c r="R499" s="70" t="s">
        <v>1638</v>
      </c>
      <c r="T499" s="57" t="s">
        <v>64</v>
      </c>
      <c r="U499" s="39"/>
    </row>
    <row r="500" spans="3:22" ht="25.5" x14ac:dyDescent="0.25">
      <c r="C500" s="57" t="s">
        <v>1365</v>
      </c>
      <c r="E500" s="58">
        <v>788</v>
      </c>
      <c r="G500" s="57" t="s">
        <v>514</v>
      </c>
      <c r="H500" s="57" t="s">
        <v>12</v>
      </c>
      <c r="I500" s="57">
        <v>86</v>
      </c>
      <c r="J500" s="57" t="s">
        <v>101</v>
      </c>
      <c r="K500" s="57">
        <v>21</v>
      </c>
      <c r="L500" s="39" t="s">
        <v>1505</v>
      </c>
      <c r="M500" s="39"/>
      <c r="N500" s="39" t="s">
        <v>1412</v>
      </c>
      <c r="R500" s="70" t="s">
        <v>1638</v>
      </c>
      <c r="T500" s="57" t="s">
        <v>69</v>
      </c>
      <c r="U500" s="39"/>
      <c r="V500" s="57" t="s">
        <v>1718</v>
      </c>
    </row>
    <row r="501" spans="3:22" ht="25.5" x14ac:dyDescent="0.25">
      <c r="C501" s="57" t="s">
        <v>742</v>
      </c>
      <c r="E501" s="58">
        <v>374</v>
      </c>
      <c r="G501" s="57" t="s">
        <v>743</v>
      </c>
      <c r="H501" s="57" t="s">
        <v>12</v>
      </c>
      <c r="I501" s="57">
        <v>86</v>
      </c>
      <c r="J501" s="57" t="s">
        <v>101</v>
      </c>
      <c r="K501" s="57" t="s">
        <v>772</v>
      </c>
      <c r="L501" s="39" t="s">
        <v>892</v>
      </c>
      <c r="M501" s="39"/>
      <c r="N501" s="39" t="s">
        <v>811</v>
      </c>
      <c r="Q501" s="39" t="s">
        <v>1780</v>
      </c>
      <c r="R501" s="70" t="s">
        <v>1638</v>
      </c>
      <c r="T501" s="57" t="s">
        <v>69</v>
      </c>
      <c r="U501" s="39"/>
      <c r="V501" s="57" t="s">
        <v>1718</v>
      </c>
    </row>
    <row r="502" spans="3:22" x14ac:dyDescent="0.25">
      <c r="C502" s="57" t="s">
        <v>742</v>
      </c>
      <c r="E502" s="58">
        <v>373</v>
      </c>
      <c r="G502" s="57" t="s">
        <v>743</v>
      </c>
      <c r="H502" s="57" t="s">
        <v>12</v>
      </c>
      <c r="I502" s="57">
        <v>86</v>
      </c>
      <c r="J502" s="57" t="s">
        <v>101</v>
      </c>
      <c r="K502" s="57" t="s">
        <v>771</v>
      </c>
      <c r="L502" s="39" t="s">
        <v>892</v>
      </c>
      <c r="M502" s="39"/>
      <c r="N502" s="39" t="s">
        <v>811</v>
      </c>
      <c r="R502" s="70" t="s">
        <v>1638</v>
      </c>
      <c r="T502" s="57" t="s">
        <v>69</v>
      </c>
      <c r="U502" s="39"/>
      <c r="V502" s="57" t="s">
        <v>1718</v>
      </c>
    </row>
    <row r="503" spans="3:22" ht="89.25" x14ac:dyDescent="0.25">
      <c r="C503" s="57" t="s">
        <v>1365</v>
      </c>
      <c r="E503" s="58">
        <v>789</v>
      </c>
      <c r="G503" s="57" t="s">
        <v>514</v>
      </c>
      <c r="H503" s="57" t="s">
        <v>12</v>
      </c>
      <c r="I503" s="57">
        <v>87</v>
      </c>
      <c r="J503" s="57" t="s">
        <v>773</v>
      </c>
      <c r="K503" s="57">
        <v>3</v>
      </c>
      <c r="L503" s="39" t="s">
        <v>1508</v>
      </c>
      <c r="M503" s="39"/>
      <c r="N503" s="39" t="s">
        <v>1415</v>
      </c>
      <c r="R503" s="70" t="s">
        <v>1638</v>
      </c>
      <c r="T503" s="57" t="s">
        <v>69</v>
      </c>
      <c r="U503" s="39"/>
      <c r="V503" s="57" t="s">
        <v>1718</v>
      </c>
    </row>
    <row r="504" spans="3:22" x14ac:dyDescent="0.25">
      <c r="C504" s="57" t="s">
        <v>742</v>
      </c>
      <c r="E504" s="58">
        <v>375</v>
      </c>
      <c r="G504" s="57" t="s">
        <v>743</v>
      </c>
      <c r="H504" s="57" t="s">
        <v>0</v>
      </c>
      <c r="I504" s="57">
        <v>87</v>
      </c>
      <c r="J504" s="57" t="s">
        <v>773</v>
      </c>
      <c r="K504" s="57">
        <v>6</v>
      </c>
      <c r="L504" s="39" t="s">
        <v>882</v>
      </c>
      <c r="M504" s="39"/>
      <c r="N504" s="39" t="s">
        <v>811</v>
      </c>
      <c r="P504" s="80" t="s">
        <v>49</v>
      </c>
      <c r="R504" s="70"/>
      <c r="T504" s="57" t="s">
        <v>64</v>
      </c>
      <c r="U504" s="39"/>
    </row>
    <row r="505" spans="3:22" x14ac:dyDescent="0.25">
      <c r="C505" s="57" t="s">
        <v>742</v>
      </c>
      <c r="E505" s="58">
        <v>376</v>
      </c>
      <c r="G505" s="57" t="s">
        <v>743</v>
      </c>
      <c r="H505" s="57" t="s">
        <v>0</v>
      </c>
      <c r="I505" s="57">
        <v>87</v>
      </c>
      <c r="J505" s="57" t="s">
        <v>773</v>
      </c>
      <c r="K505" s="57">
        <v>16</v>
      </c>
      <c r="L505" s="39" t="s">
        <v>895</v>
      </c>
      <c r="M505" s="39"/>
      <c r="N505" s="39" t="s">
        <v>811</v>
      </c>
      <c r="P505" s="57" t="s">
        <v>49</v>
      </c>
      <c r="R505" s="70"/>
      <c r="T505" s="57" t="s">
        <v>64</v>
      </c>
      <c r="U505" s="39"/>
    </row>
    <row r="506" spans="3:22" ht="25.5" x14ac:dyDescent="0.25">
      <c r="C506" s="57" t="s">
        <v>1365</v>
      </c>
      <c r="E506" s="58">
        <v>790</v>
      </c>
      <c r="G506" s="57" t="s">
        <v>514</v>
      </c>
      <c r="H506" s="57" t="s">
        <v>12</v>
      </c>
      <c r="I506" s="57">
        <v>87</v>
      </c>
      <c r="J506" s="57" t="s">
        <v>773</v>
      </c>
      <c r="K506" s="57">
        <v>16</v>
      </c>
      <c r="L506" s="39" t="s">
        <v>1509</v>
      </c>
      <c r="M506" s="39"/>
      <c r="N506" s="39" t="s">
        <v>1416</v>
      </c>
      <c r="P506" s="57" t="s">
        <v>50</v>
      </c>
      <c r="Q506" s="39" t="s">
        <v>1758</v>
      </c>
      <c r="R506" s="70" t="s">
        <v>1638</v>
      </c>
      <c r="T506" s="57" t="s">
        <v>65</v>
      </c>
      <c r="U506" s="39"/>
    </row>
    <row r="507" spans="3:22" x14ac:dyDescent="0.25">
      <c r="C507" s="57" t="s">
        <v>1365</v>
      </c>
      <c r="E507" s="58">
        <v>791</v>
      </c>
      <c r="G507" s="57" t="s">
        <v>514</v>
      </c>
      <c r="H507" s="57" t="s">
        <v>0</v>
      </c>
      <c r="I507" s="57">
        <v>88</v>
      </c>
      <c r="J507" s="57" t="s">
        <v>773</v>
      </c>
      <c r="K507" s="57">
        <v>6</v>
      </c>
      <c r="L507" s="39" t="s">
        <v>1506</v>
      </c>
      <c r="M507" s="39"/>
      <c r="N507" s="39" t="s">
        <v>1413</v>
      </c>
      <c r="P507" s="80" t="s">
        <v>49</v>
      </c>
      <c r="R507" s="70"/>
      <c r="T507" s="57" t="s">
        <v>64</v>
      </c>
      <c r="U507" s="39"/>
    </row>
    <row r="508" spans="3:22" x14ac:dyDescent="0.25">
      <c r="C508" s="57" t="s">
        <v>1365</v>
      </c>
      <c r="E508" s="58">
        <v>792</v>
      </c>
      <c r="G508" s="57" t="s">
        <v>514</v>
      </c>
      <c r="H508" s="57" t="s">
        <v>0</v>
      </c>
      <c r="I508" s="57">
        <v>88</v>
      </c>
      <c r="J508" s="57" t="s">
        <v>773</v>
      </c>
      <c r="K508" s="57">
        <v>9</v>
      </c>
      <c r="L508" s="39" t="s">
        <v>1506</v>
      </c>
      <c r="M508" s="39"/>
      <c r="N508" s="39" t="s">
        <v>1413</v>
      </c>
      <c r="P508" s="80" t="s">
        <v>49</v>
      </c>
      <c r="R508" s="70"/>
      <c r="T508" s="57" t="s">
        <v>64</v>
      </c>
      <c r="U508" s="39"/>
    </row>
    <row r="509" spans="3:22" x14ac:dyDescent="0.25">
      <c r="C509" s="57" t="s">
        <v>1365</v>
      </c>
      <c r="E509" s="58">
        <v>793</v>
      </c>
      <c r="G509" s="57" t="s">
        <v>514</v>
      </c>
      <c r="H509" s="57" t="s">
        <v>0</v>
      </c>
      <c r="I509" s="57">
        <v>88</v>
      </c>
      <c r="J509" s="57" t="s">
        <v>773</v>
      </c>
      <c r="K509" s="57">
        <v>11</v>
      </c>
      <c r="L509" s="39" t="s">
        <v>1506</v>
      </c>
      <c r="M509" s="39"/>
      <c r="N509" s="39" t="s">
        <v>1413</v>
      </c>
      <c r="P509" s="80" t="s">
        <v>49</v>
      </c>
      <c r="R509" s="70"/>
      <c r="T509" s="57" t="s">
        <v>64</v>
      </c>
      <c r="U509" s="39"/>
    </row>
    <row r="510" spans="3:22" x14ac:dyDescent="0.25">
      <c r="C510" s="57" t="s">
        <v>1365</v>
      </c>
      <c r="E510" s="58">
        <v>794</v>
      </c>
      <c r="G510" s="57" t="s">
        <v>514</v>
      </c>
      <c r="H510" s="57" t="s">
        <v>0</v>
      </c>
      <c r="I510" s="57">
        <v>88</v>
      </c>
      <c r="J510" s="57" t="s">
        <v>773</v>
      </c>
      <c r="K510" s="57">
        <v>14</v>
      </c>
      <c r="L510" s="39" t="s">
        <v>1506</v>
      </c>
      <c r="M510" s="39"/>
      <c r="N510" s="39" t="s">
        <v>1413</v>
      </c>
      <c r="P510" s="80" t="s">
        <v>49</v>
      </c>
      <c r="R510" s="70"/>
      <c r="T510" s="57" t="s">
        <v>64</v>
      </c>
      <c r="U510" s="39"/>
    </row>
    <row r="511" spans="3:22" ht="89.25" x14ac:dyDescent="0.25">
      <c r="C511" s="57" t="s">
        <v>1365</v>
      </c>
      <c r="E511" s="58">
        <v>795</v>
      </c>
      <c r="G511" s="57" t="s">
        <v>514</v>
      </c>
      <c r="H511" s="57" t="s">
        <v>0</v>
      </c>
      <c r="I511" s="57">
        <v>88</v>
      </c>
      <c r="J511" s="57" t="s">
        <v>773</v>
      </c>
      <c r="K511" s="57">
        <v>25</v>
      </c>
      <c r="L511" s="39" t="s">
        <v>1510</v>
      </c>
      <c r="M511" s="39"/>
      <c r="N511" s="39" t="s">
        <v>1417</v>
      </c>
      <c r="P511" s="57" t="s">
        <v>50</v>
      </c>
      <c r="Q511" s="39" t="s">
        <v>1797</v>
      </c>
      <c r="R511" s="70"/>
      <c r="T511" s="57" t="s">
        <v>65</v>
      </c>
      <c r="U511" s="39"/>
    </row>
    <row r="512" spans="3:22" ht="102" x14ac:dyDescent="0.25">
      <c r="C512" s="57" t="s">
        <v>1365</v>
      </c>
      <c r="E512" s="58">
        <v>796</v>
      </c>
      <c r="G512" s="57" t="s">
        <v>514</v>
      </c>
      <c r="H512" s="57" t="s">
        <v>12</v>
      </c>
      <c r="I512" s="57">
        <v>88</v>
      </c>
      <c r="J512" s="57" t="s">
        <v>773</v>
      </c>
      <c r="K512" s="57">
        <v>25</v>
      </c>
      <c r="L512" s="39" t="s">
        <v>1511</v>
      </c>
      <c r="M512" s="39"/>
      <c r="N512" s="39" t="s">
        <v>1418</v>
      </c>
      <c r="P512" s="57" t="s">
        <v>52</v>
      </c>
      <c r="Q512" s="39" t="s">
        <v>1758</v>
      </c>
      <c r="R512" s="70" t="s">
        <v>1638</v>
      </c>
      <c r="T512" s="57" t="s">
        <v>64</v>
      </c>
      <c r="U512" s="39"/>
    </row>
    <row r="513" spans="3:22" x14ac:dyDescent="0.25">
      <c r="C513" s="57" t="s">
        <v>39</v>
      </c>
      <c r="D513" s="58"/>
      <c r="E513" s="58">
        <v>86</v>
      </c>
      <c r="F513" s="58"/>
      <c r="G513" s="57" t="s">
        <v>40</v>
      </c>
      <c r="H513" s="57" t="s">
        <v>12</v>
      </c>
      <c r="I513" s="57">
        <v>88</v>
      </c>
      <c r="J513" s="59" t="s">
        <v>271</v>
      </c>
      <c r="K513" s="57">
        <v>29</v>
      </c>
      <c r="L513" s="39" t="s">
        <v>308</v>
      </c>
      <c r="M513" s="39"/>
      <c r="N513" s="39" t="s">
        <v>309</v>
      </c>
      <c r="R513" s="70" t="s">
        <v>1638</v>
      </c>
      <c r="T513" s="57" t="s">
        <v>69</v>
      </c>
      <c r="U513" s="39"/>
      <c r="V513" s="57" t="s">
        <v>56</v>
      </c>
    </row>
    <row r="514" spans="3:22" x14ac:dyDescent="0.25">
      <c r="C514" s="57" t="s">
        <v>1365</v>
      </c>
      <c r="E514" s="58">
        <v>797</v>
      </c>
      <c r="G514" s="57" t="s">
        <v>514</v>
      </c>
      <c r="H514" s="57" t="s">
        <v>0</v>
      </c>
      <c r="I514" s="57">
        <v>88</v>
      </c>
      <c r="J514" s="57" t="s">
        <v>271</v>
      </c>
      <c r="K514" s="57">
        <v>30</v>
      </c>
      <c r="L514" s="39" t="s">
        <v>1461</v>
      </c>
      <c r="M514" s="39"/>
      <c r="N514" s="39" t="s">
        <v>1419</v>
      </c>
      <c r="P514" s="57" t="s">
        <v>49</v>
      </c>
      <c r="R514" s="70"/>
      <c r="T514" s="57" t="s">
        <v>64</v>
      </c>
      <c r="U514" s="39"/>
    </row>
    <row r="515" spans="3:22" x14ac:dyDescent="0.25">
      <c r="C515" s="57" t="s">
        <v>742</v>
      </c>
      <c r="E515" s="58">
        <v>377</v>
      </c>
      <c r="G515" s="57" t="s">
        <v>743</v>
      </c>
      <c r="H515" s="57" t="s">
        <v>0</v>
      </c>
      <c r="I515" s="57" t="s">
        <v>1798</v>
      </c>
      <c r="J515" s="57" t="s">
        <v>773</v>
      </c>
      <c r="K515" s="57" t="s">
        <v>774</v>
      </c>
      <c r="L515" s="39" t="s">
        <v>886</v>
      </c>
      <c r="M515" s="39"/>
      <c r="N515" s="39" t="s">
        <v>825</v>
      </c>
      <c r="P515" s="57" t="s">
        <v>49</v>
      </c>
      <c r="R515" s="70"/>
      <c r="T515" s="57" t="s">
        <v>64</v>
      </c>
      <c r="U515" s="39"/>
    </row>
    <row r="516" spans="3:22" x14ac:dyDescent="0.25">
      <c r="C516" s="57" t="s">
        <v>742</v>
      </c>
      <c r="E516" s="58">
        <v>378</v>
      </c>
      <c r="G516" s="57" t="s">
        <v>743</v>
      </c>
      <c r="H516" s="57" t="s">
        <v>0</v>
      </c>
      <c r="I516" s="57">
        <v>89</v>
      </c>
      <c r="J516" s="57" t="s">
        <v>271</v>
      </c>
      <c r="K516" s="57">
        <v>1</v>
      </c>
      <c r="L516" s="39" t="s">
        <v>882</v>
      </c>
      <c r="M516" s="39"/>
      <c r="N516" s="39" t="s">
        <v>811</v>
      </c>
      <c r="P516" s="80" t="s">
        <v>49</v>
      </c>
      <c r="R516" s="70"/>
      <c r="T516" s="57" t="s">
        <v>64</v>
      </c>
      <c r="U516" s="39"/>
    </row>
    <row r="517" spans="3:22" ht="25.5" x14ac:dyDescent="0.25">
      <c r="C517" s="57" t="s">
        <v>1365</v>
      </c>
      <c r="E517" s="58">
        <v>798</v>
      </c>
      <c r="G517" s="57" t="s">
        <v>514</v>
      </c>
      <c r="H517" s="57" t="s">
        <v>12</v>
      </c>
      <c r="I517" s="57">
        <v>89</v>
      </c>
      <c r="J517" s="57" t="s">
        <v>271</v>
      </c>
      <c r="K517" s="57">
        <v>8</v>
      </c>
      <c r="L517" s="39" t="s">
        <v>1512</v>
      </c>
      <c r="M517" s="39"/>
      <c r="N517" s="39" t="s">
        <v>1420</v>
      </c>
      <c r="R517" s="70" t="s">
        <v>1638</v>
      </c>
      <c r="T517" s="57" t="s">
        <v>69</v>
      </c>
      <c r="U517" s="39"/>
      <c r="V517" s="57" t="s">
        <v>56</v>
      </c>
    </row>
    <row r="518" spans="3:22" ht="25.5" x14ac:dyDescent="0.25">
      <c r="C518" s="57" t="s">
        <v>1365</v>
      </c>
      <c r="E518" s="58">
        <v>799</v>
      </c>
      <c r="G518" s="57" t="s">
        <v>514</v>
      </c>
      <c r="H518" s="57" t="s">
        <v>12</v>
      </c>
      <c r="I518" s="57">
        <v>89</v>
      </c>
      <c r="J518" s="57" t="s">
        <v>271</v>
      </c>
      <c r="K518" s="57">
        <v>13</v>
      </c>
      <c r="L518" s="39" t="s">
        <v>1496</v>
      </c>
      <c r="M518" s="39"/>
      <c r="N518" s="39" t="s">
        <v>1406</v>
      </c>
      <c r="Q518" s="39" t="s">
        <v>1760</v>
      </c>
      <c r="R518" s="70" t="s">
        <v>1638</v>
      </c>
      <c r="T518" s="57" t="s">
        <v>69</v>
      </c>
      <c r="U518" s="39"/>
      <c r="V518" s="57" t="s">
        <v>56</v>
      </c>
    </row>
    <row r="519" spans="3:22" ht="51" x14ac:dyDescent="0.25">
      <c r="C519" s="57" t="s">
        <v>48</v>
      </c>
      <c r="E519" s="57">
        <v>917</v>
      </c>
      <c r="G519" s="57" t="s">
        <v>27</v>
      </c>
      <c r="H519" s="57" t="s">
        <v>12</v>
      </c>
      <c r="I519" s="57">
        <v>89</v>
      </c>
      <c r="J519" s="57" t="s">
        <v>271</v>
      </c>
      <c r="K519" s="57">
        <v>13</v>
      </c>
      <c r="L519" s="39" t="s">
        <v>254</v>
      </c>
      <c r="M519" s="39"/>
      <c r="N519" s="39" t="s">
        <v>255</v>
      </c>
      <c r="Q519" s="39" t="s">
        <v>1760</v>
      </c>
      <c r="R519" s="70"/>
      <c r="T519" s="57" t="s">
        <v>69</v>
      </c>
      <c r="U519" s="39" t="s">
        <v>1753</v>
      </c>
      <c r="V519" s="57" t="s">
        <v>56</v>
      </c>
    </row>
    <row r="520" spans="3:22" ht="38.25" x14ac:dyDescent="0.25">
      <c r="C520" s="57" t="s">
        <v>742</v>
      </c>
      <c r="E520" s="58">
        <v>379</v>
      </c>
      <c r="G520" s="57" t="s">
        <v>743</v>
      </c>
      <c r="H520" s="57" t="s">
        <v>12</v>
      </c>
      <c r="I520" s="57">
        <v>89</v>
      </c>
      <c r="J520" s="57" t="s">
        <v>271</v>
      </c>
      <c r="K520" s="57">
        <v>19</v>
      </c>
      <c r="L520" s="39" t="s">
        <v>896</v>
      </c>
      <c r="M520" s="39"/>
      <c r="N520" s="39" t="s">
        <v>811</v>
      </c>
      <c r="R520" s="70" t="s">
        <v>1638</v>
      </c>
      <c r="T520" s="57" t="s">
        <v>69</v>
      </c>
      <c r="U520" s="39"/>
      <c r="V520" s="57" t="s">
        <v>1718</v>
      </c>
    </row>
    <row r="521" spans="3:22" x14ac:dyDescent="0.25">
      <c r="C521" s="57" t="s">
        <v>742</v>
      </c>
      <c r="E521" s="58">
        <v>380</v>
      </c>
      <c r="G521" s="57" t="s">
        <v>743</v>
      </c>
      <c r="H521" s="57" t="s">
        <v>0</v>
      </c>
      <c r="I521" s="57">
        <v>90</v>
      </c>
      <c r="J521" s="57" t="s">
        <v>775</v>
      </c>
      <c r="K521" s="57">
        <v>4</v>
      </c>
      <c r="L521" s="39" t="s">
        <v>882</v>
      </c>
      <c r="M521" s="39"/>
      <c r="N521" s="39" t="s">
        <v>811</v>
      </c>
      <c r="P521" s="80" t="s">
        <v>49</v>
      </c>
      <c r="R521" s="70"/>
      <c r="T521" s="57" t="s">
        <v>64</v>
      </c>
      <c r="U521" s="39"/>
    </row>
    <row r="522" spans="3:22" ht="25.5" x14ac:dyDescent="0.25">
      <c r="C522" s="57" t="s">
        <v>1365</v>
      </c>
      <c r="E522" s="58">
        <v>800</v>
      </c>
      <c r="G522" s="57" t="s">
        <v>514</v>
      </c>
      <c r="H522" s="57" t="s">
        <v>12</v>
      </c>
      <c r="I522" s="57">
        <v>90</v>
      </c>
      <c r="J522" s="57" t="s">
        <v>775</v>
      </c>
      <c r="K522" s="57">
        <v>10</v>
      </c>
      <c r="L522" s="39" t="s">
        <v>1496</v>
      </c>
      <c r="M522" s="39"/>
      <c r="N522" s="39" t="s">
        <v>1406</v>
      </c>
      <c r="Q522" s="39" t="s">
        <v>1760</v>
      </c>
      <c r="R522" s="70" t="s">
        <v>1638</v>
      </c>
      <c r="T522" s="57" t="s">
        <v>69</v>
      </c>
      <c r="U522" s="39"/>
      <c r="V522" s="57" t="s">
        <v>56</v>
      </c>
    </row>
    <row r="523" spans="3:22" ht="51" x14ac:dyDescent="0.25">
      <c r="C523" s="57" t="s">
        <v>48</v>
      </c>
      <c r="E523" s="57">
        <v>922</v>
      </c>
      <c r="G523" s="57" t="s">
        <v>27</v>
      </c>
      <c r="H523" s="57" t="s">
        <v>12</v>
      </c>
      <c r="I523" s="57">
        <v>90</v>
      </c>
      <c r="J523" s="57" t="s">
        <v>775</v>
      </c>
      <c r="K523" s="57">
        <v>10</v>
      </c>
      <c r="L523" s="39" t="s">
        <v>251</v>
      </c>
      <c r="M523" s="39"/>
      <c r="N523" s="39" t="s">
        <v>252</v>
      </c>
      <c r="Q523" s="39" t="s">
        <v>1760</v>
      </c>
      <c r="R523" s="70"/>
      <c r="T523" s="57" t="s">
        <v>69</v>
      </c>
      <c r="U523" s="39" t="s">
        <v>1816</v>
      </c>
      <c r="V523" s="57" t="s">
        <v>56</v>
      </c>
    </row>
    <row r="524" spans="3:22" ht="25.5" x14ac:dyDescent="0.25">
      <c r="C524" s="57" t="s">
        <v>1075</v>
      </c>
      <c r="E524" s="58">
        <v>544</v>
      </c>
      <c r="G524" s="57" t="s">
        <v>1076</v>
      </c>
      <c r="H524" s="57" t="s">
        <v>0</v>
      </c>
      <c r="I524" s="57">
        <v>90</v>
      </c>
      <c r="J524" s="57" t="s">
        <v>775</v>
      </c>
      <c r="K524" s="57">
        <v>16</v>
      </c>
      <c r="L524" s="39" t="s">
        <v>1117</v>
      </c>
      <c r="M524" s="39"/>
      <c r="N524" s="39" t="s">
        <v>1100</v>
      </c>
      <c r="P524" s="57" t="s">
        <v>52</v>
      </c>
      <c r="Q524" s="39" t="s">
        <v>1800</v>
      </c>
      <c r="R524" s="70"/>
      <c r="T524" s="57" t="s">
        <v>64</v>
      </c>
      <c r="U524" s="39"/>
    </row>
    <row r="525" spans="3:22" ht="38.25" x14ac:dyDescent="0.25">
      <c r="C525" s="57" t="s">
        <v>1365</v>
      </c>
      <c r="E525" s="58">
        <v>801</v>
      </c>
      <c r="G525" s="57" t="s">
        <v>514</v>
      </c>
      <c r="H525" s="57" t="s">
        <v>12</v>
      </c>
      <c r="I525" s="57">
        <v>90</v>
      </c>
      <c r="J525" s="57" t="s">
        <v>775</v>
      </c>
      <c r="K525" s="57">
        <v>16</v>
      </c>
      <c r="L525" s="39" t="s">
        <v>1513</v>
      </c>
      <c r="M525" s="39"/>
      <c r="N525" s="39" t="s">
        <v>1421</v>
      </c>
      <c r="P525" s="57" t="s">
        <v>52</v>
      </c>
      <c r="Q525" s="39" t="s">
        <v>1783</v>
      </c>
      <c r="R525" s="70" t="s">
        <v>1638</v>
      </c>
      <c r="T525" s="57" t="s">
        <v>67</v>
      </c>
      <c r="U525" s="39"/>
    </row>
    <row r="526" spans="3:22" x14ac:dyDescent="0.25">
      <c r="C526" s="57" t="s">
        <v>1365</v>
      </c>
      <c r="E526" s="58">
        <v>802</v>
      </c>
      <c r="G526" s="57" t="s">
        <v>514</v>
      </c>
      <c r="H526" s="57" t="s">
        <v>0</v>
      </c>
      <c r="I526" s="57">
        <v>90</v>
      </c>
      <c r="J526" s="57" t="s">
        <v>387</v>
      </c>
      <c r="K526" s="57">
        <v>22</v>
      </c>
      <c r="L526" s="39" t="s">
        <v>1461</v>
      </c>
      <c r="M526" s="39"/>
      <c r="N526" s="39" t="s">
        <v>1422</v>
      </c>
      <c r="P526" s="57" t="s">
        <v>49</v>
      </c>
      <c r="R526" s="70"/>
      <c r="T526" s="57" t="s">
        <v>64</v>
      </c>
      <c r="U526" s="39"/>
    </row>
    <row r="527" spans="3:22" ht="51" x14ac:dyDescent="0.25">
      <c r="C527" s="58" t="s">
        <v>368</v>
      </c>
      <c r="D527" s="58"/>
      <c r="E527" s="58">
        <v>166</v>
      </c>
      <c r="F527" s="58"/>
      <c r="G527" s="58" t="s">
        <v>369</v>
      </c>
      <c r="H527" s="58" t="s">
        <v>12</v>
      </c>
      <c r="I527" s="58">
        <v>91</v>
      </c>
      <c r="J527" s="62" t="s">
        <v>387</v>
      </c>
      <c r="K527" s="58">
        <v>1</v>
      </c>
      <c r="L527" s="39" t="s">
        <v>448</v>
      </c>
      <c r="M527" s="39"/>
      <c r="N527" s="39" t="s">
        <v>501</v>
      </c>
      <c r="O527" s="45"/>
      <c r="R527" s="70" t="s">
        <v>1638</v>
      </c>
      <c r="T527" s="57" t="s">
        <v>69</v>
      </c>
      <c r="U527" s="39"/>
      <c r="V527" s="57" t="s">
        <v>1720</v>
      </c>
    </row>
    <row r="528" spans="3:22" x14ac:dyDescent="0.25">
      <c r="C528" s="57" t="s">
        <v>1365</v>
      </c>
      <c r="E528" s="58">
        <v>803</v>
      </c>
      <c r="G528" s="57" t="s">
        <v>514</v>
      </c>
      <c r="H528" s="57" t="s">
        <v>0</v>
      </c>
      <c r="I528" s="57">
        <v>91</v>
      </c>
      <c r="J528" s="57" t="s">
        <v>387</v>
      </c>
      <c r="K528" s="57">
        <v>1</v>
      </c>
      <c r="L528" s="39" t="s">
        <v>1461</v>
      </c>
      <c r="M528" s="39"/>
      <c r="N528" s="39" t="s">
        <v>1405</v>
      </c>
      <c r="P528" s="57" t="s">
        <v>52</v>
      </c>
      <c r="Q528" s="39" t="s">
        <v>1785</v>
      </c>
      <c r="R528" s="70"/>
      <c r="T528" s="57" t="s">
        <v>64</v>
      </c>
      <c r="U528" s="39"/>
    </row>
    <row r="529" spans="3:22" x14ac:dyDescent="0.25">
      <c r="C529" s="57" t="s">
        <v>1365</v>
      </c>
      <c r="E529" s="58">
        <v>804</v>
      </c>
      <c r="G529" s="57" t="s">
        <v>514</v>
      </c>
      <c r="H529" s="57" t="s">
        <v>0</v>
      </c>
      <c r="I529" s="57">
        <v>91</v>
      </c>
      <c r="J529" s="57" t="s">
        <v>387</v>
      </c>
      <c r="K529" s="57">
        <v>5</v>
      </c>
      <c r="L529" s="39" t="s">
        <v>1461</v>
      </c>
      <c r="M529" s="39"/>
      <c r="N529" s="39" t="s">
        <v>1423</v>
      </c>
      <c r="P529" s="57" t="s">
        <v>52</v>
      </c>
      <c r="Q529" s="39" t="s">
        <v>1785</v>
      </c>
      <c r="R529" s="70"/>
      <c r="T529" s="57" t="s">
        <v>64</v>
      </c>
      <c r="U529" s="39"/>
    </row>
    <row r="530" spans="3:22" ht="25.5" x14ac:dyDescent="0.25">
      <c r="C530" s="57" t="s">
        <v>1365</v>
      </c>
      <c r="E530" s="58">
        <v>805</v>
      </c>
      <c r="G530" s="57" t="s">
        <v>514</v>
      </c>
      <c r="H530" s="57" t="s">
        <v>0</v>
      </c>
      <c r="I530" s="57">
        <v>91</v>
      </c>
      <c r="J530" s="57" t="s">
        <v>387</v>
      </c>
      <c r="K530" s="57">
        <v>9</v>
      </c>
      <c r="L530" s="39" t="s">
        <v>1514</v>
      </c>
      <c r="M530" s="39"/>
      <c r="N530" s="39" t="s">
        <v>1424</v>
      </c>
      <c r="P530" s="57" t="s">
        <v>52</v>
      </c>
      <c r="Q530" s="39" t="s">
        <v>1786</v>
      </c>
      <c r="R530" s="70"/>
      <c r="T530" s="57" t="s">
        <v>64</v>
      </c>
      <c r="U530" s="39"/>
    </row>
    <row r="531" spans="3:22" ht="25.5" x14ac:dyDescent="0.25">
      <c r="C531" s="57" t="s">
        <v>1365</v>
      </c>
      <c r="E531" s="58">
        <v>806</v>
      </c>
      <c r="G531" s="57" t="s">
        <v>514</v>
      </c>
      <c r="H531" s="57" t="s">
        <v>12</v>
      </c>
      <c r="I531" s="57">
        <v>91</v>
      </c>
      <c r="J531" s="57" t="s">
        <v>387</v>
      </c>
      <c r="K531" s="57">
        <v>9</v>
      </c>
      <c r="L531" s="39" t="s">
        <v>1515</v>
      </c>
      <c r="M531" s="39"/>
      <c r="R531" s="70"/>
      <c r="T531" s="57" t="s">
        <v>68</v>
      </c>
      <c r="U531" s="39" t="s">
        <v>1814</v>
      </c>
    </row>
    <row r="532" spans="3:22" ht="25.5" x14ac:dyDescent="0.25">
      <c r="C532" s="57" t="s">
        <v>1365</v>
      </c>
      <c r="E532" s="58">
        <v>807</v>
      </c>
      <c r="G532" s="57" t="s">
        <v>514</v>
      </c>
      <c r="H532" s="57" t="s">
        <v>0</v>
      </c>
      <c r="I532" s="57">
        <v>91</v>
      </c>
      <c r="J532" s="57" t="s">
        <v>387</v>
      </c>
      <c r="K532" s="57">
        <v>13</v>
      </c>
      <c r="L532" s="39" t="s">
        <v>1514</v>
      </c>
      <c r="M532" s="39"/>
      <c r="N532" s="39" t="s">
        <v>1424</v>
      </c>
      <c r="P532" s="57" t="s">
        <v>52</v>
      </c>
      <c r="Q532" s="39" t="s">
        <v>1786</v>
      </c>
      <c r="R532" s="70"/>
      <c r="T532" s="57" t="s">
        <v>64</v>
      </c>
      <c r="U532" s="39"/>
    </row>
    <row r="533" spans="3:22" ht="25.5" x14ac:dyDescent="0.25">
      <c r="C533" s="57" t="s">
        <v>1365</v>
      </c>
      <c r="E533" s="58">
        <v>808</v>
      </c>
      <c r="G533" s="57" t="s">
        <v>514</v>
      </c>
      <c r="H533" s="57" t="s">
        <v>12</v>
      </c>
      <c r="I533" s="57">
        <v>91</v>
      </c>
      <c r="J533" s="57" t="s">
        <v>387</v>
      </c>
      <c r="K533" s="57">
        <v>13</v>
      </c>
      <c r="L533" s="39" t="s">
        <v>1515</v>
      </c>
      <c r="M533" s="39"/>
      <c r="R533" s="70"/>
      <c r="T533" s="57" t="s">
        <v>68</v>
      </c>
      <c r="U533" s="39" t="s">
        <v>1814</v>
      </c>
    </row>
    <row r="534" spans="3:22" ht="25.5" x14ac:dyDescent="0.25">
      <c r="C534" s="57" t="s">
        <v>1365</v>
      </c>
      <c r="E534" s="58">
        <v>809</v>
      </c>
      <c r="G534" s="57" t="s">
        <v>514</v>
      </c>
      <c r="H534" s="57" t="s">
        <v>12</v>
      </c>
      <c r="I534" s="57">
        <v>91</v>
      </c>
      <c r="J534" s="57" t="s">
        <v>387</v>
      </c>
      <c r="K534" s="57">
        <v>17</v>
      </c>
      <c r="L534" s="39" t="s">
        <v>1496</v>
      </c>
      <c r="M534" s="39"/>
      <c r="N534" s="39" t="s">
        <v>1406</v>
      </c>
      <c r="P534" s="57" t="s">
        <v>52</v>
      </c>
      <c r="Q534" s="39" t="s">
        <v>1713</v>
      </c>
      <c r="R534" s="70" t="s">
        <v>1638</v>
      </c>
      <c r="T534" s="57" t="s">
        <v>64</v>
      </c>
      <c r="U534" s="39"/>
    </row>
    <row r="535" spans="3:22" ht="25.5" x14ac:dyDescent="0.25">
      <c r="C535" s="57" t="s">
        <v>1365</v>
      </c>
      <c r="E535" s="58">
        <v>810</v>
      </c>
      <c r="G535" s="57" t="s">
        <v>514</v>
      </c>
      <c r="H535" s="57" t="s">
        <v>12</v>
      </c>
      <c r="I535" s="57">
        <v>91</v>
      </c>
      <c r="J535" s="57" t="s">
        <v>387</v>
      </c>
      <c r="K535" s="57">
        <v>18</v>
      </c>
      <c r="L535" s="39" t="s">
        <v>1496</v>
      </c>
      <c r="M535" s="39"/>
      <c r="N535" s="39" t="s">
        <v>1406</v>
      </c>
      <c r="P535" s="57" t="s">
        <v>52</v>
      </c>
      <c r="Q535" s="39" t="s">
        <v>1713</v>
      </c>
      <c r="R535" s="70" t="s">
        <v>1638</v>
      </c>
      <c r="T535" s="57" t="s">
        <v>64</v>
      </c>
      <c r="U535" s="39"/>
    </row>
    <row r="536" spans="3:22" ht="63.75" x14ac:dyDescent="0.25">
      <c r="C536" s="57" t="s">
        <v>742</v>
      </c>
      <c r="E536" s="58">
        <v>382</v>
      </c>
      <c r="G536" s="57" t="s">
        <v>743</v>
      </c>
      <c r="H536" s="57" t="s">
        <v>0</v>
      </c>
      <c r="I536" s="57">
        <v>91</v>
      </c>
      <c r="J536" s="57" t="s">
        <v>387</v>
      </c>
      <c r="K536" s="57">
        <v>19</v>
      </c>
      <c r="L536" s="39" t="s">
        <v>897</v>
      </c>
      <c r="M536" s="39"/>
      <c r="N536" s="39" t="s">
        <v>826</v>
      </c>
      <c r="P536" s="57" t="s">
        <v>50</v>
      </c>
      <c r="Q536" s="39" t="s">
        <v>1787</v>
      </c>
      <c r="R536" s="70"/>
      <c r="T536" s="57" t="s">
        <v>65</v>
      </c>
      <c r="U536" s="39"/>
    </row>
    <row r="537" spans="3:22" x14ac:dyDescent="0.25">
      <c r="C537" s="57" t="s">
        <v>1365</v>
      </c>
      <c r="E537" s="58">
        <v>811</v>
      </c>
      <c r="G537" s="57" t="s">
        <v>514</v>
      </c>
      <c r="H537" s="57" t="s">
        <v>12</v>
      </c>
      <c r="I537" s="57">
        <v>91</v>
      </c>
      <c r="J537" s="57" t="s">
        <v>387</v>
      </c>
      <c r="K537" s="57">
        <v>19</v>
      </c>
      <c r="L537" s="39" t="s">
        <v>1496</v>
      </c>
      <c r="M537" s="39"/>
      <c r="N537" s="39" t="s">
        <v>1406</v>
      </c>
      <c r="R537" s="70" t="s">
        <v>1638</v>
      </c>
      <c r="T537" s="57" t="s">
        <v>69</v>
      </c>
      <c r="U537" s="39"/>
      <c r="V537" s="57" t="s">
        <v>1720</v>
      </c>
    </row>
    <row r="538" spans="3:22" ht="38.25" x14ac:dyDescent="0.25">
      <c r="C538" s="57" t="s">
        <v>1582</v>
      </c>
      <c r="E538" s="58">
        <v>908</v>
      </c>
      <c r="G538" s="57" t="s">
        <v>1583</v>
      </c>
      <c r="H538" s="57" t="s">
        <v>12</v>
      </c>
      <c r="I538" s="57">
        <v>91</v>
      </c>
      <c r="J538" s="57" t="s">
        <v>387</v>
      </c>
      <c r="K538" s="57">
        <v>19</v>
      </c>
      <c r="L538" s="39" t="s">
        <v>1610</v>
      </c>
      <c r="M538" s="39"/>
      <c r="N538" s="39" t="s">
        <v>1593</v>
      </c>
      <c r="R538" s="70"/>
      <c r="T538" s="57" t="s">
        <v>68</v>
      </c>
      <c r="U538" s="39" t="s">
        <v>1815</v>
      </c>
    </row>
    <row r="539" spans="3:22" ht="76.5" x14ac:dyDescent="0.25">
      <c r="C539" s="57" t="s">
        <v>1167</v>
      </c>
      <c r="E539" s="58">
        <v>649</v>
      </c>
      <c r="G539" s="57" t="s">
        <v>743</v>
      </c>
      <c r="H539" s="57" t="s">
        <v>12</v>
      </c>
      <c r="I539" s="57">
        <v>91</v>
      </c>
      <c r="J539" s="57" t="s">
        <v>387</v>
      </c>
      <c r="K539" s="57">
        <v>20</v>
      </c>
      <c r="L539" s="39" t="s">
        <v>1332</v>
      </c>
      <c r="M539" s="39"/>
      <c r="N539" s="39" t="s">
        <v>13</v>
      </c>
      <c r="R539" s="70" t="s">
        <v>1638</v>
      </c>
      <c r="T539" s="57" t="s">
        <v>69</v>
      </c>
      <c r="U539" s="39"/>
      <c r="V539" s="57" t="s">
        <v>1720</v>
      </c>
    </row>
    <row r="540" spans="3:22" ht="25.5" x14ac:dyDescent="0.25">
      <c r="C540" s="57" t="s">
        <v>1167</v>
      </c>
      <c r="E540" s="58">
        <v>650</v>
      </c>
      <c r="G540" s="57" t="s">
        <v>743</v>
      </c>
      <c r="H540" s="57" t="s">
        <v>12</v>
      </c>
      <c r="I540" s="57">
        <v>91</v>
      </c>
      <c r="J540" s="57" t="s">
        <v>387</v>
      </c>
      <c r="K540" s="57">
        <v>20</v>
      </c>
      <c r="L540" s="39" t="s">
        <v>1333</v>
      </c>
      <c r="M540" s="39"/>
      <c r="N540" s="39" t="s">
        <v>1238</v>
      </c>
      <c r="P540" s="57" t="s">
        <v>52</v>
      </c>
      <c r="Q540" s="39" t="s">
        <v>1783</v>
      </c>
      <c r="R540" s="70" t="s">
        <v>1638</v>
      </c>
      <c r="T540" s="57" t="s">
        <v>67</v>
      </c>
      <c r="U540" s="39"/>
    </row>
    <row r="541" spans="3:22" ht="114.75" x14ac:dyDescent="0.25">
      <c r="C541" s="57" t="s">
        <v>1365</v>
      </c>
      <c r="E541" s="58">
        <v>812</v>
      </c>
      <c r="G541" s="57" t="s">
        <v>514</v>
      </c>
      <c r="H541" s="57" t="s">
        <v>12</v>
      </c>
      <c r="I541" s="57">
        <v>91</v>
      </c>
      <c r="J541" s="57" t="s">
        <v>387</v>
      </c>
      <c r="K541" s="57">
        <v>20</v>
      </c>
      <c r="L541" s="39" t="s">
        <v>1516</v>
      </c>
      <c r="M541" s="39"/>
      <c r="N541" s="39" t="s">
        <v>1425</v>
      </c>
      <c r="P541" s="57" t="s">
        <v>52</v>
      </c>
      <c r="Q541" s="39" t="s">
        <v>1783</v>
      </c>
      <c r="R541" s="70"/>
      <c r="T541" s="57" t="s">
        <v>67</v>
      </c>
      <c r="U541" s="39" t="s">
        <v>1799</v>
      </c>
    </row>
    <row r="542" spans="3:22" ht="25.5" x14ac:dyDescent="0.25">
      <c r="C542" s="57" t="s">
        <v>742</v>
      </c>
      <c r="E542" s="58">
        <v>381</v>
      </c>
      <c r="G542" s="57" t="s">
        <v>743</v>
      </c>
      <c r="H542" s="57" t="s">
        <v>12</v>
      </c>
      <c r="I542" s="57">
        <v>91</v>
      </c>
      <c r="J542" s="57" t="s">
        <v>387</v>
      </c>
      <c r="K542" s="57" t="s">
        <v>776</v>
      </c>
      <c r="L542" s="39" t="s">
        <v>892</v>
      </c>
      <c r="M542" s="39"/>
      <c r="N542" s="39" t="s">
        <v>811</v>
      </c>
      <c r="P542" s="57" t="s">
        <v>52</v>
      </c>
      <c r="Q542" s="39" t="s">
        <v>1713</v>
      </c>
      <c r="R542" s="70" t="s">
        <v>1638</v>
      </c>
      <c r="T542" s="57" t="s">
        <v>64</v>
      </c>
      <c r="U542" s="39"/>
    </row>
    <row r="543" spans="3:22" ht="63.75" x14ac:dyDescent="0.25">
      <c r="C543" s="57" t="s">
        <v>1075</v>
      </c>
      <c r="E543" s="58">
        <v>545</v>
      </c>
      <c r="G543" s="57" t="s">
        <v>1076</v>
      </c>
      <c r="H543" s="57" t="s">
        <v>12</v>
      </c>
      <c r="I543" s="57">
        <v>91</v>
      </c>
      <c r="J543" s="57" t="s">
        <v>387</v>
      </c>
      <c r="K543" s="57" t="s">
        <v>1082</v>
      </c>
      <c r="L543" s="39" t="s">
        <v>1118</v>
      </c>
      <c r="M543" s="39"/>
      <c r="N543" s="39" t="s">
        <v>1101</v>
      </c>
      <c r="R543" s="70" t="s">
        <v>1638</v>
      </c>
      <c r="T543" s="57" t="s">
        <v>69</v>
      </c>
      <c r="U543" s="39"/>
      <c r="V543" s="57" t="s">
        <v>1720</v>
      </c>
    </row>
    <row r="544" spans="3:22" ht="51" x14ac:dyDescent="0.25">
      <c r="C544" s="57" t="s">
        <v>1075</v>
      </c>
      <c r="E544" s="58">
        <v>546</v>
      </c>
      <c r="G544" s="57" t="s">
        <v>1076</v>
      </c>
      <c r="H544" s="57" t="s">
        <v>12</v>
      </c>
      <c r="I544" s="57">
        <v>91</v>
      </c>
      <c r="J544" s="57" t="s">
        <v>387</v>
      </c>
      <c r="K544" s="57" t="s">
        <v>1083</v>
      </c>
      <c r="L544" s="39" t="s">
        <v>1119</v>
      </c>
      <c r="M544" s="39"/>
      <c r="N544" s="39" t="s">
        <v>1102</v>
      </c>
      <c r="P544" s="57" t="s">
        <v>52</v>
      </c>
      <c r="Q544" s="39" t="s">
        <v>1783</v>
      </c>
      <c r="R544" s="70" t="s">
        <v>1638</v>
      </c>
      <c r="T544" s="57" t="s">
        <v>67</v>
      </c>
      <c r="U544" s="39"/>
    </row>
    <row r="545" spans="3:22" ht="38.25" x14ac:dyDescent="0.25">
      <c r="C545" s="57" t="s">
        <v>1075</v>
      </c>
      <c r="E545" s="58">
        <v>547</v>
      </c>
      <c r="G545" s="57" t="s">
        <v>1076</v>
      </c>
      <c r="H545" s="57" t="s">
        <v>0</v>
      </c>
      <c r="I545" s="57">
        <v>92</v>
      </c>
      <c r="J545" s="57" t="s">
        <v>1084</v>
      </c>
      <c r="K545" s="57">
        <v>5</v>
      </c>
      <c r="L545" s="39" t="s">
        <v>1120</v>
      </c>
      <c r="M545" s="39"/>
      <c r="N545" s="39" t="s">
        <v>1103</v>
      </c>
      <c r="P545" s="57" t="s">
        <v>52</v>
      </c>
      <c r="Q545" s="39" t="s">
        <v>1801</v>
      </c>
      <c r="R545" s="70"/>
      <c r="T545" s="57" t="s">
        <v>64</v>
      </c>
      <c r="U545" s="39"/>
    </row>
    <row r="546" spans="3:22" ht="51" x14ac:dyDescent="0.25">
      <c r="C546" s="57" t="s">
        <v>1075</v>
      </c>
      <c r="E546" s="58">
        <v>548</v>
      </c>
      <c r="G546" s="57" t="s">
        <v>1076</v>
      </c>
      <c r="H546" s="57" t="s">
        <v>0</v>
      </c>
      <c r="I546" s="57">
        <v>92</v>
      </c>
      <c r="J546" s="57" t="s">
        <v>1084</v>
      </c>
      <c r="K546" s="57">
        <v>6</v>
      </c>
      <c r="L546" s="39" t="s">
        <v>1121</v>
      </c>
      <c r="M546" s="39"/>
      <c r="N546" s="39" t="s">
        <v>1104</v>
      </c>
      <c r="P546" s="57" t="s">
        <v>52</v>
      </c>
      <c r="Q546" s="39" t="s">
        <v>1801</v>
      </c>
      <c r="R546" s="70"/>
      <c r="T546" s="57" t="s">
        <v>64</v>
      </c>
      <c r="U546" s="39"/>
    </row>
    <row r="547" spans="3:22" ht="89.25" x14ac:dyDescent="0.25">
      <c r="C547" s="57" t="s">
        <v>1167</v>
      </c>
      <c r="E547" s="58">
        <v>651</v>
      </c>
      <c r="G547" s="57" t="s">
        <v>743</v>
      </c>
      <c r="H547" s="57" t="s">
        <v>12</v>
      </c>
      <c r="I547" s="57">
        <v>92</v>
      </c>
      <c r="J547" s="57" t="s">
        <v>1084</v>
      </c>
      <c r="K547" s="57">
        <v>9</v>
      </c>
      <c r="L547" s="39" t="s">
        <v>1334</v>
      </c>
      <c r="M547" s="39"/>
      <c r="N547" s="39" t="s">
        <v>1239</v>
      </c>
      <c r="Q547" s="39" t="s">
        <v>1710</v>
      </c>
      <c r="R547" s="70" t="s">
        <v>1638</v>
      </c>
      <c r="T547" s="57" t="s">
        <v>69</v>
      </c>
      <c r="U547" s="39"/>
      <c r="V547" s="57" t="s">
        <v>75</v>
      </c>
    </row>
    <row r="548" spans="3:22" ht="38.25" x14ac:dyDescent="0.25">
      <c r="C548" s="57" t="s">
        <v>742</v>
      </c>
      <c r="E548" s="58">
        <v>383</v>
      </c>
      <c r="G548" s="57" t="s">
        <v>743</v>
      </c>
      <c r="H548" s="57" t="s">
        <v>12</v>
      </c>
      <c r="I548" s="57">
        <v>92</v>
      </c>
      <c r="J548" s="57" t="s">
        <v>777</v>
      </c>
      <c r="K548" s="57">
        <v>19</v>
      </c>
      <c r="L548" s="39" t="s">
        <v>898</v>
      </c>
      <c r="M548" s="39"/>
      <c r="N548" s="39" t="s">
        <v>827</v>
      </c>
      <c r="P548" s="57" t="s">
        <v>52</v>
      </c>
      <c r="Q548" s="39" t="s">
        <v>1783</v>
      </c>
      <c r="R548" s="70"/>
      <c r="T548" s="57" t="s">
        <v>67</v>
      </c>
      <c r="U548" s="39" t="s">
        <v>1817</v>
      </c>
    </row>
    <row r="549" spans="3:22" ht="114.75" x14ac:dyDescent="0.25">
      <c r="C549" s="57" t="s">
        <v>1365</v>
      </c>
      <c r="E549" s="58">
        <v>813</v>
      </c>
      <c r="G549" s="57" t="s">
        <v>514</v>
      </c>
      <c r="H549" s="57" t="s">
        <v>12</v>
      </c>
      <c r="I549" s="57">
        <v>92</v>
      </c>
      <c r="J549" s="57" t="s">
        <v>777</v>
      </c>
      <c r="K549" s="57">
        <v>19</v>
      </c>
      <c r="L549" s="39" t="s">
        <v>1517</v>
      </c>
      <c r="M549" s="39"/>
      <c r="N549" s="39" t="s">
        <v>1426</v>
      </c>
      <c r="P549" s="57" t="s">
        <v>49</v>
      </c>
      <c r="Q549" s="39" t="s">
        <v>1783</v>
      </c>
      <c r="R549" s="70"/>
      <c r="T549" s="57" t="s">
        <v>67</v>
      </c>
      <c r="U549" s="39" t="s">
        <v>1817</v>
      </c>
    </row>
    <row r="550" spans="3:22" ht="25.5" x14ac:dyDescent="0.25">
      <c r="C550" s="57" t="s">
        <v>39</v>
      </c>
      <c r="D550" s="58"/>
      <c r="E550" s="58">
        <v>87</v>
      </c>
      <c r="F550" s="58"/>
      <c r="G550" s="57" t="s">
        <v>40</v>
      </c>
      <c r="H550" s="57" t="s">
        <v>12</v>
      </c>
      <c r="I550" s="66">
        <v>92</v>
      </c>
      <c r="J550" s="66" t="s">
        <v>272</v>
      </c>
      <c r="K550" s="66">
        <v>19</v>
      </c>
      <c r="L550" s="39" t="s">
        <v>310</v>
      </c>
      <c r="M550" s="39"/>
      <c r="N550" s="39" t="s">
        <v>311</v>
      </c>
      <c r="P550" s="63" t="s">
        <v>52</v>
      </c>
      <c r="Q550" s="39" t="s">
        <v>1783</v>
      </c>
      <c r="R550" s="70" t="s">
        <v>1638</v>
      </c>
      <c r="T550" s="57" t="s">
        <v>67</v>
      </c>
      <c r="U550" s="39"/>
    </row>
    <row r="551" spans="3:22" ht="38.25" x14ac:dyDescent="0.25">
      <c r="C551" s="57" t="s">
        <v>1075</v>
      </c>
      <c r="E551" s="58">
        <v>549</v>
      </c>
      <c r="G551" s="57" t="s">
        <v>1076</v>
      </c>
      <c r="H551" s="57" t="s">
        <v>0</v>
      </c>
      <c r="I551" s="57">
        <v>92</v>
      </c>
      <c r="J551" s="57" t="s">
        <v>777</v>
      </c>
      <c r="K551" s="57">
        <v>21</v>
      </c>
      <c r="L551" s="39" t="s">
        <v>1122</v>
      </c>
      <c r="M551" s="39"/>
      <c r="N551" s="39" t="s">
        <v>1103</v>
      </c>
      <c r="P551" s="57" t="s">
        <v>52</v>
      </c>
      <c r="Q551" s="39" t="s">
        <v>1801</v>
      </c>
      <c r="R551" s="70"/>
      <c r="T551" s="57" t="s">
        <v>64</v>
      </c>
      <c r="U551" s="39"/>
    </row>
    <row r="552" spans="3:22" ht="76.5" x14ac:dyDescent="0.25">
      <c r="C552" s="57" t="s">
        <v>1167</v>
      </c>
      <c r="E552" s="58">
        <v>652</v>
      </c>
      <c r="G552" s="57" t="s">
        <v>743</v>
      </c>
      <c r="H552" s="57" t="s">
        <v>12</v>
      </c>
      <c r="I552" s="57">
        <v>92</v>
      </c>
      <c r="J552" s="57" t="s">
        <v>777</v>
      </c>
      <c r="K552" s="57">
        <v>21</v>
      </c>
      <c r="L552" s="39" t="s">
        <v>1335</v>
      </c>
      <c r="M552" s="39"/>
      <c r="N552" s="39" t="s">
        <v>1240</v>
      </c>
      <c r="R552" s="70" t="s">
        <v>1638</v>
      </c>
      <c r="T552" s="57" t="s">
        <v>69</v>
      </c>
      <c r="U552" s="39"/>
      <c r="V552" s="57" t="s">
        <v>75</v>
      </c>
    </row>
    <row r="553" spans="3:22" ht="76.5" x14ac:dyDescent="0.25">
      <c r="C553" s="57" t="s">
        <v>1167</v>
      </c>
      <c r="E553" s="58">
        <v>653</v>
      </c>
      <c r="G553" s="57" t="s">
        <v>743</v>
      </c>
      <c r="H553" s="57" t="s">
        <v>12</v>
      </c>
      <c r="I553" s="57">
        <v>92</v>
      </c>
      <c r="J553" s="57" t="s">
        <v>777</v>
      </c>
      <c r="K553" s="57">
        <v>21</v>
      </c>
      <c r="L553" s="39" t="s">
        <v>1336</v>
      </c>
      <c r="M553" s="39"/>
      <c r="N553" s="39" t="s">
        <v>1241</v>
      </c>
      <c r="Q553" s="39" t="s">
        <v>1710</v>
      </c>
      <c r="R553" s="70" t="s">
        <v>1638</v>
      </c>
      <c r="T553" s="57" t="s">
        <v>69</v>
      </c>
      <c r="U553" s="39"/>
      <c r="V553" s="57" t="s">
        <v>75</v>
      </c>
    </row>
    <row r="554" spans="3:22" ht="51" x14ac:dyDescent="0.25">
      <c r="C554" s="57" t="s">
        <v>1075</v>
      </c>
      <c r="E554" s="58">
        <v>550</v>
      </c>
      <c r="G554" s="57" t="s">
        <v>1076</v>
      </c>
      <c r="H554" s="57" t="s">
        <v>0</v>
      </c>
      <c r="I554" s="57">
        <v>92</v>
      </c>
      <c r="J554" s="57" t="s">
        <v>777</v>
      </c>
      <c r="K554" s="57">
        <v>22</v>
      </c>
      <c r="L554" s="39" t="s">
        <v>1121</v>
      </c>
      <c r="M554" s="39"/>
      <c r="N554" s="39" t="s">
        <v>1104</v>
      </c>
      <c r="P554" s="57" t="s">
        <v>52</v>
      </c>
      <c r="Q554" s="39" t="s">
        <v>1801</v>
      </c>
      <c r="R554" s="70"/>
      <c r="T554" s="57" t="s">
        <v>64</v>
      </c>
      <c r="U554" s="39"/>
    </row>
    <row r="555" spans="3:22" ht="38.25" x14ac:dyDescent="0.25">
      <c r="C555" s="57" t="s">
        <v>742</v>
      </c>
      <c r="E555" s="58">
        <v>384</v>
      </c>
      <c r="G555" s="57" t="s">
        <v>743</v>
      </c>
      <c r="H555" s="57" t="s">
        <v>0</v>
      </c>
      <c r="I555" s="57">
        <v>93</v>
      </c>
      <c r="J555" s="57" t="s">
        <v>272</v>
      </c>
      <c r="K555" s="57">
        <v>2</v>
      </c>
      <c r="L555" s="39" t="s">
        <v>899</v>
      </c>
      <c r="M555" s="39"/>
      <c r="N555" s="39" t="s">
        <v>828</v>
      </c>
      <c r="P555" s="57" t="s">
        <v>49</v>
      </c>
      <c r="R555" s="70"/>
      <c r="T555" s="57" t="s">
        <v>64</v>
      </c>
      <c r="U555" s="39"/>
    </row>
    <row r="556" spans="3:22" ht="38.25" x14ac:dyDescent="0.25">
      <c r="C556" s="57" t="s">
        <v>1075</v>
      </c>
      <c r="E556" s="58">
        <v>551</v>
      </c>
      <c r="G556" s="57" t="s">
        <v>1076</v>
      </c>
      <c r="H556" s="57" t="s">
        <v>0</v>
      </c>
      <c r="I556" s="57">
        <v>93</v>
      </c>
      <c r="J556" s="57" t="s">
        <v>272</v>
      </c>
      <c r="K556" s="57">
        <v>4</v>
      </c>
      <c r="L556" s="39" t="s">
        <v>1123</v>
      </c>
      <c r="M556" s="39"/>
      <c r="N556" s="39" t="s">
        <v>1100</v>
      </c>
      <c r="P556" s="57" t="s">
        <v>52</v>
      </c>
      <c r="Q556" s="39" t="s">
        <v>1801</v>
      </c>
      <c r="R556" s="70"/>
      <c r="T556" s="57" t="s">
        <v>64</v>
      </c>
      <c r="U556" s="39"/>
    </row>
    <row r="557" spans="3:22" ht="38.25" x14ac:dyDescent="0.25">
      <c r="C557" s="57" t="s">
        <v>1075</v>
      </c>
      <c r="E557" s="58">
        <v>552</v>
      </c>
      <c r="G557" s="57" t="s">
        <v>1076</v>
      </c>
      <c r="H557" s="57" t="s">
        <v>0</v>
      </c>
      <c r="I557" s="57">
        <v>93</v>
      </c>
      <c r="J557" s="57" t="s">
        <v>272</v>
      </c>
      <c r="K557" s="57">
        <v>5</v>
      </c>
      <c r="L557" s="39" t="s">
        <v>1124</v>
      </c>
      <c r="M557" s="39"/>
      <c r="N557" s="39" t="s">
        <v>1105</v>
      </c>
      <c r="P557" s="57" t="s">
        <v>52</v>
      </c>
      <c r="Q557" s="39" t="s">
        <v>1801</v>
      </c>
      <c r="R557" s="70"/>
      <c r="T557" s="57" t="s">
        <v>64</v>
      </c>
      <c r="U557" s="39"/>
    </row>
    <row r="558" spans="3:22" ht="114.75" x14ac:dyDescent="0.25">
      <c r="C558" s="57" t="s">
        <v>1365</v>
      </c>
      <c r="E558" s="58">
        <v>814</v>
      </c>
      <c r="G558" s="57" t="s">
        <v>514</v>
      </c>
      <c r="H558" s="57" t="s">
        <v>0</v>
      </c>
      <c r="I558" s="57">
        <v>93</v>
      </c>
      <c r="J558" s="57" t="s">
        <v>272</v>
      </c>
      <c r="K558" s="57">
        <v>19</v>
      </c>
      <c r="L558" s="39" t="s">
        <v>1518</v>
      </c>
      <c r="M558" s="39"/>
      <c r="N558" s="39" t="s">
        <v>1427</v>
      </c>
      <c r="P558" s="57" t="s">
        <v>52</v>
      </c>
      <c r="Q558" s="39" t="s">
        <v>1802</v>
      </c>
      <c r="R558" s="70"/>
      <c r="T558" s="57" t="s">
        <v>64</v>
      </c>
      <c r="U558" s="39"/>
    </row>
    <row r="559" spans="3:22" ht="25.5" x14ac:dyDescent="0.25">
      <c r="C559" s="57" t="s">
        <v>10</v>
      </c>
      <c r="E559" s="58">
        <v>38</v>
      </c>
      <c r="G559" s="57" t="s">
        <v>11</v>
      </c>
      <c r="H559" s="57" t="s">
        <v>12</v>
      </c>
      <c r="I559" s="57">
        <v>93</v>
      </c>
      <c r="J559" s="59" t="s">
        <v>113</v>
      </c>
      <c r="K559" s="57">
        <v>19</v>
      </c>
      <c r="L559" s="39" t="s">
        <v>178</v>
      </c>
      <c r="M559" s="39"/>
      <c r="N559" s="39" t="s">
        <v>13</v>
      </c>
      <c r="R559" s="70" t="s">
        <v>1638</v>
      </c>
      <c r="T559" s="57" t="s">
        <v>69</v>
      </c>
      <c r="U559" s="39"/>
      <c r="V559" s="57" t="s">
        <v>1648</v>
      </c>
    </row>
    <row r="560" spans="3:22" ht="51" x14ac:dyDescent="0.25">
      <c r="C560" s="57" t="s">
        <v>742</v>
      </c>
      <c r="E560" s="58">
        <v>385</v>
      </c>
      <c r="G560" s="57" t="s">
        <v>743</v>
      </c>
      <c r="H560" s="57" t="s">
        <v>0</v>
      </c>
      <c r="I560" s="57">
        <v>94</v>
      </c>
      <c r="J560" s="57" t="s">
        <v>778</v>
      </c>
      <c r="K560" s="57">
        <v>6</v>
      </c>
      <c r="L560" s="39" t="s">
        <v>900</v>
      </c>
      <c r="M560" s="39"/>
      <c r="N560" s="39" t="s">
        <v>829</v>
      </c>
      <c r="P560" s="57" t="s">
        <v>49</v>
      </c>
      <c r="R560" s="70"/>
      <c r="T560" s="57" t="s">
        <v>64</v>
      </c>
      <c r="U560" s="39"/>
    </row>
    <row r="561" spans="3:22" ht="114.75" x14ac:dyDescent="0.25">
      <c r="C561" s="57" t="s">
        <v>1365</v>
      </c>
      <c r="E561" s="58">
        <v>815</v>
      </c>
      <c r="G561" s="57" t="s">
        <v>514</v>
      </c>
      <c r="H561" s="57" t="s">
        <v>0</v>
      </c>
      <c r="I561" s="57">
        <v>94</v>
      </c>
      <c r="J561" s="57" t="s">
        <v>778</v>
      </c>
      <c r="K561" s="57">
        <v>8</v>
      </c>
      <c r="L561" s="39" t="s">
        <v>1519</v>
      </c>
      <c r="M561" s="39"/>
      <c r="N561" s="39" t="s">
        <v>1428</v>
      </c>
      <c r="P561" s="57" t="s">
        <v>52</v>
      </c>
      <c r="Q561" s="39" t="s">
        <v>1803</v>
      </c>
      <c r="R561" s="70"/>
      <c r="T561" s="57" t="s">
        <v>64</v>
      </c>
      <c r="U561" s="39"/>
    </row>
    <row r="562" spans="3:22" ht="25.5" x14ac:dyDescent="0.25">
      <c r="C562" s="57" t="s">
        <v>1365</v>
      </c>
      <c r="E562" s="58">
        <v>816</v>
      </c>
      <c r="G562" s="57" t="s">
        <v>514</v>
      </c>
      <c r="H562" s="57" t="s">
        <v>12</v>
      </c>
      <c r="I562" s="57">
        <v>94</v>
      </c>
      <c r="J562" s="57" t="s">
        <v>778</v>
      </c>
      <c r="K562" s="57">
        <v>10</v>
      </c>
      <c r="L562" s="39" t="s">
        <v>1520</v>
      </c>
      <c r="M562" s="39"/>
      <c r="R562" s="70" t="s">
        <v>1638</v>
      </c>
      <c r="T562" s="57" t="s">
        <v>69</v>
      </c>
      <c r="U562" s="39"/>
      <c r="V562" s="57" t="s">
        <v>1648</v>
      </c>
    </row>
    <row r="563" spans="3:22" ht="63.75" x14ac:dyDescent="0.25">
      <c r="C563" s="57" t="s">
        <v>1365</v>
      </c>
      <c r="E563" s="58">
        <v>817</v>
      </c>
      <c r="G563" s="57" t="s">
        <v>514</v>
      </c>
      <c r="H563" s="57" t="s">
        <v>12</v>
      </c>
      <c r="I563" s="57">
        <v>95</v>
      </c>
      <c r="J563" s="57" t="s">
        <v>778</v>
      </c>
      <c r="K563" s="57">
        <v>7</v>
      </c>
      <c r="L563" s="39" t="s">
        <v>1521</v>
      </c>
      <c r="M563" s="39"/>
      <c r="R563" s="70" t="s">
        <v>1638</v>
      </c>
      <c r="T563" s="57" t="s">
        <v>69</v>
      </c>
      <c r="U563" s="39"/>
      <c r="V563" s="57" t="s">
        <v>1648</v>
      </c>
    </row>
    <row r="564" spans="3:22" ht="38.25" x14ac:dyDescent="0.25">
      <c r="C564" s="57" t="s">
        <v>742</v>
      </c>
      <c r="E564" s="58">
        <v>386</v>
      </c>
      <c r="G564" s="57" t="s">
        <v>743</v>
      </c>
      <c r="H564" s="57" t="s">
        <v>12</v>
      </c>
      <c r="I564" s="57">
        <v>95</v>
      </c>
      <c r="J564" s="57" t="s">
        <v>778</v>
      </c>
      <c r="K564" s="57">
        <v>12</v>
      </c>
      <c r="L564" s="39" t="s">
        <v>901</v>
      </c>
      <c r="M564" s="39"/>
      <c r="N564" s="39" t="s">
        <v>811</v>
      </c>
      <c r="R564" s="70" t="s">
        <v>1638</v>
      </c>
      <c r="T564" s="57" t="s">
        <v>69</v>
      </c>
      <c r="U564" s="39"/>
      <c r="V564" s="57" t="s">
        <v>1648</v>
      </c>
    </row>
    <row r="565" spans="3:22" ht="25.5" x14ac:dyDescent="0.25">
      <c r="C565" s="57" t="s">
        <v>742</v>
      </c>
      <c r="E565" s="58">
        <v>387</v>
      </c>
      <c r="G565" s="57" t="s">
        <v>743</v>
      </c>
      <c r="H565" s="57" t="s">
        <v>12</v>
      </c>
      <c r="I565" s="57">
        <v>95</v>
      </c>
      <c r="J565" s="57" t="s">
        <v>778</v>
      </c>
      <c r="K565" s="57">
        <v>14</v>
      </c>
      <c r="L565" s="39" t="s">
        <v>902</v>
      </c>
      <c r="M565" s="39"/>
      <c r="N565" s="39" t="s">
        <v>811</v>
      </c>
      <c r="R565" s="70" t="s">
        <v>1638</v>
      </c>
      <c r="T565" s="57" t="s">
        <v>69</v>
      </c>
      <c r="U565" s="39"/>
      <c r="V565" s="57" t="s">
        <v>1648</v>
      </c>
    </row>
    <row r="566" spans="3:22" x14ac:dyDescent="0.25">
      <c r="C566" s="57" t="s">
        <v>1365</v>
      </c>
      <c r="E566" s="58">
        <v>818</v>
      </c>
      <c r="G566" s="57" t="s">
        <v>514</v>
      </c>
      <c r="H566" s="57" t="s">
        <v>12</v>
      </c>
      <c r="I566" s="57">
        <v>95</v>
      </c>
      <c r="J566" s="57" t="s">
        <v>778</v>
      </c>
      <c r="K566" s="57">
        <v>19</v>
      </c>
      <c r="L566" s="39" t="s">
        <v>1522</v>
      </c>
      <c r="M566" s="39"/>
      <c r="R566" s="70" t="s">
        <v>1638</v>
      </c>
      <c r="T566" s="57" t="s">
        <v>69</v>
      </c>
      <c r="U566" s="39"/>
      <c r="V566" s="57" t="s">
        <v>1648</v>
      </c>
    </row>
    <row r="567" spans="3:22" ht="51" x14ac:dyDescent="0.25">
      <c r="C567" s="57" t="s">
        <v>1365</v>
      </c>
      <c r="E567" s="58">
        <v>819</v>
      </c>
      <c r="G567" s="57" t="s">
        <v>514</v>
      </c>
      <c r="H567" s="57" t="s">
        <v>0</v>
      </c>
      <c r="I567" s="57">
        <v>95</v>
      </c>
      <c r="J567" s="57" t="s">
        <v>778</v>
      </c>
      <c r="K567" s="57">
        <v>24</v>
      </c>
      <c r="L567" s="39" t="s">
        <v>1523</v>
      </c>
      <c r="M567" s="39"/>
      <c r="P567" s="57" t="s">
        <v>52</v>
      </c>
      <c r="Q567" s="39" t="s">
        <v>1804</v>
      </c>
      <c r="R567" s="70"/>
      <c r="T567" s="57" t="s">
        <v>64</v>
      </c>
      <c r="U567" s="39"/>
    </row>
    <row r="568" spans="3:22" ht="76.5" x14ac:dyDescent="0.25">
      <c r="C568" s="58" t="s">
        <v>368</v>
      </c>
      <c r="D568" s="58"/>
      <c r="E568" s="58">
        <v>183</v>
      </c>
      <c r="F568" s="58"/>
      <c r="G568" s="58" t="s">
        <v>369</v>
      </c>
      <c r="H568" s="58" t="s">
        <v>12</v>
      </c>
      <c r="I568" s="58">
        <v>95</v>
      </c>
      <c r="J568" s="62" t="s">
        <v>399</v>
      </c>
      <c r="K568" s="58">
        <v>25</v>
      </c>
      <c r="L568" s="39" t="s">
        <v>462</v>
      </c>
      <c r="M568" s="39"/>
      <c r="N568" s="39" t="s">
        <v>512</v>
      </c>
      <c r="O568" s="45"/>
      <c r="R568" s="70" t="s">
        <v>1638</v>
      </c>
      <c r="T568" s="57" t="s">
        <v>69</v>
      </c>
      <c r="U568" s="39"/>
      <c r="V568" s="57" t="s">
        <v>1648</v>
      </c>
    </row>
    <row r="569" spans="3:22" ht="63.75" x14ac:dyDescent="0.25">
      <c r="C569" s="57" t="s">
        <v>368</v>
      </c>
      <c r="E569" s="58">
        <v>182</v>
      </c>
      <c r="G569" s="57" t="s">
        <v>369</v>
      </c>
      <c r="H569" s="57" t="s">
        <v>12</v>
      </c>
      <c r="I569" s="57">
        <v>95</v>
      </c>
      <c r="J569" s="57" t="s">
        <v>399</v>
      </c>
      <c r="K569" s="57">
        <v>28</v>
      </c>
      <c r="L569" s="39" t="s">
        <v>461</v>
      </c>
      <c r="M569" s="39"/>
      <c r="N569" s="39" t="s">
        <v>511</v>
      </c>
      <c r="R569" s="70" t="s">
        <v>1638</v>
      </c>
      <c r="T569" s="57" t="s">
        <v>69</v>
      </c>
      <c r="U569" s="39"/>
      <c r="V569" s="57" t="s">
        <v>1648</v>
      </c>
    </row>
    <row r="570" spans="3:22" ht="89.25" x14ac:dyDescent="0.25">
      <c r="C570" s="57" t="s">
        <v>1365</v>
      </c>
      <c r="E570" s="58">
        <v>820</v>
      </c>
      <c r="G570" s="57" t="s">
        <v>514</v>
      </c>
      <c r="H570" s="57" t="s">
        <v>0</v>
      </c>
      <c r="I570" s="57">
        <v>96</v>
      </c>
      <c r="J570" s="57" t="s">
        <v>778</v>
      </c>
      <c r="K570" s="57">
        <v>4</v>
      </c>
      <c r="L570" s="39" t="s">
        <v>1524</v>
      </c>
      <c r="M570" s="39"/>
      <c r="N570" s="39" t="s">
        <v>1429</v>
      </c>
      <c r="P570" s="57" t="s">
        <v>49</v>
      </c>
      <c r="R570" s="70"/>
      <c r="T570" s="57" t="s">
        <v>64</v>
      </c>
      <c r="U570" s="39"/>
    </row>
    <row r="571" spans="3:22" ht="89.25" x14ac:dyDescent="0.25">
      <c r="C571" s="57" t="s">
        <v>1365</v>
      </c>
      <c r="E571" s="58">
        <v>821</v>
      </c>
      <c r="G571" s="57" t="s">
        <v>514</v>
      </c>
      <c r="H571" s="57" t="s">
        <v>0</v>
      </c>
      <c r="I571" s="57">
        <v>96</v>
      </c>
      <c r="J571" s="57" t="s">
        <v>778</v>
      </c>
      <c r="K571" s="57">
        <v>4</v>
      </c>
      <c r="L571" s="39" t="s">
        <v>1524</v>
      </c>
      <c r="M571" s="39"/>
      <c r="N571" s="39" t="s">
        <v>1430</v>
      </c>
      <c r="R571" s="70"/>
      <c r="T571" s="57" t="s">
        <v>69</v>
      </c>
      <c r="U571" s="39"/>
      <c r="V571" s="57" t="s">
        <v>51</v>
      </c>
    </row>
    <row r="572" spans="3:22" ht="25.5" x14ac:dyDescent="0.25">
      <c r="C572" s="57" t="s">
        <v>10</v>
      </c>
      <c r="E572" s="58">
        <v>39</v>
      </c>
      <c r="G572" s="57" t="s">
        <v>11</v>
      </c>
      <c r="H572" s="57" t="s">
        <v>12</v>
      </c>
      <c r="I572" s="57">
        <v>96</v>
      </c>
      <c r="J572" s="59" t="s">
        <v>113</v>
      </c>
      <c r="K572" s="57">
        <v>8</v>
      </c>
      <c r="L572" s="39" t="s">
        <v>179</v>
      </c>
      <c r="M572" s="39"/>
      <c r="N572" s="39" t="s">
        <v>180</v>
      </c>
      <c r="R572" s="70" t="s">
        <v>1638</v>
      </c>
      <c r="T572" s="57" t="s">
        <v>69</v>
      </c>
      <c r="U572" s="39"/>
      <c r="V572" s="57" t="s">
        <v>1648</v>
      </c>
    </row>
    <row r="573" spans="3:22" ht="25.5" x14ac:dyDescent="0.25">
      <c r="C573" s="57" t="s">
        <v>39</v>
      </c>
      <c r="D573" s="58"/>
      <c r="E573" s="58">
        <v>88</v>
      </c>
      <c r="F573" s="58"/>
      <c r="G573" s="57" t="s">
        <v>40</v>
      </c>
      <c r="H573" s="57" t="s">
        <v>12</v>
      </c>
      <c r="I573" s="66">
        <v>96</v>
      </c>
      <c r="J573" s="66" t="s">
        <v>113</v>
      </c>
      <c r="K573" s="66">
        <v>16</v>
      </c>
      <c r="L573" s="39" t="s">
        <v>312</v>
      </c>
      <c r="M573" s="39"/>
      <c r="N573" s="39" t="s">
        <v>313</v>
      </c>
      <c r="P573" s="63"/>
      <c r="R573" s="70" t="s">
        <v>1638</v>
      </c>
      <c r="S573" s="39"/>
      <c r="T573" s="57" t="s">
        <v>69</v>
      </c>
      <c r="U573" s="39"/>
      <c r="V573" s="57" t="s">
        <v>56</v>
      </c>
    </row>
    <row r="574" spans="3:22" ht="38.25" x14ac:dyDescent="0.25">
      <c r="C574" s="57" t="s">
        <v>742</v>
      </c>
      <c r="E574" s="58">
        <v>389</v>
      </c>
      <c r="G574" s="57" t="s">
        <v>743</v>
      </c>
      <c r="H574" s="57" t="s">
        <v>12</v>
      </c>
      <c r="I574" s="57">
        <v>96</v>
      </c>
      <c r="J574" s="57" t="s">
        <v>778</v>
      </c>
      <c r="K574" s="57">
        <v>20</v>
      </c>
      <c r="L574" s="39" t="s">
        <v>904</v>
      </c>
      <c r="M574" s="39"/>
      <c r="N574" s="39" t="s">
        <v>811</v>
      </c>
      <c r="R574" s="70" t="s">
        <v>1638</v>
      </c>
      <c r="T574" s="57" t="s">
        <v>69</v>
      </c>
      <c r="U574" s="39"/>
      <c r="V574" s="57" t="s">
        <v>1648</v>
      </c>
    </row>
    <row r="575" spans="3:22" ht="25.5" x14ac:dyDescent="0.25">
      <c r="C575" s="57" t="s">
        <v>742</v>
      </c>
      <c r="E575" s="58">
        <v>390</v>
      </c>
      <c r="G575" s="57" t="s">
        <v>743</v>
      </c>
      <c r="H575" s="57" t="s">
        <v>0</v>
      </c>
      <c r="I575" s="57">
        <v>96</v>
      </c>
      <c r="J575" s="57" t="s">
        <v>778</v>
      </c>
      <c r="K575" s="57">
        <v>20</v>
      </c>
      <c r="L575" s="39" t="s">
        <v>905</v>
      </c>
      <c r="M575" s="39"/>
      <c r="N575" s="39" t="s">
        <v>811</v>
      </c>
      <c r="R575" s="70"/>
      <c r="T575" s="57" t="s">
        <v>69</v>
      </c>
      <c r="U575" s="39"/>
      <c r="V575" s="57" t="s">
        <v>51</v>
      </c>
    </row>
    <row r="576" spans="3:22" ht="51" x14ac:dyDescent="0.25">
      <c r="C576" s="57" t="s">
        <v>1125</v>
      </c>
      <c r="E576" s="58">
        <v>560</v>
      </c>
      <c r="G576" s="57" t="s">
        <v>1126</v>
      </c>
      <c r="H576" s="57" t="s">
        <v>0</v>
      </c>
      <c r="I576" s="57">
        <v>96</v>
      </c>
      <c r="J576" s="57" t="s">
        <v>778</v>
      </c>
      <c r="K576" s="57">
        <v>20</v>
      </c>
      <c r="L576" s="39" t="s">
        <v>1148</v>
      </c>
      <c r="M576" s="39"/>
      <c r="N576" s="39" t="s">
        <v>1135</v>
      </c>
      <c r="R576" s="70"/>
      <c r="T576" s="57" t="s">
        <v>69</v>
      </c>
      <c r="U576" s="39"/>
      <c r="V576" s="57" t="s">
        <v>1718</v>
      </c>
    </row>
    <row r="577" spans="3:22" ht="25.5" x14ac:dyDescent="0.25">
      <c r="C577" s="57" t="s">
        <v>742</v>
      </c>
      <c r="E577" s="58">
        <v>388</v>
      </c>
      <c r="G577" s="57" t="s">
        <v>743</v>
      </c>
      <c r="H577" s="57" t="s">
        <v>12</v>
      </c>
      <c r="I577" s="57">
        <v>96</v>
      </c>
      <c r="J577" s="57" t="s">
        <v>778</v>
      </c>
      <c r="K577" s="57" t="s">
        <v>779</v>
      </c>
      <c r="L577" s="39" t="s">
        <v>903</v>
      </c>
      <c r="M577" s="39"/>
      <c r="N577" s="39" t="s">
        <v>811</v>
      </c>
      <c r="R577" s="70" t="s">
        <v>1638</v>
      </c>
      <c r="T577" s="57" t="s">
        <v>69</v>
      </c>
      <c r="U577" s="39"/>
      <c r="V577" s="57" t="s">
        <v>1648</v>
      </c>
    </row>
    <row r="578" spans="3:22" ht="89.25" x14ac:dyDescent="0.25">
      <c r="C578" s="57" t="s">
        <v>1365</v>
      </c>
      <c r="E578" s="58">
        <v>822</v>
      </c>
      <c r="G578" s="57" t="s">
        <v>514</v>
      </c>
      <c r="H578" s="57" t="s">
        <v>0</v>
      </c>
      <c r="I578" s="57">
        <v>97</v>
      </c>
      <c r="J578" s="57" t="s">
        <v>778</v>
      </c>
      <c r="K578" s="57">
        <v>5</v>
      </c>
      <c r="L578" s="39" t="s">
        <v>1525</v>
      </c>
      <c r="M578" s="39"/>
      <c r="N578" s="39" t="s">
        <v>1431</v>
      </c>
      <c r="P578" s="57" t="s">
        <v>49</v>
      </c>
      <c r="R578" s="70"/>
      <c r="T578" s="57" t="s">
        <v>64</v>
      </c>
      <c r="U578" s="39"/>
    </row>
    <row r="579" spans="3:22" ht="38.25" x14ac:dyDescent="0.25">
      <c r="C579" s="57" t="s">
        <v>39</v>
      </c>
      <c r="D579" s="58"/>
      <c r="E579" s="58">
        <v>89</v>
      </c>
      <c r="F579" s="58"/>
      <c r="G579" s="57" t="s">
        <v>40</v>
      </c>
      <c r="H579" s="57" t="s">
        <v>12</v>
      </c>
      <c r="I579" s="57">
        <v>97</v>
      </c>
      <c r="J579" s="57" t="s">
        <v>113</v>
      </c>
      <c r="K579" s="57">
        <v>7</v>
      </c>
      <c r="L579" s="39" t="s">
        <v>314</v>
      </c>
      <c r="M579" s="39"/>
      <c r="N579" s="39" t="s">
        <v>315</v>
      </c>
      <c r="R579" s="70" t="s">
        <v>1638</v>
      </c>
      <c r="T579" s="57" t="s">
        <v>69</v>
      </c>
      <c r="U579" s="39"/>
      <c r="V579" s="57" t="s">
        <v>1648</v>
      </c>
    </row>
    <row r="580" spans="3:22" ht="25.5" x14ac:dyDescent="0.25">
      <c r="C580" s="57" t="s">
        <v>1365</v>
      </c>
      <c r="E580" s="58">
        <v>823</v>
      </c>
      <c r="G580" s="57" t="s">
        <v>514</v>
      </c>
      <c r="H580" s="57" t="s">
        <v>12</v>
      </c>
      <c r="I580" s="57">
        <v>97</v>
      </c>
      <c r="J580" s="57" t="s">
        <v>778</v>
      </c>
      <c r="K580" s="57">
        <v>7</v>
      </c>
      <c r="L580" s="39" t="s">
        <v>1526</v>
      </c>
      <c r="M580" s="39"/>
      <c r="R580" s="70" t="s">
        <v>1638</v>
      </c>
      <c r="T580" s="57" t="s">
        <v>69</v>
      </c>
      <c r="U580" s="39"/>
      <c r="V580" s="57" t="s">
        <v>1648</v>
      </c>
    </row>
    <row r="581" spans="3:22" x14ac:dyDescent="0.25">
      <c r="C581" s="57" t="s">
        <v>742</v>
      </c>
      <c r="E581" s="58">
        <v>391</v>
      </c>
      <c r="G581" s="57" t="s">
        <v>743</v>
      </c>
      <c r="H581" s="57" t="s">
        <v>0</v>
      </c>
      <c r="I581" s="57">
        <v>97</v>
      </c>
      <c r="J581" s="57" t="s">
        <v>780</v>
      </c>
      <c r="K581" s="57">
        <v>10</v>
      </c>
      <c r="L581" s="39" t="s">
        <v>906</v>
      </c>
      <c r="M581" s="39"/>
      <c r="N581" s="39" t="s">
        <v>811</v>
      </c>
      <c r="P581" s="80" t="s">
        <v>49</v>
      </c>
      <c r="R581" s="70"/>
      <c r="T581" s="57" t="s">
        <v>64</v>
      </c>
      <c r="U581" s="39"/>
    </row>
    <row r="582" spans="3:22" ht="38.25" x14ac:dyDescent="0.25">
      <c r="C582" s="57" t="s">
        <v>742</v>
      </c>
      <c r="E582" s="58">
        <v>392</v>
      </c>
      <c r="G582" s="57" t="s">
        <v>743</v>
      </c>
      <c r="H582" s="57" t="s">
        <v>0</v>
      </c>
      <c r="I582" s="57">
        <v>97</v>
      </c>
      <c r="J582" s="57" t="s">
        <v>780</v>
      </c>
      <c r="K582" s="57">
        <v>12</v>
      </c>
      <c r="L582" s="39" t="s">
        <v>907</v>
      </c>
      <c r="M582" s="39"/>
      <c r="N582" s="39" t="s">
        <v>830</v>
      </c>
      <c r="P582" s="57" t="s">
        <v>49</v>
      </c>
      <c r="R582" s="70"/>
      <c r="T582" s="57" t="s">
        <v>64</v>
      </c>
      <c r="U582" s="39"/>
    </row>
    <row r="583" spans="3:22" ht="25.5" x14ac:dyDescent="0.25">
      <c r="C583" s="57" t="s">
        <v>1125</v>
      </c>
      <c r="E583" s="58">
        <v>556</v>
      </c>
      <c r="G583" s="57" t="s">
        <v>1126</v>
      </c>
      <c r="H583" s="57" t="s">
        <v>0</v>
      </c>
      <c r="I583" s="57">
        <v>97</v>
      </c>
      <c r="J583" s="57" t="s">
        <v>780</v>
      </c>
      <c r="K583" s="57">
        <v>12</v>
      </c>
      <c r="L583" s="39" t="s">
        <v>1144</v>
      </c>
      <c r="M583" s="39"/>
      <c r="N583" s="39" t="s">
        <v>1131</v>
      </c>
      <c r="P583" s="80" t="s">
        <v>49</v>
      </c>
      <c r="R583" s="70"/>
      <c r="T583" s="57" t="s">
        <v>64</v>
      </c>
      <c r="U583" s="39"/>
    </row>
    <row r="584" spans="3:22" ht="25.5" x14ac:dyDescent="0.25">
      <c r="C584" s="57" t="s">
        <v>742</v>
      </c>
      <c r="E584" s="58">
        <v>393</v>
      </c>
      <c r="G584" s="57" t="s">
        <v>743</v>
      </c>
      <c r="H584" s="57" t="s">
        <v>12</v>
      </c>
      <c r="I584" s="57">
        <v>97</v>
      </c>
      <c r="J584" s="57" t="s">
        <v>780</v>
      </c>
      <c r="K584" s="57">
        <v>21</v>
      </c>
      <c r="L584" s="39" t="s">
        <v>908</v>
      </c>
      <c r="M584" s="39"/>
      <c r="N584" s="39" t="s">
        <v>811</v>
      </c>
      <c r="R584" s="70" t="s">
        <v>1638</v>
      </c>
      <c r="T584" s="57" t="s">
        <v>69</v>
      </c>
      <c r="U584" s="39"/>
      <c r="V584" s="57" t="s">
        <v>1648</v>
      </c>
    </row>
    <row r="585" spans="3:22" x14ac:dyDescent="0.25">
      <c r="C585" s="57" t="s">
        <v>742</v>
      </c>
      <c r="E585" s="58">
        <v>394</v>
      </c>
      <c r="G585" s="57" t="s">
        <v>743</v>
      </c>
      <c r="H585" s="57" t="s">
        <v>0</v>
      </c>
      <c r="I585" s="57">
        <v>98</v>
      </c>
      <c r="J585" s="57" t="s">
        <v>781</v>
      </c>
      <c r="K585" s="57">
        <v>11</v>
      </c>
      <c r="L585" s="39" t="s">
        <v>882</v>
      </c>
      <c r="M585" s="39"/>
      <c r="N585" s="39" t="s">
        <v>811</v>
      </c>
      <c r="P585" s="80" t="s">
        <v>49</v>
      </c>
      <c r="R585" s="70"/>
      <c r="T585" s="57" t="s">
        <v>64</v>
      </c>
      <c r="U585" s="39"/>
    </row>
    <row r="586" spans="3:22" ht="25.5" x14ac:dyDescent="0.25">
      <c r="C586" s="57" t="s">
        <v>1365</v>
      </c>
      <c r="E586" s="58">
        <v>824</v>
      </c>
      <c r="G586" s="57" t="s">
        <v>514</v>
      </c>
      <c r="H586" s="57" t="s">
        <v>12</v>
      </c>
      <c r="I586" s="57">
        <v>98</v>
      </c>
      <c r="J586" s="57" t="s">
        <v>781</v>
      </c>
      <c r="K586" s="57">
        <v>19</v>
      </c>
      <c r="L586" s="39" t="s">
        <v>1496</v>
      </c>
      <c r="M586" s="39"/>
      <c r="N586" s="39" t="s">
        <v>1406</v>
      </c>
      <c r="P586" s="57" t="s">
        <v>52</v>
      </c>
      <c r="Q586" s="39" t="s">
        <v>1730</v>
      </c>
      <c r="R586" s="70" t="s">
        <v>1638</v>
      </c>
      <c r="T586" s="57" t="s">
        <v>64</v>
      </c>
      <c r="U586" s="39"/>
    </row>
    <row r="587" spans="3:22" ht="25.5" x14ac:dyDescent="0.25">
      <c r="C587" s="57" t="s">
        <v>1582</v>
      </c>
      <c r="E587" s="58">
        <v>909</v>
      </c>
      <c r="G587" s="57" t="s">
        <v>1583</v>
      </c>
      <c r="H587" s="57" t="s">
        <v>0</v>
      </c>
      <c r="I587" s="57">
        <v>98</v>
      </c>
      <c r="J587" s="57" t="s">
        <v>781</v>
      </c>
      <c r="K587" s="57">
        <v>19</v>
      </c>
      <c r="L587" s="39" t="s">
        <v>1611</v>
      </c>
      <c r="M587" s="39"/>
      <c r="N587" s="39" t="s">
        <v>1594</v>
      </c>
      <c r="P587" s="57" t="s">
        <v>52</v>
      </c>
      <c r="Q587" s="39" t="s">
        <v>1730</v>
      </c>
      <c r="R587" s="70"/>
      <c r="T587" s="57" t="s">
        <v>64</v>
      </c>
      <c r="U587" s="39"/>
    </row>
    <row r="588" spans="3:22" ht="38.25" x14ac:dyDescent="0.25">
      <c r="C588" s="58" t="s">
        <v>368</v>
      </c>
      <c r="D588" s="58"/>
      <c r="E588" s="58">
        <v>167</v>
      </c>
      <c r="F588" s="58"/>
      <c r="G588" s="58" t="s">
        <v>369</v>
      </c>
      <c r="H588" s="58" t="s">
        <v>12</v>
      </c>
      <c r="I588" s="58">
        <v>98</v>
      </c>
      <c r="J588" s="62" t="s">
        <v>388</v>
      </c>
      <c r="K588" s="58">
        <v>19</v>
      </c>
      <c r="L588" s="39" t="s">
        <v>449</v>
      </c>
      <c r="M588" s="39"/>
      <c r="N588" s="39" t="s">
        <v>501</v>
      </c>
      <c r="O588" s="45"/>
      <c r="R588" s="70" t="s">
        <v>1638</v>
      </c>
      <c r="T588" s="57" t="s">
        <v>69</v>
      </c>
      <c r="U588" s="39"/>
      <c r="V588" s="57" t="s">
        <v>56</v>
      </c>
    </row>
    <row r="589" spans="3:22" ht="25.5" x14ac:dyDescent="0.25">
      <c r="C589" s="57" t="s">
        <v>1365</v>
      </c>
      <c r="E589" s="58">
        <v>825</v>
      </c>
      <c r="G589" s="57" t="s">
        <v>514</v>
      </c>
      <c r="H589" s="57" t="s">
        <v>12</v>
      </c>
      <c r="I589" s="57">
        <v>98</v>
      </c>
      <c r="J589" s="57" t="s">
        <v>781</v>
      </c>
      <c r="K589" s="57">
        <v>21</v>
      </c>
      <c r="L589" s="39" t="s">
        <v>1496</v>
      </c>
      <c r="M589" s="39"/>
      <c r="N589" s="39" t="s">
        <v>1406</v>
      </c>
      <c r="Q589" s="39" t="s">
        <v>1760</v>
      </c>
      <c r="R589" s="70" t="s">
        <v>1638</v>
      </c>
      <c r="T589" s="57" t="s">
        <v>69</v>
      </c>
      <c r="U589" s="39"/>
      <c r="V589" s="57" t="s">
        <v>56</v>
      </c>
    </row>
    <row r="590" spans="3:22" ht="38.25" x14ac:dyDescent="0.25">
      <c r="C590" s="57" t="s">
        <v>1582</v>
      </c>
      <c r="E590" s="58">
        <v>910</v>
      </c>
      <c r="G590" s="57" t="s">
        <v>1583</v>
      </c>
      <c r="H590" s="57" t="s">
        <v>12</v>
      </c>
      <c r="I590" s="57">
        <v>98</v>
      </c>
      <c r="J590" s="57" t="s">
        <v>781</v>
      </c>
      <c r="K590" s="57">
        <v>21</v>
      </c>
      <c r="L590" s="39" t="s">
        <v>1612</v>
      </c>
      <c r="M590" s="39"/>
      <c r="N590" s="39" t="s">
        <v>1595</v>
      </c>
      <c r="R590" s="70"/>
      <c r="T590" s="57" t="s">
        <v>69</v>
      </c>
      <c r="U590" s="39" t="s">
        <v>1805</v>
      </c>
      <c r="V590" s="57" t="s">
        <v>56</v>
      </c>
    </row>
    <row r="591" spans="3:22" ht="51" x14ac:dyDescent="0.25">
      <c r="C591" s="57" t="s">
        <v>48</v>
      </c>
      <c r="E591" s="57">
        <v>923</v>
      </c>
      <c r="G591" s="57" t="s">
        <v>27</v>
      </c>
      <c r="H591" s="57" t="s">
        <v>12</v>
      </c>
      <c r="I591" s="57">
        <v>98</v>
      </c>
      <c r="J591" s="57" t="s">
        <v>781</v>
      </c>
      <c r="K591" s="57">
        <v>21</v>
      </c>
      <c r="L591" s="39" t="s">
        <v>251</v>
      </c>
      <c r="M591" s="39"/>
      <c r="N591" s="39" t="s">
        <v>252</v>
      </c>
      <c r="Q591" s="39" t="s">
        <v>1760</v>
      </c>
      <c r="R591" s="70"/>
      <c r="T591" s="57" t="s">
        <v>69</v>
      </c>
      <c r="U591" s="39"/>
      <c r="V591" s="57" t="s">
        <v>56</v>
      </c>
    </row>
    <row r="592" spans="3:22" x14ac:dyDescent="0.25">
      <c r="C592" s="57" t="s">
        <v>742</v>
      </c>
      <c r="E592" s="58">
        <v>395</v>
      </c>
      <c r="G592" s="57" t="s">
        <v>743</v>
      </c>
      <c r="H592" s="57" t="s">
        <v>12</v>
      </c>
      <c r="I592" s="57">
        <v>98</v>
      </c>
      <c r="J592" s="57" t="s">
        <v>781</v>
      </c>
      <c r="K592" s="57" t="s">
        <v>782</v>
      </c>
      <c r="L592" s="39" t="s">
        <v>892</v>
      </c>
      <c r="M592" s="39"/>
      <c r="N592" s="39" t="s">
        <v>811</v>
      </c>
      <c r="R592" s="70" t="s">
        <v>1638</v>
      </c>
      <c r="T592" s="57" t="s">
        <v>69</v>
      </c>
      <c r="U592" s="39"/>
      <c r="V592" s="57" t="s">
        <v>56</v>
      </c>
    </row>
    <row r="593" spans="3:22" x14ac:dyDescent="0.25">
      <c r="C593" s="57" t="s">
        <v>742</v>
      </c>
      <c r="E593" s="58">
        <v>396</v>
      </c>
      <c r="G593" s="57" t="s">
        <v>743</v>
      </c>
      <c r="H593" s="57" t="s">
        <v>0</v>
      </c>
      <c r="I593" s="57">
        <v>99</v>
      </c>
      <c r="J593" s="57" t="s">
        <v>783</v>
      </c>
      <c r="K593" s="57">
        <v>1</v>
      </c>
      <c r="L593" s="39" t="s">
        <v>882</v>
      </c>
      <c r="M593" s="39"/>
      <c r="N593" s="39" t="s">
        <v>811</v>
      </c>
      <c r="P593" s="80" t="s">
        <v>49</v>
      </c>
      <c r="R593" s="70"/>
      <c r="T593" s="57" t="s">
        <v>64</v>
      </c>
      <c r="U593" s="39"/>
    </row>
    <row r="594" spans="3:22" ht="51" x14ac:dyDescent="0.25">
      <c r="C594" s="57" t="s">
        <v>368</v>
      </c>
      <c r="E594" s="58">
        <v>168</v>
      </c>
      <c r="G594" s="57" t="s">
        <v>369</v>
      </c>
      <c r="H594" s="57" t="s">
        <v>12</v>
      </c>
      <c r="I594" s="57">
        <v>99</v>
      </c>
      <c r="J594" s="57" t="s">
        <v>389</v>
      </c>
      <c r="K594" s="57">
        <v>10</v>
      </c>
      <c r="L594" s="39" t="s">
        <v>450</v>
      </c>
      <c r="M594" s="39"/>
      <c r="N594" s="39" t="s">
        <v>501</v>
      </c>
      <c r="P594" s="57" t="s">
        <v>52</v>
      </c>
      <c r="Q594" s="39" t="s">
        <v>1730</v>
      </c>
      <c r="R594" s="70" t="s">
        <v>1638</v>
      </c>
      <c r="S594" s="39"/>
      <c r="T594" s="57" t="s">
        <v>64</v>
      </c>
      <c r="U594" s="39"/>
    </row>
    <row r="595" spans="3:22" ht="25.5" x14ac:dyDescent="0.25">
      <c r="C595" s="57" t="s">
        <v>1365</v>
      </c>
      <c r="E595" s="58">
        <v>826</v>
      </c>
      <c r="G595" s="57" t="s">
        <v>514</v>
      </c>
      <c r="H595" s="57" t="s">
        <v>12</v>
      </c>
      <c r="I595" s="57">
        <v>99</v>
      </c>
      <c r="J595" s="57" t="s">
        <v>783</v>
      </c>
      <c r="K595" s="57">
        <v>11</v>
      </c>
      <c r="L595" s="39" t="s">
        <v>1496</v>
      </c>
      <c r="M595" s="39"/>
      <c r="N595" s="39" t="s">
        <v>1406</v>
      </c>
      <c r="P595" s="57" t="s">
        <v>52</v>
      </c>
      <c r="Q595" s="39" t="s">
        <v>1730</v>
      </c>
      <c r="R595" s="70" t="s">
        <v>1638</v>
      </c>
      <c r="T595" s="57" t="s">
        <v>64</v>
      </c>
      <c r="U595" s="39"/>
    </row>
    <row r="596" spans="3:22" ht="51" x14ac:dyDescent="0.25">
      <c r="C596" s="57" t="s">
        <v>48</v>
      </c>
      <c r="E596" s="57">
        <v>918</v>
      </c>
      <c r="G596" s="57" t="s">
        <v>27</v>
      </c>
      <c r="H596" s="57" t="s">
        <v>12</v>
      </c>
      <c r="I596" s="57">
        <v>99</v>
      </c>
      <c r="J596" s="57" t="s">
        <v>781</v>
      </c>
      <c r="K596" s="57">
        <v>13</v>
      </c>
      <c r="L596" s="39" t="s">
        <v>254</v>
      </c>
      <c r="M596" s="39"/>
      <c r="N596" s="39" t="s">
        <v>255</v>
      </c>
      <c r="Q596" s="39" t="s">
        <v>1760</v>
      </c>
      <c r="R596" s="70"/>
      <c r="T596" s="57" t="s">
        <v>69</v>
      </c>
      <c r="U596" s="39"/>
      <c r="V596" s="57" t="s">
        <v>56</v>
      </c>
    </row>
    <row r="597" spans="3:22" ht="25.5" x14ac:dyDescent="0.25">
      <c r="C597" s="57" t="s">
        <v>1365</v>
      </c>
      <c r="E597" s="58">
        <v>827</v>
      </c>
      <c r="G597" s="57" t="s">
        <v>514</v>
      </c>
      <c r="H597" s="57" t="s">
        <v>12</v>
      </c>
      <c r="I597" s="57">
        <v>99</v>
      </c>
      <c r="J597" s="57" t="s">
        <v>783</v>
      </c>
      <c r="K597" s="57">
        <v>13</v>
      </c>
      <c r="L597" s="39" t="s">
        <v>1496</v>
      </c>
      <c r="M597" s="39"/>
      <c r="N597" s="39" t="s">
        <v>1406</v>
      </c>
      <c r="Q597" s="39" t="s">
        <v>1760</v>
      </c>
      <c r="R597" s="70" t="s">
        <v>1638</v>
      </c>
      <c r="T597" s="57" t="s">
        <v>69</v>
      </c>
      <c r="U597" s="39"/>
      <c r="V597" s="57" t="s">
        <v>56</v>
      </c>
    </row>
    <row r="598" spans="3:22" ht="38.25" x14ac:dyDescent="0.25">
      <c r="C598" s="57" t="s">
        <v>1582</v>
      </c>
      <c r="E598" s="58">
        <v>911</v>
      </c>
      <c r="G598" s="57" t="s">
        <v>1583</v>
      </c>
      <c r="H598" s="57" t="s">
        <v>12</v>
      </c>
      <c r="I598" s="57">
        <v>99</v>
      </c>
      <c r="J598" s="57" t="s">
        <v>783</v>
      </c>
      <c r="K598" s="57">
        <v>13</v>
      </c>
      <c r="L598" s="39" t="s">
        <v>1613</v>
      </c>
      <c r="M598" s="39"/>
      <c r="N598" s="39" t="s">
        <v>1596</v>
      </c>
      <c r="R598" s="70"/>
      <c r="T598" s="57" t="s">
        <v>69</v>
      </c>
      <c r="U598" s="39" t="s">
        <v>1805</v>
      </c>
      <c r="V598" s="57" t="s">
        <v>56</v>
      </c>
    </row>
    <row r="599" spans="3:22" ht="25.5" x14ac:dyDescent="0.25">
      <c r="C599" s="57" t="s">
        <v>1365</v>
      </c>
      <c r="E599" s="58">
        <v>828</v>
      </c>
      <c r="G599" s="57" t="s">
        <v>514</v>
      </c>
      <c r="H599" s="57" t="s">
        <v>12</v>
      </c>
      <c r="I599" s="57">
        <v>99</v>
      </c>
      <c r="J599" s="57" t="s">
        <v>783</v>
      </c>
      <c r="K599" s="57">
        <v>20</v>
      </c>
      <c r="L599" s="39" t="s">
        <v>1496</v>
      </c>
      <c r="M599" s="39"/>
      <c r="N599" s="39" t="s">
        <v>1406</v>
      </c>
      <c r="P599" s="57" t="s">
        <v>52</v>
      </c>
      <c r="Q599" s="39" t="s">
        <v>1730</v>
      </c>
      <c r="R599" s="70" t="s">
        <v>1638</v>
      </c>
      <c r="T599" s="57" t="s">
        <v>64</v>
      </c>
      <c r="U599" s="39"/>
    </row>
    <row r="600" spans="3:22" x14ac:dyDescent="0.25">
      <c r="C600" s="57" t="s">
        <v>742</v>
      </c>
      <c r="E600" s="58">
        <v>397</v>
      </c>
      <c r="G600" s="57" t="s">
        <v>743</v>
      </c>
      <c r="H600" s="57" t="s">
        <v>12</v>
      </c>
      <c r="I600" s="57">
        <v>99</v>
      </c>
      <c r="J600" s="57" t="s">
        <v>783</v>
      </c>
      <c r="K600" s="57" t="s">
        <v>784</v>
      </c>
      <c r="L600" s="39" t="s">
        <v>892</v>
      </c>
      <c r="M600" s="39"/>
      <c r="N600" s="39" t="s">
        <v>811</v>
      </c>
      <c r="R600" s="70" t="s">
        <v>1638</v>
      </c>
      <c r="T600" s="57" t="s">
        <v>69</v>
      </c>
      <c r="U600" s="39"/>
      <c r="V600" s="57" t="s">
        <v>56</v>
      </c>
    </row>
    <row r="601" spans="3:22" ht="25.5" x14ac:dyDescent="0.25">
      <c r="C601" s="57" t="s">
        <v>1365</v>
      </c>
      <c r="E601" s="58">
        <v>829</v>
      </c>
      <c r="G601" s="57" t="s">
        <v>514</v>
      </c>
      <c r="H601" s="57" t="s">
        <v>12</v>
      </c>
      <c r="I601" s="57">
        <v>100</v>
      </c>
      <c r="J601" s="57" t="s">
        <v>783</v>
      </c>
      <c r="K601" s="57">
        <v>5</v>
      </c>
      <c r="L601" s="39" t="s">
        <v>1496</v>
      </c>
      <c r="M601" s="39"/>
      <c r="N601" s="39" t="s">
        <v>1406</v>
      </c>
      <c r="Q601" s="39" t="s">
        <v>1760</v>
      </c>
      <c r="R601" s="70" t="s">
        <v>1638</v>
      </c>
      <c r="T601" s="57" t="s">
        <v>69</v>
      </c>
      <c r="U601" s="39"/>
      <c r="V601" s="57" t="s">
        <v>56</v>
      </c>
    </row>
    <row r="602" spans="3:22" ht="51" x14ac:dyDescent="0.25">
      <c r="C602" s="57" t="s">
        <v>48</v>
      </c>
      <c r="E602" s="57">
        <v>919</v>
      </c>
      <c r="G602" s="57" t="s">
        <v>27</v>
      </c>
      <c r="H602" s="57" t="s">
        <v>12</v>
      </c>
      <c r="I602" s="57">
        <v>100</v>
      </c>
      <c r="J602" s="57" t="s">
        <v>783</v>
      </c>
      <c r="K602" s="57">
        <v>5</v>
      </c>
      <c r="L602" s="39" t="s">
        <v>254</v>
      </c>
      <c r="M602" s="39"/>
      <c r="N602" s="39" t="s">
        <v>255</v>
      </c>
      <c r="Q602" s="39" t="s">
        <v>1760</v>
      </c>
      <c r="R602" s="70"/>
      <c r="T602" s="57" t="s">
        <v>69</v>
      </c>
      <c r="U602" s="39" t="s">
        <v>1818</v>
      </c>
      <c r="V602" s="57" t="s">
        <v>56</v>
      </c>
    </row>
    <row r="603" spans="3:22" ht="51" x14ac:dyDescent="0.25">
      <c r="C603" s="57" t="s">
        <v>742</v>
      </c>
      <c r="E603" s="58">
        <v>398</v>
      </c>
      <c r="G603" s="57" t="s">
        <v>743</v>
      </c>
      <c r="H603" s="57" t="s">
        <v>12</v>
      </c>
      <c r="I603" s="57">
        <v>100</v>
      </c>
      <c r="J603" s="57" t="s">
        <v>783</v>
      </c>
      <c r="K603" s="57">
        <v>10</v>
      </c>
      <c r="L603" s="39" t="s">
        <v>909</v>
      </c>
      <c r="M603" s="39"/>
      <c r="N603" s="39" t="s">
        <v>811</v>
      </c>
      <c r="R603" s="70" t="s">
        <v>1638</v>
      </c>
      <c r="T603" s="57" t="s">
        <v>69</v>
      </c>
      <c r="U603" s="39"/>
      <c r="V603" s="57" t="s">
        <v>56</v>
      </c>
    </row>
    <row r="604" spans="3:22" x14ac:dyDescent="0.25">
      <c r="C604" s="57" t="s">
        <v>742</v>
      </c>
      <c r="E604" s="58">
        <v>399</v>
      </c>
      <c r="G604" s="57" t="s">
        <v>743</v>
      </c>
      <c r="H604" s="57" t="s">
        <v>0</v>
      </c>
      <c r="I604" s="57">
        <v>100</v>
      </c>
      <c r="J604" s="57" t="s">
        <v>390</v>
      </c>
      <c r="K604" s="57">
        <v>15</v>
      </c>
      <c r="L604" s="39" t="s">
        <v>882</v>
      </c>
      <c r="M604" s="39"/>
      <c r="N604" s="39" t="s">
        <v>811</v>
      </c>
      <c r="P604" s="80" t="s">
        <v>49</v>
      </c>
      <c r="R604" s="70"/>
      <c r="T604" s="57" t="s">
        <v>64</v>
      </c>
      <c r="U604" s="39"/>
    </row>
    <row r="605" spans="3:22" ht="76.5" x14ac:dyDescent="0.25">
      <c r="C605" s="57" t="s">
        <v>1167</v>
      </c>
      <c r="E605" s="58">
        <v>654</v>
      </c>
      <c r="G605" s="57" t="s">
        <v>743</v>
      </c>
      <c r="H605" s="57" t="s">
        <v>12</v>
      </c>
      <c r="I605" s="57">
        <v>100</v>
      </c>
      <c r="J605" s="57" t="s">
        <v>390</v>
      </c>
      <c r="K605" s="57">
        <v>19</v>
      </c>
      <c r="L605" s="39" t="s">
        <v>1337</v>
      </c>
      <c r="M605" s="39"/>
      <c r="N605" s="39" t="s">
        <v>1242</v>
      </c>
      <c r="P605" s="57" t="s">
        <v>52</v>
      </c>
      <c r="Q605" s="39" t="s">
        <v>1730</v>
      </c>
      <c r="R605" s="70" t="s">
        <v>1638</v>
      </c>
      <c r="T605" s="57" t="s">
        <v>64</v>
      </c>
      <c r="U605" s="39"/>
    </row>
    <row r="606" spans="3:22" ht="38.25" x14ac:dyDescent="0.25">
      <c r="C606" s="57" t="s">
        <v>1167</v>
      </c>
      <c r="E606" s="58">
        <v>655</v>
      </c>
      <c r="G606" s="57" t="s">
        <v>743</v>
      </c>
      <c r="H606" s="57" t="s">
        <v>12</v>
      </c>
      <c r="I606" s="57">
        <v>100</v>
      </c>
      <c r="J606" s="57" t="s">
        <v>390</v>
      </c>
      <c r="K606" s="57">
        <v>21</v>
      </c>
      <c r="L606" s="39" t="s">
        <v>1338</v>
      </c>
      <c r="M606" s="39"/>
      <c r="N606" s="39" t="s">
        <v>1243</v>
      </c>
      <c r="P606" s="57" t="s">
        <v>52</v>
      </c>
      <c r="Q606" s="39" t="s">
        <v>1730</v>
      </c>
      <c r="R606" s="70" t="s">
        <v>1638</v>
      </c>
      <c r="T606" s="57" t="s">
        <v>64</v>
      </c>
      <c r="U606" s="39"/>
    </row>
    <row r="607" spans="3:22" ht="25.5" x14ac:dyDescent="0.25">
      <c r="C607" s="58" t="s">
        <v>368</v>
      </c>
      <c r="D607" s="58"/>
      <c r="E607" s="58">
        <v>169</v>
      </c>
      <c r="F607" s="58"/>
      <c r="G607" s="58" t="s">
        <v>369</v>
      </c>
      <c r="H607" s="58" t="s">
        <v>12</v>
      </c>
      <c r="I607" s="58">
        <v>100</v>
      </c>
      <c r="J607" s="58" t="s">
        <v>390</v>
      </c>
      <c r="K607" s="58">
        <v>22</v>
      </c>
      <c r="L607" s="39" t="s">
        <v>451</v>
      </c>
      <c r="M607" s="39"/>
      <c r="N607" s="39" t="s">
        <v>501</v>
      </c>
      <c r="O607" s="45"/>
      <c r="P607" s="57" t="s">
        <v>52</v>
      </c>
      <c r="Q607" s="39" t="s">
        <v>1730</v>
      </c>
      <c r="R607" s="70" t="s">
        <v>1638</v>
      </c>
      <c r="T607" s="57" t="s">
        <v>64</v>
      </c>
      <c r="U607" s="39"/>
    </row>
    <row r="608" spans="3:22" ht="25.5" x14ac:dyDescent="0.25">
      <c r="C608" s="57" t="s">
        <v>1365</v>
      </c>
      <c r="E608" s="58">
        <v>830</v>
      </c>
      <c r="G608" s="57" t="s">
        <v>514</v>
      </c>
      <c r="H608" s="57" t="s">
        <v>12</v>
      </c>
      <c r="I608" s="57">
        <v>100</v>
      </c>
      <c r="J608" s="57" t="s">
        <v>390</v>
      </c>
      <c r="K608" s="57">
        <v>22</v>
      </c>
      <c r="L608" s="39" t="s">
        <v>1496</v>
      </c>
      <c r="M608" s="39"/>
      <c r="N608" s="39" t="s">
        <v>1406</v>
      </c>
      <c r="P608" s="57" t="s">
        <v>52</v>
      </c>
      <c r="Q608" s="39" t="s">
        <v>1730</v>
      </c>
      <c r="R608" s="70" t="s">
        <v>1638</v>
      </c>
      <c r="T608" s="57" t="s">
        <v>64</v>
      </c>
      <c r="U608" s="39"/>
    </row>
    <row r="609" spans="3:22" ht="25.5" x14ac:dyDescent="0.25">
      <c r="C609" s="57" t="s">
        <v>1365</v>
      </c>
      <c r="E609" s="58">
        <v>831</v>
      </c>
      <c r="G609" s="57" t="s">
        <v>514</v>
      </c>
      <c r="H609" s="57" t="s">
        <v>12</v>
      </c>
      <c r="I609" s="57">
        <v>100</v>
      </c>
      <c r="J609" s="57" t="s">
        <v>390</v>
      </c>
      <c r="K609" s="57">
        <v>24</v>
      </c>
      <c r="L609" s="39" t="s">
        <v>1496</v>
      </c>
      <c r="M609" s="39"/>
      <c r="N609" s="39" t="s">
        <v>1406</v>
      </c>
      <c r="Q609" s="39" t="s">
        <v>1760</v>
      </c>
      <c r="R609" s="70" t="s">
        <v>1638</v>
      </c>
      <c r="T609" s="57" t="s">
        <v>69</v>
      </c>
      <c r="U609" s="39"/>
      <c r="V609" s="57" t="s">
        <v>56</v>
      </c>
    </row>
    <row r="610" spans="3:22" ht="51" x14ac:dyDescent="0.25">
      <c r="C610" s="57" t="s">
        <v>48</v>
      </c>
      <c r="E610" s="57">
        <v>924</v>
      </c>
      <c r="G610" s="57" t="s">
        <v>27</v>
      </c>
      <c r="H610" s="57" t="s">
        <v>12</v>
      </c>
      <c r="I610" s="57">
        <v>100</v>
      </c>
      <c r="J610" s="57" t="s">
        <v>390</v>
      </c>
      <c r="K610" s="57">
        <v>24</v>
      </c>
      <c r="L610" s="39" t="s">
        <v>251</v>
      </c>
      <c r="M610" s="39"/>
      <c r="N610" s="39" t="s">
        <v>252</v>
      </c>
      <c r="Q610" s="39" t="s">
        <v>1760</v>
      </c>
      <c r="R610" s="70"/>
      <c r="T610" s="57" t="s">
        <v>69</v>
      </c>
      <c r="U610" s="39" t="s">
        <v>1753</v>
      </c>
      <c r="V610" s="57" t="s">
        <v>56</v>
      </c>
    </row>
    <row r="611" spans="3:22" x14ac:dyDescent="0.25">
      <c r="C611" s="57" t="s">
        <v>742</v>
      </c>
      <c r="E611" s="58">
        <v>400</v>
      </c>
      <c r="G611" s="57" t="s">
        <v>743</v>
      </c>
      <c r="H611" s="57" t="s">
        <v>12</v>
      </c>
      <c r="I611" s="57">
        <v>100</v>
      </c>
      <c r="J611" s="57" t="s">
        <v>390</v>
      </c>
      <c r="K611" s="57" t="s">
        <v>785</v>
      </c>
      <c r="L611" s="39" t="s">
        <v>892</v>
      </c>
      <c r="M611" s="39"/>
      <c r="N611" s="39" t="s">
        <v>811</v>
      </c>
      <c r="R611" s="70" t="s">
        <v>1638</v>
      </c>
      <c r="T611" s="57" t="s">
        <v>69</v>
      </c>
      <c r="U611" s="39"/>
      <c r="V611" s="57" t="s">
        <v>56</v>
      </c>
    </row>
    <row r="612" spans="3:22" x14ac:dyDescent="0.25">
      <c r="C612" s="57" t="s">
        <v>742</v>
      </c>
      <c r="E612" s="58">
        <v>401</v>
      </c>
      <c r="G612" s="57" t="s">
        <v>743</v>
      </c>
      <c r="H612" s="57" t="s">
        <v>0</v>
      </c>
      <c r="I612" s="57">
        <v>101</v>
      </c>
      <c r="J612" s="57" t="s">
        <v>391</v>
      </c>
      <c r="K612" s="57">
        <v>5</v>
      </c>
      <c r="L612" s="39" t="s">
        <v>882</v>
      </c>
      <c r="M612" s="39"/>
      <c r="N612" s="39" t="s">
        <v>811</v>
      </c>
      <c r="P612" s="80" t="s">
        <v>49</v>
      </c>
      <c r="R612" s="70"/>
      <c r="T612" s="57" t="s">
        <v>64</v>
      </c>
      <c r="U612" s="39"/>
    </row>
    <row r="613" spans="3:22" ht="25.5" x14ac:dyDescent="0.25">
      <c r="C613" s="58" t="s">
        <v>368</v>
      </c>
      <c r="D613" s="58"/>
      <c r="E613" s="58">
        <v>170</v>
      </c>
      <c r="F613" s="58"/>
      <c r="G613" s="58" t="s">
        <v>369</v>
      </c>
      <c r="H613" s="58" t="s">
        <v>12</v>
      </c>
      <c r="I613" s="58">
        <v>101</v>
      </c>
      <c r="J613" s="58" t="s">
        <v>391</v>
      </c>
      <c r="K613" s="58">
        <v>15</v>
      </c>
      <c r="L613" s="39" t="s">
        <v>451</v>
      </c>
      <c r="M613" s="39"/>
      <c r="N613" s="39" t="s">
        <v>501</v>
      </c>
      <c r="O613" s="45"/>
      <c r="P613" s="57" t="s">
        <v>52</v>
      </c>
      <c r="Q613" s="39" t="s">
        <v>1730</v>
      </c>
      <c r="R613" s="70" t="s">
        <v>1638</v>
      </c>
      <c r="T613" s="57" t="s">
        <v>64</v>
      </c>
      <c r="U613" s="39"/>
    </row>
    <row r="614" spans="3:22" ht="25.5" x14ac:dyDescent="0.25">
      <c r="C614" s="57" t="s">
        <v>1365</v>
      </c>
      <c r="E614" s="58">
        <v>832</v>
      </c>
      <c r="G614" s="57" t="s">
        <v>514</v>
      </c>
      <c r="H614" s="57" t="s">
        <v>12</v>
      </c>
      <c r="I614" s="57">
        <v>101</v>
      </c>
      <c r="J614" s="57" t="s">
        <v>391</v>
      </c>
      <c r="K614" s="57">
        <v>15</v>
      </c>
      <c r="L614" s="39" t="s">
        <v>1496</v>
      </c>
      <c r="M614" s="39"/>
      <c r="N614" s="39" t="s">
        <v>1406</v>
      </c>
      <c r="P614" s="57" t="s">
        <v>52</v>
      </c>
      <c r="Q614" s="39" t="s">
        <v>1730</v>
      </c>
      <c r="R614" s="70" t="s">
        <v>1638</v>
      </c>
      <c r="T614" s="57" t="s">
        <v>64</v>
      </c>
      <c r="U614" s="39"/>
    </row>
    <row r="615" spans="3:22" ht="25.5" x14ac:dyDescent="0.25">
      <c r="C615" s="57" t="s">
        <v>1365</v>
      </c>
      <c r="E615" s="58">
        <v>833</v>
      </c>
      <c r="G615" s="57" t="s">
        <v>514</v>
      </c>
      <c r="H615" s="57" t="s">
        <v>12</v>
      </c>
      <c r="I615" s="57">
        <v>101</v>
      </c>
      <c r="J615" s="57" t="s">
        <v>391</v>
      </c>
      <c r="K615" s="57">
        <v>17</v>
      </c>
      <c r="L615" s="39" t="s">
        <v>1496</v>
      </c>
      <c r="M615" s="39"/>
      <c r="N615" s="39" t="s">
        <v>1406</v>
      </c>
      <c r="Q615" s="39" t="s">
        <v>1760</v>
      </c>
      <c r="R615" s="70" t="s">
        <v>1638</v>
      </c>
      <c r="T615" s="57" t="s">
        <v>69</v>
      </c>
      <c r="U615" s="39"/>
      <c r="V615" s="57" t="s">
        <v>56</v>
      </c>
    </row>
    <row r="616" spans="3:22" ht="51" x14ac:dyDescent="0.25">
      <c r="C616" s="57" t="s">
        <v>48</v>
      </c>
      <c r="E616" s="57">
        <v>920</v>
      </c>
      <c r="G616" s="57" t="s">
        <v>27</v>
      </c>
      <c r="H616" s="57" t="s">
        <v>12</v>
      </c>
      <c r="I616" s="57">
        <v>101</v>
      </c>
      <c r="J616" s="57" t="s">
        <v>391</v>
      </c>
      <c r="K616" s="57">
        <v>17</v>
      </c>
      <c r="L616" s="39" t="s">
        <v>254</v>
      </c>
      <c r="M616" s="39"/>
      <c r="N616" s="39" t="s">
        <v>255</v>
      </c>
      <c r="Q616" s="39" t="s">
        <v>1760</v>
      </c>
      <c r="R616" s="70"/>
      <c r="T616" s="57" t="s">
        <v>69</v>
      </c>
      <c r="U616" s="39" t="s">
        <v>1818</v>
      </c>
      <c r="V616" s="57" t="s">
        <v>56</v>
      </c>
    </row>
    <row r="617" spans="3:22" x14ac:dyDescent="0.25">
      <c r="C617" s="57" t="s">
        <v>742</v>
      </c>
      <c r="E617" s="58">
        <v>402</v>
      </c>
      <c r="G617" s="57" t="s">
        <v>743</v>
      </c>
      <c r="H617" s="57" t="s">
        <v>12</v>
      </c>
      <c r="I617" s="57">
        <v>101</v>
      </c>
      <c r="J617" s="57" t="s">
        <v>391</v>
      </c>
      <c r="K617" s="57" t="s">
        <v>786</v>
      </c>
      <c r="L617" s="39" t="s">
        <v>892</v>
      </c>
      <c r="M617" s="39"/>
      <c r="N617" s="39" t="s">
        <v>811</v>
      </c>
      <c r="R617" s="70" t="s">
        <v>1638</v>
      </c>
      <c r="T617" s="57" t="s">
        <v>69</v>
      </c>
      <c r="U617" s="39"/>
      <c r="V617" s="57" t="s">
        <v>56</v>
      </c>
    </row>
    <row r="618" spans="3:22" ht="25.5" x14ac:dyDescent="0.25">
      <c r="C618" s="57" t="s">
        <v>1365</v>
      </c>
      <c r="E618" s="58">
        <v>834</v>
      </c>
      <c r="G618" s="57" t="s">
        <v>514</v>
      </c>
      <c r="H618" s="57" t="s">
        <v>12</v>
      </c>
      <c r="I618" s="57">
        <v>102</v>
      </c>
      <c r="J618" s="57" t="s">
        <v>391</v>
      </c>
      <c r="K618" s="57">
        <v>4</v>
      </c>
      <c r="L618" s="39" t="s">
        <v>1496</v>
      </c>
      <c r="M618" s="39"/>
      <c r="N618" s="39" t="s">
        <v>1406</v>
      </c>
      <c r="P618" s="57" t="s">
        <v>52</v>
      </c>
      <c r="Q618" s="39" t="s">
        <v>1730</v>
      </c>
      <c r="R618" s="70" t="s">
        <v>1638</v>
      </c>
      <c r="T618" s="57" t="s">
        <v>64</v>
      </c>
      <c r="U618" s="39"/>
    </row>
    <row r="619" spans="3:22" ht="51" x14ac:dyDescent="0.25">
      <c r="C619" s="57" t="s">
        <v>742</v>
      </c>
      <c r="E619" s="58">
        <v>404</v>
      </c>
      <c r="G619" s="57" t="s">
        <v>743</v>
      </c>
      <c r="H619" s="57" t="s">
        <v>12</v>
      </c>
      <c r="I619" s="57">
        <v>102</v>
      </c>
      <c r="J619" s="57" t="s">
        <v>391</v>
      </c>
      <c r="K619" s="57">
        <v>12</v>
      </c>
      <c r="L619" s="39" t="s">
        <v>909</v>
      </c>
      <c r="M619" s="39"/>
      <c r="N619" s="39" t="s">
        <v>811</v>
      </c>
      <c r="R619" s="70" t="s">
        <v>1638</v>
      </c>
      <c r="T619" s="57" t="s">
        <v>69</v>
      </c>
      <c r="U619" s="39"/>
      <c r="V619" s="57" t="s">
        <v>56</v>
      </c>
    </row>
    <row r="620" spans="3:22" ht="25.5" x14ac:dyDescent="0.25">
      <c r="C620" s="57" t="s">
        <v>1365</v>
      </c>
      <c r="E620" s="58">
        <v>835</v>
      </c>
      <c r="G620" s="57" t="s">
        <v>514</v>
      </c>
      <c r="H620" s="57" t="s">
        <v>12</v>
      </c>
      <c r="I620" s="57">
        <v>102</v>
      </c>
      <c r="J620" s="57" t="s">
        <v>391</v>
      </c>
      <c r="K620" s="57">
        <v>13</v>
      </c>
      <c r="L620" s="39" t="s">
        <v>1496</v>
      </c>
      <c r="M620" s="39"/>
      <c r="N620" s="39" t="s">
        <v>1406</v>
      </c>
      <c r="Q620" s="39" t="s">
        <v>1760</v>
      </c>
      <c r="R620" s="70" t="s">
        <v>1638</v>
      </c>
      <c r="T620" s="57" t="s">
        <v>69</v>
      </c>
      <c r="U620" s="39"/>
      <c r="V620" s="57" t="s">
        <v>56</v>
      </c>
    </row>
    <row r="621" spans="3:22" ht="51" x14ac:dyDescent="0.25">
      <c r="C621" s="57" t="s">
        <v>48</v>
      </c>
      <c r="E621" s="57">
        <v>921</v>
      </c>
      <c r="G621" s="57" t="s">
        <v>27</v>
      </c>
      <c r="H621" s="57" t="s">
        <v>12</v>
      </c>
      <c r="I621" s="57">
        <v>102</v>
      </c>
      <c r="J621" s="57" t="s">
        <v>391</v>
      </c>
      <c r="K621" s="57">
        <v>13</v>
      </c>
      <c r="L621" s="39" t="s">
        <v>254</v>
      </c>
      <c r="M621" s="39"/>
      <c r="N621" s="39" t="s">
        <v>255</v>
      </c>
      <c r="Q621" s="39" t="s">
        <v>1760</v>
      </c>
      <c r="R621" s="70"/>
      <c r="T621" s="57" t="s">
        <v>69</v>
      </c>
      <c r="U621" s="39" t="s">
        <v>1818</v>
      </c>
      <c r="V621" s="57" t="s">
        <v>56</v>
      </c>
    </row>
    <row r="622" spans="3:22" ht="38.25" x14ac:dyDescent="0.25">
      <c r="C622" s="57" t="s">
        <v>10</v>
      </c>
      <c r="E622" s="58">
        <v>30</v>
      </c>
      <c r="G622" s="57" t="s">
        <v>11</v>
      </c>
      <c r="H622" s="57" t="s">
        <v>12</v>
      </c>
      <c r="I622" s="57">
        <v>102</v>
      </c>
      <c r="J622" s="59" t="s">
        <v>109</v>
      </c>
      <c r="K622" s="57">
        <v>18</v>
      </c>
      <c r="L622" s="39" t="s">
        <v>167</v>
      </c>
      <c r="M622" s="39"/>
      <c r="N622" s="39" t="s">
        <v>13</v>
      </c>
      <c r="Q622" s="39" t="s">
        <v>1760</v>
      </c>
      <c r="R622" s="70" t="s">
        <v>1638</v>
      </c>
      <c r="T622" s="57" t="s">
        <v>69</v>
      </c>
      <c r="U622" s="39"/>
      <c r="V622" s="57" t="s">
        <v>56</v>
      </c>
    </row>
    <row r="623" spans="3:22" ht="76.5" x14ac:dyDescent="0.25">
      <c r="C623" s="57" t="s">
        <v>47</v>
      </c>
      <c r="E623" s="58">
        <v>284</v>
      </c>
      <c r="G623" s="57" t="s">
        <v>710</v>
      </c>
      <c r="H623" s="57" t="s">
        <v>12</v>
      </c>
      <c r="I623" s="57">
        <v>102</v>
      </c>
      <c r="J623" s="57" t="s">
        <v>109</v>
      </c>
      <c r="K623" s="57">
        <v>18</v>
      </c>
      <c r="L623" s="39" t="s">
        <v>725</v>
      </c>
      <c r="M623" s="39"/>
      <c r="N623" s="39" t="s">
        <v>714</v>
      </c>
      <c r="R623" s="70" t="s">
        <v>1638</v>
      </c>
      <c r="T623" s="57" t="s">
        <v>69</v>
      </c>
      <c r="U623" s="39"/>
      <c r="V623" s="57" t="s">
        <v>56</v>
      </c>
    </row>
    <row r="624" spans="3:22" ht="25.5" x14ac:dyDescent="0.25">
      <c r="C624" s="57" t="s">
        <v>1365</v>
      </c>
      <c r="E624" s="58">
        <v>836</v>
      </c>
      <c r="G624" s="57" t="s">
        <v>514</v>
      </c>
      <c r="H624" s="57" t="s">
        <v>12</v>
      </c>
      <c r="I624" s="57">
        <v>102</v>
      </c>
      <c r="J624" s="57" t="s">
        <v>109</v>
      </c>
      <c r="K624" s="57">
        <v>18</v>
      </c>
      <c r="L624" s="39" t="s">
        <v>1527</v>
      </c>
      <c r="M624" s="39"/>
      <c r="Q624" s="39" t="s">
        <v>1760</v>
      </c>
      <c r="R624" s="70" t="s">
        <v>1638</v>
      </c>
      <c r="T624" s="57" t="s">
        <v>69</v>
      </c>
      <c r="U624" s="39"/>
      <c r="V624" s="57" t="s">
        <v>56</v>
      </c>
    </row>
    <row r="625" spans="3:22" x14ac:dyDescent="0.25">
      <c r="C625" s="57" t="s">
        <v>742</v>
      </c>
      <c r="E625" s="58">
        <v>403</v>
      </c>
      <c r="G625" s="57" t="s">
        <v>743</v>
      </c>
      <c r="H625" s="57" t="s">
        <v>12</v>
      </c>
      <c r="I625" s="57">
        <v>102</v>
      </c>
      <c r="J625" s="57" t="s">
        <v>391</v>
      </c>
      <c r="K625" s="57" t="s">
        <v>787</v>
      </c>
      <c r="L625" s="39" t="s">
        <v>892</v>
      </c>
      <c r="M625" s="39"/>
      <c r="N625" s="39" t="s">
        <v>811</v>
      </c>
      <c r="R625" s="70" t="s">
        <v>1638</v>
      </c>
      <c r="T625" s="57" t="s">
        <v>69</v>
      </c>
      <c r="U625" s="39"/>
      <c r="V625" s="57" t="s">
        <v>56</v>
      </c>
    </row>
    <row r="626" spans="3:22" ht="25.5" x14ac:dyDescent="0.25">
      <c r="C626" s="57" t="s">
        <v>10</v>
      </c>
      <c r="D626" s="58"/>
      <c r="E626" s="58">
        <v>31</v>
      </c>
      <c r="F626" s="58"/>
      <c r="G626" s="57" t="s">
        <v>11</v>
      </c>
      <c r="H626" s="57" t="s">
        <v>0</v>
      </c>
      <c r="I626" s="57">
        <v>103</v>
      </c>
      <c r="J626" s="59" t="s">
        <v>109</v>
      </c>
      <c r="K626" s="57">
        <v>1</v>
      </c>
      <c r="L626" s="39" t="s">
        <v>168</v>
      </c>
      <c r="M626" s="39"/>
      <c r="N626" s="39" t="s">
        <v>13</v>
      </c>
      <c r="O626" s="45"/>
      <c r="P626" s="80" t="s">
        <v>49</v>
      </c>
      <c r="Q626" s="48"/>
      <c r="R626" s="70"/>
      <c r="T626" s="57" t="s">
        <v>64</v>
      </c>
      <c r="U626" s="39"/>
    </row>
    <row r="627" spans="3:22" ht="25.5" x14ac:dyDescent="0.25">
      <c r="C627" s="57" t="s">
        <v>48</v>
      </c>
      <c r="E627" s="58">
        <v>61</v>
      </c>
      <c r="G627" s="57" t="s">
        <v>27</v>
      </c>
      <c r="H627" s="57" t="s">
        <v>12</v>
      </c>
      <c r="I627" s="57">
        <v>103</v>
      </c>
      <c r="J627" s="57" t="s">
        <v>109</v>
      </c>
      <c r="K627" s="57">
        <v>1</v>
      </c>
      <c r="L627" s="39" t="s">
        <v>233</v>
      </c>
      <c r="M627" s="39"/>
      <c r="N627" s="39" t="s">
        <v>234</v>
      </c>
      <c r="Q627" s="39" t="s">
        <v>1760</v>
      </c>
      <c r="R627" s="70"/>
      <c r="T627" s="57" t="s">
        <v>69</v>
      </c>
      <c r="U627" s="39" t="s">
        <v>1818</v>
      </c>
      <c r="V627" s="57" t="s">
        <v>56</v>
      </c>
    </row>
    <row r="628" spans="3:22" ht="76.5" x14ac:dyDescent="0.25">
      <c r="C628" s="57" t="s">
        <v>39</v>
      </c>
      <c r="D628" s="58"/>
      <c r="E628" s="58">
        <v>90</v>
      </c>
      <c r="F628" s="58"/>
      <c r="G628" s="57" t="s">
        <v>40</v>
      </c>
      <c r="H628" s="57" t="s">
        <v>12</v>
      </c>
      <c r="I628" s="57">
        <v>103</v>
      </c>
      <c r="J628" s="59" t="s">
        <v>109</v>
      </c>
      <c r="K628" s="57">
        <v>1</v>
      </c>
      <c r="L628" s="39" t="s">
        <v>316</v>
      </c>
      <c r="M628" s="39"/>
      <c r="N628" s="39" t="s">
        <v>317</v>
      </c>
      <c r="R628" s="70" t="s">
        <v>1638</v>
      </c>
      <c r="T628" s="57" t="s">
        <v>69</v>
      </c>
      <c r="U628" s="39"/>
      <c r="V628" s="57" t="s">
        <v>81</v>
      </c>
    </row>
    <row r="629" spans="3:22" ht="51" x14ac:dyDescent="0.25">
      <c r="C629" s="57" t="s">
        <v>39</v>
      </c>
      <c r="E629" s="58">
        <v>91</v>
      </c>
      <c r="G629" s="57" t="s">
        <v>40</v>
      </c>
      <c r="H629" s="57" t="s">
        <v>12</v>
      </c>
      <c r="I629" s="57">
        <v>103</v>
      </c>
      <c r="J629" s="57" t="s">
        <v>109</v>
      </c>
      <c r="K629" s="57">
        <v>1</v>
      </c>
      <c r="L629" s="39" t="s">
        <v>318</v>
      </c>
      <c r="M629" s="39"/>
      <c r="N629" s="39" t="s">
        <v>319</v>
      </c>
      <c r="P629" s="63"/>
      <c r="R629" s="70" t="s">
        <v>1638</v>
      </c>
      <c r="T629" s="57" t="s">
        <v>69</v>
      </c>
      <c r="U629" s="39"/>
      <c r="V629" s="57" t="s">
        <v>81</v>
      </c>
    </row>
    <row r="630" spans="3:22" ht="51" x14ac:dyDescent="0.25">
      <c r="C630" s="57" t="s">
        <v>986</v>
      </c>
      <c r="E630" s="58">
        <v>521</v>
      </c>
      <c r="G630" s="57" t="s">
        <v>987</v>
      </c>
      <c r="H630" s="57" t="s">
        <v>12</v>
      </c>
      <c r="I630" s="57">
        <v>103</v>
      </c>
      <c r="J630" s="57" t="s">
        <v>109</v>
      </c>
      <c r="K630" s="57">
        <v>1</v>
      </c>
      <c r="L630" s="39" t="s">
        <v>1067</v>
      </c>
      <c r="M630" s="39"/>
      <c r="N630" s="39" t="s">
        <v>1026</v>
      </c>
      <c r="R630" s="70" t="s">
        <v>1638</v>
      </c>
      <c r="T630" s="57" t="s">
        <v>69</v>
      </c>
      <c r="U630" s="39"/>
      <c r="V630" s="57" t="s">
        <v>56</v>
      </c>
    </row>
    <row r="631" spans="3:22" ht="38.25" x14ac:dyDescent="0.25">
      <c r="C631" s="57" t="s">
        <v>1365</v>
      </c>
      <c r="E631" s="58">
        <v>837</v>
      </c>
      <c r="G631" s="57" t="s">
        <v>514</v>
      </c>
      <c r="H631" s="57" t="s">
        <v>12</v>
      </c>
      <c r="I631" s="57">
        <v>103</v>
      </c>
      <c r="J631" s="57" t="s">
        <v>109</v>
      </c>
      <c r="K631" s="57">
        <v>1</v>
      </c>
      <c r="L631" s="39" t="s">
        <v>1528</v>
      </c>
      <c r="M631" s="39"/>
      <c r="R631" s="70" t="s">
        <v>1638</v>
      </c>
      <c r="T631" s="57" t="s">
        <v>69</v>
      </c>
      <c r="U631" s="39"/>
      <c r="V631" s="57" t="s">
        <v>56</v>
      </c>
    </row>
    <row r="632" spans="3:22" ht="38.25" x14ac:dyDescent="0.25">
      <c r="C632" s="57" t="s">
        <v>1365</v>
      </c>
      <c r="E632" s="58">
        <v>838</v>
      </c>
      <c r="G632" s="57" t="s">
        <v>514</v>
      </c>
      <c r="H632" s="57" t="s">
        <v>12</v>
      </c>
      <c r="I632" s="57">
        <v>103</v>
      </c>
      <c r="J632" s="57" t="s">
        <v>109</v>
      </c>
      <c r="K632" s="57">
        <v>1</v>
      </c>
      <c r="L632" s="39" t="s">
        <v>1529</v>
      </c>
      <c r="M632" s="39"/>
      <c r="N632" s="39" t="s">
        <v>1432</v>
      </c>
      <c r="P632" s="80" t="s">
        <v>49</v>
      </c>
      <c r="Q632" s="39" t="s">
        <v>1715</v>
      </c>
      <c r="R632" s="70" t="s">
        <v>1638</v>
      </c>
      <c r="T632" s="57" t="s">
        <v>64</v>
      </c>
      <c r="U632" s="39"/>
    </row>
    <row r="633" spans="3:22" ht="51" x14ac:dyDescent="0.25">
      <c r="C633" s="57" t="s">
        <v>1365</v>
      </c>
      <c r="E633" s="58">
        <v>839</v>
      </c>
      <c r="G633" s="57" t="s">
        <v>514</v>
      </c>
      <c r="H633" s="57" t="s">
        <v>12</v>
      </c>
      <c r="I633" s="57">
        <v>104</v>
      </c>
      <c r="J633" s="57" t="s">
        <v>1373</v>
      </c>
      <c r="K633" s="57">
        <v>3</v>
      </c>
      <c r="L633" s="39" t="s">
        <v>1530</v>
      </c>
      <c r="M633" s="39"/>
      <c r="R633" s="70" t="s">
        <v>1638</v>
      </c>
      <c r="T633" s="57" t="s">
        <v>69</v>
      </c>
      <c r="U633" s="39"/>
      <c r="V633" s="57" t="s">
        <v>1728</v>
      </c>
    </row>
    <row r="634" spans="3:22" ht="38.25" x14ac:dyDescent="0.25">
      <c r="C634" s="57" t="s">
        <v>39</v>
      </c>
      <c r="D634" s="58"/>
      <c r="E634" s="58">
        <v>92</v>
      </c>
      <c r="F634" s="58"/>
      <c r="G634" s="57" t="s">
        <v>40</v>
      </c>
      <c r="H634" s="57" t="s">
        <v>12</v>
      </c>
      <c r="I634" s="57">
        <v>104</v>
      </c>
      <c r="J634" s="57" t="s">
        <v>273</v>
      </c>
      <c r="K634" s="57">
        <v>6</v>
      </c>
      <c r="L634" s="39" t="s">
        <v>320</v>
      </c>
      <c r="M634" s="39"/>
      <c r="N634" s="39" t="s">
        <v>321</v>
      </c>
      <c r="R634" s="70" t="s">
        <v>1638</v>
      </c>
      <c r="T634" s="57" t="s">
        <v>69</v>
      </c>
      <c r="U634" s="39"/>
      <c r="V634" s="57" t="s">
        <v>1728</v>
      </c>
    </row>
    <row r="635" spans="3:22" ht="51" x14ac:dyDescent="0.25">
      <c r="C635" s="57" t="s">
        <v>513</v>
      </c>
      <c r="E635" s="58">
        <v>215</v>
      </c>
      <c r="G635" s="57" t="s">
        <v>514</v>
      </c>
      <c r="H635" s="57" t="s">
        <v>12</v>
      </c>
      <c r="I635" s="57">
        <v>104</v>
      </c>
      <c r="J635" s="57" t="s">
        <v>273</v>
      </c>
      <c r="K635" s="57">
        <v>16</v>
      </c>
      <c r="L635" s="39" t="s">
        <v>566</v>
      </c>
      <c r="M635" s="39"/>
      <c r="N635" s="39" t="s">
        <v>627</v>
      </c>
      <c r="R635" s="70" t="s">
        <v>1638</v>
      </c>
      <c r="T635" s="57" t="s">
        <v>69</v>
      </c>
      <c r="U635" s="39"/>
      <c r="V635" s="57" t="s">
        <v>1728</v>
      </c>
    </row>
    <row r="636" spans="3:22" ht="51" x14ac:dyDescent="0.25">
      <c r="C636" s="57" t="s">
        <v>1365</v>
      </c>
      <c r="E636" s="58">
        <v>840</v>
      </c>
      <c r="G636" s="57" t="s">
        <v>514</v>
      </c>
      <c r="H636" s="57" t="s">
        <v>12</v>
      </c>
      <c r="I636" s="57">
        <v>104</v>
      </c>
      <c r="J636" s="57" t="s">
        <v>273</v>
      </c>
      <c r="K636" s="57">
        <v>16</v>
      </c>
      <c r="L636" s="39" t="s">
        <v>1531</v>
      </c>
      <c r="M636" s="39"/>
      <c r="R636" s="70" t="s">
        <v>1638</v>
      </c>
      <c r="T636" s="57" t="s">
        <v>69</v>
      </c>
      <c r="U636" s="39"/>
      <c r="V636" s="57" t="s">
        <v>1728</v>
      </c>
    </row>
    <row r="637" spans="3:22" ht="51" x14ac:dyDescent="0.25">
      <c r="C637" s="57" t="s">
        <v>513</v>
      </c>
      <c r="E637" s="58">
        <v>216</v>
      </c>
      <c r="G637" s="57" t="s">
        <v>514</v>
      </c>
      <c r="H637" s="57" t="s">
        <v>12</v>
      </c>
      <c r="I637" s="57">
        <v>104</v>
      </c>
      <c r="J637" s="57" t="s">
        <v>273</v>
      </c>
      <c r="K637" s="57">
        <v>17.100000000000001</v>
      </c>
      <c r="L637" s="39" t="s">
        <v>567</v>
      </c>
      <c r="M637" s="39"/>
      <c r="N637" s="39" t="s">
        <v>628</v>
      </c>
      <c r="R637" s="70" t="s">
        <v>1638</v>
      </c>
      <c r="T637" s="57" t="s">
        <v>69</v>
      </c>
      <c r="U637" s="39"/>
      <c r="V637" s="57" t="s">
        <v>1728</v>
      </c>
    </row>
    <row r="638" spans="3:22" x14ac:dyDescent="0.25">
      <c r="C638" s="57" t="s">
        <v>513</v>
      </c>
      <c r="E638" s="58">
        <v>217</v>
      </c>
      <c r="G638" s="57" t="s">
        <v>514</v>
      </c>
      <c r="H638" s="57" t="s">
        <v>12</v>
      </c>
      <c r="I638" s="57">
        <v>104</v>
      </c>
      <c r="J638" s="57" t="s">
        <v>273</v>
      </c>
      <c r="K638" s="57">
        <v>17.2</v>
      </c>
      <c r="L638" s="39" t="s">
        <v>568</v>
      </c>
      <c r="M638" s="39"/>
      <c r="N638" s="39" t="s">
        <v>629</v>
      </c>
      <c r="R638" s="70" t="s">
        <v>1638</v>
      </c>
      <c r="T638" s="57" t="s">
        <v>69</v>
      </c>
      <c r="U638" s="39"/>
      <c r="V638" s="57" t="s">
        <v>1728</v>
      </c>
    </row>
    <row r="639" spans="3:22" ht="76.5" x14ac:dyDescent="0.25">
      <c r="C639" s="57" t="s">
        <v>513</v>
      </c>
      <c r="E639" s="58">
        <v>218</v>
      </c>
      <c r="G639" s="57" t="s">
        <v>514</v>
      </c>
      <c r="H639" s="57" t="s">
        <v>12</v>
      </c>
      <c r="I639" s="57">
        <v>104</v>
      </c>
      <c r="J639" s="57" t="s">
        <v>273</v>
      </c>
      <c r="K639" s="57">
        <v>17.3</v>
      </c>
      <c r="L639" s="39" t="s">
        <v>569</v>
      </c>
      <c r="M639" s="39"/>
      <c r="N639" s="39" t="s">
        <v>630</v>
      </c>
      <c r="R639" s="70" t="s">
        <v>1638</v>
      </c>
      <c r="T639" s="57" t="s">
        <v>69</v>
      </c>
      <c r="U639" s="39"/>
      <c r="V639" s="57" t="s">
        <v>1728</v>
      </c>
    </row>
    <row r="640" spans="3:22" x14ac:dyDescent="0.25">
      <c r="C640" s="57" t="s">
        <v>1365</v>
      </c>
      <c r="E640" s="58">
        <v>841</v>
      </c>
      <c r="G640" s="57" t="s">
        <v>514</v>
      </c>
      <c r="H640" s="57" t="s">
        <v>12</v>
      </c>
      <c r="I640" s="57">
        <v>105</v>
      </c>
      <c r="J640" s="57" t="s">
        <v>1374</v>
      </c>
      <c r="K640" s="57">
        <v>2</v>
      </c>
      <c r="L640" s="39" t="s">
        <v>1532</v>
      </c>
      <c r="M640" s="39"/>
      <c r="R640" s="70" t="s">
        <v>1638</v>
      </c>
      <c r="T640" s="57" t="s">
        <v>69</v>
      </c>
      <c r="U640" s="39"/>
      <c r="V640" s="57" t="s">
        <v>1728</v>
      </c>
    </row>
    <row r="641" spans="3:22" ht="25.5" x14ac:dyDescent="0.25">
      <c r="C641" s="57" t="s">
        <v>1365</v>
      </c>
      <c r="E641" s="58">
        <v>843</v>
      </c>
      <c r="G641" s="57" t="s">
        <v>514</v>
      </c>
      <c r="H641" s="57" t="s">
        <v>12</v>
      </c>
      <c r="I641" s="57">
        <v>105</v>
      </c>
      <c r="J641" s="57" t="s">
        <v>1374</v>
      </c>
      <c r="K641" s="57">
        <v>2</v>
      </c>
      <c r="L641" s="39" t="s">
        <v>1533</v>
      </c>
      <c r="M641" s="39"/>
      <c r="R641" s="70" t="s">
        <v>1638</v>
      </c>
      <c r="T641" s="57" t="s">
        <v>69</v>
      </c>
      <c r="U641" s="39"/>
      <c r="V641" s="57" t="s">
        <v>1728</v>
      </c>
    </row>
    <row r="642" spans="3:22" ht="25.5" x14ac:dyDescent="0.25">
      <c r="C642" s="57" t="s">
        <v>39</v>
      </c>
      <c r="D642" s="58"/>
      <c r="E642" s="58">
        <v>93</v>
      </c>
      <c r="F642" s="58"/>
      <c r="G642" s="57" t="s">
        <v>40</v>
      </c>
      <c r="H642" s="57" t="s">
        <v>12</v>
      </c>
      <c r="I642" s="57">
        <v>105</v>
      </c>
      <c r="J642" s="59" t="s">
        <v>274</v>
      </c>
      <c r="K642" s="57">
        <v>7</v>
      </c>
      <c r="L642" s="39" t="s">
        <v>322</v>
      </c>
      <c r="M642" s="39"/>
      <c r="N642" s="39" t="s">
        <v>323</v>
      </c>
      <c r="R642" s="70" t="s">
        <v>1638</v>
      </c>
      <c r="T642" s="57" t="s">
        <v>69</v>
      </c>
      <c r="U642" s="39"/>
      <c r="V642" s="57" t="s">
        <v>1728</v>
      </c>
    </row>
    <row r="643" spans="3:22" ht="38.25" x14ac:dyDescent="0.25">
      <c r="C643" s="57" t="s">
        <v>32</v>
      </c>
      <c r="E643" s="58">
        <v>476</v>
      </c>
      <c r="G643" s="57" t="s">
        <v>27</v>
      </c>
      <c r="H643" s="57" t="s">
        <v>0</v>
      </c>
      <c r="I643" s="57">
        <v>105</v>
      </c>
      <c r="J643" s="57" t="s">
        <v>977</v>
      </c>
      <c r="K643" s="57">
        <v>9</v>
      </c>
      <c r="L643" s="39" t="s">
        <v>982</v>
      </c>
      <c r="M643" s="39"/>
      <c r="N643" s="39" t="s">
        <v>981</v>
      </c>
      <c r="R643" s="70"/>
      <c r="T643" s="57" t="s">
        <v>69</v>
      </c>
      <c r="U643" s="39"/>
      <c r="V643" s="57" t="s">
        <v>51</v>
      </c>
    </row>
    <row r="644" spans="3:22" x14ac:dyDescent="0.25">
      <c r="C644" s="57" t="s">
        <v>1365</v>
      </c>
      <c r="E644" s="58">
        <v>842</v>
      </c>
      <c r="G644" s="57" t="s">
        <v>514</v>
      </c>
      <c r="H644" s="57" t="s">
        <v>0</v>
      </c>
      <c r="I644" s="57">
        <v>106</v>
      </c>
      <c r="J644" s="57" t="s">
        <v>661</v>
      </c>
      <c r="K644" s="57">
        <v>6</v>
      </c>
      <c r="L644" s="39" t="s">
        <v>1461</v>
      </c>
      <c r="M644" s="39"/>
      <c r="N644" s="39" t="s">
        <v>1433</v>
      </c>
      <c r="P644" s="80" t="s">
        <v>49</v>
      </c>
      <c r="R644" s="70"/>
      <c r="T644" s="57" t="s">
        <v>64</v>
      </c>
      <c r="U644" s="39"/>
    </row>
    <row r="645" spans="3:22" x14ac:dyDescent="0.25">
      <c r="C645" s="57" t="s">
        <v>659</v>
      </c>
      <c r="D645" s="58"/>
      <c r="E645" s="58">
        <v>252</v>
      </c>
      <c r="F645" s="58"/>
      <c r="G645" s="57" t="s">
        <v>660</v>
      </c>
      <c r="H645" s="57" t="s">
        <v>0</v>
      </c>
      <c r="I645" s="57">
        <v>106</v>
      </c>
      <c r="J645" s="59" t="s">
        <v>661</v>
      </c>
      <c r="K645" s="57">
        <v>9</v>
      </c>
      <c r="L645" s="39" t="s">
        <v>664</v>
      </c>
      <c r="M645" s="39"/>
      <c r="N645" s="39" t="s">
        <v>682</v>
      </c>
      <c r="P645" s="80" t="s">
        <v>49</v>
      </c>
      <c r="R645" s="70"/>
      <c r="T645" s="57" t="s">
        <v>64</v>
      </c>
      <c r="U645" s="39"/>
    </row>
    <row r="646" spans="3:22" x14ac:dyDescent="0.25">
      <c r="C646" s="57" t="s">
        <v>742</v>
      </c>
      <c r="E646" s="58">
        <v>406</v>
      </c>
      <c r="G646" s="57" t="s">
        <v>743</v>
      </c>
      <c r="H646" s="57" t="s">
        <v>0</v>
      </c>
      <c r="I646" s="57">
        <v>106</v>
      </c>
      <c r="J646" s="57" t="s">
        <v>661</v>
      </c>
      <c r="K646" s="57">
        <v>17</v>
      </c>
      <c r="L646" s="39" t="s">
        <v>911</v>
      </c>
      <c r="M646" s="39"/>
      <c r="N646" s="39" t="s">
        <v>811</v>
      </c>
      <c r="P646" s="80" t="s">
        <v>49</v>
      </c>
      <c r="R646" s="70"/>
      <c r="T646" s="57" t="s">
        <v>64</v>
      </c>
      <c r="U646" s="39"/>
    </row>
    <row r="647" spans="3:22" ht="51" x14ac:dyDescent="0.25">
      <c r="C647" s="57" t="s">
        <v>39</v>
      </c>
      <c r="E647" s="58">
        <v>94</v>
      </c>
      <c r="G647" s="57" t="s">
        <v>40</v>
      </c>
      <c r="H647" s="57" t="s">
        <v>12</v>
      </c>
      <c r="I647" s="57">
        <v>106</v>
      </c>
      <c r="J647" s="57" t="s">
        <v>275</v>
      </c>
      <c r="K647" s="57">
        <v>22</v>
      </c>
      <c r="L647" s="39" t="s">
        <v>324</v>
      </c>
      <c r="M647" s="39"/>
      <c r="N647" s="39" t="s">
        <v>325</v>
      </c>
      <c r="R647" s="70" t="s">
        <v>1639</v>
      </c>
      <c r="T647" s="57" t="s">
        <v>69</v>
      </c>
      <c r="U647" s="39"/>
      <c r="V647" s="57" t="s">
        <v>1727</v>
      </c>
    </row>
    <row r="648" spans="3:22" ht="25.5" x14ac:dyDescent="0.25">
      <c r="C648" s="57" t="s">
        <v>1365</v>
      </c>
      <c r="E648" s="58">
        <v>844</v>
      </c>
      <c r="G648" s="57" t="s">
        <v>514</v>
      </c>
      <c r="H648" s="57" t="s">
        <v>12</v>
      </c>
      <c r="I648" s="57">
        <v>106</v>
      </c>
      <c r="J648" s="57" t="s">
        <v>275</v>
      </c>
      <c r="K648" s="57">
        <v>29</v>
      </c>
      <c r="L648" s="39" t="s">
        <v>1534</v>
      </c>
      <c r="M648" s="39"/>
      <c r="N648" s="39" t="s">
        <v>1434</v>
      </c>
      <c r="R648" s="70" t="s">
        <v>1639</v>
      </c>
      <c r="T648" s="57" t="s">
        <v>69</v>
      </c>
      <c r="U648" s="39"/>
      <c r="V648" s="57" t="s">
        <v>1727</v>
      </c>
    </row>
    <row r="649" spans="3:22" ht="25.5" x14ac:dyDescent="0.25">
      <c r="C649" s="57" t="s">
        <v>742</v>
      </c>
      <c r="E649" s="58">
        <v>405</v>
      </c>
      <c r="G649" s="57" t="s">
        <v>743</v>
      </c>
      <c r="H649" s="57" t="s">
        <v>0</v>
      </c>
      <c r="I649" s="57">
        <v>106</v>
      </c>
      <c r="J649" s="57" t="s">
        <v>661</v>
      </c>
      <c r="K649" s="57" t="s">
        <v>788</v>
      </c>
      <c r="L649" s="39" t="s">
        <v>910</v>
      </c>
      <c r="M649" s="39"/>
      <c r="N649" s="39" t="s">
        <v>811</v>
      </c>
      <c r="P649" s="57" t="s">
        <v>52</v>
      </c>
      <c r="Q649" s="39" t="s">
        <v>1774</v>
      </c>
      <c r="R649" s="70"/>
      <c r="T649" s="57" t="s">
        <v>64</v>
      </c>
      <c r="U649" s="39"/>
    </row>
    <row r="650" spans="3:22" ht="178.5" x14ac:dyDescent="0.25">
      <c r="C650" s="57" t="s">
        <v>1125</v>
      </c>
      <c r="E650" s="58">
        <v>553</v>
      </c>
      <c r="G650" s="57" t="s">
        <v>1126</v>
      </c>
      <c r="H650" s="57" t="s">
        <v>12</v>
      </c>
      <c r="I650" s="57">
        <v>106</v>
      </c>
      <c r="J650" s="57" t="s">
        <v>275</v>
      </c>
      <c r="K650" s="57" t="s">
        <v>1127</v>
      </c>
      <c r="L650" s="39" t="s">
        <v>1141</v>
      </c>
      <c r="M650" s="39"/>
      <c r="N650" s="39" t="s">
        <v>1128</v>
      </c>
      <c r="R650" s="70" t="s">
        <v>1639</v>
      </c>
      <c r="T650" s="57" t="s">
        <v>69</v>
      </c>
      <c r="U650" s="39"/>
      <c r="V650" s="57" t="s">
        <v>1727</v>
      </c>
    </row>
    <row r="651" spans="3:22" ht="38.25" x14ac:dyDescent="0.25">
      <c r="C651" s="57" t="s">
        <v>742</v>
      </c>
      <c r="E651" s="58">
        <v>407</v>
      </c>
      <c r="G651" s="57" t="s">
        <v>743</v>
      </c>
      <c r="H651" s="57" t="s">
        <v>12</v>
      </c>
      <c r="I651" s="57">
        <v>107</v>
      </c>
      <c r="J651" s="57" t="s">
        <v>789</v>
      </c>
      <c r="K651" s="57">
        <v>1</v>
      </c>
      <c r="L651" s="39" t="s">
        <v>912</v>
      </c>
      <c r="M651" s="39"/>
      <c r="N651" s="39" t="s">
        <v>831</v>
      </c>
      <c r="R651" s="70" t="s">
        <v>1639</v>
      </c>
      <c r="T651" s="57" t="s">
        <v>69</v>
      </c>
      <c r="U651" s="39"/>
      <c r="V651" s="57" t="s">
        <v>1727</v>
      </c>
    </row>
    <row r="652" spans="3:22" ht="38.25" x14ac:dyDescent="0.25">
      <c r="C652" s="57" t="s">
        <v>1564</v>
      </c>
      <c r="E652" s="58">
        <v>884</v>
      </c>
      <c r="G652" s="57" t="s">
        <v>54</v>
      </c>
      <c r="H652" s="57" t="s">
        <v>12</v>
      </c>
      <c r="I652" s="57">
        <v>107</v>
      </c>
      <c r="J652" s="57" t="s">
        <v>789</v>
      </c>
      <c r="K652" s="57">
        <v>2</v>
      </c>
      <c r="L652" s="39" t="s">
        <v>1565</v>
      </c>
      <c r="M652" s="39"/>
      <c r="N652" s="39" t="s">
        <v>1566</v>
      </c>
      <c r="R652" s="70" t="s">
        <v>1639</v>
      </c>
      <c r="T652" s="57" t="s">
        <v>69</v>
      </c>
      <c r="U652" s="39"/>
      <c r="V652" s="57" t="s">
        <v>1727</v>
      </c>
    </row>
    <row r="653" spans="3:22" x14ac:dyDescent="0.25">
      <c r="C653" s="57" t="s">
        <v>1365</v>
      </c>
      <c r="E653" s="58">
        <v>845</v>
      </c>
      <c r="G653" s="57" t="s">
        <v>514</v>
      </c>
      <c r="H653" s="57" t="s">
        <v>0</v>
      </c>
      <c r="I653" s="57">
        <v>107</v>
      </c>
      <c r="J653" s="57" t="s">
        <v>789</v>
      </c>
      <c r="K653" s="57">
        <v>7</v>
      </c>
      <c r="L653" s="39" t="s">
        <v>1461</v>
      </c>
      <c r="M653" s="39"/>
      <c r="N653" s="39" t="s">
        <v>1435</v>
      </c>
      <c r="P653" s="80" t="s">
        <v>49</v>
      </c>
      <c r="R653" s="70"/>
      <c r="T653" s="57" t="s">
        <v>64</v>
      </c>
      <c r="U653" s="39"/>
    </row>
    <row r="654" spans="3:22" x14ac:dyDescent="0.25">
      <c r="C654" s="57" t="s">
        <v>742</v>
      </c>
      <c r="E654" s="58">
        <v>408</v>
      </c>
      <c r="G654" s="57" t="s">
        <v>743</v>
      </c>
      <c r="H654" s="57" t="s">
        <v>0</v>
      </c>
      <c r="I654" s="57">
        <v>107</v>
      </c>
      <c r="J654" s="57" t="s">
        <v>790</v>
      </c>
      <c r="K654" s="57">
        <v>17</v>
      </c>
      <c r="L654" s="39" t="s">
        <v>913</v>
      </c>
      <c r="M654" s="39"/>
      <c r="N654" s="39" t="s">
        <v>832</v>
      </c>
      <c r="P654" s="80" t="s">
        <v>49</v>
      </c>
      <c r="R654" s="70"/>
      <c r="T654" s="57" t="s">
        <v>64</v>
      </c>
      <c r="U654" s="39"/>
    </row>
    <row r="655" spans="3:22" ht="51" x14ac:dyDescent="0.25">
      <c r="C655" s="57" t="s">
        <v>1125</v>
      </c>
      <c r="E655" s="58">
        <v>557</v>
      </c>
      <c r="G655" s="57" t="s">
        <v>1126</v>
      </c>
      <c r="H655" s="57" t="s">
        <v>0</v>
      </c>
      <c r="I655" s="57">
        <v>107</v>
      </c>
      <c r="J655" s="57" t="s">
        <v>790</v>
      </c>
      <c r="K655" s="57">
        <v>17</v>
      </c>
      <c r="L655" s="39" t="s">
        <v>1145</v>
      </c>
      <c r="M655" s="39"/>
      <c r="N655" s="39" t="s">
        <v>1132</v>
      </c>
      <c r="P655" s="80" t="s">
        <v>49</v>
      </c>
      <c r="R655" s="70"/>
      <c r="T655" s="57" t="s">
        <v>64</v>
      </c>
      <c r="U655" s="39"/>
    </row>
    <row r="656" spans="3:22" ht="38.25" x14ac:dyDescent="0.25">
      <c r="C656" s="57" t="s">
        <v>1167</v>
      </c>
      <c r="E656" s="58">
        <v>656</v>
      </c>
      <c r="G656" s="57" t="s">
        <v>743</v>
      </c>
      <c r="H656" s="57" t="s">
        <v>12</v>
      </c>
      <c r="I656" s="57">
        <v>108</v>
      </c>
      <c r="J656" s="57" t="s">
        <v>1178</v>
      </c>
      <c r="K656" s="57">
        <v>5</v>
      </c>
      <c r="L656" s="39" t="s">
        <v>1339</v>
      </c>
      <c r="M656" s="39"/>
      <c r="N656" s="39" t="s">
        <v>1244</v>
      </c>
      <c r="R656" s="70" t="s">
        <v>1639</v>
      </c>
      <c r="T656" s="57" t="s">
        <v>69</v>
      </c>
      <c r="U656" s="39"/>
      <c r="V656" s="57" t="s">
        <v>1727</v>
      </c>
    </row>
    <row r="657" spans="3:22" ht="25.5" x14ac:dyDescent="0.25">
      <c r="C657" s="57" t="s">
        <v>1167</v>
      </c>
      <c r="E657" s="58">
        <v>657</v>
      </c>
      <c r="G657" s="57" t="s">
        <v>743</v>
      </c>
      <c r="H657" s="57" t="s">
        <v>12</v>
      </c>
      <c r="I657" s="57">
        <v>108</v>
      </c>
      <c r="J657" s="57" t="s">
        <v>1178</v>
      </c>
      <c r="K657" s="57">
        <v>12</v>
      </c>
      <c r="L657" s="39" t="s">
        <v>1340</v>
      </c>
      <c r="M657" s="39"/>
      <c r="N657" s="39" t="s">
        <v>1245</v>
      </c>
      <c r="P657" s="57" t="s">
        <v>52</v>
      </c>
      <c r="Q657" s="39" t="s">
        <v>1714</v>
      </c>
      <c r="R657" s="70" t="s">
        <v>1639</v>
      </c>
      <c r="T657" s="57" t="s">
        <v>64</v>
      </c>
      <c r="U657" s="39"/>
    </row>
    <row r="658" spans="3:22" ht="25.5" x14ac:dyDescent="0.25">
      <c r="C658" s="57" t="s">
        <v>48</v>
      </c>
      <c r="E658" s="58">
        <v>68</v>
      </c>
      <c r="G658" s="57" t="s">
        <v>27</v>
      </c>
      <c r="H658" s="57" t="s">
        <v>12</v>
      </c>
      <c r="I658" s="57">
        <v>108</v>
      </c>
      <c r="J658" s="57" t="s">
        <v>256</v>
      </c>
      <c r="K658" s="57">
        <v>12</v>
      </c>
      <c r="L658" s="39" t="s">
        <v>257</v>
      </c>
      <c r="M658" s="39"/>
      <c r="N658" s="39" t="s">
        <v>258</v>
      </c>
      <c r="P658" s="57" t="s">
        <v>52</v>
      </c>
      <c r="Q658" s="39" t="s">
        <v>1714</v>
      </c>
      <c r="R658" s="70" t="s">
        <v>1639</v>
      </c>
      <c r="S658" s="39"/>
      <c r="T658" s="57" t="s">
        <v>64</v>
      </c>
      <c r="U658" s="39"/>
    </row>
    <row r="659" spans="3:22" ht="38.25" x14ac:dyDescent="0.25">
      <c r="C659" s="57" t="s">
        <v>39</v>
      </c>
      <c r="E659" s="58">
        <v>95</v>
      </c>
      <c r="G659" s="57" t="s">
        <v>40</v>
      </c>
      <c r="H659" s="57" t="s">
        <v>0</v>
      </c>
      <c r="I659" s="57">
        <v>108</v>
      </c>
      <c r="J659" s="57" t="s">
        <v>256</v>
      </c>
      <c r="K659" s="57">
        <v>12</v>
      </c>
      <c r="L659" s="39" t="s">
        <v>326</v>
      </c>
      <c r="M659" s="39"/>
      <c r="N659" s="39" t="s">
        <v>327</v>
      </c>
      <c r="P659" s="57" t="s">
        <v>52</v>
      </c>
      <c r="Q659" s="39" t="s">
        <v>1714</v>
      </c>
      <c r="R659" s="70"/>
      <c r="T659" s="57" t="s">
        <v>64</v>
      </c>
      <c r="U659" s="39"/>
    </row>
    <row r="660" spans="3:22" ht="25.5" x14ac:dyDescent="0.25">
      <c r="C660" s="57" t="s">
        <v>368</v>
      </c>
      <c r="E660" s="58">
        <v>162</v>
      </c>
      <c r="G660" s="57" t="s">
        <v>369</v>
      </c>
      <c r="H660" s="57" t="s">
        <v>12</v>
      </c>
      <c r="I660" s="57">
        <v>108</v>
      </c>
      <c r="J660" s="57" t="s">
        <v>256</v>
      </c>
      <c r="K660" s="57">
        <v>12</v>
      </c>
      <c r="L660" s="39" t="s">
        <v>445</v>
      </c>
      <c r="M660" s="39"/>
      <c r="N660" s="39" t="s">
        <v>498</v>
      </c>
      <c r="P660" s="57" t="s">
        <v>52</v>
      </c>
      <c r="Q660" s="39" t="s">
        <v>1714</v>
      </c>
      <c r="R660" s="70" t="s">
        <v>1639</v>
      </c>
      <c r="T660" s="57" t="s">
        <v>64</v>
      </c>
      <c r="U660" s="39"/>
    </row>
    <row r="661" spans="3:22" ht="25.5" x14ac:dyDescent="0.25">
      <c r="C661" s="57" t="s">
        <v>513</v>
      </c>
      <c r="E661" s="58">
        <v>219</v>
      </c>
      <c r="G661" s="57" t="s">
        <v>514</v>
      </c>
      <c r="H661" s="57" t="s">
        <v>12</v>
      </c>
      <c r="I661" s="57">
        <v>108</v>
      </c>
      <c r="J661" s="57" t="s">
        <v>256</v>
      </c>
      <c r="K661" s="57">
        <v>12</v>
      </c>
      <c r="L661" s="39" t="s">
        <v>570</v>
      </c>
      <c r="M661" s="39"/>
      <c r="N661" s="39" t="s">
        <v>631</v>
      </c>
      <c r="P661" s="57" t="s">
        <v>52</v>
      </c>
      <c r="Q661" s="39" t="s">
        <v>1714</v>
      </c>
      <c r="R661" s="70" t="s">
        <v>1639</v>
      </c>
      <c r="T661" s="57" t="s">
        <v>64</v>
      </c>
      <c r="U661" s="39"/>
    </row>
    <row r="662" spans="3:22" ht="25.5" x14ac:dyDescent="0.25">
      <c r="C662" s="57" t="s">
        <v>742</v>
      </c>
      <c r="E662" s="58">
        <v>409</v>
      </c>
      <c r="G662" s="57" t="s">
        <v>743</v>
      </c>
      <c r="H662" s="57" t="s">
        <v>12</v>
      </c>
      <c r="I662" s="57">
        <v>108</v>
      </c>
      <c r="J662" s="57" t="s">
        <v>256</v>
      </c>
      <c r="K662" s="57">
        <v>12</v>
      </c>
      <c r="L662" s="39" t="s">
        <v>914</v>
      </c>
      <c r="M662" s="39"/>
      <c r="N662" s="39" t="s">
        <v>833</v>
      </c>
      <c r="P662" s="57" t="s">
        <v>52</v>
      </c>
      <c r="Q662" s="39" t="s">
        <v>1714</v>
      </c>
      <c r="R662" s="70" t="s">
        <v>1639</v>
      </c>
      <c r="T662" s="57" t="s">
        <v>64</v>
      </c>
      <c r="U662" s="39"/>
    </row>
    <row r="663" spans="3:22" ht="25.5" x14ac:dyDescent="0.25">
      <c r="C663" s="57" t="s">
        <v>1125</v>
      </c>
      <c r="E663" s="58">
        <v>558</v>
      </c>
      <c r="G663" s="57" t="s">
        <v>1126</v>
      </c>
      <c r="H663" s="57" t="s">
        <v>41</v>
      </c>
      <c r="I663" s="57">
        <v>108</v>
      </c>
      <c r="J663" s="57" t="s">
        <v>256</v>
      </c>
      <c r="K663" s="57">
        <v>12</v>
      </c>
      <c r="L663" s="39" t="s">
        <v>1146</v>
      </c>
      <c r="M663" s="39"/>
      <c r="N663" s="39" t="s">
        <v>1133</v>
      </c>
      <c r="P663" s="57" t="s">
        <v>52</v>
      </c>
      <c r="Q663" s="39" t="s">
        <v>1714</v>
      </c>
      <c r="R663" s="70" t="s">
        <v>1639</v>
      </c>
      <c r="T663" s="57" t="s">
        <v>64</v>
      </c>
      <c r="U663" s="39"/>
    </row>
    <row r="664" spans="3:22" x14ac:dyDescent="0.25">
      <c r="C664" s="57" t="s">
        <v>742</v>
      </c>
      <c r="E664" s="58">
        <v>410</v>
      </c>
      <c r="G664" s="57" t="s">
        <v>743</v>
      </c>
      <c r="H664" s="57" t="s">
        <v>12</v>
      </c>
      <c r="I664" s="57">
        <v>109</v>
      </c>
      <c r="J664" s="57" t="s">
        <v>791</v>
      </c>
      <c r="K664" s="57">
        <v>5</v>
      </c>
      <c r="L664" s="39" t="s">
        <v>915</v>
      </c>
      <c r="M664" s="39"/>
      <c r="N664" s="39" t="s">
        <v>811</v>
      </c>
      <c r="R664" s="70" t="s">
        <v>1639</v>
      </c>
      <c r="T664" s="57" t="s">
        <v>69</v>
      </c>
      <c r="U664" s="39"/>
      <c r="V664" s="57" t="s">
        <v>1727</v>
      </c>
    </row>
    <row r="665" spans="3:22" ht="25.5" x14ac:dyDescent="0.25">
      <c r="C665" s="57" t="s">
        <v>742</v>
      </c>
      <c r="E665" s="58">
        <v>411</v>
      </c>
      <c r="G665" s="57" t="s">
        <v>743</v>
      </c>
      <c r="H665" s="57" t="s">
        <v>12</v>
      </c>
      <c r="I665" s="57">
        <v>109</v>
      </c>
      <c r="J665" s="57" t="s">
        <v>662</v>
      </c>
      <c r="K665" s="57">
        <v>12</v>
      </c>
      <c r="L665" s="39" t="s">
        <v>916</v>
      </c>
      <c r="M665" s="39"/>
      <c r="N665" s="39" t="s">
        <v>811</v>
      </c>
      <c r="R665" s="70" t="s">
        <v>1639</v>
      </c>
      <c r="T665" s="57" t="s">
        <v>69</v>
      </c>
      <c r="U665" s="39"/>
      <c r="V665" s="57" t="s">
        <v>1727</v>
      </c>
    </row>
    <row r="666" spans="3:22" ht="89.25" x14ac:dyDescent="0.25">
      <c r="C666" s="57" t="s">
        <v>1365</v>
      </c>
      <c r="E666" s="58">
        <v>846</v>
      </c>
      <c r="G666" s="57" t="s">
        <v>514</v>
      </c>
      <c r="H666" s="57" t="s">
        <v>12</v>
      </c>
      <c r="I666" s="57">
        <v>109</v>
      </c>
      <c r="J666" s="57" t="s">
        <v>662</v>
      </c>
      <c r="K666" s="57">
        <v>12</v>
      </c>
      <c r="L666" s="39" t="s">
        <v>1535</v>
      </c>
      <c r="M666" s="39"/>
      <c r="N666" s="39" t="s">
        <v>1436</v>
      </c>
      <c r="R666" s="70" t="s">
        <v>1639</v>
      </c>
      <c r="T666" s="57" t="s">
        <v>69</v>
      </c>
      <c r="U666" s="39"/>
      <c r="V666" s="57" t="s">
        <v>1727</v>
      </c>
    </row>
    <row r="667" spans="3:22" ht="25.5" x14ac:dyDescent="0.25">
      <c r="C667" s="57" t="s">
        <v>986</v>
      </c>
      <c r="E667" s="58">
        <v>522</v>
      </c>
      <c r="G667" s="57" t="s">
        <v>987</v>
      </c>
      <c r="H667" s="57" t="s">
        <v>0</v>
      </c>
      <c r="I667" s="57">
        <v>109</v>
      </c>
      <c r="J667" s="57" t="s">
        <v>662</v>
      </c>
      <c r="K667" s="57">
        <v>14</v>
      </c>
      <c r="L667" s="39" t="s">
        <v>1068</v>
      </c>
      <c r="M667" s="39"/>
      <c r="N667" s="39" t="s">
        <v>1027</v>
      </c>
      <c r="R667" s="70"/>
      <c r="T667" s="57" t="s">
        <v>69</v>
      </c>
      <c r="U667" s="39"/>
      <c r="V667" s="57" t="s">
        <v>51</v>
      </c>
    </row>
    <row r="668" spans="3:22" ht="25.5" x14ac:dyDescent="0.25">
      <c r="C668" s="57" t="s">
        <v>742</v>
      </c>
      <c r="E668" s="58">
        <v>412</v>
      </c>
      <c r="G668" s="57" t="s">
        <v>743</v>
      </c>
      <c r="H668" s="57" t="s">
        <v>12</v>
      </c>
      <c r="I668" s="57">
        <v>109</v>
      </c>
      <c r="J668" s="57" t="s">
        <v>662</v>
      </c>
      <c r="K668" s="57">
        <v>22</v>
      </c>
      <c r="L668" s="39" t="s">
        <v>917</v>
      </c>
      <c r="M668" s="39"/>
      <c r="N668" s="39" t="s">
        <v>811</v>
      </c>
      <c r="R668" s="70" t="s">
        <v>1639</v>
      </c>
      <c r="T668" s="57" t="s">
        <v>69</v>
      </c>
      <c r="U668" s="39"/>
      <c r="V668" s="57" t="s">
        <v>1727</v>
      </c>
    </row>
    <row r="669" spans="3:22" ht="25.5" x14ac:dyDescent="0.25">
      <c r="C669" s="57" t="s">
        <v>1365</v>
      </c>
      <c r="E669" s="58">
        <v>847</v>
      </c>
      <c r="G669" s="57" t="s">
        <v>514</v>
      </c>
      <c r="H669" s="57" t="s">
        <v>12</v>
      </c>
      <c r="I669" s="57">
        <v>109</v>
      </c>
      <c r="J669" s="57" t="s">
        <v>662</v>
      </c>
      <c r="K669" s="57">
        <v>22</v>
      </c>
      <c r="L669" s="39" t="s">
        <v>1536</v>
      </c>
      <c r="M669" s="39"/>
      <c r="R669" s="70" t="s">
        <v>1639</v>
      </c>
      <c r="T669" s="57" t="s">
        <v>69</v>
      </c>
      <c r="U669" s="39"/>
      <c r="V669" s="57" t="s">
        <v>1727</v>
      </c>
    </row>
    <row r="670" spans="3:22" ht="38.25" x14ac:dyDescent="0.25">
      <c r="C670" s="57" t="s">
        <v>1167</v>
      </c>
      <c r="E670" s="58">
        <v>658</v>
      </c>
      <c r="G670" s="57" t="s">
        <v>743</v>
      </c>
      <c r="H670" s="57" t="s">
        <v>12</v>
      </c>
      <c r="I670" s="57">
        <v>109</v>
      </c>
      <c r="J670" s="57" t="s">
        <v>662</v>
      </c>
      <c r="K670" s="57">
        <v>26</v>
      </c>
      <c r="L670" s="39" t="s">
        <v>1341</v>
      </c>
      <c r="M670" s="39"/>
      <c r="N670" s="39" t="s">
        <v>1246</v>
      </c>
      <c r="R670" s="70" t="s">
        <v>1639</v>
      </c>
      <c r="T670" s="57" t="s">
        <v>69</v>
      </c>
      <c r="U670" s="39"/>
      <c r="V670" s="57" t="s">
        <v>1727</v>
      </c>
    </row>
    <row r="671" spans="3:22" ht="25.5" x14ac:dyDescent="0.25">
      <c r="C671" s="57" t="s">
        <v>659</v>
      </c>
      <c r="E671" s="58">
        <v>253</v>
      </c>
      <c r="G671" s="57" t="s">
        <v>660</v>
      </c>
      <c r="H671" s="57" t="s">
        <v>0</v>
      </c>
      <c r="I671" s="57">
        <v>109</v>
      </c>
      <c r="J671" s="57" t="s">
        <v>662</v>
      </c>
      <c r="K671" s="57">
        <v>28</v>
      </c>
      <c r="L671" s="39" t="s">
        <v>665</v>
      </c>
      <c r="M671" s="39"/>
      <c r="N671" s="39" t="s">
        <v>683</v>
      </c>
      <c r="P671" s="80" t="s">
        <v>49</v>
      </c>
      <c r="R671" s="70"/>
      <c r="T671" s="57" t="s">
        <v>64</v>
      </c>
      <c r="U671" s="39"/>
    </row>
    <row r="672" spans="3:22" ht="38.25" x14ac:dyDescent="0.25">
      <c r="C672" s="57" t="s">
        <v>1167</v>
      </c>
      <c r="E672" s="58">
        <v>659</v>
      </c>
      <c r="G672" s="57" t="s">
        <v>743</v>
      </c>
      <c r="H672" s="57" t="s">
        <v>12</v>
      </c>
      <c r="I672" s="57">
        <v>109</v>
      </c>
      <c r="J672" s="57" t="s">
        <v>662</v>
      </c>
      <c r="K672" s="57">
        <v>29</v>
      </c>
      <c r="L672" s="39" t="s">
        <v>1342</v>
      </c>
      <c r="M672" s="39"/>
      <c r="N672" s="39" t="s">
        <v>1247</v>
      </c>
      <c r="R672" s="70" t="s">
        <v>1639</v>
      </c>
      <c r="T672" s="57" t="s">
        <v>69</v>
      </c>
      <c r="U672" s="39"/>
      <c r="V672" s="57" t="s">
        <v>1727</v>
      </c>
    </row>
    <row r="673" spans="3:22" x14ac:dyDescent="0.25">
      <c r="C673" s="57" t="s">
        <v>1167</v>
      </c>
      <c r="E673" s="58">
        <v>660</v>
      </c>
      <c r="G673" s="57" t="s">
        <v>743</v>
      </c>
      <c r="H673" s="57" t="s">
        <v>0</v>
      </c>
      <c r="I673" s="57">
        <v>110</v>
      </c>
      <c r="J673" s="57" t="s">
        <v>662</v>
      </c>
      <c r="K673" s="57">
        <v>1</v>
      </c>
      <c r="L673" s="39" t="s">
        <v>1343</v>
      </c>
      <c r="M673" s="39"/>
      <c r="N673" s="39" t="s">
        <v>13</v>
      </c>
      <c r="R673" s="70"/>
      <c r="T673" s="57" t="s">
        <v>69</v>
      </c>
      <c r="U673" s="39"/>
      <c r="V673" s="57" t="s">
        <v>51</v>
      </c>
    </row>
    <row r="674" spans="3:22" ht="63.75" x14ac:dyDescent="0.25">
      <c r="C674" s="57" t="s">
        <v>1167</v>
      </c>
      <c r="E674" s="58">
        <v>661</v>
      </c>
      <c r="G674" s="57" t="s">
        <v>743</v>
      </c>
      <c r="H674" s="57" t="s">
        <v>12</v>
      </c>
      <c r="I674" s="57">
        <v>110</v>
      </c>
      <c r="J674" s="57" t="s">
        <v>662</v>
      </c>
      <c r="K674" s="57">
        <v>1</v>
      </c>
      <c r="L674" s="39" t="s">
        <v>1344</v>
      </c>
      <c r="M674" s="39"/>
      <c r="N674" s="39" t="s">
        <v>1248</v>
      </c>
      <c r="R674" s="70" t="s">
        <v>1639</v>
      </c>
      <c r="T674" s="57" t="s">
        <v>69</v>
      </c>
      <c r="U674" s="39"/>
      <c r="V674" s="57" t="s">
        <v>1727</v>
      </c>
    </row>
    <row r="675" spans="3:22" ht="25.5" x14ac:dyDescent="0.25">
      <c r="C675" s="57" t="s">
        <v>1365</v>
      </c>
      <c r="E675" s="58">
        <v>848</v>
      </c>
      <c r="G675" s="57" t="s">
        <v>514</v>
      </c>
      <c r="H675" s="57" t="s">
        <v>0</v>
      </c>
      <c r="I675" s="57">
        <v>110</v>
      </c>
      <c r="J675" s="57" t="s">
        <v>662</v>
      </c>
      <c r="K675" s="57">
        <v>1</v>
      </c>
      <c r="L675" s="39" t="s">
        <v>1537</v>
      </c>
      <c r="M675" s="39"/>
      <c r="R675" s="70"/>
      <c r="T675" s="57" t="s">
        <v>69</v>
      </c>
      <c r="U675" s="39"/>
      <c r="V675" s="57" t="s">
        <v>51</v>
      </c>
    </row>
    <row r="676" spans="3:22" x14ac:dyDescent="0.25">
      <c r="C676" s="57" t="s">
        <v>742</v>
      </c>
      <c r="E676" s="58">
        <v>413</v>
      </c>
      <c r="G676" s="57" t="s">
        <v>743</v>
      </c>
      <c r="H676" s="57" t="s">
        <v>0</v>
      </c>
      <c r="I676" s="57">
        <v>110</v>
      </c>
      <c r="J676" s="57" t="s">
        <v>662</v>
      </c>
      <c r="K676" s="57">
        <v>3</v>
      </c>
      <c r="L676" s="39" t="s">
        <v>918</v>
      </c>
      <c r="M676" s="39"/>
      <c r="N676" s="39" t="s">
        <v>811</v>
      </c>
      <c r="P676" s="57" t="s">
        <v>52</v>
      </c>
      <c r="Q676" s="39" t="s">
        <v>1773</v>
      </c>
      <c r="R676" s="70"/>
      <c r="T676" s="57" t="s">
        <v>64</v>
      </c>
      <c r="U676" s="39"/>
    </row>
    <row r="677" spans="3:22" ht="25.5" x14ac:dyDescent="0.25">
      <c r="C677" s="57" t="s">
        <v>1167</v>
      </c>
      <c r="E677" s="58">
        <v>662</v>
      </c>
      <c r="G677" s="57" t="s">
        <v>743</v>
      </c>
      <c r="H677" s="57" t="s">
        <v>12</v>
      </c>
      <c r="I677" s="57">
        <v>110</v>
      </c>
      <c r="J677" s="57" t="s">
        <v>662</v>
      </c>
      <c r="K677" s="57">
        <v>4</v>
      </c>
      <c r="L677" s="39" t="s">
        <v>1345</v>
      </c>
      <c r="M677" s="39"/>
      <c r="N677" s="39" t="s">
        <v>13</v>
      </c>
      <c r="R677" s="70" t="s">
        <v>1639</v>
      </c>
      <c r="T677" s="57" t="s">
        <v>69</v>
      </c>
      <c r="U677" s="39"/>
      <c r="V677" s="57" t="s">
        <v>1727</v>
      </c>
    </row>
    <row r="678" spans="3:22" ht="38.25" x14ac:dyDescent="0.25">
      <c r="C678" s="57" t="s">
        <v>986</v>
      </c>
      <c r="E678" s="58">
        <v>523</v>
      </c>
      <c r="G678" s="57" t="s">
        <v>987</v>
      </c>
      <c r="H678" s="57" t="s">
        <v>0</v>
      </c>
      <c r="I678" s="57">
        <v>110</v>
      </c>
      <c r="J678" s="57" t="s">
        <v>994</v>
      </c>
      <c r="K678" s="57">
        <v>5</v>
      </c>
      <c r="L678" s="39" t="s">
        <v>1069</v>
      </c>
      <c r="M678" s="39"/>
      <c r="N678" s="39" t="s">
        <v>1028</v>
      </c>
      <c r="R678" s="70"/>
      <c r="T678" s="57" t="s">
        <v>69</v>
      </c>
      <c r="U678" s="39"/>
      <c r="V678" s="57" t="s">
        <v>51</v>
      </c>
    </row>
    <row r="679" spans="3:22" ht="25.5" x14ac:dyDescent="0.25">
      <c r="C679" s="57" t="s">
        <v>1365</v>
      </c>
      <c r="E679" s="58">
        <v>849</v>
      </c>
      <c r="G679" s="57" t="s">
        <v>514</v>
      </c>
      <c r="H679" s="57" t="s">
        <v>0</v>
      </c>
      <c r="I679" s="57">
        <v>110</v>
      </c>
      <c r="J679" s="57" t="s">
        <v>662</v>
      </c>
      <c r="K679" s="57">
        <v>5</v>
      </c>
      <c r="L679" s="39" t="s">
        <v>1538</v>
      </c>
      <c r="M679" s="39"/>
      <c r="R679" s="70"/>
      <c r="T679" s="57" t="s">
        <v>69</v>
      </c>
      <c r="U679" s="39"/>
      <c r="V679" s="57" t="s">
        <v>51</v>
      </c>
    </row>
    <row r="680" spans="3:22" ht="25.5" x14ac:dyDescent="0.25">
      <c r="C680" s="57" t="s">
        <v>986</v>
      </c>
      <c r="E680" s="58">
        <v>524</v>
      </c>
      <c r="G680" s="57" t="s">
        <v>987</v>
      </c>
      <c r="H680" s="57" t="s">
        <v>0</v>
      </c>
      <c r="I680" s="57">
        <v>110</v>
      </c>
      <c r="J680" s="57" t="s">
        <v>994</v>
      </c>
      <c r="K680" s="57">
        <v>6</v>
      </c>
      <c r="L680" s="39" t="s">
        <v>1070</v>
      </c>
      <c r="M680" s="39"/>
      <c r="N680" s="39" t="s">
        <v>1029</v>
      </c>
      <c r="R680" s="70"/>
      <c r="T680" s="57" t="s">
        <v>69</v>
      </c>
      <c r="U680" s="39"/>
      <c r="V680" s="57" t="s">
        <v>51</v>
      </c>
    </row>
    <row r="681" spans="3:22" ht="25.5" x14ac:dyDescent="0.25">
      <c r="C681" s="58" t="s">
        <v>659</v>
      </c>
      <c r="D681" s="58"/>
      <c r="E681" s="58">
        <v>254</v>
      </c>
      <c r="F681" s="58"/>
      <c r="G681" s="58" t="s">
        <v>660</v>
      </c>
      <c r="H681" s="58" t="s">
        <v>0</v>
      </c>
      <c r="I681" s="58">
        <v>110</v>
      </c>
      <c r="J681" s="62" t="s">
        <v>662</v>
      </c>
      <c r="K681" s="58">
        <v>6</v>
      </c>
      <c r="L681" s="39" t="s">
        <v>666</v>
      </c>
      <c r="M681" s="39"/>
      <c r="N681" s="39" t="s">
        <v>684</v>
      </c>
      <c r="O681" s="45"/>
      <c r="R681" s="70"/>
      <c r="T681" s="57" t="s">
        <v>69</v>
      </c>
      <c r="U681" s="39"/>
      <c r="V681" s="57" t="s">
        <v>51</v>
      </c>
    </row>
    <row r="682" spans="3:22" x14ac:dyDescent="0.25">
      <c r="C682" s="57" t="s">
        <v>1365</v>
      </c>
      <c r="E682" s="58">
        <v>850</v>
      </c>
      <c r="G682" s="57" t="s">
        <v>514</v>
      </c>
      <c r="H682" s="57" t="s">
        <v>0</v>
      </c>
      <c r="I682" s="57">
        <v>110</v>
      </c>
      <c r="J682" s="57" t="s">
        <v>662</v>
      </c>
      <c r="K682" s="57">
        <v>6</v>
      </c>
      <c r="L682" s="39" t="s">
        <v>1461</v>
      </c>
      <c r="M682" s="39"/>
      <c r="N682" s="39" t="s">
        <v>1437</v>
      </c>
      <c r="R682" s="70"/>
      <c r="T682" s="57" t="s">
        <v>69</v>
      </c>
      <c r="U682" s="39"/>
      <c r="V682" s="57" t="s">
        <v>51</v>
      </c>
    </row>
    <row r="683" spans="3:22" ht="25.5" x14ac:dyDescent="0.25">
      <c r="C683" s="57" t="s">
        <v>1167</v>
      </c>
      <c r="E683" s="58">
        <v>663</v>
      </c>
      <c r="G683" s="57" t="s">
        <v>743</v>
      </c>
      <c r="H683" s="57" t="s">
        <v>12</v>
      </c>
      <c r="I683" s="57">
        <v>110</v>
      </c>
      <c r="J683" s="57" t="s">
        <v>1179</v>
      </c>
      <c r="K683" s="57">
        <v>11</v>
      </c>
      <c r="L683" s="39" t="s">
        <v>1346</v>
      </c>
      <c r="M683" s="39"/>
      <c r="N683" s="39" t="s">
        <v>13</v>
      </c>
      <c r="R683" s="70" t="s">
        <v>1639</v>
      </c>
      <c r="T683" s="57" t="s">
        <v>69</v>
      </c>
      <c r="U683" s="39"/>
      <c r="V683" s="57" t="s">
        <v>1727</v>
      </c>
    </row>
    <row r="684" spans="3:22" ht="25.5" x14ac:dyDescent="0.25">
      <c r="C684" s="57" t="s">
        <v>1365</v>
      </c>
      <c r="E684" s="58">
        <v>851</v>
      </c>
      <c r="G684" s="57" t="s">
        <v>514</v>
      </c>
      <c r="H684" s="57" t="s">
        <v>0</v>
      </c>
      <c r="I684" s="57">
        <v>110</v>
      </c>
      <c r="J684" s="57" t="s">
        <v>663</v>
      </c>
      <c r="K684" s="57">
        <v>14</v>
      </c>
      <c r="L684" s="39" t="s">
        <v>1539</v>
      </c>
      <c r="M684" s="39"/>
      <c r="P684" s="80" t="s">
        <v>49</v>
      </c>
      <c r="R684" s="70"/>
      <c r="T684" s="57" t="s">
        <v>64</v>
      </c>
      <c r="U684" s="39"/>
    </row>
    <row r="685" spans="3:22" ht="25.5" x14ac:dyDescent="0.25">
      <c r="C685" s="57" t="s">
        <v>659</v>
      </c>
      <c r="D685" s="58"/>
      <c r="E685" s="58">
        <v>255</v>
      </c>
      <c r="F685" s="58"/>
      <c r="G685" s="57" t="s">
        <v>660</v>
      </c>
      <c r="H685" s="57" t="s">
        <v>0</v>
      </c>
      <c r="I685" s="57">
        <v>110</v>
      </c>
      <c r="J685" s="59" t="s">
        <v>663</v>
      </c>
      <c r="K685" s="57">
        <v>17</v>
      </c>
      <c r="L685" s="39" t="s">
        <v>667</v>
      </c>
      <c r="M685" s="39"/>
      <c r="N685" s="39" t="s">
        <v>685</v>
      </c>
      <c r="P685" s="80" t="s">
        <v>49</v>
      </c>
      <c r="R685" s="70"/>
      <c r="T685" s="57" t="s">
        <v>64</v>
      </c>
      <c r="U685" s="39"/>
    </row>
    <row r="686" spans="3:22" x14ac:dyDescent="0.25">
      <c r="C686" s="58" t="s">
        <v>659</v>
      </c>
      <c r="D686" s="58"/>
      <c r="E686" s="58">
        <v>256</v>
      </c>
      <c r="F686" s="58"/>
      <c r="G686" s="58" t="s">
        <v>660</v>
      </c>
      <c r="H686" s="58" t="s">
        <v>0</v>
      </c>
      <c r="I686" s="58">
        <v>110</v>
      </c>
      <c r="J686" s="62" t="s">
        <v>663</v>
      </c>
      <c r="K686" s="58">
        <v>21</v>
      </c>
      <c r="L686" s="39" t="s">
        <v>668</v>
      </c>
      <c r="M686" s="39"/>
      <c r="N686" s="39" t="s">
        <v>686</v>
      </c>
      <c r="O686" s="45"/>
      <c r="R686" s="70"/>
      <c r="T686" s="57" t="s">
        <v>69</v>
      </c>
      <c r="U686" s="39"/>
      <c r="V686" s="57" t="s">
        <v>51</v>
      </c>
    </row>
    <row r="687" spans="3:22" ht="25.5" x14ac:dyDescent="0.25">
      <c r="C687" s="57" t="s">
        <v>1167</v>
      </c>
      <c r="E687" s="58">
        <v>664</v>
      </c>
      <c r="G687" s="57" t="s">
        <v>743</v>
      </c>
      <c r="H687" s="57" t="s">
        <v>0</v>
      </c>
      <c r="I687" s="57">
        <v>110</v>
      </c>
      <c r="J687" s="57" t="s">
        <v>1180</v>
      </c>
      <c r="K687" s="57">
        <v>25</v>
      </c>
      <c r="L687" s="39" t="s">
        <v>1347</v>
      </c>
      <c r="M687" s="39"/>
      <c r="N687" s="39" t="s">
        <v>1249</v>
      </c>
      <c r="R687" s="70"/>
      <c r="T687" s="57" t="s">
        <v>69</v>
      </c>
      <c r="U687" s="39"/>
      <c r="V687" s="57" t="s">
        <v>51</v>
      </c>
    </row>
    <row r="688" spans="3:22" x14ac:dyDescent="0.25">
      <c r="C688" s="57" t="s">
        <v>39</v>
      </c>
      <c r="E688" s="58">
        <v>96</v>
      </c>
      <c r="G688" s="57" t="s">
        <v>40</v>
      </c>
      <c r="H688" s="57" t="s">
        <v>12</v>
      </c>
      <c r="I688" s="57">
        <v>111</v>
      </c>
      <c r="J688" s="57" t="s">
        <v>276</v>
      </c>
      <c r="K688" s="57">
        <v>4</v>
      </c>
      <c r="L688" s="39" t="s">
        <v>328</v>
      </c>
      <c r="M688" s="39"/>
      <c r="N688" s="39" t="s">
        <v>329</v>
      </c>
      <c r="R688" s="70" t="s">
        <v>1639</v>
      </c>
      <c r="T688" s="57" t="s">
        <v>69</v>
      </c>
      <c r="U688" s="39"/>
      <c r="V688" s="57" t="s">
        <v>1727</v>
      </c>
    </row>
    <row r="689" spans="3:22" x14ac:dyDescent="0.25">
      <c r="C689" s="57" t="s">
        <v>742</v>
      </c>
      <c r="E689" s="58">
        <v>414</v>
      </c>
      <c r="G689" s="57" t="s">
        <v>743</v>
      </c>
      <c r="H689" s="57" t="s">
        <v>0</v>
      </c>
      <c r="I689" s="57">
        <v>111</v>
      </c>
      <c r="J689" s="57" t="s">
        <v>792</v>
      </c>
      <c r="K689" s="57">
        <v>6</v>
      </c>
      <c r="L689" s="39" t="s">
        <v>919</v>
      </c>
      <c r="M689" s="39"/>
      <c r="N689" s="39" t="s">
        <v>811</v>
      </c>
      <c r="P689" s="80" t="s">
        <v>49</v>
      </c>
      <c r="R689" s="70"/>
      <c r="T689" s="57" t="s">
        <v>64</v>
      </c>
      <c r="U689" s="39"/>
    </row>
    <row r="690" spans="3:22" ht="63.75" x14ac:dyDescent="0.25">
      <c r="C690" s="57" t="s">
        <v>513</v>
      </c>
      <c r="E690" s="58">
        <v>220</v>
      </c>
      <c r="G690" s="57" t="s">
        <v>514</v>
      </c>
      <c r="H690" s="57" t="s">
        <v>12</v>
      </c>
      <c r="I690" s="57">
        <v>111</v>
      </c>
      <c r="J690" s="57" t="s">
        <v>522</v>
      </c>
      <c r="K690" s="57">
        <v>25</v>
      </c>
      <c r="L690" s="39" t="s">
        <v>571</v>
      </c>
      <c r="M690" s="39"/>
      <c r="N690" s="39" t="s">
        <v>632</v>
      </c>
      <c r="R690" s="70" t="s">
        <v>1639</v>
      </c>
      <c r="T690" s="57" t="s">
        <v>69</v>
      </c>
      <c r="U690" s="39"/>
      <c r="V690" s="57" t="s">
        <v>1727</v>
      </c>
    </row>
    <row r="691" spans="3:22" ht="127.5" x14ac:dyDescent="0.25">
      <c r="C691" s="57" t="s">
        <v>513</v>
      </c>
      <c r="E691" s="58">
        <v>221</v>
      </c>
      <c r="G691" s="57" t="s">
        <v>514</v>
      </c>
      <c r="H691" s="57" t="s">
        <v>12</v>
      </c>
      <c r="I691" s="57">
        <v>111</v>
      </c>
      <c r="J691" s="59" t="s">
        <v>522</v>
      </c>
      <c r="K691" s="57">
        <v>26</v>
      </c>
      <c r="L691" s="39" t="s">
        <v>572</v>
      </c>
      <c r="M691" s="39"/>
      <c r="N691" s="39" t="s">
        <v>633</v>
      </c>
      <c r="R691" s="70" t="s">
        <v>1639</v>
      </c>
      <c r="T691" s="57" t="s">
        <v>69</v>
      </c>
      <c r="U691" s="39"/>
      <c r="V691" s="57" t="s">
        <v>1727</v>
      </c>
    </row>
    <row r="692" spans="3:22" ht="25.5" x14ac:dyDescent="0.25">
      <c r="C692" s="57" t="s">
        <v>659</v>
      </c>
      <c r="D692" s="58"/>
      <c r="E692" s="58">
        <v>257</v>
      </c>
      <c r="F692" s="58"/>
      <c r="G692" s="57" t="s">
        <v>660</v>
      </c>
      <c r="H692" s="57" t="s">
        <v>12</v>
      </c>
      <c r="I692" s="57">
        <v>112</v>
      </c>
      <c r="J692" s="59" t="s">
        <v>276</v>
      </c>
      <c r="K692" s="57">
        <v>1</v>
      </c>
      <c r="L692" s="39" t="s">
        <v>669</v>
      </c>
      <c r="M692" s="39"/>
      <c r="N692" s="39" t="s">
        <v>687</v>
      </c>
      <c r="R692" s="70"/>
      <c r="T692" s="57" t="s">
        <v>69</v>
      </c>
      <c r="U692" s="39"/>
      <c r="V692" s="57" t="s">
        <v>1650</v>
      </c>
    </row>
    <row r="693" spans="3:22" x14ac:dyDescent="0.25">
      <c r="C693" s="57" t="s">
        <v>1365</v>
      </c>
      <c r="E693" s="58">
        <v>852</v>
      </c>
      <c r="G693" s="57" t="s">
        <v>514</v>
      </c>
      <c r="H693" s="57" t="s">
        <v>12</v>
      </c>
      <c r="I693" s="57">
        <v>112</v>
      </c>
      <c r="J693" s="57" t="s">
        <v>276</v>
      </c>
      <c r="K693" s="57">
        <v>1</v>
      </c>
      <c r="L693" s="39" t="s">
        <v>1540</v>
      </c>
      <c r="M693" s="39"/>
      <c r="R693" s="70"/>
      <c r="T693" s="57" t="s">
        <v>69</v>
      </c>
      <c r="U693" s="39"/>
      <c r="V693" s="57" t="s">
        <v>1650</v>
      </c>
    </row>
    <row r="694" spans="3:22" ht="25.5" x14ac:dyDescent="0.25">
      <c r="C694" s="57" t="s">
        <v>1167</v>
      </c>
      <c r="E694" s="58">
        <v>666</v>
      </c>
      <c r="G694" s="57" t="s">
        <v>743</v>
      </c>
      <c r="H694" s="57" t="s">
        <v>12</v>
      </c>
      <c r="I694" s="57">
        <v>112</v>
      </c>
      <c r="J694" s="57" t="s">
        <v>276</v>
      </c>
      <c r="K694" s="57">
        <v>2</v>
      </c>
      <c r="L694" s="39" t="s">
        <v>1349</v>
      </c>
      <c r="M694" s="39"/>
      <c r="N694" s="39" t="s">
        <v>1251</v>
      </c>
      <c r="R694" s="70" t="s">
        <v>1639</v>
      </c>
      <c r="T694" s="57" t="s">
        <v>69</v>
      </c>
      <c r="U694" s="39"/>
      <c r="V694" s="57" t="s">
        <v>1727</v>
      </c>
    </row>
    <row r="695" spans="3:22" ht="89.25" x14ac:dyDescent="0.25">
      <c r="C695" s="57" t="s">
        <v>659</v>
      </c>
      <c r="E695" s="58">
        <v>258</v>
      </c>
      <c r="G695" s="57" t="s">
        <v>660</v>
      </c>
      <c r="H695" s="57" t="s">
        <v>0</v>
      </c>
      <c r="I695" s="57">
        <v>112</v>
      </c>
      <c r="J695" s="57" t="s">
        <v>276</v>
      </c>
      <c r="K695" s="57">
        <v>4</v>
      </c>
      <c r="L695" s="39" t="s">
        <v>670</v>
      </c>
      <c r="M695" s="39"/>
      <c r="N695" s="39" t="s">
        <v>688</v>
      </c>
      <c r="P695" s="57" t="s">
        <v>52</v>
      </c>
      <c r="Q695" s="39" t="s">
        <v>1742</v>
      </c>
      <c r="R695" s="70"/>
      <c r="T695" s="57" t="s">
        <v>64</v>
      </c>
      <c r="U695" s="39"/>
    </row>
    <row r="696" spans="3:22" ht="89.25" x14ac:dyDescent="0.25">
      <c r="C696" s="57" t="s">
        <v>742</v>
      </c>
      <c r="E696" s="58">
        <v>415</v>
      </c>
      <c r="G696" s="57" t="s">
        <v>743</v>
      </c>
      <c r="H696" s="57" t="s">
        <v>0</v>
      </c>
      <c r="I696" s="57">
        <v>112</v>
      </c>
      <c r="J696" s="57" t="s">
        <v>276</v>
      </c>
      <c r="K696" s="57">
        <v>4</v>
      </c>
      <c r="L696" s="39" t="s">
        <v>920</v>
      </c>
      <c r="M696" s="39"/>
      <c r="N696" s="39" t="s">
        <v>811</v>
      </c>
      <c r="P696" s="57" t="s">
        <v>52</v>
      </c>
      <c r="Q696" s="39" t="s">
        <v>1742</v>
      </c>
      <c r="R696" s="70"/>
      <c r="T696" s="57" t="s">
        <v>64</v>
      </c>
      <c r="U696" s="39"/>
    </row>
    <row r="697" spans="3:22" ht="25.5" x14ac:dyDescent="0.25">
      <c r="C697" s="57" t="s">
        <v>742</v>
      </c>
      <c r="E697" s="58">
        <v>416</v>
      </c>
      <c r="G697" s="57" t="s">
        <v>743</v>
      </c>
      <c r="H697" s="57" t="s">
        <v>12</v>
      </c>
      <c r="I697" s="57">
        <v>112</v>
      </c>
      <c r="J697" s="57" t="s">
        <v>276</v>
      </c>
      <c r="K697" s="57">
        <v>4</v>
      </c>
      <c r="L697" s="39" t="s">
        <v>921</v>
      </c>
      <c r="M697" s="39"/>
      <c r="N697" s="39" t="s">
        <v>811</v>
      </c>
      <c r="R697" s="70" t="s">
        <v>1639</v>
      </c>
      <c r="T697" s="57" t="s">
        <v>69</v>
      </c>
      <c r="U697" s="39"/>
      <c r="V697" s="57" t="s">
        <v>1727</v>
      </c>
    </row>
    <row r="698" spans="3:22" ht="63.75" x14ac:dyDescent="0.25">
      <c r="C698" s="57" t="s">
        <v>659</v>
      </c>
      <c r="E698" s="58">
        <v>259</v>
      </c>
      <c r="G698" s="57" t="s">
        <v>660</v>
      </c>
      <c r="H698" s="57" t="s">
        <v>0</v>
      </c>
      <c r="I698" s="57">
        <v>112</v>
      </c>
      <c r="J698" s="57" t="s">
        <v>276</v>
      </c>
      <c r="K698" s="57">
        <v>7</v>
      </c>
      <c r="L698" s="39" t="s">
        <v>671</v>
      </c>
      <c r="M698" s="39"/>
      <c r="N698" s="39" t="s">
        <v>689</v>
      </c>
      <c r="P698" s="57" t="s">
        <v>52</v>
      </c>
      <c r="Q698" s="39" t="s">
        <v>1743</v>
      </c>
      <c r="R698" s="70"/>
      <c r="T698" s="57" t="s">
        <v>64</v>
      </c>
      <c r="U698" s="39"/>
    </row>
    <row r="699" spans="3:22" ht="89.25" x14ac:dyDescent="0.25">
      <c r="C699" s="57" t="s">
        <v>1365</v>
      </c>
      <c r="E699" s="58">
        <v>853</v>
      </c>
      <c r="G699" s="57" t="s">
        <v>514</v>
      </c>
      <c r="H699" s="57" t="s">
        <v>0</v>
      </c>
      <c r="I699" s="57">
        <v>112</v>
      </c>
      <c r="J699" s="57" t="s">
        <v>276</v>
      </c>
      <c r="K699" s="57">
        <v>7</v>
      </c>
      <c r="L699" s="39" t="s">
        <v>1541</v>
      </c>
      <c r="M699" s="39"/>
      <c r="N699" s="39" t="s">
        <v>1438</v>
      </c>
      <c r="P699" s="57" t="s">
        <v>52</v>
      </c>
      <c r="Q699" s="39" t="s">
        <v>1744</v>
      </c>
      <c r="R699" s="70"/>
      <c r="T699" s="57" t="s">
        <v>64</v>
      </c>
      <c r="U699" s="39"/>
    </row>
    <row r="700" spans="3:22" ht="63.75" x14ac:dyDescent="0.25">
      <c r="C700" s="57" t="s">
        <v>659</v>
      </c>
      <c r="E700" s="58">
        <v>260</v>
      </c>
      <c r="G700" s="57" t="s">
        <v>660</v>
      </c>
      <c r="H700" s="57" t="s">
        <v>0</v>
      </c>
      <c r="I700" s="57">
        <v>112</v>
      </c>
      <c r="J700" s="57" t="s">
        <v>276</v>
      </c>
      <c r="K700" s="57">
        <v>9</v>
      </c>
      <c r="L700" s="39" t="s">
        <v>672</v>
      </c>
      <c r="M700" s="39"/>
      <c r="N700" s="39" t="s">
        <v>689</v>
      </c>
      <c r="P700" s="57" t="s">
        <v>52</v>
      </c>
      <c r="Q700" s="39" t="s">
        <v>1743</v>
      </c>
      <c r="R700" s="70"/>
      <c r="T700" s="57" t="s">
        <v>64</v>
      </c>
      <c r="U700" s="39"/>
    </row>
    <row r="701" spans="3:22" ht="89.25" x14ac:dyDescent="0.25">
      <c r="C701" s="57" t="s">
        <v>1365</v>
      </c>
      <c r="E701" s="58">
        <v>854</v>
      </c>
      <c r="G701" s="57" t="s">
        <v>514</v>
      </c>
      <c r="H701" s="57" t="s">
        <v>0</v>
      </c>
      <c r="I701" s="57">
        <v>112</v>
      </c>
      <c r="J701" s="57" t="s">
        <v>276</v>
      </c>
      <c r="K701" s="57">
        <v>9</v>
      </c>
      <c r="L701" s="39" t="s">
        <v>1541</v>
      </c>
      <c r="M701" s="39"/>
      <c r="N701" s="39" t="s">
        <v>1439</v>
      </c>
      <c r="P701" s="57" t="s">
        <v>52</v>
      </c>
      <c r="Q701" s="39" t="s">
        <v>1744</v>
      </c>
      <c r="R701" s="70"/>
      <c r="T701" s="57" t="s">
        <v>64</v>
      </c>
      <c r="U701" s="39"/>
    </row>
    <row r="702" spans="3:22" ht="63.75" x14ac:dyDescent="0.25">
      <c r="C702" s="57" t="s">
        <v>659</v>
      </c>
      <c r="E702" s="58">
        <v>261</v>
      </c>
      <c r="G702" s="57" t="s">
        <v>660</v>
      </c>
      <c r="H702" s="57" t="s">
        <v>0</v>
      </c>
      <c r="I702" s="57">
        <v>112</v>
      </c>
      <c r="J702" s="57" t="s">
        <v>276</v>
      </c>
      <c r="K702" s="57">
        <v>11</v>
      </c>
      <c r="L702" s="39" t="s">
        <v>673</v>
      </c>
      <c r="M702" s="39"/>
      <c r="N702" s="39" t="s">
        <v>689</v>
      </c>
      <c r="P702" s="57" t="s">
        <v>52</v>
      </c>
      <c r="Q702" s="39" t="s">
        <v>1743</v>
      </c>
      <c r="R702" s="70"/>
      <c r="T702" s="57" t="s">
        <v>64</v>
      </c>
      <c r="U702" s="39"/>
    </row>
    <row r="703" spans="3:22" ht="89.25" x14ac:dyDescent="0.25">
      <c r="C703" s="57" t="s">
        <v>1365</v>
      </c>
      <c r="E703" s="58">
        <v>855</v>
      </c>
      <c r="G703" s="57" t="s">
        <v>514</v>
      </c>
      <c r="H703" s="57" t="s">
        <v>0</v>
      </c>
      <c r="I703" s="57">
        <v>112</v>
      </c>
      <c r="J703" s="57" t="s">
        <v>276</v>
      </c>
      <c r="K703" s="57">
        <v>11</v>
      </c>
      <c r="L703" s="39" t="s">
        <v>1541</v>
      </c>
      <c r="M703" s="39"/>
      <c r="N703" s="39" t="s">
        <v>1440</v>
      </c>
      <c r="P703" s="57" t="s">
        <v>52</v>
      </c>
      <c r="Q703" s="39" t="s">
        <v>1744</v>
      </c>
      <c r="R703" s="70"/>
      <c r="T703" s="57" t="s">
        <v>64</v>
      </c>
      <c r="U703" s="39"/>
    </row>
    <row r="704" spans="3:22" ht="76.5" x14ac:dyDescent="0.25">
      <c r="C704" s="57" t="s">
        <v>1365</v>
      </c>
      <c r="E704" s="58">
        <v>856</v>
      </c>
      <c r="G704" s="57" t="s">
        <v>514</v>
      </c>
      <c r="H704" s="57" t="s">
        <v>0</v>
      </c>
      <c r="I704" s="57">
        <v>112</v>
      </c>
      <c r="J704" s="57" t="s">
        <v>276</v>
      </c>
      <c r="K704" s="57">
        <v>17</v>
      </c>
      <c r="L704" s="39" t="s">
        <v>1542</v>
      </c>
      <c r="M704" s="39"/>
      <c r="N704" s="39" t="s">
        <v>1441</v>
      </c>
      <c r="P704" s="80" t="s">
        <v>49</v>
      </c>
      <c r="R704" s="70"/>
      <c r="T704" s="57" t="s">
        <v>64</v>
      </c>
      <c r="U704" s="39"/>
    </row>
    <row r="705" spans="3:22" ht="25.5" x14ac:dyDescent="0.25">
      <c r="C705" s="57" t="s">
        <v>742</v>
      </c>
      <c r="E705" s="58">
        <v>417</v>
      </c>
      <c r="G705" s="57" t="s">
        <v>743</v>
      </c>
      <c r="H705" s="57" t="s">
        <v>12</v>
      </c>
      <c r="I705" s="57">
        <v>112</v>
      </c>
      <c r="J705" s="57" t="s">
        <v>276</v>
      </c>
      <c r="K705" s="57">
        <v>22</v>
      </c>
      <c r="L705" s="39" t="s">
        <v>922</v>
      </c>
      <c r="M705" s="39"/>
      <c r="N705" s="39" t="s">
        <v>811</v>
      </c>
      <c r="R705" s="70" t="s">
        <v>1639</v>
      </c>
      <c r="T705" s="57" t="s">
        <v>69</v>
      </c>
      <c r="U705" s="39"/>
      <c r="V705" s="57" t="s">
        <v>1727</v>
      </c>
    </row>
    <row r="706" spans="3:22" ht="102" x14ac:dyDescent="0.25">
      <c r="C706" s="57" t="s">
        <v>659</v>
      </c>
      <c r="E706" s="58">
        <v>262</v>
      </c>
      <c r="G706" s="57" t="s">
        <v>660</v>
      </c>
      <c r="H706" s="57" t="s">
        <v>0</v>
      </c>
      <c r="I706" s="57">
        <v>113</v>
      </c>
      <c r="J706" s="57" t="s">
        <v>276</v>
      </c>
      <c r="K706" s="57">
        <v>1</v>
      </c>
      <c r="L706" s="39" t="s">
        <v>674</v>
      </c>
      <c r="M706" s="39"/>
      <c r="N706" s="39" t="s">
        <v>690</v>
      </c>
      <c r="P706" s="57" t="s">
        <v>52</v>
      </c>
      <c r="Q706" s="39" t="s">
        <v>1784</v>
      </c>
      <c r="R706" s="70"/>
      <c r="T706" s="57" t="s">
        <v>64</v>
      </c>
      <c r="U706" s="39"/>
    </row>
    <row r="707" spans="3:22" ht="102" x14ac:dyDescent="0.25">
      <c r="C707" s="57" t="s">
        <v>659</v>
      </c>
      <c r="E707" s="58">
        <v>263</v>
      </c>
      <c r="G707" s="57" t="s">
        <v>660</v>
      </c>
      <c r="H707" s="57" t="s">
        <v>0</v>
      </c>
      <c r="I707" s="57">
        <v>113</v>
      </c>
      <c r="J707" s="57" t="s">
        <v>276</v>
      </c>
      <c r="K707" s="57">
        <v>4</v>
      </c>
      <c r="L707" s="39" t="s">
        <v>675</v>
      </c>
      <c r="M707" s="39"/>
      <c r="N707" s="39" t="s">
        <v>690</v>
      </c>
      <c r="P707" s="57" t="s">
        <v>52</v>
      </c>
      <c r="Q707" s="39" t="s">
        <v>1784</v>
      </c>
      <c r="R707" s="70"/>
      <c r="T707" s="57" t="s">
        <v>64</v>
      </c>
      <c r="U707" s="39"/>
    </row>
    <row r="708" spans="3:22" ht="102" x14ac:dyDescent="0.25">
      <c r="C708" s="57" t="s">
        <v>659</v>
      </c>
      <c r="E708" s="58">
        <v>264</v>
      </c>
      <c r="G708" s="57" t="s">
        <v>660</v>
      </c>
      <c r="H708" s="57" t="s">
        <v>0</v>
      </c>
      <c r="I708" s="57">
        <v>113</v>
      </c>
      <c r="J708" s="57" t="s">
        <v>276</v>
      </c>
      <c r="K708" s="57">
        <v>7</v>
      </c>
      <c r="L708" s="39" t="s">
        <v>676</v>
      </c>
      <c r="M708" s="39"/>
      <c r="N708" s="39" t="s">
        <v>690</v>
      </c>
      <c r="P708" s="57" t="s">
        <v>52</v>
      </c>
      <c r="Q708" s="39" t="s">
        <v>1784</v>
      </c>
      <c r="R708" s="70"/>
      <c r="T708" s="57" t="s">
        <v>64</v>
      </c>
      <c r="U708" s="39"/>
    </row>
    <row r="709" spans="3:22" ht="38.25" x14ac:dyDescent="0.25">
      <c r="C709" s="57" t="s">
        <v>1365</v>
      </c>
      <c r="E709" s="58">
        <v>857</v>
      </c>
      <c r="G709" s="57" t="s">
        <v>514</v>
      </c>
      <c r="H709" s="57" t="s">
        <v>12</v>
      </c>
      <c r="I709" s="57">
        <v>113</v>
      </c>
      <c r="J709" s="57" t="s">
        <v>276</v>
      </c>
      <c r="K709" s="57">
        <v>19</v>
      </c>
      <c r="L709" s="39" t="s">
        <v>1543</v>
      </c>
      <c r="M709" s="39"/>
      <c r="R709" s="70"/>
      <c r="T709" s="57" t="s">
        <v>69</v>
      </c>
      <c r="U709" s="39"/>
      <c r="V709" s="57" t="s">
        <v>1650</v>
      </c>
    </row>
    <row r="710" spans="3:22" ht="38.25" x14ac:dyDescent="0.25">
      <c r="C710" s="57" t="s">
        <v>1365</v>
      </c>
      <c r="E710" s="58">
        <v>858</v>
      </c>
      <c r="G710" s="57" t="s">
        <v>514</v>
      </c>
      <c r="H710" s="57" t="s">
        <v>0</v>
      </c>
      <c r="I710" s="57">
        <v>113</v>
      </c>
      <c r="J710" s="57" t="s">
        <v>276</v>
      </c>
      <c r="K710" s="57">
        <v>19</v>
      </c>
      <c r="L710" s="39" t="s">
        <v>1544</v>
      </c>
      <c r="M710" s="39"/>
      <c r="P710" s="80" t="s">
        <v>49</v>
      </c>
      <c r="R710" s="70"/>
      <c r="T710" s="57" t="s">
        <v>64</v>
      </c>
      <c r="U710" s="39"/>
    </row>
    <row r="711" spans="3:22" ht="51" x14ac:dyDescent="0.25">
      <c r="C711" s="57" t="s">
        <v>742</v>
      </c>
      <c r="E711" s="58">
        <v>418</v>
      </c>
      <c r="G711" s="57" t="s">
        <v>743</v>
      </c>
      <c r="H711" s="57" t="s">
        <v>0</v>
      </c>
      <c r="I711" s="57">
        <v>113</v>
      </c>
      <c r="J711" s="57" t="s">
        <v>276</v>
      </c>
      <c r="K711" s="57" t="s">
        <v>793</v>
      </c>
      <c r="L711" s="39" t="s">
        <v>923</v>
      </c>
      <c r="M711" s="39"/>
      <c r="N711" s="39" t="s">
        <v>811</v>
      </c>
      <c r="P711" s="57" t="s">
        <v>52</v>
      </c>
      <c r="Q711" s="39" t="s">
        <v>1745</v>
      </c>
      <c r="R711" s="70"/>
      <c r="T711" s="57" t="s">
        <v>64</v>
      </c>
      <c r="U711" s="39"/>
    </row>
    <row r="712" spans="3:22" ht="38.25" x14ac:dyDescent="0.25">
      <c r="C712" s="58" t="s">
        <v>368</v>
      </c>
      <c r="D712" s="58"/>
      <c r="E712" s="58">
        <v>156</v>
      </c>
      <c r="F712" s="58"/>
      <c r="G712" s="58" t="s">
        <v>369</v>
      </c>
      <c r="H712" s="58" t="s">
        <v>12</v>
      </c>
      <c r="I712" s="58">
        <v>114</v>
      </c>
      <c r="J712" s="58" t="s">
        <v>276</v>
      </c>
      <c r="K712" s="58">
        <v>13</v>
      </c>
      <c r="L712" s="39" t="s">
        <v>439</v>
      </c>
      <c r="M712" s="39"/>
      <c r="N712" s="39" t="s">
        <v>492</v>
      </c>
      <c r="O712" s="45"/>
      <c r="R712" s="70" t="s">
        <v>1639</v>
      </c>
      <c r="T712" s="57" t="s">
        <v>69</v>
      </c>
      <c r="U712" s="39"/>
      <c r="V712" s="57" t="s">
        <v>1727</v>
      </c>
    </row>
    <row r="713" spans="3:22" ht="76.5" x14ac:dyDescent="0.25">
      <c r="C713" s="57" t="s">
        <v>368</v>
      </c>
      <c r="D713" s="58"/>
      <c r="E713" s="58">
        <v>157</v>
      </c>
      <c r="F713" s="58"/>
      <c r="G713" s="57" t="s">
        <v>369</v>
      </c>
      <c r="H713" s="57" t="s">
        <v>12</v>
      </c>
      <c r="I713" s="57">
        <v>114</v>
      </c>
      <c r="J713" s="57" t="s">
        <v>276</v>
      </c>
      <c r="K713" s="57">
        <v>15</v>
      </c>
      <c r="L713" s="39" t="s">
        <v>440</v>
      </c>
      <c r="M713" s="39"/>
      <c r="N713" s="39" t="s">
        <v>493</v>
      </c>
      <c r="R713" s="70" t="s">
        <v>1639</v>
      </c>
      <c r="T713" s="57" t="s">
        <v>69</v>
      </c>
      <c r="U713" s="39"/>
      <c r="V713" s="57" t="s">
        <v>1727</v>
      </c>
    </row>
    <row r="714" spans="3:22" ht="25.5" x14ac:dyDescent="0.25">
      <c r="C714" s="57" t="s">
        <v>742</v>
      </c>
      <c r="E714" s="58">
        <v>419</v>
      </c>
      <c r="G714" s="57" t="s">
        <v>743</v>
      </c>
      <c r="H714" s="57" t="s">
        <v>12</v>
      </c>
      <c r="I714" s="57">
        <v>114</v>
      </c>
      <c r="J714" s="57" t="s">
        <v>276</v>
      </c>
      <c r="K714" s="57" t="s">
        <v>794</v>
      </c>
      <c r="L714" s="39" t="s">
        <v>924</v>
      </c>
      <c r="M714" s="39"/>
      <c r="N714" s="39" t="s">
        <v>811</v>
      </c>
      <c r="P714" s="57" t="s">
        <v>52</v>
      </c>
      <c r="Q714" s="39" t="s">
        <v>1714</v>
      </c>
      <c r="R714" s="70" t="s">
        <v>1639</v>
      </c>
      <c r="T714" s="57" t="s">
        <v>64</v>
      </c>
      <c r="U714" s="39"/>
    </row>
    <row r="715" spans="3:22" x14ac:dyDescent="0.25">
      <c r="C715" s="57" t="s">
        <v>1365</v>
      </c>
      <c r="E715" s="58">
        <v>859</v>
      </c>
      <c r="G715" s="57" t="s">
        <v>514</v>
      </c>
      <c r="H715" s="57" t="s">
        <v>12</v>
      </c>
      <c r="I715" s="57">
        <v>115</v>
      </c>
      <c r="J715" s="57" t="s">
        <v>276</v>
      </c>
      <c r="K715" s="57">
        <v>2</v>
      </c>
      <c r="L715" s="39" t="s">
        <v>1545</v>
      </c>
      <c r="M715" s="39"/>
      <c r="R715" s="70" t="s">
        <v>1639</v>
      </c>
      <c r="T715" s="57" t="s">
        <v>69</v>
      </c>
      <c r="U715" s="39"/>
      <c r="V715" s="57" t="s">
        <v>1727</v>
      </c>
    </row>
    <row r="716" spans="3:22" x14ac:dyDescent="0.25">
      <c r="C716" s="57" t="s">
        <v>742</v>
      </c>
      <c r="E716" s="58">
        <v>420</v>
      </c>
      <c r="G716" s="57" t="s">
        <v>743</v>
      </c>
      <c r="H716" s="57" t="s">
        <v>0</v>
      </c>
      <c r="I716" s="57">
        <v>115</v>
      </c>
      <c r="J716" s="57" t="s">
        <v>276</v>
      </c>
      <c r="K716" s="57">
        <v>3</v>
      </c>
      <c r="L716" s="39" t="s">
        <v>925</v>
      </c>
      <c r="M716" s="39"/>
      <c r="N716" s="39" t="s">
        <v>811</v>
      </c>
      <c r="P716" s="80" t="s">
        <v>49</v>
      </c>
      <c r="R716" s="70"/>
      <c r="T716" s="57" t="s">
        <v>64</v>
      </c>
      <c r="U716" s="39"/>
    </row>
    <row r="717" spans="3:22" ht="25.5" x14ac:dyDescent="0.25">
      <c r="C717" s="57" t="s">
        <v>1365</v>
      </c>
      <c r="E717" s="58">
        <v>860</v>
      </c>
      <c r="G717" s="57" t="s">
        <v>514</v>
      </c>
      <c r="H717" s="57" t="s">
        <v>12</v>
      </c>
      <c r="I717" s="57">
        <v>115</v>
      </c>
      <c r="J717" s="57" t="s">
        <v>276</v>
      </c>
      <c r="K717" s="57">
        <v>6</v>
      </c>
      <c r="L717" s="39" t="s">
        <v>1546</v>
      </c>
      <c r="M717" s="39"/>
      <c r="R717" s="70" t="s">
        <v>1639</v>
      </c>
      <c r="T717" s="57" t="s">
        <v>69</v>
      </c>
      <c r="U717" s="39"/>
      <c r="V717" s="57" t="s">
        <v>1727</v>
      </c>
    </row>
    <row r="718" spans="3:22" ht="25.5" x14ac:dyDescent="0.25">
      <c r="C718" s="57" t="s">
        <v>742</v>
      </c>
      <c r="E718" s="58">
        <v>421</v>
      </c>
      <c r="G718" s="57" t="s">
        <v>743</v>
      </c>
      <c r="H718" s="57" t="s">
        <v>12</v>
      </c>
      <c r="I718" s="57">
        <v>115</v>
      </c>
      <c r="J718" s="57" t="s">
        <v>276</v>
      </c>
      <c r="K718" s="57" t="s">
        <v>795</v>
      </c>
      <c r="L718" s="39" t="s">
        <v>926</v>
      </c>
      <c r="M718" s="39"/>
      <c r="N718" s="39" t="s">
        <v>811</v>
      </c>
      <c r="P718" s="57" t="s">
        <v>52</v>
      </c>
      <c r="Q718" s="39" t="s">
        <v>1714</v>
      </c>
      <c r="R718" s="70" t="s">
        <v>1639</v>
      </c>
      <c r="T718" s="57" t="s">
        <v>64</v>
      </c>
      <c r="U718" s="39"/>
    </row>
    <row r="719" spans="3:22" ht="25.5" x14ac:dyDescent="0.25">
      <c r="C719" s="57" t="s">
        <v>1365</v>
      </c>
      <c r="E719" s="58">
        <v>861</v>
      </c>
      <c r="G719" s="57" t="s">
        <v>514</v>
      </c>
      <c r="H719" s="57" t="s">
        <v>12</v>
      </c>
      <c r="I719" s="57">
        <v>116</v>
      </c>
      <c r="J719" s="57" t="s">
        <v>276</v>
      </c>
      <c r="K719" s="57">
        <v>2</v>
      </c>
      <c r="L719" s="39" t="s">
        <v>1547</v>
      </c>
      <c r="M719" s="39"/>
      <c r="R719" s="70" t="s">
        <v>1639</v>
      </c>
      <c r="T719" s="57" t="s">
        <v>69</v>
      </c>
      <c r="U719" s="39"/>
      <c r="V719" s="57" t="s">
        <v>1727</v>
      </c>
    </row>
    <row r="720" spans="3:22" ht="25.5" x14ac:dyDescent="0.25">
      <c r="C720" s="57" t="s">
        <v>1365</v>
      </c>
      <c r="E720" s="58">
        <v>862</v>
      </c>
      <c r="G720" s="57" t="s">
        <v>514</v>
      </c>
      <c r="H720" s="57" t="s">
        <v>12</v>
      </c>
      <c r="I720" s="57">
        <v>116</v>
      </c>
      <c r="J720" s="57" t="s">
        <v>276</v>
      </c>
      <c r="K720" s="57">
        <v>6</v>
      </c>
      <c r="L720" s="39" t="s">
        <v>1547</v>
      </c>
      <c r="M720" s="39"/>
      <c r="R720" s="70" t="s">
        <v>1639</v>
      </c>
      <c r="T720" s="57" t="s">
        <v>69</v>
      </c>
      <c r="U720" s="39"/>
      <c r="V720" s="57" t="s">
        <v>1727</v>
      </c>
    </row>
    <row r="721" spans="3:22" ht="63.75" x14ac:dyDescent="0.25">
      <c r="C721" s="57" t="s">
        <v>513</v>
      </c>
      <c r="E721" s="58">
        <v>222</v>
      </c>
      <c r="G721" s="57" t="s">
        <v>514</v>
      </c>
      <c r="H721" s="57" t="s">
        <v>12</v>
      </c>
      <c r="I721" s="57">
        <v>116</v>
      </c>
      <c r="J721" s="57" t="s">
        <v>276</v>
      </c>
      <c r="K721" s="57">
        <v>7</v>
      </c>
      <c r="L721" s="39" t="s">
        <v>573</v>
      </c>
      <c r="M721" s="39"/>
      <c r="N721" s="39" t="s">
        <v>634</v>
      </c>
      <c r="R721" s="70" t="s">
        <v>1639</v>
      </c>
      <c r="T721" s="57" t="s">
        <v>69</v>
      </c>
      <c r="U721" s="39"/>
      <c r="V721" s="57" t="s">
        <v>1727</v>
      </c>
    </row>
    <row r="722" spans="3:22" ht="89.25" x14ac:dyDescent="0.25">
      <c r="C722" s="57" t="s">
        <v>513</v>
      </c>
      <c r="E722" s="58">
        <v>223</v>
      </c>
      <c r="G722" s="57" t="s">
        <v>514</v>
      </c>
      <c r="H722" s="57" t="s">
        <v>12</v>
      </c>
      <c r="I722" s="57">
        <v>116</v>
      </c>
      <c r="J722" s="59" t="s">
        <v>276</v>
      </c>
      <c r="K722" s="57">
        <v>18</v>
      </c>
      <c r="L722" s="39" t="s">
        <v>574</v>
      </c>
      <c r="M722" s="39"/>
      <c r="N722" s="39" t="s">
        <v>635</v>
      </c>
      <c r="R722" s="70" t="s">
        <v>1639</v>
      </c>
      <c r="T722" s="57" t="s">
        <v>69</v>
      </c>
      <c r="U722" s="39"/>
      <c r="V722" s="57" t="s">
        <v>1727</v>
      </c>
    </row>
    <row r="723" spans="3:22" ht="38.25" x14ac:dyDescent="0.25">
      <c r="C723" s="57" t="s">
        <v>39</v>
      </c>
      <c r="E723" s="58">
        <v>97</v>
      </c>
      <c r="G723" s="57" t="s">
        <v>40</v>
      </c>
      <c r="H723" s="57" t="s">
        <v>12</v>
      </c>
      <c r="I723" s="57">
        <v>117</v>
      </c>
      <c r="J723" s="57" t="s">
        <v>276</v>
      </c>
      <c r="K723" s="57">
        <v>2</v>
      </c>
      <c r="L723" s="39" t="s">
        <v>330</v>
      </c>
      <c r="M723" s="39"/>
      <c r="N723" s="39" t="s">
        <v>331</v>
      </c>
      <c r="R723" s="70" t="s">
        <v>1639</v>
      </c>
      <c r="T723" s="57" t="s">
        <v>69</v>
      </c>
      <c r="U723" s="39"/>
      <c r="V723" s="57" t="s">
        <v>1727</v>
      </c>
    </row>
    <row r="724" spans="3:22" ht="38.25" x14ac:dyDescent="0.25">
      <c r="C724" s="57" t="s">
        <v>659</v>
      </c>
      <c r="E724" s="58">
        <v>265</v>
      </c>
      <c r="G724" s="57" t="s">
        <v>660</v>
      </c>
      <c r="H724" s="57" t="s">
        <v>0</v>
      </c>
      <c r="I724" s="57">
        <v>117</v>
      </c>
      <c r="J724" s="57" t="s">
        <v>276</v>
      </c>
      <c r="K724" s="57">
        <v>5</v>
      </c>
      <c r="L724" s="39" t="s">
        <v>677</v>
      </c>
      <c r="M724" s="39"/>
      <c r="N724" s="39" t="s">
        <v>691</v>
      </c>
      <c r="P724" s="57" t="s">
        <v>52</v>
      </c>
      <c r="Q724" s="39" t="s">
        <v>1746</v>
      </c>
      <c r="R724" s="70"/>
      <c r="T724" s="57" t="s">
        <v>64</v>
      </c>
      <c r="U724" s="39"/>
    </row>
    <row r="725" spans="3:22" ht="38.25" x14ac:dyDescent="0.25">
      <c r="C725" s="57" t="s">
        <v>1365</v>
      </c>
      <c r="E725" s="58">
        <v>863</v>
      </c>
      <c r="G725" s="57" t="s">
        <v>514</v>
      </c>
      <c r="H725" s="57" t="s">
        <v>0</v>
      </c>
      <c r="I725" s="57">
        <v>117</v>
      </c>
      <c r="J725" s="57" t="s">
        <v>276</v>
      </c>
      <c r="K725" s="57">
        <v>5</v>
      </c>
      <c r="L725" s="39" t="s">
        <v>1548</v>
      </c>
      <c r="M725" s="39"/>
      <c r="N725" s="39" t="s">
        <v>1442</v>
      </c>
      <c r="P725" s="57" t="s">
        <v>52</v>
      </c>
      <c r="Q725" s="39" t="s">
        <v>1746</v>
      </c>
      <c r="R725" s="70"/>
      <c r="T725" s="57" t="s">
        <v>64</v>
      </c>
      <c r="U725" s="39"/>
    </row>
    <row r="726" spans="3:22" ht="25.5" x14ac:dyDescent="0.25">
      <c r="C726" s="57" t="s">
        <v>742</v>
      </c>
      <c r="E726" s="58">
        <v>422</v>
      </c>
      <c r="G726" s="57" t="s">
        <v>743</v>
      </c>
      <c r="H726" s="57" t="s">
        <v>12</v>
      </c>
      <c r="I726" s="57">
        <v>117</v>
      </c>
      <c r="J726" s="57" t="s">
        <v>276</v>
      </c>
      <c r="K726" s="57">
        <v>12</v>
      </c>
      <c r="L726" s="39" t="s">
        <v>927</v>
      </c>
      <c r="M726" s="39"/>
      <c r="N726" s="39" t="s">
        <v>811</v>
      </c>
      <c r="R726" s="70" t="s">
        <v>1639</v>
      </c>
      <c r="T726" s="57" t="s">
        <v>69</v>
      </c>
      <c r="U726" s="39"/>
      <c r="V726" s="57" t="s">
        <v>1727</v>
      </c>
    </row>
    <row r="727" spans="3:22" x14ac:dyDescent="0.25">
      <c r="C727" s="57" t="s">
        <v>1167</v>
      </c>
      <c r="E727" s="58">
        <v>665</v>
      </c>
      <c r="G727" s="57" t="s">
        <v>743</v>
      </c>
      <c r="H727" s="57" t="s">
        <v>12</v>
      </c>
      <c r="I727" s="57">
        <v>117</v>
      </c>
      <c r="J727" s="57" t="s">
        <v>276</v>
      </c>
      <c r="K727" s="57">
        <v>22</v>
      </c>
      <c r="L727" s="39" t="s">
        <v>1348</v>
      </c>
      <c r="M727" s="39"/>
      <c r="N727" s="39" t="s">
        <v>1250</v>
      </c>
      <c r="R727" s="70" t="s">
        <v>1639</v>
      </c>
      <c r="T727" s="57" t="s">
        <v>69</v>
      </c>
      <c r="U727" s="39"/>
      <c r="V727" s="57" t="s">
        <v>1727</v>
      </c>
    </row>
    <row r="728" spans="3:22" x14ac:dyDescent="0.25">
      <c r="C728" s="57" t="s">
        <v>742</v>
      </c>
      <c r="E728" s="58">
        <v>423</v>
      </c>
      <c r="G728" s="57" t="s">
        <v>743</v>
      </c>
      <c r="H728" s="57" t="s">
        <v>0</v>
      </c>
      <c r="I728" s="57">
        <v>118</v>
      </c>
      <c r="J728" s="57" t="s">
        <v>276</v>
      </c>
      <c r="K728" s="57">
        <v>6</v>
      </c>
      <c r="L728" s="39" t="s">
        <v>928</v>
      </c>
      <c r="M728" s="39"/>
      <c r="N728" s="39" t="s">
        <v>811</v>
      </c>
      <c r="P728" s="80" t="s">
        <v>49</v>
      </c>
      <c r="R728" s="70"/>
      <c r="T728" s="57" t="s">
        <v>64</v>
      </c>
      <c r="U728" s="39"/>
    </row>
    <row r="729" spans="3:22" x14ac:dyDescent="0.25">
      <c r="C729" s="57" t="s">
        <v>39</v>
      </c>
      <c r="D729" s="58"/>
      <c r="E729" s="58">
        <v>98</v>
      </c>
      <c r="F729" s="58"/>
      <c r="G729" s="57" t="s">
        <v>40</v>
      </c>
      <c r="H729" s="57" t="s">
        <v>0</v>
      </c>
      <c r="I729" s="57">
        <v>118</v>
      </c>
      <c r="J729" s="57" t="s">
        <v>276</v>
      </c>
      <c r="K729" s="57">
        <v>7</v>
      </c>
      <c r="L729" s="39" t="s">
        <v>332</v>
      </c>
      <c r="M729" s="39"/>
      <c r="N729" s="39" t="s">
        <v>333</v>
      </c>
      <c r="P729" s="80" t="s">
        <v>49</v>
      </c>
      <c r="R729" s="73"/>
      <c r="S729" s="39"/>
      <c r="T729" s="57" t="s">
        <v>64</v>
      </c>
      <c r="U729" s="39"/>
    </row>
    <row r="730" spans="3:22" ht="76.5" x14ac:dyDescent="0.25">
      <c r="C730" s="57" t="s">
        <v>39</v>
      </c>
      <c r="D730" s="58"/>
      <c r="E730" s="58">
        <v>99</v>
      </c>
      <c r="F730" s="58"/>
      <c r="G730" s="57" t="s">
        <v>40</v>
      </c>
      <c r="H730" s="57" t="s">
        <v>12</v>
      </c>
      <c r="I730" s="57">
        <v>119</v>
      </c>
      <c r="J730" s="57" t="s">
        <v>276</v>
      </c>
      <c r="K730" s="57">
        <v>3</v>
      </c>
      <c r="L730" s="39" t="s">
        <v>334</v>
      </c>
      <c r="M730" s="39"/>
      <c r="N730" s="39" t="s">
        <v>335</v>
      </c>
      <c r="P730" s="63"/>
      <c r="R730" s="70" t="s">
        <v>1639</v>
      </c>
      <c r="S730" s="39"/>
      <c r="T730" s="57" t="s">
        <v>69</v>
      </c>
      <c r="U730" s="39"/>
      <c r="V730" s="57" t="s">
        <v>1727</v>
      </c>
    </row>
    <row r="731" spans="3:22" ht="25.5" x14ac:dyDescent="0.25">
      <c r="C731" s="57" t="s">
        <v>1365</v>
      </c>
      <c r="E731" s="58">
        <v>864</v>
      </c>
      <c r="G731" s="57" t="s">
        <v>514</v>
      </c>
      <c r="H731" s="57" t="s">
        <v>0</v>
      </c>
      <c r="I731" s="57">
        <v>119</v>
      </c>
      <c r="J731" s="57" t="s">
        <v>276</v>
      </c>
      <c r="K731" s="57">
        <v>11</v>
      </c>
      <c r="L731" s="39" t="s">
        <v>1549</v>
      </c>
      <c r="M731" s="39"/>
      <c r="P731" s="57" t="s">
        <v>52</v>
      </c>
      <c r="Q731" s="39" t="s">
        <v>1747</v>
      </c>
      <c r="R731" s="70"/>
      <c r="T731" s="57" t="s">
        <v>64</v>
      </c>
      <c r="U731" s="39"/>
    </row>
    <row r="732" spans="3:22" ht="114.75" x14ac:dyDescent="0.25">
      <c r="C732" s="57" t="s">
        <v>1365</v>
      </c>
      <c r="E732" s="58">
        <v>865</v>
      </c>
      <c r="G732" s="57" t="s">
        <v>514</v>
      </c>
      <c r="H732" s="57" t="s">
        <v>0</v>
      </c>
      <c r="I732" s="57">
        <v>120</v>
      </c>
      <c r="J732" s="57" t="s">
        <v>276</v>
      </c>
      <c r="K732" s="57">
        <v>4</v>
      </c>
      <c r="L732" s="39" t="s">
        <v>1550</v>
      </c>
      <c r="M732" s="39"/>
      <c r="N732" s="39" t="s">
        <v>1443</v>
      </c>
      <c r="P732" s="57" t="s">
        <v>52</v>
      </c>
      <c r="Q732" s="39" t="s">
        <v>1748</v>
      </c>
      <c r="R732" s="70"/>
      <c r="T732" s="57" t="s">
        <v>64</v>
      </c>
      <c r="U732" s="39"/>
    </row>
    <row r="733" spans="3:22" ht="25.5" x14ac:dyDescent="0.25">
      <c r="C733" s="57" t="s">
        <v>742</v>
      </c>
      <c r="E733" s="58">
        <v>424</v>
      </c>
      <c r="G733" s="57" t="s">
        <v>743</v>
      </c>
      <c r="H733" s="57" t="s">
        <v>0</v>
      </c>
      <c r="I733" s="57">
        <v>122</v>
      </c>
      <c r="J733" s="57" t="s">
        <v>276</v>
      </c>
      <c r="K733" s="57">
        <v>2</v>
      </c>
      <c r="L733" s="39" t="s">
        <v>929</v>
      </c>
      <c r="M733" s="39"/>
      <c r="N733" s="39" t="s">
        <v>834</v>
      </c>
      <c r="P733" s="80" t="s">
        <v>49</v>
      </c>
      <c r="R733" s="70"/>
      <c r="T733" s="57" t="s">
        <v>64</v>
      </c>
      <c r="U733" s="39"/>
    </row>
    <row r="734" spans="3:22" ht="25.5" x14ac:dyDescent="0.25">
      <c r="C734" s="57" t="s">
        <v>1365</v>
      </c>
      <c r="E734" s="58">
        <v>866</v>
      </c>
      <c r="G734" s="57" t="s">
        <v>514</v>
      </c>
      <c r="H734" s="57" t="s">
        <v>12</v>
      </c>
      <c r="I734" s="57">
        <v>122</v>
      </c>
      <c r="J734" s="57" t="s">
        <v>276</v>
      </c>
      <c r="K734" s="57">
        <v>8</v>
      </c>
      <c r="L734" s="39" t="s">
        <v>1551</v>
      </c>
      <c r="M734" s="39"/>
      <c r="R734" s="70" t="s">
        <v>1639</v>
      </c>
      <c r="T734" s="57" t="s">
        <v>69</v>
      </c>
      <c r="U734" s="39"/>
      <c r="V734" s="57" t="s">
        <v>1727</v>
      </c>
    </row>
    <row r="735" spans="3:22" ht="25.5" x14ac:dyDescent="0.25">
      <c r="C735" s="57" t="s">
        <v>659</v>
      </c>
      <c r="E735" s="58">
        <v>266</v>
      </c>
      <c r="G735" s="57" t="s">
        <v>660</v>
      </c>
      <c r="H735" s="57" t="s">
        <v>0</v>
      </c>
      <c r="I735" s="57">
        <v>122</v>
      </c>
      <c r="J735" s="57" t="s">
        <v>276</v>
      </c>
      <c r="K735" s="57">
        <v>9</v>
      </c>
      <c r="L735" s="39" t="s">
        <v>678</v>
      </c>
      <c r="M735" s="39"/>
      <c r="N735" s="39" t="s">
        <v>692</v>
      </c>
      <c r="P735" s="80" t="s">
        <v>49</v>
      </c>
      <c r="R735" s="70"/>
      <c r="T735" s="57" t="s">
        <v>64</v>
      </c>
      <c r="U735" s="39"/>
    </row>
    <row r="736" spans="3:22" ht="89.25" x14ac:dyDescent="0.25">
      <c r="C736" s="57" t="s">
        <v>1365</v>
      </c>
      <c r="E736" s="58">
        <v>867</v>
      </c>
      <c r="G736" s="57" t="s">
        <v>514</v>
      </c>
      <c r="H736" s="57" t="s">
        <v>0</v>
      </c>
      <c r="I736" s="57">
        <v>122</v>
      </c>
      <c r="J736" s="57" t="s">
        <v>276</v>
      </c>
      <c r="K736" s="57">
        <v>9</v>
      </c>
      <c r="L736" s="39" t="s">
        <v>1461</v>
      </c>
      <c r="M736" s="39"/>
      <c r="N736" s="39" t="s">
        <v>1444</v>
      </c>
      <c r="P736" s="80" t="s">
        <v>49</v>
      </c>
      <c r="R736" s="70"/>
      <c r="T736" s="57" t="s">
        <v>64</v>
      </c>
      <c r="U736" s="39"/>
    </row>
    <row r="737" spans="3:22" ht="89.25" x14ac:dyDescent="0.25">
      <c r="C737" s="57" t="s">
        <v>1365</v>
      </c>
      <c r="E737" s="58">
        <v>868</v>
      </c>
      <c r="G737" s="57" t="s">
        <v>514</v>
      </c>
      <c r="H737" s="57" t="s">
        <v>0</v>
      </c>
      <c r="I737" s="57">
        <v>122</v>
      </c>
      <c r="J737" s="57" t="s">
        <v>276</v>
      </c>
      <c r="K737" s="57">
        <v>9</v>
      </c>
      <c r="L737" s="39" t="s">
        <v>1461</v>
      </c>
      <c r="M737" s="39"/>
      <c r="N737" s="39" t="s">
        <v>1444</v>
      </c>
      <c r="P737" s="80" t="s">
        <v>49</v>
      </c>
      <c r="R737" s="70"/>
      <c r="T737" s="57" t="s">
        <v>64</v>
      </c>
      <c r="U737" s="39"/>
    </row>
    <row r="738" spans="3:22" ht="89.25" x14ac:dyDescent="0.25">
      <c r="C738" s="57" t="s">
        <v>1365</v>
      </c>
      <c r="E738" s="58">
        <v>869</v>
      </c>
      <c r="G738" s="57" t="s">
        <v>514</v>
      </c>
      <c r="H738" s="57" t="s">
        <v>12</v>
      </c>
      <c r="I738" s="57">
        <v>122</v>
      </c>
      <c r="J738" s="57" t="s">
        <v>276</v>
      </c>
      <c r="K738" s="57">
        <v>16</v>
      </c>
      <c r="L738" s="39" t="s">
        <v>1552</v>
      </c>
      <c r="M738" s="39"/>
      <c r="N738" s="39" t="s">
        <v>1445</v>
      </c>
      <c r="R738" s="70"/>
      <c r="T738" s="57" t="s">
        <v>69</v>
      </c>
      <c r="U738" s="39"/>
      <c r="V738" s="57" t="s">
        <v>1727</v>
      </c>
    </row>
    <row r="739" spans="3:22" ht="38.25" x14ac:dyDescent="0.25">
      <c r="C739" s="57" t="s">
        <v>1167</v>
      </c>
      <c r="E739" s="58">
        <v>668</v>
      </c>
      <c r="G739" s="57" t="s">
        <v>743</v>
      </c>
      <c r="H739" s="57" t="s">
        <v>12</v>
      </c>
      <c r="I739" s="57">
        <v>123</v>
      </c>
      <c r="J739" s="57" t="s">
        <v>276</v>
      </c>
      <c r="K739" s="57">
        <v>11</v>
      </c>
      <c r="L739" s="39" t="s">
        <v>1351</v>
      </c>
      <c r="M739" s="39"/>
      <c r="N739" s="39" t="s">
        <v>13</v>
      </c>
      <c r="R739" s="70" t="s">
        <v>1639</v>
      </c>
      <c r="T739" s="57" t="s">
        <v>69</v>
      </c>
      <c r="U739" s="39"/>
      <c r="V739" s="57" t="s">
        <v>1727</v>
      </c>
    </row>
    <row r="740" spans="3:22" x14ac:dyDescent="0.25">
      <c r="C740" s="57" t="s">
        <v>39</v>
      </c>
      <c r="E740" s="58">
        <v>100</v>
      </c>
      <c r="G740" s="57" t="s">
        <v>40</v>
      </c>
      <c r="H740" s="57" t="s">
        <v>0</v>
      </c>
      <c r="I740" s="57">
        <v>123</v>
      </c>
      <c r="J740" s="57" t="s">
        <v>276</v>
      </c>
      <c r="K740" s="57">
        <v>14</v>
      </c>
      <c r="L740" s="39" t="s">
        <v>336</v>
      </c>
      <c r="M740" s="39"/>
      <c r="N740" s="39" t="s">
        <v>337</v>
      </c>
      <c r="P740" s="80" t="s">
        <v>49</v>
      </c>
      <c r="R740" s="70"/>
      <c r="T740" s="57" t="s">
        <v>64</v>
      </c>
      <c r="U740" s="39"/>
    </row>
    <row r="741" spans="3:22" ht="114.75" x14ac:dyDescent="0.25">
      <c r="C741" s="57" t="s">
        <v>1365</v>
      </c>
      <c r="E741" s="58">
        <v>870</v>
      </c>
      <c r="G741" s="57" t="s">
        <v>514</v>
      </c>
      <c r="H741" s="57" t="s">
        <v>0</v>
      </c>
      <c r="I741" s="57">
        <v>123</v>
      </c>
      <c r="J741" s="57" t="s">
        <v>276</v>
      </c>
      <c r="K741" s="57">
        <v>16</v>
      </c>
      <c r="L741" s="39" t="s">
        <v>1461</v>
      </c>
      <c r="M741" s="39"/>
      <c r="N741" s="39" t="s">
        <v>1446</v>
      </c>
      <c r="P741" s="80" t="s">
        <v>49</v>
      </c>
      <c r="R741" s="70"/>
      <c r="T741" s="57" t="s">
        <v>64</v>
      </c>
      <c r="U741" s="39"/>
    </row>
    <row r="742" spans="3:22" ht="25.5" x14ac:dyDescent="0.25">
      <c r="C742" s="58" t="s">
        <v>39</v>
      </c>
      <c r="D742" s="58"/>
      <c r="E742" s="58">
        <v>101</v>
      </c>
      <c r="F742" s="58"/>
      <c r="G742" s="58" t="s">
        <v>40</v>
      </c>
      <c r="H742" s="58" t="s">
        <v>0</v>
      </c>
      <c r="I742" s="58">
        <v>123</v>
      </c>
      <c r="J742" s="62" t="s">
        <v>276</v>
      </c>
      <c r="K742" s="58">
        <v>17</v>
      </c>
      <c r="L742" s="39" t="s">
        <v>338</v>
      </c>
      <c r="M742" s="39"/>
      <c r="N742" s="39" t="s">
        <v>339</v>
      </c>
      <c r="O742" s="45"/>
      <c r="P742" s="80" t="s">
        <v>49</v>
      </c>
      <c r="R742" s="70"/>
      <c r="T742" s="57" t="s">
        <v>64</v>
      </c>
      <c r="U742" s="39"/>
    </row>
    <row r="743" spans="3:22" ht="38.25" x14ac:dyDescent="0.25">
      <c r="C743" s="57" t="s">
        <v>39</v>
      </c>
      <c r="D743" s="58"/>
      <c r="E743" s="58">
        <v>103</v>
      </c>
      <c r="F743" s="58"/>
      <c r="G743" s="57" t="s">
        <v>40</v>
      </c>
      <c r="H743" s="57" t="s">
        <v>0</v>
      </c>
      <c r="I743" s="57">
        <v>123</v>
      </c>
      <c r="J743" s="57" t="s">
        <v>276</v>
      </c>
      <c r="K743" s="57">
        <v>18</v>
      </c>
      <c r="L743" s="39" t="s">
        <v>342</v>
      </c>
      <c r="M743" s="39"/>
      <c r="N743" s="39" t="s">
        <v>343</v>
      </c>
      <c r="P743" s="80" t="s">
        <v>49</v>
      </c>
      <c r="R743" s="73"/>
      <c r="S743" s="39"/>
      <c r="T743" s="57" t="s">
        <v>64</v>
      </c>
      <c r="U743" s="39"/>
    </row>
    <row r="744" spans="3:22" ht="38.25" x14ac:dyDescent="0.25">
      <c r="C744" s="57" t="s">
        <v>39</v>
      </c>
      <c r="D744" s="58"/>
      <c r="E744" s="58">
        <v>102</v>
      </c>
      <c r="F744" s="58"/>
      <c r="G744" s="57" t="s">
        <v>40</v>
      </c>
      <c r="H744" s="57" t="s">
        <v>12</v>
      </c>
      <c r="I744" s="57">
        <v>123</v>
      </c>
      <c r="J744" s="57" t="s">
        <v>276</v>
      </c>
      <c r="K744" s="57">
        <v>20</v>
      </c>
      <c r="L744" s="39" t="s">
        <v>340</v>
      </c>
      <c r="M744" s="39"/>
      <c r="N744" s="39" t="s">
        <v>341</v>
      </c>
      <c r="R744" s="70" t="s">
        <v>1639</v>
      </c>
      <c r="T744" s="57" t="s">
        <v>69</v>
      </c>
      <c r="U744" s="39"/>
      <c r="V744" s="57" t="s">
        <v>1727</v>
      </c>
    </row>
    <row r="745" spans="3:22" ht="25.5" x14ac:dyDescent="0.25">
      <c r="C745" s="57" t="s">
        <v>742</v>
      </c>
      <c r="E745" s="58">
        <v>425</v>
      </c>
      <c r="G745" s="57" t="s">
        <v>743</v>
      </c>
      <c r="H745" s="57" t="s">
        <v>0</v>
      </c>
      <c r="I745" s="57">
        <v>123</v>
      </c>
      <c r="J745" s="57" t="s">
        <v>276</v>
      </c>
      <c r="K745" s="57">
        <v>22</v>
      </c>
      <c r="L745" s="39" t="s">
        <v>930</v>
      </c>
      <c r="M745" s="39"/>
      <c r="N745" s="39" t="s">
        <v>811</v>
      </c>
      <c r="P745" s="80" t="s">
        <v>49</v>
      </c>
      <c r="R745" s="70"/>
      <c r="T745" s="57" t="s">
        <v>64</v>
      </c>
      <c r="U745" s="39"/>
    </row>
    <row r="746" spans="3:22" ht="25.5" x14ac:dyDescent="0.25">
      <c r="C746" s="57" t="s">
        <v>742</v>
      </c>
      <c r="E746" s="58">
        <v>426</v>
      </c>
      <c r="G746" s="57" t="s">
        <v>743</v>
      </c>
      <c r="H746" s="57" t="s">
        <v>12</v>
      </c>
      <c r="I746" s="57">
        <v>123</v>
      </c>
      <c r="J746" s="57" t="s">
        <v>276</v>
      </c>
      <c r="K746" s="57">
        <v>27</v>
      </c>
      <c r="L746" s="39" t="s">
        <v>931</v>
      </c>
      <c r="M746" s="39"/>
      <c r="N746" s="39" t="s">
        <v>811</v>
      </c>
      <c r="R746" s="70" t="s">
        <v>1639</v>
      </c>
      <c r="T746" s="57" t="s">
        <v>69</v>
      </c>
      <c r="U746" s="39"/>
      <c r="V746" s="57" t="s">
        <v>1727</v>
      </c>
    </row>
    <row r="747" spans="3:22" x14ac:dyDescent="0.25">
      <c r="C747" s="57" t="s">
        <v>1365</v>
      </c>
      <c r="E747" s="58">
        <v>871</v>
      </c>
      <c r="G747" s="57" t="s">
        <v>514</v>
      </c>
      <c r="H747" s="57" t="s">
        <v>12</v>
      </c>
      <c r="I747" s="57">
        <v>124</v>
      </c>
      <c r="J747" s="57" t="s">
        <v>276</v>
      </c>
      <c r="K747" s="57">
        <v>2</v>
      </c>
      <c r="L747" s="39" t="s">
        <v>1550</v>
      </c>
      <c r="M747" s="39"/>
      <c r="N747" s="39" t="s">
        <v>1447</v>
      </c>
      <c r="R747" s="70" t="s">
        <v>1639</v>
      </c>
      <c r="T747" s="57" t="s">
        <v>69</v>
      </c>
      <c r="U747" s="39"/>
      <c r="V747" s="57" t="s">
        <v>1727</v>
      </c>
    </row>
    <row r="748" spans="3:22" ht="25.5" x14ac:dyDescent="0.25">
      <c r="C748" s="57" t="s">
        <v>742</v>
      </c>
      <c r="E748" s="58">
        <v>427</v>
      </c>
      <c r="G748" s="57" t="s">
        <v>743</v>
      </c>
      <c r="H748" s="57" t="s">
        <v>12</v>
      </c>
      <c r="I748" s="57">
        <v>124</v>
      </c>
      <c r="J748" s="57" t="s">
        <v>276</v>
      </c>
      <c r="K748" s="57">
        <v>7</v>
      </c>
      <c r="L748" s="39" t="s">
        <v>932</v>
      </c>
      <c r="M748" s="39"/>
      <c r="N748" s="39" t="s">
        <v>811</v>
      </c>
      <c r="R748" s="70" t="s">
        <v>1639</v>
      </c>
      <c r="T748" s="57" t="s">
        <v>69</v>
      </c>
      <c r="U748" s="39"/>
      <c r="V748" s="57" t="s">
        <v>1727</v>
      </c>
    </row>
    <row r="749" spans="3:22" ht="114.75" x14ac:dyDescent="0.25">
      <c r="C749" s="57" t="s">
        <v>1365</v>
      </c>
      <c r="E749" s="58">
        <v>872</v>
      </c>
      <c r="G749" s="57" t="s">
        <v>514</v>
      </c>
      <c r="H749" s="57" t="s">
        <v>0</v>
      </c>
      <c r="I749" s="57">
        <v>124</v>
      </c>
      <c r="J749" s="57" t="s">
        <v>276</v>
      </c>
      <c r="K749" s="57">
        <v>11</v>
      </c>
      <c r="L749" s="39" t="s">
        <v>1461</v>
      </c>
      <c r="M749" s="39"/>
      <c r="N749" s="39" t="s">
        <v>1448</v>
      </c>
      <c r="P749" s="80" t="s">
        <v>49</v>
      </c>
      <c r="R749" s="70"/>
      <c r="T749" s="57" t="s">
        <v>64</v>
      </c>
      <c r="U749" s="39"/>
    </row>
    <row r="750" spans="3:22" ht="63.75" x14ac:dyDescent="0.25">
      <c r="C750" s="57" t="s">
        <v>1365</v>
      </c>
      <c r="E750" s="58">
        <v>873</v>
      </c>
      <c r="G750" s="57" t="s">
        <v>514</v>
      </c>
      <c r="H750" s="57" t="s">
        <v>12</v>
      </c>
      <c r="I750" s="57">
        <v>124</v>
      </c>
      <c r="J750" s="57" t="s">
        <v>276</v>
      </c>
      <c r="K750" s="57">
        <v>13</v>
      </c>
      <c r="L750" s="39" t="s">
        <v>1553</v>
      </c>
      <c r="M750" s="39"/>
      <c r="R750" s="70" t="s">
        <v>1639</v>
      </c>
      <c r="T750" s="57" t="s">
        <v>69</v>
      </c>
      <c r="U750" s="39"/>
      <c r="V750" s="57" t="s">
        <v>1727</v>
      </c>
    </row>
    <row r="751" spans="3:22" ht="63.75" x14ac:dyDescent="0.25">
      <c r="C751" s="57" t="s">
        <v>1167</v>
      </c>
      <c r="E751" s="58">
        <v>667</v>
      </c>
      <c r="G751" s="57" t="s">
        <v>743</v>
      </c>
      <c r="H751" s="57" t="s">
        <v>12</v>
      </c>
      <c r="I751" s="57">
        <v>124</v>
      </c>
      <c r="J751" s="57" t="s">
        <v>276</v>
      </c>
      <c r="K751" s="57">
        <v>27</v>
      </c>
      <c r="L751" s="39" t="s">
        <v>1350</v>
      </c>
      <c r="M751" s="39"/>
      <c r="N751" s="39" t="s">
        <v>1252</v>
      </c>
      <c r="R751" s="70" t="s">
        <v>1639</v>
      </c>
      <c r="T751" s="57" t="s">
        <v>69</v>
      </c>
      <c r="U751" s="39"/>
      <c r="V751" s="57" t="s">
        <v>1727</v>
      </c>
    </row>
    <row r="752" spans="3:22" ht="25.5" x14ac:dyDescent="0.25">
      <c r="C752" s="57" t="s">
        <v>742</v>
      </c>
      <c r="E752" s="58">
        <v>428</v>
      </c>
      <c r="G752" s="57" t="s">
        <v>743</v>
      </c>
      <c r="H752" s="57" t="s">
        <v>0</v>
      </c>
      <c r="I752" s="57">
        <v>124</v>
      </c>
      <c r="J752" s="57" t="s">
        <v>276</v>
      </c>
      <c r="K752" s="57" t="s">
        <v>796</v>
      </c>
      <c r="L752" s="39" t="s">
        <v>933</v>
      </c>
      <c r="M752" s="39"/>
      <c r="N752" s="39" t="s">
        <v>811</v>
      </c>
      <c r="P752" s="80" t="s">
        <v>49</v>
      </c>
      <c r="R752" s="70"/>
      <c r="T752" s="57" t="s">
        <v>64</v>
      </c>
      <c r="U752" s="39"/>
    </row>
    <row r="753" spans="3:22" ht="38.25" x14ac:dyDescent="0.25">
      <c r="C753" s="57" t="s">
        <v>742</v>
      </c>
      <c r="E753" s="58">
        <v>429</v>
      </c>
      <c r="G753" s="57" t="s">
        <v>743</v>
      </c>
      <c r="H753" s="57" t="s">
        <v>0</v>
      </c>
      <c r="I753" s="57">
        <v>124</v>
      </c>
      <c r="J753" s="57" t="s">
        <v>276</v>
      </c>
      <c r="K753" s="57" t="s">
        <v>797</v>
      </c>
      <c r="L753" s="39" t="s">
        <v>934</v>
      </c>
      <c r="M753" s="39"/>
      <c r="N753" s="39" t="s">
        <v>811</v>
      </c>
      <c r="P753" s="57" t="s">
        <v>52</v>
      </c>
      <c r="Q753" s="39" t="s">
        <v>1749</v>
      </c>
      <c r="R753" s="70"/>
      <c r="T753" s="57" t="s">
        <v>64</v>
      </c>
      <c r="U753" s="39"/>
    </row>
    <row r="754" spans="3:22" ht="63.75" x14ac:dyDescent="0.25">
      <c r="C754" s="57" t="s">
        <v>742</v>
      </c>
      <c r="E754" s="58">
        <v>430</v>
      </c>
      <c r="G754" s="57" t="s">
        <v>743</v>
      </c>
      <c r="H754" s="57" t="s">
        <v>0</v>
      </c>
      <c r="I754" s="57">
        <v>124</v>
      </c>
      <c r="J754" s="57" t="s">
        <v>276</v>
      </c>
      <c r="K754" s="57" t="s">
        <v>798</v>
      </c>
      <c r="L754" s="39" t="s">
        <v>935</v>
      </c>
      <c r="M754" s="39"/>
      <c r="N754" s="39" t="s">
        <v>811</v>
      </c>
      <c r="P754" s="80" t="s">
        <v>49</v>
      </c>
      <c r="R754" s="70"/>
      <c r="T754" s="57" t="s">
        <v>64</v>
      </c>
      <c r="U754" s="39"/>
    </row>
    <row r="755" spans="3:22" ht="38.25" x14ac:dyDescent="0.25">
      <c r="C755" s="57" t="s">
        <v>659</v>
      </c>
      <c r="E755" s="58">
        <v>267</v>
      </c>
      <c r="G755" s="57" t="s">
        <v>660</v>
      </c>
      <c r="H755" s="57" t="s">
        <v>0</v>
      </c>
      <c r="I755" s="57">
        <v>126</v>
      </c>
      <c r="J755" s="57" t="s">
        <v>276</v>
      </c>
      <c r="K755" s="57">
        <v>2</v>
      </c>
      <c r="L755" s="39" t="s">
        <v>679</v>
      </c>
      <c r="M755" s="39"/>
      <c r="N755" s="39" t="s">
        <v>693</v>
      </c>
      <c r="P755" s="80" t="s">
        <v>49</v>
      </c>
      <c r="R755" s="70"/>
      <c r="T755" s="57" t="s">
        <v>64</v>
      </c>
      <c r="U755" s="39"/>
    </row>
    <row r="756" spans="3:22" ht="25.5" x14ac:dyDescent="0.25">
      <c r="C756" s="57" t="s">
        <v>742</v>
      </c>
      <c r="E756" s="58">
        <v>431</v>
      </c>
      <c r="G756" s="57" t="s">
        <v>743</v>
      </c>
      <c r="H756" s="57" t="s">
        <v>12</v>
      </c>
      <c r="I756" s="57">
        <v>126</v>
      </c>
      <c r="J756" s="57" t="s">
        <v>276</v>
      </c>
      <c r="K756" s="57">
        <v>2</v>
      </c>
      <c r="L756" s="39" t="s">
        <v>936</v>
      </c>
      <c r="M756" s="39"/>
      <c r="N756" s="39" t="s">
        <v>811</v>
      </c>
      <c r="R756" s="70" t="s">
        <v>1639</v>
      </c>
      <c r="T756" s="57" t="s">
        <v>69</v>
      </c>
      <c r="U756" s="39"/>
      <c r="V756" s="57" t="s">
        <v>1727</v>
      </c>
    </row>
    <row r="757" spans="3:22" ht="38.25" x14ac:dyDescent="0.25">
      <c r="C757" s="57" t="s">
        <v>39</v>
      </c>
      <c r="D757" s="58"/>
      <c r="E757" s="58">
        <v>104</v>
      </c>
      <c r="F757" s="58"/>
      <c r="G757" s="57" t="s">
        <v>40</v>
      </c>
      <c r="H757" s="57" t="s">
        <v>12</v>
      </c>
      <c r="I757" s="57">
        <v>126</v>
      </c>
      <c r="J757" s="57" t="s">
        <v>276</v>
      </c>
      <c r="K757" s="57">
        <v>3</v>
      </c>
      <c r="L757" s="39" t="s">
        <v>344</v>
      </c>
      <c r="M757" s="39"/>
      <c r="N757" s="39" t="s">
        <v>345</v>
      </c>
      <c r="P757" s="63"/>
      <c r="R757" s="70" t="s">
        <v>1639</v>
      </c>
      <c r="S757" s="39"/>
      <c r="T757" s="57" t="s">
        <v>69</v>
      </c>
      <c r="U757" s="39"/>
      <c r="V757" s="57" t="s">
        <v>1727</v>
      </c>
    </row>
    <row r="758" spans="3:22" ht="51" x14ac:dyDescent="0.25">
      <c r="C758" s="57" t="s">
        <v>742</v>
      </c>
      <c r="E758" s="58">
        <v>432</v>
      </c>
      <c r="G758" s="57" t="s">
        <v>743</v>
      </c>
      <c r="H758" s="57" t="s">
        <v>12</v>
      </c>
      <c r="I758" s="57">
        <v>126</v>
      </c>
      <c r="J758" s="57" t="s">
        <v>276</v>
      </c>
      <c r="K758" s="57">
        <v>4</v>
      </c>
      <c r="L758" s="39" t="s">
        <v>937</v>
      </c>
      <c r="M758" s="39"/>
      <c r="N758" s="39" t="s">
        <v>811</v>
      </c>
      <c r="R758" s="70" t="s">
        <v>1639</v>
      </c>
      <c r="T758" s="57" t="s">
        <v>69</v>
      </c>
      <c r="U758" s="39"/>
      <c r="V758" s="57" t="s">
        <v>1727</v>
      </c>
    </row>
    <row r="759" spans="3:22" ht="38.25" x14ac:dyDescent="0.25">
      <c r="C759" s="57" t="s">
        <v>742</v>
      </c>
      <c r="E759" s="58">
        <v>433</v>
      </c>
      <c r="G759" s="57" t="s">
        <v>743</v>
      </c>
      <c r="H759" s="57" t="s">
        <v>12</v>
      </c>
      <c r="I759" s="57">
        <v>126</v>
      </c>
      <c r="J759" s="57" t="s">
        <v>276</v>
      </c>
      <c r="K759" s="57">
        <v>4</v>
      </c>
      <c r="L759" s="39" t="s">
        <v>938</v>
      </c>
      <c r="M759" s="39"/>
      <c r="N759" s="39" t="s">
        <v>811</v>
      </c>
      <c r="R759" s="70" t="s">
        <v>1639</v>
      </c>
      <c r="T759" s="57" t="s">
        <v>69</v>
      </c>
      <c r="U759" s="39"/>
      <c r="V759" s="57" t="s">
        <v>1727</v>
      </c>
    </row>
    <row r="760" spans="3:22" ht="25.5" x14ac:dyDescent="0.25">
      <c r="C760" s="57" t="s">
        <v>513</v>
      </c>
      <c r="E760" s="58">
        <v>224</v>
      </c>
      <c r="G760" s="57" t="s">
        <v>514</v>
      </c>
      <c r="H760" s="57" t="s">
        <v>12</v>
      </c>
      <c r="I760" s="57">
        <v>127</v>
      </c>
      <c r="J760" s="59" t="s">
        <v>277</v>
      </c>
      <c r="K760" s="57">
        <v>5</v>
      </c>
      <c r="L760" s="39" t="s">
        <v>575</v>
      </c>
      <c r="M760" s="39"/>
      <c r="N760" s="39" t="s">
        <v>636</v>
      </c>
      <c r="R760" s="70" t="s">
        <v>1639</v>
      </c>
      <c r="T760" s="57" t="s">
        <v>69</v>
      </c>
      <c r="U760" s="39"/>
      <c r="V760" s="57" t="s">
        <v>1727</v>
      </c>
    </row>
    <row r="761" spans="3:22" ht="51" x14ac:dyDescent="0.25">
      <c r="C761" s="57" t="s">
        <v>513</v>
      </c>
      <c r="E761" s="58">
        <v>225</v>
      </c>
      <c r="G761" s="57" t="s">
        <v>514</v>
      </c>
      <c r="H761" s="57" t="s">
        <v>12</v>
      </c>
      <c r="I761" s="57">
        <v>127</v>
      </c>
      <c r="J761" s="57" t="s">
        <v>277</v>
      </c>
      <c r="K761" s="57">
        <v>5</v>
      </c>
      <c r="L761" s="39" t="s">
        <v>576</v>
      </c>
      <c r="M761" s="39"/>
      <c r="N761" s="39" t="s">
        <v>637</v>
      </c>
      <c r="R761" s="70" t="s">
        <v>1639</v>
      </c>
      <c r="T761" s="57" t="s">
        <v>69</v>
      </c>
      <c r="U761" s="39"/>
      <c r="V761" s="57" t="s">
        <v>1727</v>
      </c>
    </row>
    <row r="762" spans="3:22" ht="63.75" x14ac:dyDescent="0.25">
      <c r="C762" s="57" t="s">
        <v>1167</v>
      </c>
      <c r="E762" s="58">
        <v>669</v>
      </c>
      <c r="G762" s="57" t="s">
        <v>743</v>
      </c>
      <c r="H762" s="57" t="s">
        <v>12</v>
      </c>
      <c r="I762" s="57">
        <v>127</v>
      </c>
      <c r="J762" s="57" t="s">
        <v>277</v>
      </c>
      <c r="K762" s="57">
        <v>16</v>
      </c>
      <c r="L762" s="39" t="s">
        <v>1352</v>
      </c>
      <c r="M762" s="39"/>
      <c r="N762" s="39" t="s">
        <v>1253</v>
      </c>
      <c r="R762" s="70" t="s">
        <v>1639</v>
      </c>
      <c r="T762" s="57" t="s">
        <v>69</v>
      </c>
      <c r="U762" s="39"/>
      <c r="V762" s="57" t="s">
        <v>1727</v>
      </c>
    </row>
    <row r="763" spans="3:22" ht="25.5" x14ac:dyDescent="0.25">
      <c r="C763" s="58" t="s">
        <v>39</v>
      </c>
      <c r="D763" s="58"/>
      <c r="E763" s="58">
        <v>106</v>
      </c>
      <c r="F763" s="58"/>
      <c r="G763" s="58" t="s">
        <v>40</v>
      </c>
      <c r="H763" s="58" t="s">
        <v>12</v>
      </c>
      <c r="I763" s="58">
        <v>127</v>
      </c>
      <c r="J763" s="62" t="s">
        <v>277</v>
      </c>
      <c r="K763" s="58">
        <v>23</v>
      </c>
      <c r="L763" s="39" t="s">
        <v>347</v>
      </c>
      <c r="M763" s="39"/>
      <c r="N763" s="39" t="s">
        <v>347</v>
      </c>
      <c r="O763" s="45"/>
      <c r="R763" s="70" t="s">
        <v>1639</v>
      </c>
      <c r="T763" s="57" t="s">
        <v>69</v>
      </c>
      <c r="U763" s="39"/>
      <c r="V763" s="57" t="s">
        <v>1727</v>
      </c>
    </row>
    <row r="764" spans="3:22" x14ac:dyDescent="0.25">
      <c r="C764" s="57" t="s">
        <v>39</v>
      </c>
      <c r="D764" s="58"/>
      <c r="E764" s="58">
        <v>107</v>
      </c>
      <c r="F764" s="58"/>
      <c r="G764" s="57" t="s">
        <v>40</v>
      </c>
      <c r="H764" s="57" t="s">
        <v>12</v>
      </c>
      <c r="I764" s="57">
        <v>128</v>
      </c>
      <c r="J764" s="57" t="s">
        <v>277</v>
      </c>
      <c r="K764" s="57">
        <v>5</v>
      </c>
      <c r="L764" s="39" t="s">
        <v>348</v>
      </c>
      <c r="M764" s="39"/>
      <c r="N764" s="39" t="s">
        <v>349</v>
      </c>
      <c r="R764" s="70" t="s">
        <v>1639</v>
      </c>
      <c r="T764" s="57" t="s">
        <v>69</v>
      </c>
      <c r="U764" s="39"/>
      <c r="V764" s="57" t="s">
        <v>1727</v>
      </c>
    </row>
    <row r="765" spans="3:22" ht="25.5" x14ac:dyDescent="0.25">
      <c r="C765" s="57" t="s">
        <v>513</v>
      </c>
      <c r="E765" s="58">
        <v>226</v>
      </c>
      <c r="G765" s="57" t="s">
        <v>514</v>
      </c>
      <c r="H765" s="57" t="s">
        <v>12</v>
      </c>
      <c r="I765" s="57">
        <v>128</v>
      </c>
      <c r="J765" s="57" t="s">
        <v>277</v>
      </c>
      <c r="K765" s="57">
        <v>9</v>
      </c>
      <c r="L765" s="39" t="s">
        <v>577</v>
      </c>
      <c r="M765" s="39"/>
      <c r="N765" s="39" t="s">
        <v>638</v>
      </c>
      <c r="R765" s="70" t="s">
        <v>1639</v>
      </c>
      <c r="T765" s="57" t="s">
        <v>69</v>
      </c>
      <c r="U765" s="39"/>
      <c r="V765" s="57" t="s">
        <v>1727</v>
      </c>
    </row>
    <row r="766" spans="3:22" ht="51" x14ac:dyDescent="0.25">
      <c r="C766" s="57" t="s">
        <v>1167</v>
      </c>
      <c r="E766" s="58">
        <v>670</v>
      </c>
      <c r="G766" s="57" t="s">
        <v>743</v>
      </c>
      <c r="H766" s="57" t="s">
        <v>12</v>
      </c>
      <c r="I766" s="57">
        <v>128</v>
      </c>
      <c r="J766" s="57" t="s">
        <v>277</v>
      </c>
      <c r="K766" s="57">
        <v>9</v>
      </c>
      <c r="L766" s="39" t="s">
        <v>1353</v>
      </c>
      <c r="M766" s="39"/>
      <c r="N766" s="39" t="s">
        <v>13</v>
      </c>
      <c r="R766" s="70" t="s">
        <v>1639</v>
      </c>
      <c r="T766" s="57" t="s">
        <v>69</v>
      </c>
      <c r="U766" s="39"/>
      <c r="V766" s="57" t="s">
        <v>1727</v>
      </c>
    </row>
    <row r="767" spans="3:22" ht="38.25" x14ac:dyDescent="0.25">
      <c r="C767" s="57" t="s">
        <v>513</v>
      </c>
      <c r="E767" s="58">
        <v>227</v>
      </c>
      <c r="G767" s="57" t="s">
        <v>514</v>
      </c>
      <c r="H767" s="57" t="s">
        <v>12</v>
      </c>
      <c r="I767" s="57">
        <v>128</v>
      </c>
      <c r="J767" s="57" t="s">
        <v>277</v>
      </c>
      <c r="K767" s="57">
        <v>11</v>
      </c>
      <c r="L767" s="39" t="s">
        <v>578</v>
      </c>
      <c r="M767" s="39"/>
      <c r="N767" s="39" t="s">
        <v>639</v>
      </c>
      <c r="R767" s="70" t="s">
        <v>1639</v>
      </c>
      <c r="T767" s="57" t="s">
        <v>69</v>
      </c>
      <c r="U767" s="39"/>
      <c r="V767" s="57" t="s">
        <v>1727</v>
      </c>
    </row>
    <row r="768" spans="3:22" ht="25.5" x14ac:dyDescent="0.25">
      <c r="C768" s="57" t="s">
        <v>742</v>
      </c>
      <c r="E768" s="58">
        <v>434</v>
      </c>
      <c r="G768" s="57" t="s">
        <v>743</v>
      </c>
      <c r="H768" s="57" t="s">
        <v>0</v>
      </c>
      <c r="I768" s="57">
        <v>128</v>
      </c>
      <c r="J768" s="57" t="s">
        <v>277</v>
      </c>
      <c r="K768" s="57">
        <v>17</v>
      </c>
      <c r="L768" s="39" t="s">
        <v>939</v>
      </c>
      <c r="M768" s="39"/>
      <c r="N768" s="39" t="s">
        <v>811</v>
      </c>
      <c r="P768" s="57" t="s">
        <v>52</v>
      </c>
      <c r="Q768" s="39" t="s">
        <v>1750</v>
      </c>
      <c r="R768" s="70"/>
      <c r="T768" s="57" t="s">
        <v>64</v>
      </c>
      <c r="U768" s="39"/>
    </row>
    <row r="769" spans="1:22" ht="51" x14ac:dyDescent="0.25">
      <c r="A769" s="39"/>
      <c r="B769" s="39"/>
      <c r="C769" s="63" t="s">
        <v>513</v>
      </c>
      <c r="D769" s="68"/>
      <c r="E769" s="58">
        <v>228</v>
      </c>
      <c r="F769" s="68"/>
      <c r="G769" s="63" t="s">
        <v>514</v>
      </c>
      <c r="H769" s="63" t="s">
        <v>0</v>
      </c>
      <c r="I769" s="63">
        <v>128</v>
      </c>
      <c r="J769" s="64" t="s">
        <v>277</v>
      </c>
      <c r="K769" s="63">
        <v>22</v>
      </c>
      <c r="L769" s="39" t="s">
        <v>579</v>
      </c>
      <c r="M769" s="39"/>
      <c r="N769" s="39" t="s">
        <v>640</v>
      </c>
      <c r="O769" s="39"/>
      <c r="P769" s="63"/>
      <c r="R769" s="73"/>
      <c r="S769" s="39"/>
      <c r="T769" s="57" t="s">
        <v>69</v>
      </c>
      <c r="U769" s="39" t="s">
        <v>1754</v>
      </c>
      <c r="V769" s="57" t="s">
        <v>51</v>
      </c>
    </row>
    <row r="770" spans="1:22" ht="38.25" x14ac:dyDescent="0.25">
      <c r="C770" s="57" t="s">
        <v>1167</v>
      </c>
      <c r="E770" s="58">
        <v>671</v>
      </c>
      <c r="G770" s="57" t="s">
        <v>743</v>
      </c>
      <c r="H770" s="57" t="s">
        <v>12</v>
      </c>
      <c r="I770" s="57">
        <v>128</v>
      </c>
      <c r="J770" s="57" t="s">
        <v>277</v>
      </c>
      <c r="K770" s="57">
        <v>22</v>
      </c>
      <c r="L770" s="39" t="s">
        <v>1354</v>
      </c>
      <c r="M770" s="39"/>
      <c r="N770" s="39" t="s">
        <v>1254</v>
      </c>
      <c r="R770" s="70" t="s">
        <v>1639</v>
      </c>
      <c r="T770" s="57" t="s">
        <v>69</v>
      </c>
      <c r="U770" s="39"/>
      <c r="V770" s="57" t="s">
        <v>1727</v>
      </c>
    </row>
    <row r="771" spans="1:22" ht="102" x14ac:dyDescent="0.25">
      <c r="C771" s="57" t="s">
        <v>1167</v>
      </c>
      <c r="E771" s="58">
        <v>672</v>
      </c>
      <c r="G771" s="57" t="s">
        <v>743</v>
      </c>
      <c r="H771" s="57" t="s">
        <v>12</v>
      </c>
      <c r="I771" s="57">
        <v>128</v>
      </c>
      <c r="J771" s="57" t="s">
        <v>277</v>
      </c>
      <c r="K771" s="57">
        <v>22</v>
      </c>
      <c r="L771" s="39" t="s">
        <v>1355</v>
      </c>
      <c r="M771" s="39"/>
      <c r="N771" s="39" t="s">
        <v>1255</v>
      </c>
      <c r="R771" s="70" t="s">
        <v>1639</v>
      </c>
      <c r="T771" s="57" t="s">
        <v>69</v>
      </c>
      <c r="U771" s="39"/>
      <c r="V771" s="57" t="s">
        <v>1727</v>
      </c>
    </row>
    <row r="772" spans="1:22" ht="63.75" x14ac:dyDescent="0.25">
      <c r="C772" s="57" t="s">
        <v>39</v>
      </c>
      <c r="D772" s="58"/>
      <c r="E772" s="58">
        <v>105</v>
      </c>
      <c r="F772" s="58"/>
      <c r="G772" s="57" t="s">
        <v>40</v>
      </c>
      <c r="H772" s="57" t="s">
        <v>12</v>
      </c>
      <c r="I772" s="57">
        <v>128</v>
      </c>
      <c r="J772" s="57" t="s">
        <v>277</v>
      </c>
      <c r="K772" s="57">
        <v>23</v>
      </c>
      <c r="L772" s="39" t="s">
        <v>346</v>
      </c>
      <c r="M772" s="39"/>
      <c r="N772" s="39" t="s">
        <v>346</v>
      </c>
      <c r="R772" s="70" t="s">
        <v>1639</v>
      </c>
      <c r="T772" s="57" t="s">
        <v>69</v>
      </c>
      <c r="U772" s="39"/>
      <c r="V772" s="57" t="s">
        <v>1727</v>
      </c>
    </row>
    <row r="773" spans="1:22" ht="25.5" x14ac:dyDescent="0.25">
      <c r="C773" s="57" t="s">
        <v>39</v>
      </c>
      <c r="D773" s="58"/>
      <c r="E773" s="58">
        <v>108</v>
      </c>
      <c r="F773" s="58"/>
      <c r="G773" s="57" t="s">
        <v>40</v>
      </c>
      <c r="H773" s="57" t="s">
        <v>12</v>
      </c>
      <c r="I773" s="57">
        <v>129</v>
      </c>
      <c r="J773" s="57" t="s">
        <v>277</v>
      </c>
      <c r="K773" s="57">
        <v>7</v>
      </c>
      <c r="L773" s="39" t="s">
        <v>350</v>
      </c>
      <c r="M773" s="39"/>
      <c r="N773" s="39" t="s">
        <v>351</v>
      </c>
      <c r="R773" s="70" t="s">
        <v>1639</v>
      </c>
      <c r="T773" s="57" t="s">
        <v>69</v>
      </c>
      <c r="U773" s="39"/>
      <c r="V773" s="57" t="s">
        <v>1727</v>
      </c>
    </row>
    <row r="774" spans="1:22" ht="25.5" x14ac:dyDescent="0.25">
      <c r="C774" s="58" t="s">
        <v>39</v>
      </c>
      <c r="D774" s="58"/>
      <c r="E774" s="58">
        <v>109</v>
      </c>
      <c r="F774" s="58"/>
      <c r="G774" s="58" t="s">
        <v>40</v>
      </c>
      <c r="H774" s="58" t="s">
        <v>12</v>
      </c>
      <c r="I774" s="58">
        <v>129</v>
      </c>
      <c r="J774" s="62" t="s">
        <v>277</v>
      </c>
      <c r="K774" s="58">
        <v>9</v>
      </c>
      <c r="L774" s="39" t="s">
        <v>350</v>
      </c>
      <c r="M774" s="39"/>
      <c r="N774" s="39" t="s">
        <v>351</v>
      </c>
      <c r="O774" s="45"/>
      <c r="R774" s="70" t="s">
        <v>1639</v>
      </c>
      <c r="T774" s="57" t="s">
        <v>69</v>
      </c>
      <c r="U774" s="39"/>
      <c r="V774" s="57" t="s">
        <v>1727</v>
      </c>
    </row>
    <row r="775" spans="1:22" ht="25.5" x14ac:dyDescent="0.25">
      <c r="C775" s="57" t="s">
        <v>742</v>
      </c>
      <c r="E775" s="58">
        <v>435</v>
      </c>
      <c r="G775" s="57" t="s">
        <v>743</v>
      </c>
      <c r="H775" s="57" t="s">
        <v>12</v>
      </c>
      <c r="I775" s="57">
        <v>129</v>
      </c>
      <c r="J775" s="57" t="s">
        <v>277</v>
      </c>
      <c r="K775" s="57">
        <v>21</v>
      </c>
      <c r="L775" s="39" t="s">
        <v>940</v>
      </c>
      <c r="M775" s="39"/>
      <c r="N775" s="39" t="s">
        <v>811</v>
      </c>
      <c r="R775" s="70" t="s">
        <v>1639</v>
      </c>
      <c r="T775" s="57" t="s">
        <v>69</v>
      </c>
      <c r="U775" s="39"/>
      <c r="V775" s="57" t="s">
        <v>1727</v>
      </c>
    </row>
    <row r="776" spans="1:22" ht="63.75" x14ac:dyDescent="0.25">
      <c r="C776" s="57" t="s">
        <v>368</v>
      </c>
      <c r="E776" s="58">
        <v>159</v>
      </c>
      <c r="G776" s="57" t="s">
        <v>369</v>
      </c>
      <c r="H776" s="57" t="s">
        <v>12</v>
      </c>
      <c r="I776" s="57">
        <v>129</v>
      </c>
      <c r="J776" s="57" t="s">
        <v>384</v>
      </c>
      <c r="K776" s="57">
        <v>29</v>
      </c>
      <c r="L776" s="39" t="s">
        <v>442</v>
      </c>
      <c r="M776" s="39"/>
      <c r="N776" s="39" t="s">
        <v>495</v>
      </c>
      <c r="P776" s="80" t="s">
        <v>49</v>
      </c>
      <c r="Q776" s="39" t="s">
        <v>1711</v>
      </c>
      <c r="R776" s="70" t="s">
        <v>1639</v>
      </c>
      <c r="T776" s="57" t="s">
        <v>64</v>
      </c>
      <c r="U776" s="39"/>
    </row>
    <row r="777" spans="1:22" x14ac:dyDescent="0.25">
      <c r="C777" s="57" t="s">
        <v>742</v>
      </c>
      <c r="E777" s="58">
        <v>436</v>
      </c>
      <c r="G777" s="57" t="s">
        <v>743</v>
      </c>
      <c r="H777" s="57" t="s">
        <v>0</v>
      </c>
      <c r="I777" s="57">
        <v>130</v>
      </c>
      <c r="J777" s="57" t="s">
        <v>384</v>
      </c>
      <c r="K777" s="57">
        <v>13</v>
      </c>
      <c r="L777" s="39" t="s">
        <v>941</v>
      </c>
      <c r="M777" s="39"/>
      <c r="N777" s="39" t="s">
        <v>811</v>
      </c>
      <c r="P777" s="80" t="s">
        <v>49</v>
      </c>
      <c r="R777" s="70"/>
      <c r="T777" s="57" t="s">
        <v>64</v>
      </c>
      <c r="U777" s="39"/>
    </row>
    <row r="778" spans="1:22" ht="165.75" x14ac:dyDescent="0.25">
      <c r="C778" s="57" t="s">
        <v>368</v>
      </c>
      <c r="D778" s="58"/>
      <c r="E778" s="58">
        <v>158</v>
      </c>
      <c r="F778" s="58"/>
      <c r="G778" s="57" t="s">
        <v>369</v>
      </c>
      <c r="H778" s="57" t="s">
        <v>12</v>
      </c>
      <c r="I778" s="57">
        <v>130</v>
      </c>
      <c r="J778" s="57" t="s">
        <v>384</v>
      </c>
      <c r="K778" s="57">
        <v>30</v>
      </c>
      <c r="L778" s="39" t="s">
        <v>441</v>
      </c>
      <c r="M778" s="39"/>
      <c r="N778" s="39" t="s">
        <v>494</v>
      </c>
      <c r="P778" s="57" t="s">
        <v>52</v>
      </c>
      <c r="Q778" s="39" t="s">
        <v>1711</v>
      </c>
      <c r="R778" s="70" t="s">
        <v>1639</v>
      </c>
      <c r="T778" s="57" t="s">
        <v>64</v>
      </c>
      <c r="U778" s="39"/>
    </row>
    <row r="779" spans="1:22" x14ac:dyDescent="0.25">
      <c r="C779" s="57" t="s">
        <v>659</v>
      </c>
      <c r="E779" s="58">
        <v>268</v>
      </c>
      <c r="G779" s="57" t="s">
        <v>660</v>
      </c>
      <c r="H779" s="57" t="s">
        <v>0</v>
      </c>
      <c r="I779" s="57">
        <v>131</v>
      </c>
      <c r="J779" s="57" t="s">
        <v>523</v>
      </c>
      <c r="K779" s="57">
        <v>4</v>
      </c>
      <c r="L779" s="39" t="s">
        <v>680</v>
      </c>
      <c r="M779" s="39"/>
      <c r="N779" s="39" t="s">
        <v>694</v>
      </c>
      <c r="P779" s="80" t="s">
        <v>49</v>
      </c>
      <c r="R779" s="70"/>
      <c r="T779" s="57" t="s">
        <v>64</v>
      </c>
      <c r="U779" s="39"/>
    </row>
    <row r="780" spans="1:22" x14ac:dyDescent="0.25">
      <c r="C780" s="57" t="s">
        <v>742</v>
      </c>
      <c r="E780" s="58">
        <v>437</v>
      </c>
      <c r="G780" s="57" t="s">
        <v>743</v>
      </c>
      <c r="H780" s="57" t="s">
        <v>0</v>
      </c>
      <c r="I780" s="57">
        <v>131</v>
      </c>
      <c r="J780" s="57" t="s">
        <v>523</v>
      </c>
      <c r="K780" s="57">
        <v>4</v>
      </c>
      <c r="L780" s="39" t="s">
        <v>942</v>
      </c>
      <c r="M780" s="39"/>
      <c r="N780" s="39" t="s">
        <v>811</v>
      </c>
      <c r="P780" s="80" t="s">
        <v>49</v>
      </c>
      <c r="R780" s="70"/>
      <c r="T780" s="57" t="s">
        <v>64</v>
      </c>
      <c r="U780" s="39"/>
    </row>
    <row r="781" spans="1:22" ht="25.5" x14ac:dyDescent="0.25">
      <c r="C781" s="57" t="s">
        <v>513</v>
      </c>
      <c r="E781" s="58">
        <v>229</v>
      </c>
      <c r="G781" s="57" t="s">
        <v>514</v>
      </c>
      <c r="H781" s="57" t="s">
        <v>12</v>
      </c>
      <c r="I781" s="57">
        <v>131</v>
      </c>
      <c r="J781" s="59" t="s">
        <v>523</v>
      </c>
      <c r="K781" s="57">
        <v>5</v>
      </c>
      <c r="L781" s="39" t="s">
        <v>580</v>
      </c>
      <c r="M781" s="39"/>
      <c r="N781" s="39" t="s">
        <v>641</v>
      </c>
      <c r="P781" s="57" t="s">
        <v>52</v>
      </c>
      <c r="Q781" s="39" t="s">
        <v>1712</v>
      </c>
      <c r="R781" s="70" t="s">
        <v>1639</v>
      </c>
      <c r="T781" s="57" t="s">
        <v>64</v>
      </c>
      <c r="U781" s="39"/>
    </row>
    <row r="782" spans="1:22" ht="63.75" x14ac:dyDescent="0.25">
      <c r="C782" s="57" t="s">
        <v>742</v>
      </c>
      <c r="E782" s="58">
        <v>438</v>
      </c>
      <c r="G782" s="57" t="s">
        <v>743</v>
      </c>
      <c r="H782" s="57" t="s">
        <v>12</v>
      </c>
      <c r="I782" s="57">
        <v>131</v>
      </c>
      <c r="J782" s="57" t="s">
        <v>523</v>
      </c>
      <c r="K782" s="57">
        <v>5</v>
      </c>
      <c r="L782" s="39" t="s">
        <v>943</v>
      </c>
      <c r="M782" s="39"/>
      <c r="N782" s="39" t="s">
        <v>811</v>
      </c>
      <c r="P782" s="57" t="s">
        <v>52</v>
      </c>
      <c r="Q782" s="39" t="s">
        <v>1712</v>
      </c>
      <c r="R782" s="70" t="s">
        <v>1639</v>
      </c>
      <c r="T782" s="57" t="s">
        <v>64</v>
      </c>
      <c r="U782" s="39"/>
    </row>
    <row r="783" spans="1:22" ht="25.5" x14ac:dyDescent="0.25">
      <c r="C783" s="57" t="s">
        <v>742</v>
      </c>
      <c r="E783" s="58">
        <v>439</v>
      </c>
      <c r="G783" s="57" t="s">
        <v>743</v>
      </c>
      <c r="H783" s="57" t="s">
        <v>0</v>
      </c>
      <c r="I783" s="57">
        <v>131</v>
      </c>
      <c r="J783" s="57" t="s">
        <v>523</v>
      </c>
      <c r="K783" s="57">
        <v>5</v>
      </c>
      <c r="L783" s="39" t="s">
        <v>944</v>
      </c>
      <c r="M783" s="39"/>
      <c r="N783" s="39" t="s">
        <v>811</v>
      </c>
      <c r="P783" s="57" t="s">
        <v>52</v>
      </c>
      <c r="Q783" s="39" t="s">
        <v>1712</v>
      </c>
      <c r="R783" s="70"/>
      <c r="T783" s="57" t="s">
        <v>64</v>
      </c>
      <c r="U783" s="39"/>
    </row>
    <row r="784" spans="1:22" ht="38.25" x14ac:dyDescent="0.25">
      <c r="C784" s="57" t="s">
        <v>513</v>
      </c>
      <c r="D784" s="58"/>
      <c r="E784" s="58">
        <v>230</v>
      </c>
      <c r="F784" s="58"/>
      <c r="G784" s="57" t="s">
        <v>514</v>
      </c>
      <c r="H784" s="57" t="s">
        <v>12</v>
      </c>
      <c r="I784" s="57">
        <v>131</v>
      </c>
      <c r="J784" s="66" t="s">
        <v>523</v>
      </c>
      <c r="K784" s="57">
        <v>19</v>
      </c>
      <c r="L784" s="39" t="s">
        <v>581</v>
      </c>
      <c r="M784" s="39"/>
      <c r="N784" s="39" t="s">
        <v>642</v>
      </c>
      <c r="P784" s="57" t="s">
        <v>52</v>
      </c>
      <c r="Q784" s="39" t="s">
        <v>1712</v>
      </c>
      <c r="R784" s="70" t="s">
        <v>1639</v>
      </c>
      <c r="T784" s="57" t="s">
        <v>64</v>
      </c>
      <c r="U784" s="39"/>
    </row>
    <row r="785" spans="3:22" x14ac:dyDescent="0.25">
      <c r="C785" s="57" t="s">
        <v>742</v>
      </c>
      <c r="E785" s="58">
        <v>440</v>
      </c>
      <c r="G785" s="57" t="s">
        <v>743</v>
      </c>
      <c r="H785" s="57" t="s">
        <v>0</v>
      </c>
      <c r="I785" s="57">
        <v>132</v>
      </c>
      <c r="J785" s="57" t="s">
        <v>799</v>
      </c>
      <c r="K785" s="57">
        <v>10</v>
      </c>
      <c r="L785" s="39" t="s">
        <v>944</v>
      </c>
      <c r="M785" s="39"/>
      <c r="N785" s="39" t="s">
        <v>811</v>
      </c>
      <c r="P785" s="80" t="s">
        <v>49</v>
      </c>
      <c r="R785" s="70"/>
      <c r="T785" s="57" t="s">
        <v>64</v>
      </c>
      <c r="U785" s="39"/>
    </row>
    <row r="786" spans="3:22" ht="38.25" x14ac:dyDescent="0.25">
      <c r="C786" s="57" t="s">
        <v>39</v>
      </c>
      <c r="E786" s="58">
        <v>110</v>
      </c>
      <c r="G786" s="57" t="s">
        <v>40</v>
      </c>
      <c r="H786" s="57" t="s">
        <v>12</v>
      </c>
      <c r="I786" s="57">
        <v>132</v>
      </c>
      <c r="J786" s="57" t="s">
        <v>278</v>
      </c>
      <c r="K786" s="57">
        <v>18</v>
      </c>
      <c r="L786" s="39" t="s">
        <v>340</v>
      </c>
      <c r="M786" s="39"/>
      <c r="N786" s="39" t="s">
        <v>352</v>
      </c>
      <c r="R786" s="70" t="s">
        <v>1639</v>
      </c>
      <c r="T786" s="57" t="s">
        <v>69</v>
      </c>
      <c r="U786" s="39"/>
      <c r="V786" s="57" t="s">
        <v>1727</v>
      </c>
    </row>
    <row r="787" spans="3:22" ht="38.25" x14ac:dyDescent="0.25">
      <c r="C787" s="57" t="s">
        <v>742</v>
      </c>
      <c r="E787" s="58">
        <v>441</v>
      </c>
      <c r="G787" s="57" t="s">
        <v>743</v>
      </c>
      <c r="H787" s="57" t="s">
        <v>12</v>
      </c>
      <c r="I787" s="57">
        <v>132</v>
      </c>
      <c r="J787" s="57" t="s">
        <v>278</v>
      </c>
      <c r="K787" s="57">
        <v>18</v>
      </c>
      <c r="L787" s="39" t="s">
        <v>945</v>
      </c>
      <c r="M787" s="39"/>
      <c r="N787" s="39" t="s">
        <v>811</v>
      </c>
      <c r="R787" s="70" t="s">
        <v>1639</v>
      </c>
      <c r="T787" s="57" t="s">
        <v>69</v>
      </c>
      <c r="U787" s="39"/>
      <c r="V787" s="57" t="s">
        <v>1727</v>
      </c>
    </row>
    <row r="788" spans="3:22" ht="25.5" x14ac:dyDescent="0.25">
      <c r="C788" s="57" t="s">
        <v>1167</v>
      </c>
      <c r="E788" s="58">
        <v>673</v>
      </c>
      <c r="G788" s="57" t="s">
        <v>743</v>
      </c>
      <c r="H788" s="57" t="s">
        <v>12</v>
      </c>
      <c r="I788" s="57">
        <v>132</v>
      </c>
      <c r="J788" s="57" t="s">
        <v>278</v>
      </c>
      <c r="K788" s="57">
        <v>18</v>
      </c>
      <c r="L788" s="39" t="s">
        <v>1356</v>
      </c>
      <c r="M788" s="39"/>
      <c r="N788" s="39" t="s">
        <v>1256</v>
      </c>
      <c r="R788" s="70" t="s">
        <v>1639</v>
      </c>
      <c r="T788" s="57" t="s">
        <v>69</v>
      </c>
      <c r="U788" s="39"/>
      <c r="V788" s="57" t="s">
        <v>1727</v>
      </c>
    </row>
    <row r="789" spans="3:22" ht="38.25" x14ac:dyDescent="0.25">
      <c r="C789" s="57" t="s">
        <v>1167</v>
      </c>
      <c r="E789" s="58">
        <v>674</v>
      </c>
      <c r="G789" s="57" t="s">
        <v>743</v>
      </c>
      <c r="H789" s="57" t="s">
        <v>12</v>
      </c>
      <c r="I789" s="57">
        <v>133</v>
      </c>
      <c r="J789" s="57" t="s">
        <v>278</v>
      </c>
      <c r="K789" s="57">
        <v>9</v>
      </c>
      <c r="L789" s="39" t="s">
        <v>1357</v>
      </c>
      <c r="M789" s="39"/>
      <c r="N789" s="39" t="s">
        <v>1257</v>
      </c>
      <c r="R789" s="70" t="s">
        <v>1639</v>
      </c>
      <c r="T789" s="57" t="s">
        <v>69</v>
      </c>
      <c r="U789" s="39"/>
      <c r="V789" s="57" t="s">
        <v>1727</v>
      </c>
    </row>
    <row r="790" spans="3:22" ht="38.25" x14ac:dyDescent="0.25">
      <c r="C790" s="57" t="s">
        <v>1167</v>
      </c>
      <c r="E790" s="58">
        <v>675</v>
      </c>
      <c r="G790" s="57" t="s">
        <v>743</v>
      </c>
      <c r="H790" s="57" t="s">
        <v>12</v>
      </c>
      <c r="I790" s="57">
        <v>133</v>
      </c>
      <c r="J790" s="57" t="s">
        <v>278</v>
      </c>
      <c r="K790" s="57">
        <v>13</v>
      </c>
      <c r="L790" s="39" t="s">
        <v>1358</v>
      </c>
      <c r="M790" s="39"/>
      <c r="N790" s="39" t="s">
        <v>1256</v>
      </c>
      <c r="R790" s="70" t="s">
        <v>1639</v>
      </c>
      <c r="T790" s="57" t="s">
        <v>69</v>
      </c>
      <c r="U790" s="39"/>
      <c r="V790" s="57" t="s">
        <v>1727</v>
      </c>
    </row>
    <row r="791" spans="3:22" ht="25.5" x14ac:dyDescent="0.25">
      <c r="C791" s="57" t="s">
        <v>659</v>
      </c>
      <c r="E791" s="58">
        <v>269</v>
      </c>
      <c r="G791" s="57" t="s">
        <v>660</v>
      </c>
      <c r="H791" s="57" t="s">
        <v>0</v>
      </c>
      <c r="I791" s="57">
        <v>133</v>
      </c>
      <c r="J791" s="57" t="s">
        <v>278</v>
      </c>
      <c r="K791" s="57">
        <v>21</v>
      </c>
      <c r="L791" s="39" t="s">
        <v>681</v>
      </c>
      <c r="M791" s="39"/>
      <c r="N791" s="39" t="s">
        <v>695</v>
      </c>
      <c r="P791" s="80" t="s">
        <v>49</v>
      </c>
      <c r="R791" s="70"/>
      <c r="T791" s="57" t="s">
        <v>64</v>
      </c>
      <c r="U791" s="39"/>
    </row>
    <row r="792" spans="3:22" x14ac:dyDescent="0.25">
      <c r="C792" s="57" t="s">
        <v>742</v>
      </c>
      <c r="E792" s="58">
        <v>442</v>
      </c>
      <c r="G792" s="57" t="s">
        <v>743</v>
      </c>
      <c r="H792" s="57" t="s">
        <v>0</v>
      </c>
      <c r="I792" s="57">
        <v>133</v>
      </c>
      <c r="J792" s="57" t="s">
        <v>278</v>
      </c>
      <c r="K792" s="57">
        <v>21</v>
      </c>
      <c r="L792" s="39" t="s">
        <v>946</v>
      </c>
      <c r="M792" s="39"/>
      <c r="N792" s="39" t="s">
        <v>811</v>
      </c>
      <c r="P792" s="80" t="s">
        <v>49</v>
      </c>
      <c r="R792" s="70"/>
      <c r="T792" s="57" t="s">
        <v>64</v>
      </c>
      <c r="U792" s="39"/>
    </row>
    <row r="793" spans="3:22" ht="25.5" x14ac:dyDescent="0.25">
      <c r="C793" s="57" t="s">
        <v>742</v>
      </c>
      <c r="E793" s="58">
        <v>443</v>
      </c>
      <c r="G793" s="57" t="s">
        <v>743</v>
      </c>
      <c r="H793" s="57" t="s">
        <v>0</v>
      </c>
      <c r="I793" s="57">
        <v>133</v>
      </c>
      <c r="J793" s="57" t="s">
        <v>278</v>
      </c>
      <c r="K793" s="57">
        <v>23</v>
      </c>
      <c r="L793" s="39" t="s">
        <v>947</v>
      </c>
      <c r="M793" s="39"/>
      <c r="N793" s="39" t="s">
        <v>811</v>
      </c>
      <c r="P793" s="80" t="s">
        <v>49</v>
      </c>
      <c r="R793" s="70"/>
      <c r="T793" s="57" t="s">
        <v>64</v>
      </c>
      <c r="U793" s="39"/>
    </row>
    <row r="794" spans="3:22" ht="38.25" x14ac:dyDescent="0.25">
      <c r="C794" s="57" t="s">
        <v>39</v>
      </c>
      <c r="E794" s="58">
        <v>111</v>
      </c>
      <c r="G794" s="57" t="s">
        <v>40</v>
      </c>
      <c r="H794" s="57" t="s">
        <v>12</v>
      </c>
      <c r="I794" s="57">
        <v>133</v>
      </c>
      <c r="J794" s="57" t="s">
        <v>278</v>
      </c>
      <c r="K794" s="57">
        <v>27</v>
      </c>
      <c r="L794" s="39" t="s">
        <v>342</v>
      </c>
      <c r="M794" s="39"/>
      <c r="N794" s="39" t="s">
        <v>343</v>
      </c>
      <c r="R794" s="70"/>
      <c r="T794" s="57" t="s">
        <v>69</v>
      </c>
      <c r="U794" s="39"/>
      <c r="V794" s="57" t="s">
        <v>1727</v>
      </c>
    </row>
    <row r="795" spans="3:22" ht="25.5" x14ac:dyDescent="0.25">
      <c r="C795" s="57" t="s">
        <v>1167</v>
      </c>
      <c r="E795" s="58">
        <v>676</v>
      </c>
      <c r="G795" s="57" t="s">
        <v>743</v>
      </c>
      <c r="H795" s="57" t="s">
        <v>12</v>
      </c>
      <c r="I795" s="57">
        <v>134</v>
      </c>
      <c r="J795" s="57" t="s">
        <v>278</v>
      </c>
      <c r="K795" s="57">
        <v>4</v>
      </c>
      <c r="L795" s="39" t="s">
        <v>1356</v>
      </c>
      <c r="M795" s="39"/>
      <c r="N795" s="39" t="s">
        <v>1257</v>
      </c>
      <c r="R795" s="70" t="s">
        <v>1639</v>
      </c>
      <c r="T795" s="57" t="s">
        <v>69</v>
      </c>
      <c r="U795" s="39"/>
      <c r="V795" s="57" t="s">
        <v>1727</v>
      </c>
    </row>
    <row r="796" spans="3:22" ht="38.25" x14ac:dyDescent="0.25">
      <c r="C796" s="57" t="s">
        <v>742</v>
      </c>
      <c r="E796" s="58">
        <v>444</v>
      </c>
      <c r="G796" s="57" t="s">
        <v>743</v>
      </c>
      <c r="H796" s="57" t="s">
        <v>0</v>
      </c>
      <c r="I796" s="57">
        <v>134</v>
      </c>
      <c r="J796" s="57" t="s">
        <v>278</v>
      </c>
      <c r="K796" s="57">
        <v>5</v>
      </c>
      <c r="L796" s="39" t="s">
        <v>948</v>
      </c>
      <c r="M796" s="39"/>
      <c r="N796" s="39" t="s">
        <v>811</v>
      </c>
      <c r="P796" s="80" t="s">
        <v>49</v>
      </c>
      <c r="R796" s="70"/>
      <c r="T796" s="57" t="s">
        <v>64</v>
      </c>
      <c r="U796" s="39"/>
    </row>
    <row r="797" spans="3:22" ht="51" x14ac:dyDescent="0.25">
      <c r="C797" s="57" t="s">
        <v>513</v>
      </c>
      <c r="E797" s="58">
        <v>231</v>
      </c>
      <c r="G797" s="57" t="s">
        <v>514</v>
      </c>
      <c r="H797" s="57" t="s">
        <v>12</v>
      </c>
      <c r="I797" s="57">
        <v>134</v>
      </c>
      <c r="J797" s="59" t="s">
        <v>524</v>
      </c>
      <c r="K797" s="57">
        <v>17</v>
      </c>
      <c r="L797" s="39" t="s">
        <v>582</v>
      </c>
      <c r="M797" s="39"/>
      <c r="N797" s="39" t="s">
        <v>643</v>
      </c>
      <c r="R797" s="72" t="s">
        <v>1640</v>
      </c>
      <c r="T797" s="57" t="s">
        <v>69</v>
      </c>
      <c r="U797" s="39"/>
      <c r="V797" s="57" t="s">
        <v>1726</v>
      </c>
    </row>
    <row r="798" spans="3:22" ht="38.25" x14ac:dyDescent="0.25">
      <c r="C798" s="58" t="s">
        <v>368</v>
      </c>
      <c r="D798" s="58"/>
      <c r="E798" s="58">
        <v>152</v>
      </c>
      <c r="F798" s="58"/>
      <c r="G798" s="58" t="s">
        <v>369</v>
      </c>
      <c r="H798" s="58" t="s">
        <v>12</v>
      </c>
      <c r="I798" s="58">
        <v>134</v>
      </c>
      <c r="J798" s="62" t="s">
        <v>381</v>
      </c>
      <c r="K798" s="58">
        <v>23</v>
      </c>
      <c r="L798" s="39" t="s">
        <v>435</v>
      </c>
      <c r="M798" s="39"/>
      <c r="N798" s="39" t="s">
        <v>488</v>
      </c>
      <c r="O798" s="45"/>
      <c r="R798" s="72" t="s">
        <v>1640</v>
      </c>
      <c r="T798" s="57" t="s">
        <v>69</v>
      </c>
      <c r="U798" s="39"/>
      <c r="V798" s="57" t="s">
        <v>1726</v>
      </c>
    </row>
    <row r="799" spans="3:22" ht="38.25" x14ac:dyDescent="0.25">
      <c r="C799" s="57" t="s">
        <v>1167</v>
      </c>
      <c r="E799" s="58">
        <v>679</v>
      </c>
      <c r="G799" s="57" t="s">
        <v>743</v>
      </c>
      <c r="H799" s="57" t="s">
        <v>12</v>
      </c>
      <c r="I799" s="57">
        <v>135</v>
      </c>
      <c r="J799" s="57" t="s">
        <v>1181</v>
      </c>
      <c r="K799" s="57">
        <v>4</v>
      </c>
      <c r="L799" s="39" t="s">
        <v>1361</v>
      </c>
      <c r="M799" s="39"/>
      <c r="N799" s="39" t="s">
        <v>1260</v>
      </c>
      <c r="Q799" s="39" t="s">
        <v>1820</v>
      </c>
      <c r="R799" s="70" t="s">
        <v>1641</v>
      </c>
      <c r="T799" s="57" t="s">
        <v>69</v>
      </c>
      <c r="U799" s="63" t="s">
        <v>1772</v>
      </c>
      <c r="V799" s="57" t="s">
        <v>77</v>
      </c>
    </row>
    <row r="800" spans="3:22" ht="63.75" x14ac:dyDescent="0.25">
      <c r="C800" s="57" t="s">
        <v>513</v>
      </c>
      <c r="E800" s="58">
        <v>232</v>
      </c>
      <c r="G800" s="57" t="s">
        <v>514</v>
      </c>
      <c r="H800" s="57" t="s">
        <v>12</v>
      </c>
      <c r="I800" s="57">
        <v>135</v>
      </c>
      <c r="J800" s="59" t="s">
        <v>524</v>
      </c>
      <c r="K800" s="57">
        <v>7</v>
      </c>
      <c r="L800" s="39" t="s">
        <v>583</v>
      </c>
      <c r="M800" s="39"/>
      <c r="N800" s="39" t="s">
        <v>644</v>
      </c>
      <c r="R800" s="72" t="s">
        <v>1640</v>
      </c>
      <c r="T800" s="57" t="s">
        <v>69</v>
      </c>
      <c r="U800" s="39"/>
      <c r="V800" s="57" t="s">
        <v>1726</v>
      </c>
    </row>
    <row r="801" spans="3:22" x14ac:dyDescent="0.25">
      <c r="C801" s="57" t="s">
        <v>742</v>
      </c>
      <c r="E801" s="58">
        <v>445</v>
      </c>
      <c r="G801" s="57" t="s">
        <v>743</v>
      </c>
      <c r="H801" s="57" t="s">
        <v>0</v>
      </c>
      <c r="I801" s="57">
        <v>135</v>
      </c>
      <c r="J801" s="57" t="s">
        <v>524</v>
      </c>
      <c r="K801" s="57">
        <v>15</v>
      </c>
      <c r="L801" s="39" t="s">
        <v>949</v>
      </c>
      <c r="M801" s="39"/>
      <c r="N801" s="39" t="s">
        <v>811</v>
      </c>
      <c r="P801" s="57" t="s">
        <v>52</v>
      </c>
      <c r="Q801" s="39" t="s">
        <v>1751</v>
      </c>
      <c r="R801" s="70"/>
      <c r="T801" s="57" t="s">
        <v>64</v>
      </c>
      <c r="U801" s="39"/>
    </row>
    <row r="802" spans="3:22" ht="25.5" x14ac:dyDescent="0.25">
      <c r="C802" s="57" t="s">
        <v>368</v>
      </c>
      <c r="E802" s="58">
        <v>178</v>
      </c>
      <c r="G802" s="57" t="s">
        <v>369</v>
      </c>
      <c r="H802" s="57" t="s">
        <v>12</v>
      </c>
      <c r="I802" s="57">
        <v>135</v>
      </c>
      <c r="J802" s="57" t="s">
        <v>396</v>
      </c>
      <c r="K802" s="57">
        <v>19</v>
      </c>
      <c r="L802" s="39" t="s">
        <v>459</v>
      </c>
      <c r="M802" s="39"/>
      <c r="N802" s="39" t="s">
        <v>509</v>
      </c>
      <c r="R802" s="72" t="s">
        <v>1640</v>
      </c>
      <c r="T802" s="57" t="s">
        <v>69</v>
      </c>
      <c r="U802" s="39"/>
      <c r="V802" s="57" t="s">
        <v>1726</v>
      </c>
    </row>
    <row r="803" spans="3:22" x14ac:dyDescent="0.25">
      <c r="C803" s="57" t="s">
        <v>513</v>
      </c>
      <c r="E803" s="58">
        <v>233</v>
      </c>
      <c r="G803" s="57" t="s">
        <v>514</v>
      </c>
      <c r="H803" s="57" t="s">
        <v>12</v>
      </c>
      <c r="I803" s="57">
        <v>135</v>
      </c>
      <c r="J803" s="59" t="s">
        <v>396</v>
      </c>
      <c r="K803" s="57">
        <v>19</v>
      </c>
      <c r="L803" s="39" t="s">
        <v>584</v>
      </c>
      <c r="M803" s="39"/>
      <c r="N803" s="39" t="s">
        <v>645</v>
      </c>
      <c r="R803" s="72" t="s">
        <v>1640</v>
      </c>
      <c r="T803" s="57" t="s">
        <v>69</v>
      </c>
      <c r="U803" s="39"/>
      <c r="V803" s="57" t="s">
        <v>1726</v>
      </c>
    </row>
    <row r="804" spans="3:22" ht="38.25" x14ac:dyDescent="0.25">
      <c r="C804" s="57" t="s">
        <v>513</v>
      </c>
      <c r="E804" s="58">
        <v>234</v>
      </c>
      <c r="G804" s="57" t="s">
        <v>514</v>
      </c>
      <c r="H804" s="57" t="s">
        <v>12</v>
      </c>
      <c r="I804" s="57">
        <v>135</v>
      </c>
      <c r="J804" s="59" t="s">
        <v>396</v>
      </c>
      <c r="K804" s="57">
        <v>21</v>
      </c>
      <c r="L804" s="39" t="s">
        <v>585</v>
      </c>
      <c r="M804" s="39"/>
      <c r="N804" s="39" t="s">
        <v>646</v>
      </c>
      <c r="R804" s="72" t="s">
        <v>1640</v>
      </c>
      <c r="T804" s="57" t="s">
        <v>69</v>
      </c>
      <c r="U804" s="39"/>
      <c r="V804" s="57" t="s">
        <v>1726</v>
      </c>
    </row>
    <row r="805" spans="3:22" ht="25.5" x14ac:dyDescent="0.25">
      <c r="C805" s="57" t="s">
        <v>513</v>
      </c>
      <c r="E805" s="58">
        <v>235</v>
      </c>
      <c r="G805" s="57" t="s">
        <v>514</v>
      </c>
      <c r="H805" s="57" t="s">
        <v>12</v>
      </c>
      <c r="I805" s="57">
        <v>135</v>
      </c>
      <c r="J805" s="57" t="s">
        <v>396</v>
      </c>
      <c r="K805" s="57">
        <v>27</v>
      </c>
      <c r="L805" s="39" t="s">
        <v>586</v>
      </c>
      <c r="M805" s="39"/>
      <c r="N805" s="39" t="s">
        <v>647</v>
      </c>
      <c r="R805" s="72" t="s">
        <v>1640</v>
      </c>
      <c r="T805" s="57" t="s">
        <v>69</v>
      </c>
      <c r="U805" s="39"/>
      <c r="V805" s="57" t="s">
        <v>1726</v>
      </c>
    </row>
    <row r="806" spans="3:22" x14ac:dyDescent="0.25">
      <c r="C806" s="57" t="s">
        <v>1167</v>
      </c>
      <c r="E806" s="58">
        <v>677</v>
      </c>
      <c r="G806" s="57" t="s">
        <v>743</v>
      </c>
      <c r="H806" s="57" t="s">
        <v>12</v>
      </c>
      <c r="I806" s="57">
        <v>136</v>
      </c>
      <c r="J806" s="57" t="s">
        <v>524</v>
      </c>
      <c r="K806" s="57">
        <v>16</v>
      </c>
      <c r="L806" s="39" t="s">
        <v>1359</v>
      </c>
      <c r="M806" s="39"/>
      <c r="N806" s="39" t="s">
        <v>1258</v>
      </c>
      <c r="R806" s="72" t="s">
        <v>1640</v>
      </c>
      <c r="T806" s="57" t="s">
        <v>69</v>
      </c>
      <c r="U806" s="39"/>
      <c r="V806" s="57" t="s">
        <v>1726</v>
      </c>
    </row>
    <row r="807" spans="3:22" ht="25.5" x14ac:dyDescent="0.25">
      <c r="C807" s="57" t="s">
        <v>368</v>
      </c>
      <c r="E807" s="58">
        <v>179</v>
      </c>
      <c r="G807" s="57" t="s">
        <v>369</v>
      </c>
      <c r="H807" s="57" t="s">
        <v>12</v>
      </c>
      <c r="I807" s="57">
        <v>137</v>
      </c>
      <c r="J807" s="57" t="s">
        <v>397</v>
      </c>
      <c r="K807" s="57">
        <v>2</v>
      </c>
      <c r="L807" s="39" t="s">
        <v>459</v>
      </c>
      <c r="M807" s="39"/>
      <c r="N807" s="39" t="s">
        <v>509</v>
      </c>
      <c r="R807" s="72" t="s">
        <v>1640</v>
      </c>
      <c r="T807" s="57" t="s">
        <v>69</v>
      </c>
      <c r="U807" s="39"/>
      <c r="V807" s="57" t="s">
        <v>1726</v>
      </c>
    </row>
    <row r="808" spans="3:22" ht="38.25" x14ac:dyDescent="0.25">
      <c r="C808" s="58" t="s">
        <v>368</v>
      </c>
      <c r="D808" s="58"/>
      <c r="E808" s="58">
        <v>153</v>
      </c>
      <c r="F808" s="58"/>
      <c r="G808" s="58" t="s">
        <v>369</v>
      </c>
      <c r="H808" s="58" t="s">
        <v>12</v>
      </c>
      <c r="I808" s="58">
        <v>137</v>
      </c>
      <c r="J808" s="58" t="s">
        <v>382</v>
      </c>
      <c r="K808" s="58">
        <v>10</v>
      </c>
      <c r="L808" s="39" t="s">
        <v>436</v>
      </c>
      <c r="M808" s="39"/>
      <c r="N808" s="39" t="s">
        <v>489</v>
      </c>
      <c r="O808" s="45"/>
      <c r="Q808" s="53"/>
      <c r="R808" s="72" t="s">
        <v>1640</v>
      </c>
      <c r="T808" s="57" t="s">
        <v>69</v>
      </c>
      <c r="U808" s="39"/>
      <c r="V808" s="57" t="s">
        <v>1726</v>
      </c>
    </row>
    <row r="809" spans="3:22" ht="25.5" x14ac:dyDescent="0.25">
      <c r="C809" s="57" t="s">
        <v>513</v>
      </c>
      <c r="D809" s="58"/>
      <c r="E809" s="58">
        <v>236</v>
      </c>
      <c r="F809" s="58"/>
      <c r="G809" s="57" t="s">
        <v>514</v>
      </c>
      <c r="H809" s="57" t="s">
        <v>12</v>
      </c>
      <c r="I809" s="57">
        <v>137</v>
      </c>
      <c r="J809" s="59" t="s">
        <v>397</v>
      </c>
      <c r="K809" s="57">
        <v>11</v>
      </c>
      <c r="L809" s="39" t="s">
        <v>586</v>
      </c>
      <c r="M809" s="39"/>
      <c r="N809" s="39" t="s">
        <v>647</v>
      </c>
      <c r="R809" s="72" t="s">
        <v>1640</v>
      </c>
      <c r="T809" s="57" t="s">
        <v>69</v>
      </c>
      <c r="U809" s="39"/>
      <c r="V809" s="57" t="s">
        <v>1726</v>
      </c>
    </row>
    <row r="810" spans="3:22" ht="25.5" x14ac:dyDescent="0.25">
      <c r="C810" s="57" t="s">
        <v>742</v>
      </c>
      <c r="E810" s="58">
        <v>446</v>
      </c>
      <c r="G810" s="57" t="s">
        <v>743</v>
      </c>
      <c r="H810" s="57" t="s">
        <v>0</v>
      </c>
      <c r="I810" s="57">
        <v>138</v>
      </c>
      <c r="J810" s="57" t="s">
        <v>279</v>
      </c>
      <c r="K810" s="57">
        <v>19</v>
      </c>
      <c r="L810" s="39" t="s">
        <v>950</v>
      </c>
      <c r="M810" s="39"/>
      <c r="N810" s="39" t="s">
        <v>811</v>
      </c>
      <c r="P810" s="80" t="s">
        <v>49</v>
      </c>
      <c r="R810" s="70"/>
      <c r="T810" s="57" t="s">
        <v>64</v>
      </c>
      <c r="U810" s="39"/>
    </row>
    <row r="811" spans="3:22" x14ac:dyDescent="0.25">
      <c r="C811" s="57" t="s">
        <v>1167</v>
      </c>
      <c r="E811" s="58">
        <v>678</v>
      </c>
      <c r="G811" s="57" t="s">
        <v>743</v>
      </c>
      <c r="H811" s="57" t="s">
        <v>12</v>
      </c>
      <c r="I811" s="57">
        <v>139</v>
      </c>
      <c r="J811" s="57" t="s">
        <v>396</v>
      </c>
      <c r="K811" s="57">
        <v>3</v>
      </c>
      <c r="L811" s="39" t="s">
        <v>1360</v>
      </c>
      <c r="M811" s="39"/>
      <c r="N811" s="39" t="s">
        <v>1259</v>
      </c>
      <c r="R811" s="72" t="s">
        <v>1640</v>
      </c>
      <c r="T811" s="57" t="s">
        <v>69</v>
      </c>
      <c r="U811" s="39"/>
      <c r="V811" s="57" t="s">
        <v>1726</v>
      </c>
    </row>
    <row r="812" spans="3:22" ht="25.5" x14ac:dyDescent="0.25">
      <c r="C812" s="58" t="s">
        <v>368</v>
      </c>
      <c r="D812" s="58"/>
      <c r="E812" s="58">
        <v>180</v>
      </c>
      <c r="F812" s="58"/>
      <c r="G812" s="58" t="s">
        <v>369</v>
      </c>
      <c r="H812" s="58" t="s">
        <v>12</v>
      </c>
      <c r="I812" s="58">
        <v>139</v>
      </c>
      <c r="J812" s="58" t="s">
        <v>279</v>
      </c>
      <c r="K812" s="58">
        <v>9</v>
      </c>
      <c r="L812" s="39" t="s">
        <v>459</v>
      </c>
      <c r="M812" s="39"/>
      <c r="N812" s="39" t="s">
        <v>509</v>
      </c>
      <c r="O812" s="45"/>
      <c r="Q812" s="39" t="s">
        <v>1820</v>
      </c>
      <c r="R812" s="70" t="s">
        <v>1641</v>
      </c>
      <c r="T812" s="57" t="s">
        <v>69</v>
      </c>
      <c r="U812" s="63" t="s">
        <v>1772</v>
      </c>
      <c r="V812" s="57" t="s">
        <v>77</v>
      </c>
    </row>
    <row r="813" spans="3:22" ht="38.25" x14ac:dyDescent="0.25">
      <c r="C813" s="57" t="s">
        <v>39</v>
      </c>
      <c r="E813" s="58">
        <v>112</v>
      </c>
      <c r="G813" s="57" t="s">
        <v>40</v>
      </c>
      <c r="H813" s="57" t="s">
        <v>12</v>
      </c>
      <c r="I813" s="57">
        <v>139</v>
      </c>
      <c r="J813" s="57" t="s">
        <v>279</v>
      </c>
      <c r="K813" s="57">
        <v>11</v>
      </c>
      <c r="L813" s="39" t="s">
        <v>353</v>
      </c>
      <c r="M813" s="39"/>
      <c r="N813" s="39" t="s">
        <v>354</v>
      </c>
      <c r="Q813" s="39" t="s">
        <v>1820</v>
      </c>
      <c r="R813" s="70" t="s">
        <v>1641</v>
      </c>
      <c r="T813" s="57" t="s">
        <v>69</v>
      </c>
      <c r="U813" s="63" t="s">
        <v>1772</v>
      </c>
      <c r="V813" s="57" t="s">
        <v>77</v>
      </c>
    </row>
    <row r="814" spans="3:22" x14ac:dyDescent="0.25">
      <c r="C814" s="57" t="s">
        <v>742</v>
      </c>
      <c r="E814" s="58">
        <v>447</v>
      </c>
      <c r="G814" s="57" t="s">
        <v>743</v>
      </c>
      <c r="H814" s="57" t="s">
        <v>0</v>
      </c>
      <c r="I814" s="57">
        <v>141</v>
      </c>
      <c r="J814" s="57" t="s">
        <v>800</v>
      </c>
      <c r="K814" s="57">
        <v>6</v>
      </c>
      <c r="L814" s="39" t="s">
        <v>951</v>
      </c>
      <c r="M814" s="39"/>
      <c r="N814" s="39" t="s">
        <v>811</v>
      </c>
      <c r="P814" s="80" t="s">
        <v>49</v>
      </c>
      <c r="R814" s="70"/>
      <c r="T814" s="57" t="s">
        <v>64</v>
      </c>
      <c r="U814" s="39"/>
    </row>
    <row r="815" spans="3:22" ht="63.75" x14ac:dyDescent="0.25">
      <c r="C815" s="57" t="s">
        <v>742</v>
      </c>
      <c r="E815" s="58">
        <v>448</v>
      </c>
      <c r="G815" s="57" t="s">
        <v>743</v>
      </c>
      <c r="H815" s="57" t="s">
        <v>0</v>
      </c>
      <c r="I815" s="57">
        <v>142</v>
      </c>
      <c r="J815" s="57" t="s">
        <v>801</v>
      </c>
      <c r="K815" s="57">
        <v>17</v>
      </c>
      <c r="L815" s="39" t="s">
        <v>952</v>
      </c>
      <c r="M815" s="39"/>
      <c r="N815" s="39" t="s">
        <v>811</v>
      </c>
      <c r="P815" s="57" t="s">
        <v>50</v>
      </c>
      <c r="Q815" s="39" t="s">
        <v>1755</v>
      </c>
      <c r="R815" s="70"/>
      <c r="T815" s="57" t="s">
        <v>65</v>
      </c>
      <c r="U815" s="39"/>
    </row>
    <row r="816" spans="3:22" ht="25.5" x14ac:dyDescent="0.25">
      <c r="C816" s="57" t="s">
        <v>742</v>
      </c>
      <c r="E816" s="58">
        <v>449</v>
      </c>
      <c r="G816" s="57" t="s">
        <v>743</v>
      </c>
      <c r="H816" s="57" t="s">
        <v>0</v>
      </c>
      <c r="I816" s="57">
        <v>143</v>
      </c>
      <c r="J816" s="57" t="s">
        <v>802</v>
      </c>
      <c r="K816" s="57">
        <v>11</v>
      </c>
      <c r="L816" s="39" t="s">
        <v>953</v>
      </c>
      <c r="M816" s="39"/>
      <c r="N816" s="39" t="s">
        <v>811</v>
      </c>
      <c r="P816" s="80" t="s">
        <v>49</v>
      </c>
      <c r="R816" s="70"/>
      <c r="T816" s="57" t="s">
        <v>64</v>
      </c>
      <c r="U816" s="39"/>
    </row>
    <row r="817" spans="3:22" ht="76.5" x14ac:dyDescent="0.25">
      <c r="C817" s="57" t="s">
        <v>742</v>
      </c>
      <c r="E817" s="58">
        <v>450</v>
      </c>
      <c r="G817" s="57" t="s">
        <v>743</v>
      </c>
      <c r="H817" s="57" t="s">
        <v>0</v>
      </c>
      <c r="I817" s="57">
        <v>143</v>
      </c>
      <c r="J817" s="57" t="s">
        <v>802</v>
      </c>
      <c r="K817" s="57">
        <v>16</v>
      </c>
      <c r="L817" s="39" t="s">
        <v>952</v>
      </c>
      <c r="M817" s="39"/>
      <c r="N817" s="39" t="s">
        <v>811</v>
      </c>
      <c r="P817" s="57" t="s">
        <v>50</v>
      </c>
      <c r="Q817" s="39" t="s">
        <v>1756</v>
      </c>
      <c r="R817" s="70"/>
      <c r="T817" s="57" t="s">
        <v>65</v>
      </c>
      <c r="U817" s="39"/>
    </row>
    <row r="818" spans="3:22" ht="25.5" x14ac:dyDescent="0.25">
      <c r="C818" s="57" t="s">
        <v>986</v>
      </c>
      <c r="E818" s="58">
        <v>525</v>
      </c>
      <c r="G818" s="57" t="s">
        <v>987</v>
      </c>
      <c r="H818" s="57" t="s">
        <v>0</v>
      </c>
      <c r="I818" s="57">
        <v>144</v>
      </c>
      <c r="J818" s="57" t="s">
        <v>994</v>
      </c>
      <c r="K818" s="57">
        <v>13</v>
      </c>
      <c r="L818" s="39" t="s">
        <v>1071</v>
      </c>
      <c r="M818" s="39"/>
      <c r="N818" s="39" t="s">
        <v>1030</v>
      </c>
      <c r="P818" s="80" t="s">
        <v>49</v>
      </c>
      <c r="Q818" s="79"/>
      <c r="R818" s="80"/>
      <c r="S818" s="79"/>
      <c r="T818" s="80" t="s">
        <v>64</v>
      </c>
      <c r="U818" s="79"/>
    </row>
    <row r="819" spans="3:22" x14ac:dyDescent="0.25">
      <c r="C819" s="57" t="s">
        <v>742</v>
      </c>
      <c r="E819" s="58">
        <v>451</v>
      </c>
      <c r="G819" s="57" t="s">
        <v>743</v>
      </c>
      <c r="H819" s="57" t="s">
        <v>0</v>
      </c>
      <c r="I819" s="57">
        <v>145</v>
      </c>
      <c r="J819" s="57" t="s">
        <v>803</v>
      </c>
      <c r="K819" s="57">
        <v>17</v>
      </c>
      <c r="L819" s="39" t="s">
        <v>954</v>
      </c>
      <c r="M819" s="39"/>
      <c r="N819" s="39" t="s">
        <v>811</v>
      </c>
      <c r="R819" s="70"/>
      <c r="T819" s="57" t="s">
        <v>69</v>
      </c>
      <c r="U819" s="39"/>
      <c r="V819" s="57" t="s">
        <v>51</v>
      </c>
    </row>
    <row r="820" spans="3:22" ht="38.25" x14ac:dyDescent="0.25">
      <c r="C820" s="57" t="s">
        <v>1167</v>
      </c>
      <c r="E820" s="58">
        <v>680</v>
      </c>
      <c r="G820" s="57" t="s">
        <v>743</v>
      </c>
      <c r="H820" s="57" t="s">
        <v>12</v>
      </c>
      <c r="I820" s="57">
        <v>145</v>
      </c>
      <c r="J820" s="57" t="s">
        <v>803</v>
      </c>
      <c r="K820" s="57">
        <v>19</v>
      </c>
      <c r="L820" s="39" t="s">
        <v>1362</v>
      </c>
      <c r="M820" s="39"/>
      <c r="N820" s="39" t="s">
        <v>1261</v>
      </c>
      <c r="R820" s="70" t="s">
        <v>1642</v>
      </c>
      <c r="T820" s="57" t="s">
        <v>69</v>
      </c>
      <c r="U820" s="39"/>
      <c r="V820" s="57" t="s">
        <v>1648</v>
      </c>
    </row>
    <row r="821" spans="3:22" ht="25.5" x14ac:dyDescent="0.25">
      <c r="C821" s="57" t="s">
        <v>742</v>
      </c>
      <c r="E821" s="58">
        <v>453</v>
      </c>
      <c r="G821" s="57" t="s">
        <v>743</v>
      </c>
      <c r="H821" s="57" t="s">
        <v>12</v>
      </c>
      <c r="I821" s="57">
        <v>146</v>
      </c>
      <c r="J821" s="57" t="s">
        <v>280</v>
      </c>
      <c r="K821" s="57">
        <v>1</v>
      </c>
      <c r="L821" s="39" t="s">
        <v>956</v>
      </c>
      <c r="M821" s="39"/>
      <c r="N821" s="39" t="s">
        <v>811</v>
      </c>
      <c r="R821" s="70" t="s">
        <v>1642</v>
      </c>
      <c r="T821" s="57" t="s">
        <v>69</v>
      </c>
      <c r="U821" s="39"/>
      <c r="V821" s="57" t="s">
        <v>1648</v>
      </c>
    </row>
    <row r="822" spans="3:22" x14ac:dyDescent="0.25">
      <c r="C822" s="57" t="s">
        <v>742</v>
      </c>
      <c r="E822" s="58">
        <v>454</v>
      </c>
      <c r="G822" s="57" t="s">
        <v>743</v>
      </c>
      <c r="H822" s="57" t="s">
        <v>12</v>
      </c>
      <c r="I822" s="57">
        <v>146</v>
      </c>
      <c r="J822" s="57" t="s">
        <v>280</v>
      </c>
      <c r="K822" s="57">
        <v>1</v>
      </c>
      <c r="L822" s="39" t="s">
        <v>957</v>
      </c>
      <c r="M822" s="39"/>
      <c r="N822" s="39" t="s">
        <v>811</v>
      </c>
      <c r="R822" s="70" t="s">
        <v>1642</v>
      </c>
      <c r="T822" s="57" t="s">
        <v>69</v>
      </c>
      <c r="U822" s="39"/>
      <c r="V822" s="57" t="s">
        <v>1648</v>
      </c>
    </row>
    <row r="823" spans="3:22" ht="51" x14ac:dyDescent="0.25">
      <c r="C823" s="57" t="s">
        <v>1125</v>
      </c>
      <c r="E823" s="58">
        <v>561</v>
      </c>
      <c r="G823" s="57" t="s">
        <v>1126</v>
      </c>
      <c r="H823" s="57" t="s">
        <v>0</v>
      </c>
      <c r="I823" s="57">
        <v>146</v>
      </c>
      <c r="J823" s="57" t="s">
        <v>280</v>
      </c>
      <c r="K823" s="57">
        <v>1</v>
      </c>
      <c r="L823" s="39" t="s">
        <v>1149</v>
      </c>
      <c r="M823" s="39"/>
      <c r="N823" s="39" t="s">
        <v>1136</v>
      </c>
      <c r="P823" s="80" t="s">
        <v>49</v>
      </c>
      <c r="R823" s="70"/>
      <c r="T823" s="57" t="s">
        <v>64</v>
      </c>
      <c r="U823" s="39"/>
    </row>
    <row r="824" spans="3:22" x14ac:dyDescent="0.25">
      <c r="C824" s="57" t="s">
        <v>742</v>
      </c>
      <c r="E824" s="58">
        <v>452</v>
      </c>
      <c r="G824" s="57" t="s">
        <v>743</v>
      </c>
      <c r="H824" s="57" t="s">
        <v>12</v>
      </c>
      <c r="I824" s="57">
        <v>146</v>
      </c>
      <c r="J824" s="57" t="s">
        <v>280</v>
      </c>
      <c r="K824" s="57">
        <v>5</v>
      </c>
      <c r="L824" s="39" t="s">
        <v>955</v>
      </c>
      <c r="M824" s="39"/>
      <c r="N824" s="39" t="s">
        <v>811</v>
      </c>
      <c r="R824" s="70" t="s">
        <v>1642</v>
      </c>
      <c r="T824" s="57" t="s">
        <v>69</v>
      </c>
      <c r="U824" s="39"/>
      <c r="V824" s="57" t="s">
        <v>1648</v>
      </c>
    </row>
    <row r="825" spans="3:22" x14ac:dyDescent="0.25">
      <c r="C825" s="57" t="s">
        <v>39</v>
      </c>
      <c r="E825" s="58">
        <v>113</v>
      </c>
      <c r="G825" s="57" t="s">
        <v>40</v>
      </c>
      <c r="H825" s="57" t="s">
        <v>12</v>
      </c>
      <c r="I825" s="57">
        <v>146</v>
      </c>
      <c r="J825" s="57" t="s">
        <v>280</v>
      </c>
      <c r="K825" s="57">
        <v>11</v>
      </c>
      <c r="L825" s="39" t="s">
        <v>355</v>
      </c>
      <c r="M825" s="39"/>
      <c r="N825" s="39" t="s">
        <v>355</v>
      </c>
      <c r="R825" s="70" t="s">
        <v>1642</v>
      </c>
      <c r="T825" s="57" t="s">
        <v>69</v>
      </c>
      <c r="U825" s="39"/>
      <c r="V825" s="57" t="s">
        <v>1648</v>
      </c>
    </row>
    <row r="826" spans="3:22" x14ac:dyDescent="0.25">
      <c r="C826" s="57" t="s">
        <v>1167</v>
      </c>
      <c r="E826" s="58">
        <v>681</v>
      </c>
      <c r="G826" s="57" t="s">
        <v>743</v>
      </c>
      <c r="H826" s="57" t="s">
        <v>12</v>
      </c>
      <c r="I826" s="57">
        <v>146</v>
      </c>
      <c r="J826" s="57" t="s">
        <v>280</v>
      </c>
      <c r="K826" s="57">
        <v>11</v>
      </c>
      <c r="L826" s="39" t="s">
        <v>1363</v>
      </c>
      <c r="M826" s="39"/>
      <c r="N826" s="39" t="s">
        <v>13</v>
      </c>
      <c r="R826" s="70" t="s">
        <v>1642</v>
      </c>
      <c r="T826" s="57" t="s">
        <v>69</v>
      </c>
      <c r="U826" s="39"/>
      <c r="V826" s="57" t="s">
        <v>1648</v>
      </c>
    </row>
    <row r="827" spans="3:22" ht="102" x14ac:dyDescent="0.25">
      <c r="C827" s="57" t="s">
        <v>513</v>
      </c>
      <c r="E827" s="58">
        <v>237</v>
      </c>
      <c r="G827" s="57" t="s">
        <v>514</v>
      </c>
      <c r="H827" s="57" t="s">
        <v>12</v>
      </c>
      <c r="I827" s="57">
        <v>147</v>
      </c>
      <c r="J827" s="57" t="s">
        <v>525</v>
      </c>
      <c r="K827" s="57">
        <v>6</v>
      </c>
      <c r="L827" s="39" t="s">
        <v>587</v>
      </c>
      <c r="M827" s="39"/>
      <c r="N827" s="39" t="s">
        <v>648</v>
      </c>
      <c r="Q827" s="39" t="s">
        <v>1760</v>
      </c>
      <c r="R827" s="70" t="s">
        <v>1643</v>
      </c>
      <c r="T827" s="57" t="s">
        <v>69</v>
      </c>
      <c r="U827" s="39"/>
      <c r="V827" s="57" t="s">
        <v>56</v>
      </c>
    </row>
    <row r="828" spans="3:22" ht="51" x14ac:dyDescent="0.25">
      <c r="C828" s="57" t="s">
        <v>47</v>
      </c>
      <c r="E828" s="58">
        <v>283</v>
      </c>
      <c r="G828" s="57" t="s">
        <v>710</v>
      </c>
      <c r="H828" s="57" t="s">
        <v>12</v>
      </c>
      <c r="I828" s="57">
        <v>147</v>
      </c>
      <c r="J828" s="57" t="s">
        <v>33</v>
      </c>
      <c r="K828" s="57">
        <v>11</v>
      </c>
      <c r="L828" s="39" t="s">
        <v>724</v>
      </c>
      <c r="M828" s="39"/>
      <c r="N828" s="39" t="s">
        <v>31</v>
      </c>
      <c r="R828" s="70" t="s">
        <v>1643</v>
      </c>
      <c r="T828" s="57" t="s">
        <v>69</v>
      </c>
      <c r="U828" s="39"/>
      <c r="V828" s="57" t="s">
        <v>56</v>
      </c>
    </row>
    <row r="829" spans="3:22" ht="51" x14ac:dyDescent="0.25">
      <c r="C829" s="57" t="s">
        <v>47</v>
      </c>
      <c r="E829" s="58">
        <v>285</v>
      </c>
      <c r="G829" s="57" t="s">
        <v>710</v>
      </c>
      <c r="H829" s="57" t="s">
        <v>12</v>
      </c>
      <c r="I829" s="57">
        <v>147</v>
      </c>
      <c r="J829" s="57" t="s">
        <v>33</v>
      </c>
      <c r="K829" s="57">
        <v>11</v>
      </c>
      <c r="L829" s="39" t="s">
        <v>726</v>
      </c>
      <c r="M829" s="39"/>
      <c r="N829" s="39" t="s">
        <v>31</v>
      </c>
      <c r="R829" s="70" t="s">
        <v>1643</v>
      </c>
      <c r="T829" s="57" t="s">
        <v>69</v>
      </c>
      <c r="U829" s="39"/>
      <c r="V829" s="57" t="s">
        <v>56</v>
      </c>
    </row>
    <row r="830" spans="3:22" x14ac:dyDescent="0.25">
      <c r="C830" s="57" t="s">
        <v>742</v>
      </c>
      <c r="E830" s="58">
        <v>455</v>
      </c>
      <c r="G830" s="57" t="s">
        <v>743</v>
      </c>
      <c r="H830" s="57" t="s">
        <v>0</v>
      </c>
      <c r="I830" s="57">
        <v>147</v>
      </c>
      <c r="J830" s="57" t="s">
        <v>33</v>
      </c>
      <c r="K830" s="57" t="s">
        <v>804</v>
      </c>
      <c r="L830" s="39" t="s">
        <v>958</v>
      </c>
      <c r="M830" s="39"/>
      <c r="N830" s="39" t="s">
        <v>811</v>
      </c>
      <c r="P830" s="80" t="s">
        <v>49</v>
      </c>
      <c r="Q830" s="79"/>
      <c r="R830" s="80"/>
      <c r="S830" s="79"/>
      <c r="T830" s="80" t="s">
        <v>64</v>
      </c>
      <c r="U830" s="79"/>
    </row>
    <row r="831" spans="3:22" ht="51" x14ac:dyDescent="0.25">
      <c r="C831" s="58" t="s">
        <v>39</v>
      </c>
      <c r="D831" s="58"/>
      <c r="E831" s="58">
        <v>114</v>
      </c>
      <c r="F831" s="58"/>
      <c r="G831" s="58" t="s">
        <v>40</v>
      </c>
      <c r="H831" s="58" t="s">
        <v>12</v>
      </c>
      <c r="I831" s="58">
        <v>149</v>
      </c>
      <c r="J831" s="62" t="s">
        <v>281</v>
      </c>
      <c r="K831" s="58">
        <v>5</v>
      </c>
      <c r="L831" s="39" t="s">
        <v>356</v>
      </c>
      <c r="M831" s="39"/>
      <c r="N831" s="39" t="s">
        <v>357</v>
      </c>
      <c r="O831" s="45"/>
      <c r="R831" s="70" t="s">
        <v>1643</v>
      </c>
      <c r="T831" s="57" t="s">
        <v>69</v>
      </c>
      <c r="U831" s="39"/>
      <c r="V831" s="57" t="s">
        <v>1649</v>
      </c>
    </row>
    <row r="832" spans="3:22" x14ac:dyDescent="0.25">
      <c r="C832" s="57" t="s">
        <v>742</v>
      </c>
      <c r="E832" s="58">
        <v>456</v>
      </c>
      <c r="G832" s="57" t="s">
        <v>743</v>
      </c>
      <c r="H832" s="57" t="s">
        <v>0</v>
      </c>
      <c r="I832" s="57">
        <v>149</v>
      </c>
      <c r="J832" s="57" t="s">
        <v>281</v>
      </c>
      <c r="K832" s="57">
        <v>5</v>
      </c>
      <c r="L832" s="39" t="s">
        <v>959</v>
      </c>
      <c r="M832" s="39"/>
      <c r="N832" s="39" t="s">
        <v>811</v>
      </c>
      <c r="P832" s="80" t="s">
        <v>49</v>
      </c>
      <c r="R832" s="70"/>
      <c r="T832" s="57" t="s">
        <v>64</v>
      </c>
      <c r="U832" s="39"/>
    </row>
    <row r="833" spans="3:22" ht="25.5" x14ac:dyDescent="0.25">
      <c r="C833" s="57" t="s">
        <v>742</v>
      </c>
      <c r="E833" s="58">
        <v>457</v>
      </c>
      <c r="G833" s="57" t="s">
        <v>743</v>
      </c>
      <c r="H833" s="57" t="s">
        <v>0</v>
      </c>
      <c r="I833" s="57">
        <v>149</v>
      </c>
      <c r="J833" s="57" t="s">
        <v>281</v>
      </c>
      <c r="K833" s="57">
        <v>5</v>
      </c>
      <c r="L833" s="39" t="s">
        <v>960</v>
      </c>
      <c r="M833" s="39"/>
      <c r="N833" s="39" t="s">
        <v>811</v>
      </c>
      <c r="R833" s="70"/>
      <c r="T833" s="57" t="s">
        <v>69</v>
      </c>
      <c r="U833" s="39"/>
      <c r="V833" s="57" t="s">
        <v>51</v>
      </c>
    </row>
    <row r="834" spans="3:22" x14ac:dyDescent="0.25">
      <c r="C834" s="57" t="s">
        <v>1582</v>
      </c>
      <c r="E834" s="58">
        <v>907</v>
      </c>
      <c r="G834" s="57" t="s">
        <v>1583</v>
      </c>
      <c r="H834" s="57" t="s">
        <v>0</v>
      </c>
      <c r="I834" s="57">
        <v>149</v>
      </c>
      <c r="J834" s="57" t="s">
        <v>281</v>
      </c>
      <c r="K834" s="57">
        <v>5</v>
      </c>
      <c r="L834" s="39" t="s">
        <v>1609</v>
      </c>
      <c r="M834" s="39"/>
      <c r="N834" s="39" t="s">
        <v>1592</v>
      </c>
      <c r="R834" s="70"/>
      <c r="T834" s="57" t="s">
        <v>69</v>
      </c>
      <c r="U834" s="39"/>
      <c r="V834" s="57" t="s">
        <v>51</v>
      </c>
    </row>
    <row r="835" spans="3:22" x14ac:dyDescent="0.25">
      <c r="C835" s="57" t="s">
        <v>742</v>
      </c>
      <c r="E835" s="58">
        <v>458</v>
      </c>
      <c r="G835" s="57" t="s">
        <v>743</v>
      </c>
      <c r="H835" s="57" t="s">
        <v>0</v>
      </c>
      <c r="I835" s="57">
        <v>152</v>
      </c>
      <c r="J835" s="57" t="s">
        <v>34</v>
      </c>
      <c r="K835" s="57">
        <v>12</v>
      </c>
      <c r="L835" s="39" t="s">
        <v>961</v>
      </c>
      <c r="M835" s="39"/>
      <c r="N835" s="39" t="s">
        <v>811</v>
      </c>
      <c r="P835" s="80" t="s">
        <v>49</v>
      </c>
      <c r="R835" s="70"/>
      <c r="T835" s="57" t="s">
        <v>64</v>
      </c>
      <c r="U835" s="39"/>
    </row>
    <row r="836" spans="3:22" ht="38.25" x14ac:dyDescent="0.25">
      <c r="C836" s="57" t="s">
        <v>742</v>
      </c>
      <c r="E836" s="58">
        <v>459</v>
      </c>
      <c r="G836" s="57" t="s">
        <v>743</v>
      </c>
      <c r="H836" s="57" t="s">
        <v>12</v>
      </c>
      <c r="I836" s="57">
        <v>154</v>
      </c>
      <c r="J836" s="57" t="s">
        <v>34</v>
      </c>
      <c r="K836" s="57">
        <v>2</v>
      </c>
      <c r="L836" s="39" t="s">
        <v>962</v>
      </c>
      <c r="M836" s="39"/>
      <c r="N836" s="39" t="s">
        <v>811</v>
      </c>
      <c r="R836" s="70" t="s">
        <v>1644</v>
      </c>
      <c r="T836" s="57" t="s">
        <v>69</v>
      </c>
      <c r="U836" s="39"/>
      <c r="V836" s="57" t="s">
        <v>1650</v>
      </c>
    </row>
    <row r="837" spans="3:22" x14ac:dyDescent="0.25">
      <c r="C837" s="57" t="s">
        <v>368</v>
      </c>
      <c r="E837" s="58">
        <v>163</v>
      </c>
      <c r="G837" s="57" t="s">
        <v>369</v>
      </c>
      <c r="H837" s="57" t="s">
        <v>12</v>
      </c>
      <c r="I837" s="57">
        <v>154</v>
      </c>
      <c r="J837" s="57" t="s">
        <v>385</v>
      </c>
      <c r="K837" s="57">
        <v>14</v>
      </c>
      <c r="L837" s="39" t="s">
        <v>445</v>
      </c>
      <c r="M837" s="39"/>
      <c r="N837" s="39" t="s">
        <v>499</v>
      </c>
      <c r="R837" s="70" t="s">
        <v>1644</v>
      </c>
      <c r="T837" s="57" t="s">
        <v>69</v>
      </c>
      <c r="U837" s="39"/>
      <c r="V837" s="57" t="s">
        <v>1650</v>
      </c>
    </row>
    <row r="838" spans="3:22" x14ac:dyDescent="0.25">
      <c r="C838" s="57" t="s">
        <v>32</v>
      </c>
      <c r="E838" s="58">
        <v>477</v>
      </c>
      <c r="G838" s="57" t="s">
        <v>27</v>
      </c>
      <c r="H838" s="66" t="s">
        <v>12</v>
      </c>
      <c r="I838" s="57">
        <v>154</v>
      </c>
      <c r="J838" s="57" t="s">
        <v>385</v>
      </c>
      <c r="K838" s="57">
        <v>14</v>
      </c>
      <c r="L838" s="39" t="s">
        <v>983</v>
      </c>
      <c r="M838" s="39"/>
      <c r="N838" s="39" t="s">
        <v>978</v>
      </c>
      <c r="R838" s="70" t="s">
        <v>1644</v>
      </c>
      <c r="T838" s="57" t="s">
        <v>69</v>
      </c>
      <c r="U838" s="39"/>
      <c r="V838" s="57" t="s">
        <v>1650</v>
      </c>
    </row>
    <row r="839" spans="3:22" ht="25.5" x14ac:dyDescent="0.25">
      <c r="C839" s="57" t="s">
        <v>513</v>
      </c>
      <c r="E839" s="58">
        <v>238</v>
      </c>
      <c r="G839" s="57" t="s">
        <v>514</v>
      </c>
      <c r="H839" s="57" t="s">
        <v>12</v>
      </c>
      <c r="I839" s="57">
        <v>154</v>
      </c>
      <c r="J839" s="57" t="s">
        <v>385</v>
      </c>
      <c r="K839" s="57">
        <v>15</v>
      </c>
      <c r="L839" s="39" t="s">
        <v>588</v>
      </c>
      <c r="M839" s="39"/>
      <c r="N839" s="39" t="s">
        <v>649</v>
      </c>
      <c r="R839" s="70" t="s">
        <v>1644</v>
      </c>
      <c r="T839" s="57" t="s">
        <v>69</v>
      </c>
      <c r="U839" s="39"/>
      <c r="V839" s="57" t="s">
        <v>1650</v>
      </c>
    </row>
    <row r="840" spans="3:22" ht="25.5" x14ac:dyDescent="0.25">
      <c r="C840" s="57" t="s">
        <v>47</v>
      </c>
      <c r="E840" s="58">
        <v>292</v>
      </c>
      <c r="G840" s="57" t="s">
        <v>710</v>
      </c>
      <c r="H840" s="57" t="s">
        <v>12</v>
      </c>
      <c r="I840" s="57">
        <v>154</v>
      </c>
      <c r="J840" s="57" t="s">
        <v>385</v>
      </c>
      <c r="K840" s="57">
        <v>15</v>
      </c>
      <c r="L840" s="39" t="s">
        <v>733</v>
      </c>
      <c r="M840" s="39"/>
      <c r="N840" s="39" t="s">
        <v>716</v>
      </c>
      <c r="R840" s="70" t="s">
        <v>1644</v>
      </c>
      <c r="T840" s="57" t="s">
        <v>69</v>
      </c>
      <c r="U840" s="39"/>
      <c r="V840" s="57" t="s">
        <v>1650</v>
      </c>
    </row>
    <row r="841" spans="3:22" x14ac:dyDescent="0.25">
      <c r="C841" s="57" t="s">
        <v>742</v>
      </c>
      <c r="E841" s="58">
        <v>460</v>
      </c>
      <c r="G841" s="57" t="s">
        <v>743</v>
      </c>
      <c r="H841" s="57" t="s">
        <v>12</v>
      </c>
      <c r="I841" s="57">
        <v>154</v>
      </c>
      <c r="J841" s="57" t="s">
        <v>385</v>
      </c>
      <c r="K841" s="57">
        <v>15</v>
      </c>
      <c r="L841" s="39" t="s">
        <v>963</v>
      </c>
      <c r="M841" s="39"/>
      <c r="N841" s="39" t="s">
        <v>811</v>
      </c>
      <c r="R841" s="70" t="s">
        <v>1643</v>
      </c>
      <c r="T841" s="57" t="s">
        <v>69</v>
      </c>
      <c r="U841" s="39"/>
      <c r="V841" s="57" t="s">
        <v>1725</v>
      </c>
    </row>
    <row r="842" spans="3:22" ht="51" x14ac:dyDescent="0.25">
      <c r="C842" s="58" t="s">
        <v>368</v>
      </c>
      <c r="D842" s="58"/>
      <c r="E842" s="58">
        <v>171</v>
      </c>
      <c r="F842" s="58"/>
      <c r="G842" s="58" t="s">
        <v>369</v>
      </c>
      <c r="H842" s="58" t="s">
        <v>12</v>
      </c>
      <c r="I842" s="58">
        <v>155</v>
      </c>
      <c r="J842" s="58" t="s">
        <v>392</v>
      </c>
      <c r="K842" s="58">
        <v>7</v>
      </c>
      <c r="L842" s="39" t="s">
        <v>452</v>
      </c>
      <c r="M842" s="39"/>
      <c r="N842" s="39" t="s">
        <v>502</v>
      </c>
      <c r="O842" s="45"/>
      <c r="Q842" s="39" t="s">
        <v>1820</v>
      </c>
      <c r="R842" s="70" t="s">
        <v>1643</v>
      </c>
      <c r="T842" s="57" t="s">
        <v>69</v>
      </c>
      <c r="U842" s="63" t="s">
        <v>1772</v>
      </c>
      <c r="V842" s="57" t="s">
        <v>77</v>
      </c>
    </row>
    <row r="843" spans="3:22" ht="25.5" x14ac:dyDescent="0.25">
      <c r="C843" s="57" t="s">
        <v>39</v>
      </c>
      <c r="E843" s="58">
        <v>115</v>
      </c>
      <c r="G843" s="57" t="s">
        <v>40</v>
      </c>
      <c r="H843" s="57" t="s">
        <v>12</v>
      </c>
      <c r="I843" s="57">
        <v>155</v>
      </c>
      <c r="J843" s="57">
        <v>16.100000000000001</v>
      </c>
      <c r="K843" s="57">
        <v>18</v>
      </c>
      <c r="L843" s="39" t="s">
        <v>358</v>
      </c>
      <c r="M843" s="39"/>
      <c r="N843" s="39" t="s">
        <v>359</v>
      </c>
      <c r="R843" s="70" t="s">
        <v>1643</v>
      </c>
      <c r="T843" s="57" t="s">
        <v>69</v>
      </c>
      <c r="U843" s="39"/>
      <c r="V843" s="57" t="s">
        <v>1721</v>
      </c>
    </row>
    <row r="844" spans="3:22" ht="127.5" x14ac:dyDescent="0.25">
      <c r="C844" s="57" t="s">
        <v>26</v>
      </c>
      <c r="E844" s="58">
        <v>270</v>
      </c>
      <c r="G844" s="57" t="s">
        <v>27</v>
      </c>
      <c r="H844" s="57" t="s">
        <v>12</v>
      </c>
      <c r="I844" s="57">
        <v>155</v>
      </c>
      <c r="J844" s="57" t="s">
        <v>28</v>
      </c>
      <c r="K844" s="57">
        <v>26</v>
      </c>
      <c r="L844" s="39" t="s">
        <v>698</v>
      </c>
      <c r="M844" s="39"/>
      <c r="N844" s="39" t="s">
        <v>699</v>
      </c>
      <c r="R844" s="70" t="s">
        <v>1643</v>
      </c>
      <c r="T844" s="57" t="s">
        <v>69</v>
      </c>
      <c r="U844" s="39"/>
      <c r="V844" s="57" t="s">
        <v>1724</v>
      </c>
    </row>
    <row r="845" spans="3:22" ht="25.5" x14ac:dyDescent="0.25">
      <c r="C845" s="57" t="s">
        <v>1567</v>
      </c>
      <c r="E845" s="58">
        <v>885</v>
      </c>
      <c r="G845" s="57" t="s">
        <v>743</v>
      </c>
      <c r="H845" s="57" t="s">
        <v>12</v>
      </c>
      <c r="I845" s="57">
        <v>155</v>
      </c>
      <c r="J845" s="57" t="s">
        <v>28</v>
      </c>
      <c r="K845" s="57" t="s">
        <v>1568</v>
      </c>
      <c r="L845" s="39" t="s">
        <v>1573</v>
      </c>
      <c r="M845" s="39"/>
      <c r="N845" s="39" t="s">
        <v>1571</v>
      </c>
      <c r="R845" s="70" t="s">
        <v>1643</v>
      </c>
      <c r="T845" s="57" t="s">
        <v>69</v>
      </c>
      <c r="U845" s="39"/>
      <c r="V845" s="57" t="s">
        <v>1649</v>
      </c>
    </row>
    <row r="846" spans="3:22" x14ac:dyDescent="0.25">
      <c r="C846" s="58" t="s">
        <v>39</v>
      </c>
      <c r="D846" s="58"/>
      <c r="E846" s="58">
        <v>116</v>
      </c>
      <c r="F846" s="58"/>
      <c r="G846" s="58" t="s">
        <v>40</v>
      </c>
      <c r="H846" s="58" t="s">
        <v>0</v>
      </c>
      <c r="I846" s="58">
        <v>156</v>
      </c>
      <c r="J846" s="62" t="s">
        <v>44</v>
      </c>
      <c r="K846" s="58">
        <v>2</v>
      </c>
      <c r="L846" s="39" t="s">
        <v>360</v>
      </c>
      <c r="M846" s="39"/>
      <c r="N846" s="39" t="s">
        <v>361</v>
      </c>
      <c r="O846" s="45"/>
      <c r="P846" s="80" t="s">
        <v>49</v>
      </c>
      <c r="R846" s="70"/>
      <c r="T846" s="57" t="s">
        <v>64</v>
      </c>
      <c r="U846" s="39"/>
    </row>
    <row r="847" spans="3:22" ht="25.5" x14ac:dyDescent="0.25">
      <c r="C847" s="57" t="s">
        <v>26</v>
      </c>
      <c r="E847" s="58">
        <v>271</v>
      </c>
      <c r="G847" s="57" t="s">
        <v>27</v>
      </c>
      <c r="H847" s="57" t="s">
        <v>696</v>
      </c>
      <c r="I847" s="57">
        <v>156</v>
      </c>
      <c r="J847" s="57" t="s">
        <v>44</v>
      </c>
      <c r="K847" s="57">
        <v>2</v>
      </c>
      <c r="L847" s="39" t="s">
        <v>700</v>
      </c>
      <c r="M847" s="39"/>
      <c r="N847" s="39" t="s">
        <v>701</v>
      </c>
      <c r="P847" s="80" t="s">
        <v>49</v>
      </c>
      <c r="R847" s="70"/>
      <c r="T847" s="57" t="s">
        <v>64</v>
      </c>
      <c r="U847" s="39"/>
    </row>
    <row r="848" spans="3:22" ht="76.5" x14ac:dyDescent="0.25">
      <c r="C848" s="57" t="s">
        <v>1365</v>
      </c>
      <c r="E848" s="58">
        <v>874</v>
      </c>
      <c r="G848" s="57" t="s">
        <v>514</v>
      </c>
      <c r="H848" s="57" t="s">
        <v>12</v>
      </c>
      <c r="I848" s="57">
        <v>156</v>
      </c>
      <c r="J848" s="57" t="s">
        <v>44</v>
      </c>
      <c r="K848" s="57">
        <v>2</v>
      </c>
      <c r="L848" s="39" t="s">
        <v>1554</v>
      </c>
      <c r="M848" s="39"/>
      <c r="R848" s="70" t="s">
        <v>1643</v>
      </c>
      <c r="T848" s="57" t="s">
        <v>69</v>
      </c>
      <c r="U848" s="39"/>
      <c r="V848" s="57" t="s">
        <v>1649</v>
      </c>
    </row>
    <row r="849" spans="3:22" x14ac:dyDescent="0.25">
      <c r="C849" s="57" t="s">
        <v>1567</v>
      </c>
      <c r="E849" s="58">
        <v>886</v>
      </c>
      <c r="G849" s="57" t="s">
        <v>743</v>
      </c>
      <c r="H849" s="57" t="s">
        <v>0</v>
      </c>
      <c r="I849" s="57">
        <v>156</v>
      </c>
      <c r="J849" s="57" t="s">
        <v>44</v>
      </c>
      <c r="K849" s="57">
        <v>2</v>
      </c>
      <c r="L849" s="39" t="s">
        <v>1574</v>
      </c>
      <c r="M849" s="39"/>
      <c r="N849" s="39" t="s">
        <v>31</v>
      </c>
      <c r="P849" s="80" t="s">
        <v>49</v>
      </c>
      <c r="R849" s="70"/>
      <c r="T849" s="57" t="s">
        <v>64</v>
      </c>
      <c r="U849" s="39"/>
    </row>
    <row r="850" spans="3:22" x14ac:dyDescent="0.25">
      <c r="C850" s="57" t="s">
        <v>1567</v>
      </c>
      <c r="E850" s="58">
        <v>887</v>
      </c>
      <c r="G850" s="57" t="s">
        <v>743</v>
      </c>
      <c r="H850" s="57" t="s">
        <v>0</v>
      </c>
      <c r="I850" s="57">
        <v>156</v>
      </c>
      <c r="J850" s="57" t="s">
        <v>44</v>
      </c>
      <c r="K850" s="57">
        <v>2</v>
      </c>
      <c r="L850" s="39" t="s">
        <v>1575</v>
      </c>
      <c r="M850" s="39"/>
      <c r="N850" s="39" t="s">
        <v>31</v>
      </c>
      <c r="R850" s="70"/>
      <c r="T850" s="57" t="s">
        <v>69</v>
      </c>
      <c r="U850" s="39"/>
      <c r="V850" s="57" t="s">
        <v>51</v>
      </c>
    </row>
    <row r="851" spans="3:22" x14ac:dyDescent="0.25">
      <c r="C851" s="57" t="s">
        <v>1567</v>
      </c>
      <c r="E851" s="58">
        <v>888</v>
      </c>
      <c r="G851" s="57" t="s">
        <v>743</v>
      </c>
      <c r="H851" s="57" t="s">
        <v>0</v>
      </c>
      <c r="I851" s="57">
        <v>156</v>
      </c>
      <c r="J851" s="57" t="s">
        <v>44</v>
      </c>
      <c r="K851" s="57">
        <v>10</v>
      </c>
      <c r="L851" s="39" t="s">
        <v>1576</v>
      </c>
      <c r="M851" s="39"/>
      <c r="N851" s="39" t="s">
        <v>31</v>
      </c>
      <c r="P851" s="80" t="s">
        <v>49</v>
      </c>
      <c r="R851" s="70"/>
      <c r="T851" s="57" t="s">
        <v>64</v>
      </c>
      <c r="U851" s="39"/>
    </row>
    <row r="852" spans="3:22" ht="76.5" x14ac:dyDescent="0.25">
      <c r="C852" s="57" t="s">
        <v>1365</v>
      </c>
      <c r="E852" s="58">
        <v>875</v>
      </c>
      <c r="G852" s="57" t="s">
        <v>514</v>
      </c>
      <c r="H852" s="57" t="s">
        <v>12</v>
      </c>
      <c r="I852" s="57">
        <v>156</v>
      </c>
      <c r="J852" s="57" t="s">
        <v>29</v>
      </c>
      <c r="K852" s="57">
        <v>18</v>
      </c>
      <c r="L852" s="39" t="s">
        <v>1555</v>
      </c>
      <c r="M852" s="39"/>
      <c r="R852" s="70"/>
      <c r="T852" s="57" t="s">
        <v>69</v>
      </c>
      <c r="U852" s="39"/>
      <c r="V852" s="57" t="s">
        <v>55</v>
      </c>
    </row>
    <row r="853" spans="3:22" ht="51" x14ac:dyDescent="0.25">
      <c r="C853" s="57" t="s">
        <v>26</v>
      </c>
      <c r="E853" s="58">
        <v>272</v>
      </c>
      <c r="G853" s="57" t="s">
        <v>27</v>
      </c>
      <c r="H853" s="57" t="s">
        <v>696</v>
      </c>
      <c r="I853" s="57">
        <v>156</v>
      </c>
      <c r="J853" s="57" t="s">
        <v>29</v>
      </c>
      <c r="K853" s="57">
        <v>20</v>
      </c>
      <c r="L853" s="39" t="s">
        <v>702</v>
      </c>
      <c r="M853" s="39"/>
      <c r="N853" s="39" t="s">
        <v>703</v>
      </c>
      <c r="P853" s="80" t="s">
        <v>49</v>
      </c>
      <c r="R853" s="70"/>
      <c r="T853" s="57" t="s">
        <v>64</v>
      </c>
      <c r="U853" s="39"/>
    </row>
    <row r="854" spans="3:22" ht="38.25" x14ac:dyDescent="0.25">
      <c r="C854" s="57" t="s">
        <v>1365</v>
      </c>
      <c r="E854" s="58">
        <v>876</v>
      </c>
      <c r="G854" s="57" t="s">
        <v>514</v>
      </c>
      <c r="H854" s="57" t="s">
        <v>0</v>
      </c>
      <c r="I854" s="57">
        <v>157</v>
      </c>
      <c r="J854" s="57" t="s">
        <v>45</v>
      </c>
      <c r="K854" s="57">
        <v>2</v>
      </c>
      <c r="L854" s="39" t="s">
        <v>1556</v>
      </c>
      <c r="M854" s="39"/>
      <c r="N854" s="39" t="s">
        <v>1449</v>
      </c>
      <c r="R854" s="70"/>
      <c r="T854" s="57" t="s">
        <v>69</v>
      </c>
      <c r="U854" s="39"/>
      <c r="V854" s="57" t="s">
        <v>51</v>
      </c>
    </row>
    <row r="855" spans="3:22" x14ac:dyDescent="0.25">
      <c r="C855" s="58" t="s">
        <v>368</v>
      </c>
      <c r="D855" s="58"/>
      <c r="E855" s="58">
        <v>172</v>
      </c>
      <c r="F855" s="58"/>
      <c r="G855" s="58" t="s">
        <v>369</v>
      </c>
      <c r="H855" s="58" t="s">
        <v>0</v>
      </c>
      <c r="I855" s="58">
        <v>157</v>
      </c>
      <c r="J855" s="58" t="s">
        <v>45</v>
      </c>
      <c r="K855" s="58">
        <v>5</v>
      </c>
      <c r="L855" s="39" t="s">
        <v>453</v>
      </c>
      <c r="M855" s="39"/>
      <c r="N855" s="39" t="s">
        <v>503</v>
      </c>
      <c r="O855" s="45"/>
      <c r="P855" s="80" t="s">
        <v>49</v>
      </c>
      <c r="R855" s="70"/>
      <c r="T855" s="57" t="s">
        <v>64</v>
      </c>
      <c r="U855" s="39"/>
    </row>
    <row r="856" spans="3:22" ht="76.5" x14ac:dyDescent="0.25">
      <c r="C856" s="57" t="s">
        <v>26</v>
      </c>
      <c r="E856" s="58">
        <v>273</v>
      </c>
      <c r="G856" s="57" t="s">
        <v>27</v>
      </c>
      <c r="H856" s="57" t="s">
        <v>696</v>
      </c>
      <c r="I856" s="57">
        <v>157</v>
      </c>
      <c r="J856" s="57" t="s">
        <v>45</v>
      </c>
      <c r="K856" s="57">
        <v>6</v>
      </c>
      <c r="L856" s="39" t="s">
        <v>704</v>
      </c>
      <c r="M856" s="39"/>
      <c r="N856" s="39" t="s">
        <v>707</v>
      </c>
      <c r="P856" s="80" t="s">
        <v>49</v>
      </c>
      <c r="R856" s="70"/>
      <c r="T856" s="57" t="s">
        <v>64</v>
      </c>
      <c r="U856" s="39"/>
    </row>
    <row r="857" spans="3:22" ht="140.25" x14ac:dyDescent="0.25">
      <c r="C857" s="57" t="s">
        <v>26</v>
      </c>
      <c r="E857" s="58">
        <v>274</v>
      </c>
      <c r="G857" s="57" t="s">
        <v>27</v>
      </c>
      <c r="H857" s="57" t="s">
        <v>12</v>
      </c>
      <c r="I857" s="57">
        <v>157</v>
      </c>
      <c r="J857" s="57" t="s">
        <v>697</v>
      </c>
      <c r="K857" s="57">
        <v>20</v>
      </c>
      <c r="L857" s="39" t="s">
        <v>705</v>
      </c>
      <c r="M857" s="39"/>
      <c r="N857" s="39" t="s">
        <v>708</v>
      </c>
      <c r="R857" s="70" t="s">
        <v>1631</v>
      </c>
      <c r="T857" s="57" t="s">
        <v>69</v>
      </c>
      <c r="U857" s="39"/>
      <c r="V857" s="57" t="s">
        <v>1723</v>
      </c>
    </row>
    <row r="858" spans="3:22" ht="38.25" x14ac:dyDescent="0.25">
      <c r="C858" s="58" t="s">
        <v>368</v>
      </c>
      <c r="D858" s="58"/>
      <c r="E858" s="58">
        <v>173</v>
      </c>
      <c r="F858" s="58"/>
      <c r="G858" s="58" t="s">
        <v>369</v>
      </c>
      <c r="H858" s="58" t="s">
        <v>12</v>
      </c>
      <c r="I858" s="58">
        <v>158</v>
      </c>
      <c r="J858" s="58" t="s">
        <v>393</v>
      </c>
      <c r="K858" s="58">
        <v>3</v>
      </c>
      <c r="L858" s="39" t="s">
        <v>454</v>
      </c>
      <c r="M858" s="39"/>
      <c r="N858" s="39" t="s">
        <v>504</v>
      </c>
      <c r="O858" s="45"/>
      <c r="R858" s="70" t="s">
        <v>1631</v>
      </c>
      <c r="T858" s="57" t="s">
        <v>69</v>
      </c>
      <c r="U858" s="39"/>
      <c r="V858" s="57" t="s">
        <v>1649</v>
      </c>
    </row>
    <row r="859" spans="3:22" ht="15" x14ac:dyDescent="0.25">
      <c r="C859" s="57" t="s">
        <v>513</v>
      </c>
      <c r="E859" s="58">
        <v>239</v>
      </c>
      <c r="G859" s="57" t="s">
        <v>514</v>
      </c>
      <c r="H859" s="57" t="s">
        <v>0</v>
      </c>
      <c r="I859" s="57">
        <v>159</v>
      </c>
      <c r="J859" s="57" t="s">
        <v>526</v>
      </c>
      <c r="K859" s="57">
        <v>1</v>
      </c>
      <c r="L859" s="39" t="s">
        <v>589</v>
      </c>
      <c r="M859" s="39"/>
      <c r="N859" s="39" t="s">
        <v>650</v>
      </c>
      <c r="P859" s="80" t="s">
        <v>49</v>
      </c>
      <c r="Q859" s="36"/>
      <c r="R859" s="81"/>
      <c r="S859" s="79"/>
      <c r="T859" s="80" t="s">
        <v>64</v>
      </c>
      <c r="U859" s="39"/>
    </row>
    <row r="860" spans="3:22" ht="38.25" x14ac:dyDescent="0.25">
      <c r="C860" s="58" t="s">
        <v>368</v>
      </c>
      <c r="D860" s="58"/>
      <c r="E860" s="58">
        <v>174</v>
      </c>
      <c r="F860" s="58"/>
      <c r="G860" s="58" t="s">
        <v>369</v>
      </c>
      <c r="H860" s="58" t="s">
        <v>12</v>
      </c>
      <c r="I860" s="58">
        <v>159</v>
      </c>
      <c r="J860" s="58" t="s">
        <v>394</v>
      </c>
      <c r="K860" s="58">
        <v>4</v>
      </c>
      <c r="L860" s="39" t="s">
        <v>455</v>
      </c>
      <c r="M860" s="39"/>
      <c r="N860" s="39" t="s">
        <v>505</v>
      </c>
      <c r="O860" s="45"/>
      <c r="R860" s="70" t="s">
        <v>1631</v>
      </c>
      <c r="T860" s="57" t="s">
        <v>69</v>
      </c>
      <c r="U860" s="39"/>
      <c r="V860" s="57" t="s">
        <v>1649</v>
      </c>
    </row>
    <row r="861" spans="3:22" ht="89.25" x14ac:dyDescent="0.25">
      <c r="C861" s="58" t="s">
        <v>368</v>
      </c>
      <c r="D861" s="58"/>
      <c r="E861" s="58">
        <v>175</v>
      </c>
      <c r="F861" s="58"/>
      <c r="G861" s="58" t="s">
        <v>369</v>
      </c>
      <c r="H861" s="58" t="s">
        <v>12</v>
      </c>
      <c r="I861" s="58">
        <v>159</v>
      </c>
      <c r="J861" s="58" t="s">
        <v>394</v>
      </c>
      <c r="K861" s="58">
        <v>5</v>
      </c>
      <c r="L861" s="39" t="s">
        <v>456</v>
      </c>
      <c r="M861" s="39"/>
      <c r="N861" s="39" t="s">
        <v>506</v>
      </c>
      <c r="O861" s="45"/>
      <c r="R861" s="70" t="s">
        <v>1631</v>
      </c>
      <c r="T861" s="57" t="s">
        <v>69</v>
      </c>
      <c r="U861" s="39"/>
      <c r="V861" s="57" t="s">
        <v>1649</v>
      </c>
    </row>
    <row r="862" spans="3:22" ht="89.25" x14ac:dyDescent="0.25">
      <c r="C862" s="57" t="s">
        <v>513</v>
      </c>
      <c r="E862" s="58">
        <v>240</v>
      </c>
      <c r="G862" s="57" t="s">
        <v>514</v>
      </c>
      <c r="H862" s="57" t="s">
        <v>12</v>
      </c>
      <c r="I862" s="57">
        <v>159</v>
      </c>
      <c r="J862" s="57" t="s">
        <v>526</v>
      </c>
      <c r="K862" s="57">
        <v>8</v>
      </c>
      <c r="L862" s="39" t="s">
        <v>590</v>
      </c>
      <c r="M862" s="39"/>
      <c r="N862" s="39" t="s">
        <v>651</v>
      </c>
      <c r="R862" s="70" t="s">
        <v>1631</v>
      </c>
      <c r="S862" s="50"/>
      <c r="T862" s="57" t="s">
        <v>69</v>
      </c>
      <c r="V862" s="57" t="s">
        <v>1722</v>
      </c>
    </row>
    <row r="863" spans="3:22" x14ac:dyDescent="0.25">
      <c r="C863" s="57" t="s">
        <v>742</v>
      </c>
      <c r="E863" s="58">
        <v>461</v>
      </c>
      <c r="G863" s="57" t="s">
        <v>743</v>
      </c>
      <c r="H863" s="57" t="s">
        <v>12</v>
      </c>
      <c r="I863" s="57">
        <v>159</v>
      </c>
      <c r="J863" s="57" t="s">
        <v>526</v>
      </c>
      <c r="K863" s="57">
        <v>8</v>
      </c>
      <c r="L863" s="39" t="s">
        <v>964</v>
      </c>
      <c r="M863" s="39"/>
      <c r="N863" s="39" t="s">
        <v>811</v>
      </c>
      <c r="R863" s="70" t="s">
        <v>1631</v>
      </c>
      <c r="T863" s="57" t="s">
        <v>69</v>
      </c>
      <c r="U863" s="39"/>
      <c r="V863" s="57" t="s">
        <v>1649</v>
      </c>
    </row>
    <row r="864" spans="3:22" ht="38.25" x14ac:dyDescent="0.25">
      <c r="C864" s="57" t="s">
        <v>1167</v>
      </c>
      <c r="E864" s="58">
        <v>682</v>
      </c>
      <c r="G864" s="57" t="s">
        <v>743</v>
      </c>
      <c r="H864" s="57" t="s">
        <v>12</v>
      </c>
      <c r="I864" s="57">
        <v>159</v>
      </c>
      <c r="J864" s="57" t="s">
        <v>46</v>
      </c>
      <c r="K864" s="57">
        <v>15</v>
      </c>
      <c r="L864" s="39" t="s">
        <v>1364</v>
      </c>
      <c r="M864" s="39"/>
      <c r="N864" s="39" t="s">
        <v>13</v>
      </c>
      <c r="R864" s="70" t="s">
        <v>1643</v>
      </c>
      <c r="T864" s="57" t="s">
        <v>69</v>
      </c>
      <c r="U864" s="39"/>
      <c r="V864" s="57" t="s">
        <v>1649</v>
      </c>
    </row>
    <row r="865" spans="3:22" x14ac:dyDescent="0.25">
      <c r="C865" s="57" t="s">
        <v>742</v>
      </c>
      <c r="E865" s="58">
        <v>462</v>
      </c>
      <c r="G865" s="57" t="s">
        <v>743</v>
      </c>
      <c r="H865" s="57" t="s">
        <v>12</v>
      </c>
      <c r="I865" s="57">
        <v>160</v>
      </c>
      <c r="J865" s="57" t="s">
        <v>46</v>
      </c>
      <c r="K865" s="57">
        <v>2</v>
      </c>
      <c r="L865" s="39" t="s">
        <v>965</v>
      </c>
      <c r="M865" s="39"/>
      <c r="N865" s="39" t="s">
        <v>811</v>
      </c>
      <c r="R865" s="70" t="s">
        <v>1643</v>
      </c>
      <c r="T865" s="57" t="s">
        <v>69</v>
      </c>
      <c r="U865" s="39"/>
      <c r="V865" s="57" t="s">
        <v>1649</v>
      </c>
    </row>
    <row r="866" spans="3:22" ht="63.75" x14ac:dyDescent="0.25">
      <c r="C866" s="58" t="s">
        <v>39</v>
      </c>
      <c r="D866" s="58"/>
      <c r="E866" s="58">
        <v>117</v>
      </c>
      <c r="F866" s="58"/>
      <c r="G866" s="58" t="s">
        <v>40</v>
      </c>
      <c r="H866" s="58" t="s">
        <v>12</v>
      </c>
      <c r="I866" s="58">
        <v>160</v>
      </c>
      <c r="J866" s="62" t="s">
        <v>30</v>
      </c>
      <c r="K866" s="58">
        <v>9</v>
      </c>
      <c r="L866" s="39" t="s">
        <v>362</v>
      </c>
      <c r="M866" s="39"/>
      <c r="N866" s="39" t="s">
        <v>363</v>
      </c>
      <c r="O866" s="45"/>
      <c r="R866" s="70" t="s">
        <v>1643</v>
      </c>
      <c r="T866" s="57" t="s">
        <v>69</v>
      </c>
      <c r="U866" s="39"/>
      <c r="V866" s="57" t="s">
        <v>1721</v>
      </c>
    </row>
    <row r="867" spans="3:22" ht="76.5" x14ac:dyDescent="0.25">
      <c r="C867" s="57" t="s">
        <v>53</v>
      </c>
      <c r="E867" s="58">
        <v>295</v>
      </c>
      <c r="G867" s="57" t="s">
        <v>54</v>
      </c>
      <c r="H867" s="57" t="s">
        <v>41</v>
      </c>
      <c r="I867" s="57">
        <v>160</v>
      </c>
      <c r="J867" s="57" t="s">
        <v>30</v>
      </c>
      <c r="K867" s="57">
        <v>9</v>
      </c>
      <c r="L867" s="39" t="s">
        <v>739</v>
      </c>
      <c r="M867" s="39"/>
      <c r="N867" s="39" t="s">
        <v>736</v>
      </c>
      <c r="R867" s="70" t="s">
        <v>1643</v>
      </c>
      <c r="T867" s="57" t="s">
        <v>69</v>
      </c>
      <c r="U867" s="39"/>
      <c r="V867" s="57" t="s">
        <v>1721</v>
      </c>
    </row>
    <row r="868" spans="3:22" ht="25.5" x14ac:dyDescent="0.25">
      <c r="C868" s="57" t="s">
        <v>1152</v>
      </c>
      <c r="E868" s="58">
        <v>572</v>
      </c>
      <c r="G868" s="57" t="s">
        <v>743</v>
      </c>
      <c r="H868" s="57" t="s">
        <v>0</v>
      </c>
      <c r="I868" s="57">
        <v>160</v>
      </c>
      <c r="J868" s="57" t="s">
        <v>30</v>
      </c>
      <c r="K868" s="57">
        <v>9</v>
      </c>
      <c r="L868" s="39" t="s">
        <v>1159</v>
      </c>
      <c r="M868" s="39"/>
      <c r="N868" s="39" t="s">
        <v>1159</v>
      </c>
      <c r="P868" s="80" t="s">
        <v>49</v>
      </c>
      <c r="Q868" s="79"/>
      <c r="R868" s="80"/>
      <c r="S868" s="79"/>
      <c r="T868" s="80" t="s">
        <v>64</v>
      </c>
      <c r="U868" s="79"/>
    </row>
    <row r="869" spans="3:22" ht="25.5" x14ac:dyDescent="0.25">
      <c r="C869" s="57" t="s">
        <v>1567</v>
      </c>
      <c r="E869" s="58">
        <v>889</v>
      </c>
      <c r="G869" s="57" t="s">
        <v>743</v>
      </c>
      <c r="H869" s="57" t="s">
        <v>0</v>
      </c>
      <c r="I869" s="57">
        <v>160</v>
      </c>
      <c r="J869" s="57" t="s">
        <v>30</v>
      </c>
      <c r="K869" s="57">
        <v>9</v>
      </c>
      <c r="L869" s="39" t="s">
        <v>1577</v>
      </c>
      <c r="M869" s="39"/>
      <c r="N869" s="39" t="s">
        <v>31</v>
      </c>
      <c r="P869" s="80" t="s">
        <v>49</v>
      </c>
      <c r="R869" s="70"/>
      <c r="T869" s="57" t="s">
        <v>64</v>
      </c>
      <c r="U869" s="39"/>
    </row>
    <row r="870" spans="3:22" ht="25.5" x14ac:dyDescent="0.25">
      <c r="C870" s="57" t="s">
        <v>53</v>
      </c>
      <c r="E870" s="58">
        <v>296</v>
      </c>
      <c r="G870" s="57" t="s">
        <v>54</v>
      </c>
      <c r="H870" s="57" t="s">
        <v>41</v>
      </c>
      <c r="I870" s="57">
        <v>160</v>
      </c>
      <c r="J870" s="57" t="s">
        <v>30</v>
      </c>
      <c r="K870" s="57">
        <v>20</v>
      </c>
      <c r="L870" s="39" t="s">
        <v>740</v>
      </c>
      <c r="M870" s="39"/>
      <c r="N870" s="39" t="s">
        <v>737</v>
      </c>
      <c r="R870" s="70" t="s">
        <v>1643</v>
      </c>
      <c r="T870" s="57" t="s">
        <v>69</v>
      </c>
      <c r="U870" s="39"/>
      <c r="V870" s="57" t="s">
        <v>81</v>
      </c>
    </row>
    <row r="871" spans="3:22" ht="76.5" x14ac:dyDescent="0.25">
      <c r="C871" s="57" t="s">
        <v>32</v>
      </c>
      <c r="E871" s="58">
        <v>478</v>
      </c>
      <c r="G871" s="57" t="s">
        <v>27</v>
      </c>
      <c r="H871" s="57" t="s">
        <v>0</v>
      </c>
      <c r="I871" s="57">
        <v>160</v>
      </c>
      <c r="J871" s="57" t="s">
        <v>30</v>
      </c>
      <c r="K871" s="57">
        <v>21</v>
      </c>
      <c r="L871" s="39" t="s">
        <v>984</v>
      </c>
      <c r="M871" s="39"/>
      <c r="N871" s="39" t="s">
        <v>979</v>
      </c>
      <c r="R871" s="70"/>
      <c r="T871" s="57" t="s">
        <v>69</v>
      </c>
      <c r="U871" s="39"/>
      <c r="V871" s="57" t="s">
        <v>51</v>
      </c>
    </row>
    <row r="872" spans="3:22" ht="114.75" x14ac:dyDescent="0.25">
      <c r="C872" s="57" t="s">
        <v>32</v>
      </c>
      <c r="E872" s="58">
        <v>479</v>
      </c>
      <c r="G872" s="57" t="s">
        <v>27</v>
      </c>
      <c r="H872" s="57" t="s">
        <v>0</v>
      </c>
      <c r="I872" s="57">
        <v>160</v>
      </c>
      <c r="J872" s="57" t="s">
        <v>30</v>
      </c>
      <c r="K872" s="57">
        <v>24</v>
      </c>
      <c r="L872" s="39" t="s">
        <v>985</v>
      </c>
      <c r="M872" s="39"/>
      <c r="N872" s="39" t="s">
        <v>980</v>
      </c>
      <c r="R872" s="70"/>
      <c r="T872" s="80" t="s">
        <v>69</v>
      </c>
      <c r="U872" s="79" t="s">
        <v>1752</v>
      </c>
      <c r="V872" s="57" t="s">
        <v>51</v>
      </c>
    </row>
    <row r="873" spans="3:22" ht="76.5" x14ac:dyDescent="0.25">
      <c r="C873" s="58" t="s">
        <v>368</v>
      </c>
      <c r="D873" s="58"/>
      <c r="E873" s="58">
        <v>176</v>
      </c>
      <c r="F873" s="58"/>
      <c r="G873" s="58" t="s">
        <v>369</v>
      </c>
      <c r="H873" s="58" t="s">
        <v>12</v>
      </c>
      <c r="I873" s="58">
        <v>160</v>
      </c>
      <c r="J873" s="62" t="s">
        <v>30</v>
      </c>
      <c r="K873" s="58">
        <v>25</v>
      </c>
      <c r="L873" s="39" t="s">
        <v>457</v>
      </c>
      <c r="M873" s="39"/>
      <c r="N873" s="39" t="s">
        <v>507</v>
      </c>
      <c r="O873" s="45"/>
      <c r="Q873" s="46"/>
      <c r="R873" s="70" t="s">
        <v>1643</v>
      </c>
      <c r="T873" s="57" t="s">
        <v>69</v>
      </c>
      <c r="U873" s="39"/>
      <c r="V873" s="57" t="s">
        <v>1721</v>
      </c>
    </row>
    <row r="874" spans="3:22" ht="76.5" x14ac:dyDescent="0.25">
      <c r="C874" s="57" t="s">
        <v>1365</v>
      </c>
      <c r="E874" s="58">
        <v>878</v>
      </c>
      <c r="G874" s="57" t="s">
        <v>514</v>
      </c>
      <c r="H874" s="57" t="s">
        <v>12</v>
      </c>
      <c r="I874" s="57">
        <v>160</v>
      </c>
      <c r="J874" s="57" t="s">
        <v>30</v>
      </c>
      <c r="K874" s="57">
        <v>25</v>
      </c>
      <c r="L874" s="39" t="s">
        <v>1558</v>
      </c>
      <c r="M874" s="39"/>
      <c r="N874" s="39" t="s">
        <v>1451</v>
      </c>
      <c r="R874" s="70" t="s">
        <v>1643</v>
      </c>
      <c r="T874" s="57" t="s">
        <v>69</v>
      </c>
      <c r="U874" s="39"/>
      <c r="V874" s="57" t="s">
        <v>1721</v>
      </c>
    </row>
    <row r="875" spans="3:22" ht="76.5" x14ac:dyDescent="0.25">
      <c r="C875" s="57" t="s">
        <v>1365</v>
      </c>
      <c r="E875" s="58">
        <v>877</v>
      </c>
      <c r="G875" s="57" t="s">
        <v>514</v>
      </c>
      <c r="H875" s="57" t="s">
        <v>12</v>
      </c>
      <c r="I875" s="57">
        <v>160</v>
      </c>
      <c r="J875" s="57" t="s">
        <v>30</v>
      </c>
      <c r="K875" s="57">
        <v>27</v>
      </c>
      <c r="L875" s="39" t="s">
        <v>1557</v>
      </c>
      <c r="M875" s="39"/>
      <c r="N875" s="39" t="s">
        <v>1450</v>
      </c>
      <c r="R875" s="70" t="s">
        <v>1643</v>
      </c>
      <c r="T875" s="57" t="s">
        <v>69</v>
      </c>
      <c r="U875" s="39"/>
      <c r="V875" s="57" t="s">
        <v>1721</v>
      </c>
    </row>
    <row r="876" spans="3:22" x14ac:dyDescent="0.25">
      <c r="C876" s="57" t="s">
        <v>1152</v>
      </c>
      <c r="E876" s="58">
        <v>573</v>
      </c>
      <c r="G876" s="57" t="s">
        <v>743</v>
      </c>
      <c r="H876" s="57" t="s">
        <v>0</v>
      </c>
      <c r="I876" s="57">
        <v>160</v>
      </c>
      <c r="J876" s="57" t="s">
        <v>30</v>
      </c>
      <c r="K876" s="57">
        <v>28</v>
      </c>
      <c r="L876" s="39" t="s">
        <v>1165</v>
      </c>
      <c r="M876" s="39"/>
      <c r="N876" s="39" t="s">
        <v>1160</v>
      </c>
      <c r="P876" s="80" t="s">
        <v>49</v>
      </c>
      <c r="Q876" s="79"/>
      <c r="R876" s="80"/>
      <c r="S876" s="79"/>
      <c r="T876" s="80" t="s">
        <v>64</v>
      </c>
      <c r="U876" s="79"/>
    </row>
    <row r="877" spans="3:22" ht="114.75" x14ac:dyDescent="0.25">
      <c r="C877" s="57" t="s">
        <v>1365</v>
      </c>
      <c r="E877" s="58">
        <v>879</v>
      </c>
      <c r="G877" s="57" t="s">
        <v>514</v>
      </c>
      <c r="H877" s="57" t="s">
        <v>12</v>
      </c>
      <c r="I877" s="57">
        <v>160</v>
      </c>
      <c r="J877" s="57" t="s">
        <v>30</v>
      </c>
      <c r="K877" s="57">
        <v>28</v>
      </c>
      <c r="L877" s="39" t="s">
        <v>1559</v>
      </c>
      <c r="M877" s="39"/>
      <c r="R877" s="70" t="s">
        <v>1643</v>
      </c>
      <c r="T877" s="57" t="s">
        <v>69</v>
      </c>
      <c r="U877" s="39"/>
      <c r="V877" s="57" t="s">
        <v>1721</v>
      </c>
    </row>
    <row r="878" spans="3:22" ht="38.25" x14ac:dyDescent="0.25">
      <c r="C878" s="58" t="s">
        <v>39</v>
      </c>
      <c r="D878" s="58"/>
      <c r="E878" s="58">
        <v>118</v>
      </c>
      <c r="F878" s="58"/>
      <c r="G878" s="58" t="s">
        <v>40</v>
      </c>
      <c r="H878" s="58" t="s">
        <v>12</v>
      </c>
      <c r="I878" s="58">
        <v>161</v>
      </c>
      <c r="J878" s="62" t="s">
        <v>30</v>
      </c>
      <c r="K878" s="58">
        <v>2</v>
      </c>
      <c r="L878" s="39" t="s">
        <v>364</v>
      </c>
      <c r="M878" s="39"/>
      <c r="N878" s="39" t="s">
        <v>365</v>
      </c>
      <c r="O878" s="45"/>
      <c r="R878" s="70" t="s">
        <v>1643</v>
      </c>
      <c r="T878" s="57" t="s">
        <v>69</v>
      </c>
      <c r="U878" s="39"/>
      <c r="V878" s="57" t="s">
        <v>1721</v>
      </c>
    </row>
    <row r="879" spans="3:22" ht="63.75" x14ac:dyDescent="0.25">
      <c r="C879" s="57" t="s">
        <v>53</v>
      </c>
      <c r="E879" s="58">
        <v>297</v>
      </c>
      <c r="G879" s="57" t="s">
        <v>54</v>
      </c>
      <c r="H879" s="57" t="s">
        <v>41</v>
      </c>
      <c r="I879" s="57">
        <v>161</v>
      </c>
      <c r="J879" s="57" t="s">
        <v>30</v>
      </c>
      <c r="K879" s="57">
        <v>2</v>
      </c>
      <c r="L879" s="39" t="s">
        <v>741</v>
      </c>
      <c r="M879" s="39"/>
      <c r="N879" s="39" t="s">
        <v>738</v>
      </c>
      <c r="R879" s="70" t="s">
        <v>1643</v>
      </c>
      <c r="T879" s="57" t="s">
        <v>69</v>
      </c>
      <c r="U879" s="39"/>
      <c r="V879" s="57" t="s">
        <v>1721</v>
      </c>
    </row>
    <row r="880" spans="3:22" x14ac:dyDescent="0.25">
      <c r="C880" s="57" t="s">
        <v>742</v>
      </c>
      <c r="E880" s="58">
        <v>463</v>
      </c>
      <c r="G880" s="57" t="s">
        <v>743</v>
      </c>
      <c r="H880" s="57" t="s">
        <v>0</v>
      </c>
      <c r="I880" s="57">
        <v>161</v>
      </c>
      <c r="J880" s="57" t="s">
        <v>30</v>
      </c>
      <c r="K880" s="57">
        <v>8</v>
      </c>
      <c r="L880" s="39" t="s">
        <v>966</v>
      </c>
      <c r="M880" s="39"/>
      <c r="N880" s="39" t="s">
        <v>811</v>
      </c>
      <c r="P880" s="80" t="s">
        <v>49</v>
      </c>
      <c r="Q880" s="79"/>
      <c r="R880" s="80"/>
      <c r="S880" s="79"/>
      <c r="T880" s="80" t="s">
        <v>64</v>
      </c>
      <c r="U880" s="79"/>
    </row>
    <row r="881" spans="3:22" x14ac:dyDescent="0.25">
      <c r="C881" s="57" t="s">
        <v>1567</v>
      </c>
      <c r="E881" s="58">
        <v>890</v>
      </c>
      <c r="G881" s="57" t="s">
        <v>743</v>
      </c>
      <c r="H881" s="57" t="s">
        <v>0</v>
      </c>
      <c r="I881" s="57">
        <v>162</v>
      </c>
      <c r="J881" s="57" t="s">
        <v>1569</v>
      </c>
      <c r="K881" s="57">
        <v>6</v>
      </c>
      <c r="L881" s="39" t="s">
        <v>1578</v>
      </c>
      <c r="M881" s="39"/>
      <c r="N881" s="39" t="s">
        <v>31</v>
      </c>
      <c r="P881" s="80" t="s">
        <v>49</v>
      </c>
      <c r="Q881" s="79"/>
      <c r="R881" s="80"/>
      <c r="S881" s="79"/>
      <c r="T881" s="80" t="s">
        <v>64</v>
      </c>
      <c r="U881" s="79"/>
    </row>
    <row r="882" spans="3:22" ht="63.75" x14ac:dyDescent="0.25">
      <c r="C882" s="57" t="s">
        <v>26</v>
      </c>
      <c r="E882" s="58">
        <v>275</v>
      </c>
      <c r="G882" s="57" t="s">
        <v>27</v>
      </c>
      <c r="H882" s="57" t="s">
        <v>12</v>
      </c>
      <c r="I882" s="57">
        <v>163</v>
      </c>
      <c r="J882" s="57" t="s">
        <v>395</v>
      </c>
      <c r="K882" s="57">
        <v>5</v>
      </c>
      <c r="L882" s="39" t="s">
        <v>706</v>
      </c>
      <c r="M882" s="39"/>
      <c r="N882" s="39" t="s">
        <v>709</v>
      </c>
      <c r="R882" s="70" t="s">
        <v>1643</v>
      </c>
      <c r="T882" s="57" t="s">
        <v>69</v>
      </c>
      <c r="U882" s="39"/>
      <c r="V882" s="57" t="s">
        <v>1723</v>
      </c>
    </row>
    <row r="883" spans="3:22" ht="25.5" x14ac:dyDescent="0.25">
      <c r="C883" s="57" t="s">
        <v>742</v>
      </c>
      <c r="E883" s="58">
        <v>464</v>
      </c>
      <c r="G883" s="57" t="s">
        <v>743</v>
      </c>
      <c r="H883" s="57" t="s">
        <v>0</v>
      </c>
      <c r="I883" s="57">
        <v>163</v>
      </c>
      <c r="J883" s="57" t="s">
        <v>805</v>
      </c>
      <c r="K883" s="57">
        <v>19</v>
      </c>
      <c r="L883" s="39" t="s">
        <v>967</v>
      </c>
      <c r="M883" s="39"/>
      <c r="N883" s="39" t="s">
        <v>811</v>
      </c>
      <c r="P883" s="80" t="s">
        <v>49</v>
      </c>
      <c r="Q883" s="79"/>
      <c r="R883" s="80"/>
      <c r="S883" s="79"/>
      <c r="T883" s="80" t="s">
        <v>64</v>
      </c>
      <c r="U883" s="79"/>
    </row>
    <row r="884" spans="3:22" ht="102" x14ac:dyDescent="0.25">
      <c r="C884" s="58" t="s">
        <v>368</v>
      </c>
      <c r="D884" s="58"/>
      <c r="E884" s="58">
        <v>177</v>
      </c>
      <c r="F884" s="58"/>
      <c r="G884" s="58" t="s">
        <v>369</v>
      </c>
      <c r="H884" s="58" t="s">
        <v>12</v>
      </c>
      <c r="I884" s="58">
        <v>163</v>
      </c>
      <c r="J884" s="58" t="s">
        <v>395</v>
      </c>
      <c r="K884" s="58"/>
      <c r="L884" s="39" t="s">
        <v>458</v>
      </c>
      <c r="M884" s="39"/>
      <c r="N884" s="39" t="s">
        <v>508</v>
      </c>
      <c r="O884" s="45"/>
      <c r="R884" s="70" t="s">
        <v>1643</v>
      </c>
      <c r="T884" s="57" t="s">
        <v>69</v>
      </c>
      <c r="V884" s="57" t="s">
        <v>1722</v>
      </c>
    </row>
    <row r="885" spans="3:22" ht="38.25" x14ac:dyDescent="0.25">
      <c r="C885" s="57" t="s">
        <v>1152</v>
      </c>
      <c r="E885" s="58">
        <v>574</v>
      </c>
      <c r="G885" s="57" t="s">
        <v>743</v>
      </c>
      <c r="H885" s="57" t="s">
        <v>0</v>
      </c>
      <c r="I885" s="57">
        <v>167</v>
      </c>
      <c r="J885" s="57" t="s">
        <v>805</v>
      </c>
      <c r="K885" s="57">
        <v>2</v>
      </c>
      <c r="L885" s="39" t="s">
        <v>1166</v>
      </c>
      <c r="M885" s="39"/>
      <c r="N885" s="39" t="s">
        <v>1161</v>
      </c>
      <c r="P885" s="57" t="s">
        <v>52</v>
      </c>
      <c r="Q885" s="79" t="s">
        <v>1698</v>
      </c>
      <c r="R885" s="80"/>
      <c r="S885" s="79"/>
      <c r="T885" s="80" t="s">
        <v>64</v>
      </c>
      <c r="U885" s="79" t="s">
        <v>1699</v>
      </c>
    </row>
    <row r="886" spans="3:22" ht="15" x14ac:dyDescent="0.25">
      <c r="C886" s="57" t="s">
        <v>513</v>
      </c>
      <c r="E886" s="58">
        <v>241</v>
      </c>
      <c r="G886" s="57" t="s">
        <v>514</v>
      </c>
      <c r="H886" s="57" t="s">
        <v>0</v>
      </c>
      <c r="I886" s="57">
        <v>169</v>
      </c>
      <c r="J886" s="57" t="s">
        <v>527</v>
      </c>
      <c r="K886" s="57">
        <v>13</v>
      </c>
      <c r="L886" s="39" t="s">
        <v>591</v>
      </c>
      <c r="M886" s="39"/>
      <c r="N886" s="39" t="s">
        <v>652</v>
      </c>
      <c r="P886" s="80" t="s">
        <v>49</v>
      </c>
      <c r="Q886" s="36"/>
      <c r="R886" s="81"/>
      <c r="S886" s="79"/>
      <c r="T886" s="80" t="s">
        <v>64</v>
      </c>
      <c r="U886" s="39"/>
    </row>
    <row r="887" spans="3:22" ht="15" x14ac:dyDescent="0.25">
      <c r="C887" s="57" t="s">
        <v>513</v>
      </c>
      <c r="E887" s="58">
        <v>242</v>
      </c>
      <c r="G887" s="57" t="s">
        <v>514</v>
      </c>
      <c r="H887" s="57" t="s">
        <v>0</v>
      </c>
      <c r="I887" s="57">
        <v>169</v>
      </c>
      <c r="J887" s="57" t="s">
        <v>527</v>
      </c>
      <c r="K887" s="57">
        <v>15</v>
      </c>
      <c r="L887" s="39" t="s">
        <v>592</v>
      </c>
      <c r="M887" s="39"/>
      <c r="N887" s="39" t="s">
        <v>653</v>
      </c>
      <c r="P887" s="80" t="s">
        <v>49</v>
      </c>
      <c r="Q887" s="36"/>
      <c r="R887" s="81"/>
      <c r="S887" s="79"/>
      <c r="T887" s="80" t="s">
        <v>64</v>
      </c>
      <c r="U887" s="39"/>
    </row>
    <row r="888" spans="3:22" ht="25.5" x14ac:dyDescent="0.25">
      <c r="C888" s="57" t="s">
        <v>742</v>
      </c>
      <c r="E888" s="58">
        <v>465</v>
      </c>
      <c r="G888" s="57" t="s">
        <v>743</v>
      </c>
      <c r="H888" s="57" t="s">
        <v>12</v>
      </c>
      <c r="I888" s="57">
        <v>169</v>
      </c>
      <c r="J888" s="57" t="s">
        <v>527</v>
      </c>
      <c r="K888" s="57">
        <v>17</v>
      </c>
      <c r="L888" s="39" t="s">
        <v>968</v>
      </c>
      <c r="M888" s="39"/>
      <c r="N888" s="39" t="s">
        <v>811</v>
      </c>
      <c r="R888" s="70" t="s">
        <v>1643</v>
      </c>
      <c r="T888" s="57" t="s">
        <v>69</v>
      </c>
      <c r="U888" s="39"/>
      <c r="V888" s="57" t="s">
        <v>55</v>
      </c>
    </row>
    <row r="889" spans="3:22" ht="15" x14ac:dyDescent="0.25">
      <c r="C889" s="57" t="s">
        <v>513</v>
      </c>
      <c r="E889" s="58">
        <v>243</v>
      </c>
      <c r="G889" s="57" t="s">
        <v>514</v>
      </c>
      <c r="H889" s="57" t="s">
        <v>0</v>
      </c>
      <c r="I889" s="57">
        <v>171</v>
      </c>
      <c r="J889" s="57" t="s">
        <v>528</v>
      </c>
      <c r="K889" s="57">
        <v>1</v>
      </c>
      <c r="L889" s="39" t="s">
        <v>593</v>
      </c>
      <c r="M889" s="39"/>
      <c r="N889" s="39" t="s">
        <v>653</v>
      </c>
      <c r="P889" s="80" t="s">
        <v>49</v>
      </c>
      <c r="Q889" s="36"/>
      <c r="R889" s="81"/>
      <c r="S889" s="79"/>
      <c r="T889" s="80" t="s">
        <v>64</v>
      </c>
      <c r="U889" s="39"/>
    </row>
    <row r="890" spans="3:22" ht="15" x14ac:dyDescent="0.25">
      <c r="C890" s="57" t="s">
        <v>513</v>
      </c>
      <c r="E890" s="58">
        <v>244</v>
      </c>
      <c r="G890" s="57" t="s">
        <v>514</v>
      </c>
      <c r="H890" s="57" t="s">
        <v>0</v>
      </c>
      <c r="I890" s="57">
        <v>171</v>
      </c>
      <c r="J890" s="57" t="s">
        <v>528</v>
      </c>
      <c r="K890" s="57">
        <v>2</v>
      </c>
      <c r="L890" s="39" t="s">
        <v>594</v>
      </c>
      <c r="M890" s="39"/>
      <c r="N890" s="39" t="s">
        <v>652</v>
      </c>
      <c r="P890" s="80" t="s">
        <v>49</v>
      </c>
      <c r="Q890" s="36"/>
      <c r="R890" s="81"/>
      <c r="S890" s="79"/>
      <c r="T890" s="80" t="s">
        <v>64</v>
      </c>
      <c r="U890" s="39"/>
    </row>
    <row r="891" spans="3:22" ht="15" x14ac:dyDescent="0.25">
      <c r="C891" s="57" t="s">
        <v>513</v>
      </c>
      <c r="E891" s="58">
        <v>245</v>
      </c>
      <c r="G891" s="57" t="s">
        <v>514</v>
      </c>
      <c r="H891" s="57" t="s">
        <v>0</v>
      </c>
      <c r="I891" s="57">
        <v>171</v>
      </c>
      <c r="J891" s="57" t="s">
        <v>528</v>
      </c>
      <c r="K891" s="57">
        <v>4</v>
      </c>
      <c r="L891" s="39" t="s">
        <v>595</v>
      </c>
      <c r="M891" s="39"/>
      <c r="N891" s="39" t="s">
        <v>653</v>
      </c>
      <c r="P891" s="80" t="s">
        <v>49</v>
      </c>
      <c r="Q891" s="36"/>
      <c r="R891" s="81"/>
      <c r="S891" s="79"/>
      <c r="T891" s="80" t="s">
        <v>64</v>
      </c>
      <c r="U891" s="39"/>
    </row>
    <row r="892" spans="3:22" ht="25.5" x14ac:dyDescent="0.25">
      <c r="C892" s="57" t="s">
        <v>742</v>
      </c>
      <c r="E892" s="58">
        <v>466</v>
      </c>
      <c r="G892" s="57" t="s">
        <v>743</v>
      </c>
      <c r="H892" s="57" t="s">
        <v>12</v>
      </c>
      <c r="I892" s="57">
        <v>172</v>
      </c>
      <c r="J892" s="57" t="s">
        <v>528</v>
      </c>
      <c r="K892" s="57">
        <v>5</v>
      </c>
      <c r="L892" s="39" t="s">
        <v>969</v>
      </c>
      <c r="M892" s="39"/>
      <c r="N892" s="39" t="s">
        <v>811</v>
      </c>
      <c r="Q892" s="39" t="s">
        <v>1820</v>
      </c>
      <c r="R892" s="70" t="s">
        <v>1643</v>
      </c>
      <c r="T892" s="57" t="s">
        <v>69</v>
      </c>
      <c r="U892" s="63" t="s">
        <v>1772</v>
      </c>
      <c r="V892" s="57" t="s">
        <v>77</v>
      </c>
    </row>
    <row r="893" spans="3:22" ht="139.15" customHeight="1" x14ac:dyDescent="0.25">
      <c r="C893" s="57" t="s">
        <v>1365</v>
      </c>
      <c r="E893" s="58">
        <v>880</v>
      </c>
      <c r="G893" s="57" t="s">
        <v>514</v>
      </c>
      <c r="H893" s="57" t="s">
        <v>12</v>
      </c>
      <c r="I893" s="57">
        <v>172</v>
      </c>
      <c r="J893" s="57" t="s">
        <v>529</v>
      </c>
      <c r="K893" s="57">
        <v>9</v>
      </c>
      <c r="L893" s="39" t="s">
        <v>1560</v>
      </c>
      <c r="M893" s="39"/>
      <c r="Q893" s="39" t="s">
        <v>1820</v>
      </c>
      <c r="R893" s="70" t="s">
        <v>1643</v>
      </c>
      <c r="T893" s="57" t="s">
        <v>69</v>
      </c>
      <c r="U893" s="63" t="s">
        <v>1772</v>
      </c>
      <c r="V893" s="57" t="s">
        <v>77</v>
      </c>
    </row>
    <row r="894" spans="3:22" ht="38.25" x14ac:dyDescent="0.25">
      <c r="C894" s="57" t="s">
        <v>513</v>
      </c>
      <c r="E894" s="58">
        <v>246</v>
      </c>
      <c r="G894" s="57" t="s">
        <v>514</v>
      </c>
      <c r="H894" s="57" t="s">
        <v>0</v>
      </c>
      <c r="I894" s="57">
        <v>172</v>
      </c>
      <c r="J894" s="57" t="s">
        <v>529</v>
      </c>
      <c r="K894" s="57">
        <v>12</v>
      </c>
      <c r="L894" s="39" t="s">
        <v>596</v>
      </c>
      <c r="M894" s="39"/>
      <c r="N894" s="39" t="s">
        <v>654</v>
      </c>
      <c r="P894" s="80" t="s">
        <v>49</v>
      </c>
      <c r="Q894" s="36"/>
      <c r="R894" s="81"/>
      <c r="S894" s="79"/>
      <c r="T894" s="80" t="s">
        <v>64</v>
      </c>
      <c r="U894" s="39"/>
    </row>
    <row r="895" spans="3:22" ht="25.5" x14ac:dyDescent="0.25">
      <c r="C895" s="57" t="s">
        <v>513</v>
      </c>
      <c r="E895" s="58">
        <v>247</v>
      </c>
      <c r="G895" s="57" t="s">
        <v>514</v>
      </c>
      <c r="H895" s="57" t="s">
        <v>0</v>
      </c>
      <c r="I895" s="57">
        <v>172</v>
      </c>
      <c r="J895" s="57" t="s">
        <v>529</v>
      </c>
      <c r="K895" s="57">
        <v>15</v>
      </c>
      <c r="L895" s="39" t="s">
        <v>597</v>
      </c>
      <c r="M895" s="39"/>
      <c r="N895" s="39" t="s">
        <v>655</v>
      </c>
      <c r="P895" s="80" t="s">
        <v>49</v>
      </c>
      <c r="Q895" s="36"/>
      <c r="R895" s="81"/>
      <c r="S895" s="79"/>
      <c r="T895" s="80" t="s">
        <v>64</v>
      </c>
      <c r="U895" s="39"/>
    </row>
    <row r="896" spans="3:22" ht="38.25" x14ac:dyDescent="0.25">
      <c r="C896" s="57" t="s">
        <v>1567</v>
      </c>
      <c r="E896" s="58">
        <v>892</v>
      </c>
      <c r="G896" s="57" t="s">
        <v>743</v>
      </c>
      <c r="H896" s="57" t="s">
        <v>0</v>
      </c>
      <c r="I896" s="57">
        <v>173</v>
      </c>
      <c r="J896" s="57" t="s">
        <v>529</v>
      </c>
      <c r="L896" s="39" t="s">
        <v>1580</v>
      </c>
      <c r="M896" s="39"/>
      <c r="N896" s="39" t="s">
        <v>31</v>
      </c>
      <c r="P896" s="80" t="s">
        <v>49</v>
      </c>
      <c r="R896" s="39"/>
      <c r="S896" s="39"/>
      <c r="T896" s="39" t="s">
        <v>64</v>
      </c>
      <c r="U896" s="39"/>
      <c r="V896" s="39"/>
    </row>
    <row r="897" spans="3:22" ht="25.5" x14ac:dyDescent="0.25">
      <c r="C897" s="57" t="s">
        <v>742</v>
      </c>
      <c r="E897" s="58">
        <v>467</v>
      </c>
      <c r="G897" s="57" t="s">
        <v>743</v>
      </c>
      <c r="H897" s="57" t="s">
        <v>12</v>
      </c>
      <c r="I897" s="57">
        <v>174</v>
      </c>
      <c r="J897" s="57" t="s">
        <v>530</v>
      </c>
      <c r="K897" s="57">
        <v>5</v>
      </c>
      <c r="L897" s="39" t="s">
        <v>970</v>
      </c>
      <c r="M897" s="39"/>
      <c r="N897" s="39" t="s">
        <v>811</v>
      </c>
      <c r="Q897" s="39" t="s">
        <v>1820</v>
      </c>
      <c r="R897" s="70" t="s">
        <v>1643</v>
      </c>
      <c r="T897" s="57" t="s">
        <v>69</v>
      </c>
      <c r="U897" s="63" t="s">
        <v>1772</v>
      </c>
      <c r="V897" s="57" t="s">
        <v>77</v>
      </c>
    </row>
    <row r="898" spans="3:22" ht="12.75" customHeight="1" x14ac:dyDescent="0.25">
      <c r="C898" s="57" t="s">
        <v>513</v>
      </c>
      <c r="E898" s="58">
        <v>248</v>
      </c>
      <c r="G898" s="57" t="s">
        <v>514</v>
      </c>
      <c r="H898" s="57" t="s">
        <v>0</v>
      </c>
      <c r="I898" s="57">
        <v>174</v>
      </c>
      <c r="J898" s="57" t="s">
        <v>530</v>
      </c>
      <c r="K898" s="57">
        <v>11</v>
      </c>
      <c r="L898" s="39" t="s">
        <v>598</v>
      </c>
      <c r="M898" s="39"/>
      <c r="N898" s="39" t="s">
        <v>654</v>
      </c>
      <c r="P898" s="80" t="s">
        <v>49</v>
      </c>
      <c r="Q898" s="36"/>
      <c r="R898" s="81"/>
      <c r="S898" s="79"/>
      <c r="T898" s="80" t="s">
        <v>64</v>
      </c>
      <c r="U898" s="39"/>
    </row>
    <row r="899" spans="3:22" ht="25.5" x14ac:dyDescent="0.25">
      <c r="C899" s="57" t="s">
        <v>513</v>
      </c>
      <c r="E899" s="58">
        <v>249</v>
      </c>
      <c r="G899" s="57" t="s">
        <v>514</v>
      </c>
      <c r="H899" s="57" t="s">
        <v>0</v>
      </c>
      <c r="I899" s="57">
        <v>174</v>
      </c>
      <c r="J899" s="57" t="s">
        <v>530</v>
      </c>
      <c r="K899" s="57">
        <v>14</v>
      </c>
      <c r="L899" s="39" t="s">
        <v>599</v>
      </c>
      <c r="M899" s="39"/>
      <c r="N899" s="39" t="s">
        <v>656</v>
      </c>
      <c r="P899" s="80" t="s">
        <v>49</v>
      </c>
      <c r="Q899" s="36"/>
      <c r="R899" s="81"/>
      <c r="S899" s="79"/>
      <c r="T899" s="80" t="s">
        <v>64</v>
      </c>
      <c r="U899" s="39"/>
    </row>
    <row r="900" spans="3:22" ht="25.5" x14ac:dyDescent="0.25">
      <c r="C900" s="57" t="s">
        <v>742</v>
      </c>
      <c r="E900" s="58">
        <v>468</v>
      </c>
      <c r="G900" s="57" t="s">
        <v>743</v>
      </c>
      <c r="H900" s="57" t="s">
        <v>12</v>
      </c>
      <c r="I900" s="57">
        <v>175</v>
      </c>
      <c r="J900" s="57" t="s">
        <v>806</v>
      </c>
      <c r="K900" s="57">
        <v>12</v>
      </c>
      <c r="L900" s="39" t="s">
        <v>971</v>
      </c>
      <c r="M900" s="39"/>
      <c r="N900" s="39" t="s">
        <v>811</v>
      </c>
      <c r="Q900" s="39" t="s">
        <v>1820</v>
      </c>
      <c r="R900" s="70" t="s">
        <v>1643</v>
      </c>
      <c r="T900" s="57" t="s">
        <v>69</v>
      </c>
      <c r="U900" s="63" t="s">
        <v>1772</v>
      </c>
      <c r="V900" s="57" t="s">
        <v>77</v>
      </c>
    </row>
    <row r="901" spans="3:22" ht="12.75" customHeight="1" x14ac:dyDescent="0.25">
      <c r="C901" s="57" t="s">
        <v>1567</v>
      </c>
      <c r="E901" s="58">
        <v>893</v>
      </c>
      <c r="G901" s="57" t="s">
        <v>743</v>
      </c>
      <c r="H901" s="57" t="s">
        <v>0</v>
      </c>
      <c r="I901" s="57">
        <v>175</v>
      </c>
      <c r="J901" s="57" t="s">
        <v>530</v>
      </c>
      <c r="L901" s="39" t="s">
        <v>1581</v>
      </c>
      <c r="M901" s="39"/>
      <c r="N901" s="39" t="s">
        <v>31</v>
      </c>
      <c r="P901" s="80" t="s">
        <v>49</v>
      </c>
      <c r="R901" s="70"/>
      <c r="T901" s="57" t="s">
        <v>64</v>
      </c>
      <c r="U901" s="39"/>
    </row>
    <row r="902" spans="3:22" x14ac:dyDescent="0.25">
      <c r="C902" s="57" t="s">
        <v>986</v>
      </c>
      <c r="E902" s="58">
        <v>526</v>
      </c>
      <c r="G902" s="57" t="s">
        <v>987</v>
      </c>
      <c r="H902" s="57" t="s">
        <v>0</v>
      </c>
      <c r="I902" s="57">
        <v>178</v>
      </c>
      <c r="J902" s="57" t="s">
        <v>807</v>
      </c>
      <c r="K902" s="57">
        <v>27</v>
      </c>
      <c r="L902" s="39" t="s">
        <v>1072</v>
      </c>
      <c r="M902" s="39"/>
      <c r="N902" s="39" t="s">
        <v>1030</v>
      </c>
      <c r="P902" s="80" t="s">
        <v>49</v>
      </c>
      <c r="R902" s="70"/>
      <c r="T902" s="57" t="s">
        <v>64</v>
      </c>
      <c r="U902" s="39"/>
    </row>
    <row r="903" spans="3:22" ht="38.25" x14ac:dyDescent="0.25">
      <c r="C903" s="57" t="s">
        <v>1365</v>
      </c>
      <c r="E903" s="58">
        <v>881</v>
      </c>
      <c r="G903" s="57" t="s">
        <v>514</v>
      </c>
      <c r="H903" s="57" t="s">
        <v>12</v>
      </c>
      <c r="I903" s="57">
        <v>178</v>
      </c>
      <c r="J903" s="57" t="s">
        <v>807</v>
      </c>
      <c r="K903" s="57">
        <v>29</v>
      </c>
      <c r="L903" s="39" t="s">
        <v>1561</v>
      </c>
      <c r="M903" s="39"/>
      <c r="N903" s="39" t="s">
        <v>1452</v>
      </c>
      <c r="R903" s="70" t="s">
        <v>1643</v>
      </c>
      <c r="T903" s="57" t="s">
        <v>69</v>
      </c>
      <c r="U903" s="39"/>
      <c r="V903" s="57" t="s">
        <v>1727</v>
      </c>
    </row>
    <row r="904" spans="3:22" x14ac:dyDescent="0.25">
      <c r="C904" s="57" t="s">
        <v>742</v>
      </c>
      <c r="E904" s="58">
        <v>469</v>
      </c>
      <c r="G904" s="57" t="s">
        <v>743</v>
      </c>
      <c r="H904" s="57" t="s">
        <v>0</v>
      </c>
      <c r="I904" s="57">
        <v>179</v>
      </c>
      <c r="J904" s="57" t="s">
        <v>807</v>
      </c>
      <c r="K904" s="57">
        <v>4</v>
      </c>
      <c r="L904" s="39" t="s">
        <v>954</v>
      </c>
      <c r="M904" s="39"/>
      <c r="N904" s="39" t="s">
        <v>811</v>
      </c>
      <c r="R904" s="70"/>
      <c r="T904" s="57" t="s">
        <v>69</v>
      </c>
      <c r="U904" s="39"/>
      <c r="V904" s="57" t="s">
        <v>51</v>
      </c>
    </row>
    <row r="905" spans="3:22" ht="25.5" x14ac:dyDescent="0.25">
      <c r="C905" s="57" t="s">
        <v>47</v>
      </c>
      <c r="E905" s="58">
        <v>293</v>
      </c>
      <c r="G905" s="57" t="s">
        <v>710</v>
      </c>
      <c r="H905" s="57" t="s">
        <v>12</v>
      </c>
      <c r="I905" s="57">
        <v>179</v>
      </c>
      <c r="J905" s="57" t="s">
        <v>711</v>
      </c>
      <c r="K905" s="57">
        <v>6</v>
      </c>
      <c r="L905" s="39" t="s">
        <v>734</v>
      </c>
      <c r="M905" s="39"/>
      <c r="N905" s="39" t="s">
        <v>31</v>
      </c>
      <c r="Q905" s="39" t="s">
        <v>1820</v>
      </c>
      <c r="R905" s="70" t="s">
        <v>1643</v>
      </c>
      <c r="T905" s="57" t="s">
        <v>69</v>
      </c>
      <c r="U905" s="63" t="s">
        <v>1772</v>
      </c>
      <c r="V905" s="57" t="s">
        <v>77</v>
      </c>
    </row>
    <row r="906" spans="3:22" ht="89.25" x14ac:dyDescent="0.25">
      <c r="C906" s="57" t="s">
        <v>1365</v>
      </c>
      <c r="E906" s="58">
        <v>882</v>
      </c>
      <c r="G906" s="57" t="s">
        <v>514</v>
      </c>
      <c r="H906" s="57" t="s">
        <v>0</v>
      </c>
      <c r="I906" s="57">
        <v>179</v>
      </c>
      <c r="J906" s="57" t="s">
        <v>1375</v>
      </c>
      <c r="K906" s="57">
        <v>8</v>
      </c>
      <c r="L906" s="39" t="s">
        <v>1562</v>
      </c>
      <c r="M906" s="39"/>
      <c r="P906" s="57" t="s">
        <v>50</v>
      </c>
      <c r="Q906" s="39" t="s">
        <v>1704</v>
      </c>
      <c r="R906" s="70"/>
      <c r="T906" s="57" t="s">
        <v>65</v>
      </c>
      <c r="U906" s="39" t="s">
        <v>1705</v>
      </c>
    </row>
    <row r="907" spans="3:22" x14ac:dyDescent="0.25">
      <c r="C907" s="57" t="s">
        <v>1365</v>
      </c>
      <c r="E907" s="58">
        <v>883</v>
      </c>
      <c r="G907" s="57" t="s">
        <v>514</v>
      </c>
      <c r="H907" s="57" t="s">
        <v>12</v>
      </c>
      <c r="I907" s="57">
        <v>180</v>
      </c>
      <c r="J907" s="57">
        <v>16.7</v>
      </c>
      <c r="K907" s="57">
        <v>4</v>
      </c>
      <c r="L907" s="39" t="s">
        <v>1563</v>
      </c>
      <c r="M907" s="39"/>
      <c r="R907" s="70" t="s">
        <v>1643</v>
      </c>
      <c r="T907" s="57" t="s">
        <v>69</v>
      </c>
      <c r="U907" s="39"/>
      <c r="V907" s="57" t="s">
        <v>1649</v>
      </c>
    </row>
    <row r="908" spans="3:22" ht="15" x14ac:dyDescent="0.25">
      <c r="C908" s="57" t="s">
        <v>513</v>
      </c>
      <c r="E908" s="58">
        <v>250</v>
      </c>
      <c r="G908" s="57" t="s">
        <v>514</v>
      </c>
      <c r="H908" s="57" t="s">
        <v>0</v>
      </c>
      <c r="I908" s="57">
        <v>181</v>
      </c>
      <c r="J908" s="57" t="s">
        <v>16</v>
      </c>
      <c r="K908" s="57">
        <v>19</v>
      </c>
      <c r="L908" s="39" t="s">
        <v>600</v>
      </c>
      <c r="M908" s="39"/>
      <c r="N908" s="39" t="s">
        <v>657</v>
      </c>
      <c r="P908" s="80" t="s">
        <v>49</v>
      </c>
      <c r="Q908" s="36"/>
      <c r="R908" s="81"/>
      <c r="S908" s="79"/>
      <c r="T908" s="80" t="s">
        <v>64</v>
      </c>
      <c r="U908" s="39"/>
    </row>
    <row r="909" spans="3:22" ht="38.25" x14ac:dyDescent="0.25">
      <c r="C909" s="57" t="s">
        <v>39</v>
      </c>
      <c r="E909" s="58">
        <v>119</v>
      </c>
      <c r="G909" s="57" t="s">
        <v>40</v>
      </c>
      <c r="H909" s="57" t="s">
        <v>12</v>
      </c>
      <c r="I909" s="57">
        <v>183</v>
      </c>
      <c r="J909" s="57">
        <v>33.1</v>
      </c>
      <c r="K909" s="57">
        <v>5</v>
      </c>
      <c r="L909" s="39" t="s">
        <v>366</v>
      </c>
      <c r="M909" s="39"/>
      <c r="N909" s="39" t="s">
        <v>367</v>
      </c>
      <c r="P909" s="57" t="s">
        <v>50</v>
      </c>
      <c r="Q909" s="39" t="s">
        <v>1738</v>
      </c>
      <c r="R909" s="70" t="s">
        <v>1645</v>
      </c>
      <c r="T909" s="57" t="s">
        <v>65</v>
      </c>
      <c r="U909" s="39"/>
    </row>
    <row r="910" spans="3:22" x14ac:dyDescent="0.25">
      <c r="C910" s="57" t="s">
        <v>742</v>
      </c>
      <c r="E910" s="58">
        <v>470</v>
      </c>
      <c r="G910" s="57" t="s">
        <v>743</v>
      </c>
      <c r="H910" s="57" t="s">
        <v>0</v>
      </c>
      <c r="I910" s="57">
        <v>184</v>
      </c>
      <c r="J910" s="57" t="s">
        <v>808</v>
      </c>
      <c r="K910" s="57">
        <v>10</v>
      </c>
      <c r="L910" s="39" t="s">
        <v>954</v>
      </c>
      <c r="M910" s="39"/>
      <c r="N910" s="39" t="s">
        <v>811</v>
      </c>
      <c r="R910" s="70"/>
      <c r="T910" s="57" t="s">
        <v>69</v>
      </c>
      <c r="U910" s="39" t="s">
        <v>1761</v>
      </c>
      <c r="V910" s="57" t="s">
        <v>51</v>
      </c>
    </row>
    <row r="911" spans="3:22" ht="25.5" customHeight="1" x14ac:dyDescent="0.25">
      <c r="C911" s="57" t="s">
        <v>259</v>
      </c>
      <c r="E911" s="58">
        <v>69</v>
      </c>
      <c r="G911" s="57" t="s">
        <v>260</v>
      </c>
      <c r="H911" s="57" t="s">
        <v>12</v>
      </c>
      <c r="I911" s="57">
        <v>185</v>
      </c>
      <c r="J911" s="57" t="s">
        <v>261</v>
      </c>
      <c r="K911" s="57">
        <v>11</v>
      </c>
      <c r="L911" s="39" t="s">
        <v>263</v>
      </c>
      <c r="M911" s="39"/>
      <c r="N911" s="39" t="s">
        <v>264</v>
      </c>
      <c r="P911" s="80" t="s">
        <v>49</v>
      </c>
      <c r="Q911" s="39" t="s">
        <v>1738</v>
      </c>
      <c r="R911" s="70" t="s">
        <v>1645</v>
      </c>
      <c r="T911" s="57" t="s">
        <v>64</v>
      </c>
      <c r="U911" s="39"/>
    </row>
    <row r="912" spans="3:22" ht="25.5" x14ac:dyDescent="0.25">
      <c r="C912" s="57" t="s">
        <v>742</v>
      </c>
      <c r="E912" s="58">
        <v>471</v>
      </c>
      <c r="G912" s="57" t="s">
        <v>743</v>
      </c>
      <c r="H912" s="57" t="s">
        <v>12</v>
      </c>
      <c r="I912" s="57">
        <v>185</v>
      </c>
      <c r="J912" s="57" t="s">
        <v>261</v>
      </c>
      <c r="K912" s="57">
        <v>12</v>
      </c>
      <c r="L912" s="39" t="s">
        <v>972</v>
      </c>
      <c r="M912" s="39"/>
      <c r="N912" s="39" t="s">
        <v>811</v>
      </c>
      <c r="P912" s="57" t="s">
        <v>52</v>
      </c>
      <c r="Q912" s="39" t="s">
        <v>1738</v>
      </c>
      <c r="R912" s="70" t="s">
        <v>1645</v>
      </c>
      <c r="T912" s="57" t="s">
        <v>64</v>
      </c>
      <c r="U912" s="39"/>
    </row>
    <row r="913" spans="3:22" ht="51" customHeight="1" x14ac:dyDescent="0.25">
      <c r="C913" s="57" t="s">
        <v>259</v>
      </c>
      <c r="E913" s="58">
        <v>70</v>
      </c>
      <c r="G913" s="57" t="s">
        <v>260</v>
      </c>
      <c r="H913" s="57" t="s">
        <v>0</v>
      </c>
      <c r="I913" s="57">
        <v>186</v>
      </c>
      <c r="J913" s="57" t="s">
        <v>262</v>
      </c>
      <c r="K913" s="57">
        <v>4</v>
      </c>
      <c r="L913" s="39" t="s">
        <v>265</v>
      </c>
      <c r="M913" s="39"/>
      <c r="N913" s="39" t="s">
        <v>267</v>
      </c>
      <c r="P913" s="80" t="s">
        <v>49</v>
      </c>
      <c r="Q913" s="79"/>
      <c r="R913" s="80"/>
      <c r="S913" s="79"/>
      <c r="T913" s="80" t="s">
        <v>64</v>
      </c>
      <c r="U913" s="79"/>
    </row>
    <row r="914" spans="3:22" ht="25.5" customHeight="1" x14ac:dyDescent="0.25">
      <c r="C914" s="57" t="s">
        <v>742</v>
      </c>
      <c r="E914" s="58">
        <v>472</v>
      </c>
      <c r="G914" s="57" t="s">
        <v>743</v>
      </c>
      <c r="H914" s="57" t="s">
        <v>0</v>
      </c>
      <c r="I914" s="57">
        <v>189</v>
      </c>
      <c r="J914" s="57" t="s">
        <v>809</v>
      </c>
      <c r="K914" s="57">
        <v>8</v>
      </c>
      <c r="L914" s="39" t="s">
        <v>973</v>
      </c>
      <c r="M914" s="39"/>
      <c r="N914" s="39" t="s">
        <v>811</v>
      </c>
      <c r="P914" s="80" t="s">
        <v>49</v>
      </c>
      <c r="Q914" s="79"/>
      <c r="R914" s="80"/>
      <c r="S914" s="79"/>
      <c r="T914" s="80" t="s">
        <v>64</v>
      </c>
      <c r="U914" s="79"/>
    </row>
    <row r="915" spans="3:22" ht="25.5" x14ac:dyDescent="0.25">
      <c r="C915" s="57" t="s">
        <v>742</v>
      </c>
      <c r="E915" s="58">
        <v>473</v>
      </c>
      <c r="G915" s="57" t="s">
        <v>743</v>
      </c>
      <c r="H915" s="57" t="s">
        <v>12</v>
      </c>
      <c r="I915" s="57">
        <v>189</v>
      </c>
      <c r="J915" s="57" t="s">
        <v>17</v>
      </c>
      <c r="K915" s="57">
        <v>18</v>
      </c>
      <c r="L915" s="39" t="s">
        <v>974</v>
      </c>
      <c r="M915" s="39"/>
      <c r="N915" s="39" t="s">
        <v>811</v>
      </c>
      <c r="P915" s="57" t="s">
        <v>50</v>
      </c>
      <c r="Q915" s="39" t="s">
        <v>1738</v>
      </c>
      <c r="R915" s="70" t="s">
        <v>1645</v>
      </c>
      <c r="T915" s="57" t="s">
        <v>65</v>
      </c>
      <c r="U915" s="39"/>
    </row>
    <row r="916" spans="3:22" ht="25.5" customHeight="1" x14ac:dyDescent="0.25">
      <c r="C916" s="58" t="s">
        <v>259</v>
      </c>
      <c r="D916" s="58"/>
      <c r="E916" s="58">
        <v>71</v>
      </c>
      <c r="F916" s="58"/>
      <c r="G916" s="58" t="s">
        <v>260</v>
      </c>
      <c r="H916" s="58" t="s">
        <v>0</v>
      </c>
      <c r="I916" s="58">
        <v>190</v>
      </c>
      <c r="J916" s="65" t="s">
        <v>17</v>
      </c>
      <c r="K916" s="58">
        <v>1</v>
      </c>
      <c r="L916" s="39" t="s">
        <v>266</v>
      </c>
      <c r="M916" s="39"/>
      <c r="N916" s="39" t="s">
        <v>268</v>
      </c>
      <c r="O916" s="45"/>
      <c r="P916" s="80" t="s">
        <v>49</v>
      </c>
      <c r="Q916" s="79"/>
      <c r="R916" s="80"/>
      <c r="S916" s="79"/>
      <c r="T916" s="80" t="s">
        <v>64</v>
      </c>
      <c r="U916" s="79"/>
    </row>
    <row r="917" spans="3:22" ht="25.5" x14ac:dyDescent="0.25">
      <c r="C917" s="57" t="s">
        <v>513</v>
      </c>
      <c r="D917" s="58"/>
      <c r="E917" s="58">
        <v>251</v>
      </c>
      <c r="F917" s="58"/>
      <c r="G917" s="57" t="s">
        <v>514</v>
      </c>
      <c r="H917" s="57" t="s">
        <v>12</v>
      </c>
      <c r="I917" s="57">
        <v>190</v>
      </c>
      <c r="J917" s="59" t="s">
        <v>531</v>
      </c>
      <c r="K917" s="57">
        <v>9</v>
      </c>
      <c r="L917" s="39" t="s">
        <v>601</v>
      </c>
      <c r="M917" s="39"/>
      <c r="N917" s="39" t="s">
        <v>658</v>
      </c>
      <c r="P917" s="80" t="s">
        <v>49</v>
      </c>
      <c r="Q917" s="39" t="s">
        <v>1738</v>
      </c>
      <c r="R917" s="70" t="s">
        <v>1645</v>
      </c>
      <c r="T917" s="57" t="s">
        <v>64</v>
      </c>
      <c r="U917" s="39"/>
    </row>
    <row r="918" spans="3:22" ht="25.5" x14ac:dyDescent="0.25">
      <c r="C918" s="57" t="s">
        <v>742</v>
      </c>
      <c r="E918" s="58">
        <v>474</v>
      </c>
      <c r="G918" s="57" t="s">
        <v>743</v>
      </c>
      <c r="H918" s="57" t="s">
        <v>12</v>
      </c>
      <c r="I918" s="57">
        <v>192</v>
      </c>
      <c r="J918" s="57" t="s">
        <v>810</v>
      </c>
      <c r="K918" s="57">
        <v>5</v>
      </c>
      <c r="L918" s="39" t="s">
        <v>975</v>
      </c>
      <c r="M918" s="39"/>
      <c r="N918" s="39" t="s">
        <v>811</v>
      </c>
      <c r="Q918" s="39" t="s">
        <v>1820</v>
      </c>
      <c r="R918" s="72" t="s">
        <v>1646</v>
      </c>
      <c r="T918" s="57" t="s">
        <v>69</v>
      </c>
      <c r="U918" s="63" t="s">
        <v>1772</v>
      </c>
      <c r="V918" s="57" t="s">
        <v>77</v>
      </c>
    </row>
    <row r="919" spans="3:22" x14ac:dyDescent="0.25">
      <c r="C919" s="57" t="s">
        <v>742</v>
      </c>
      <c r="E919" s="58">
        <v>475</v>
      </c>
      <c r="G919" s="57" t="s">
        <v>743</v>
      </c>
      <c r="H919" s="57" t="s">
        <v>0</v>
      </c>
      <c r="I919" s="57">
        <v>192</v>
      </c>
      <c r="J919" s="57" t="s">
        <v>810</v>
      </c>
      <c r="K919" s="57">
        <v>7</v>
      </c>
      <c r="L919" s="39" t="s">
        <v>976</v>
      </c>
      <c r="M919" s="39"/>
      <c r="N919" s="39" t="s">
        <v>811</v>
      </c>
      <c r="P919" s="80" t="s">
        <v>49</v>
      </c>
      <c r="Q919" s="79"/>
      <c r="R919" s="80"/>
      <c r="S919" s="79"/>
      <c r="T919" s="80" t="s">
        <v>64</v>
      </c>
      <c r="U919" s="79"/>
    </row>
    <row r="920" spans="3:22" ht="25.5" x14ac:dyDescent="0.25">
      <c r="C920" s="57" t="s">
        <v>1567</v>
      </c>
      <c r="E920" s="58">
        <v>891</v>
      </c>
      <c r="G920" s="57" t="s">
        <v>743</v>
      </c>
      <c r="H920" s="57" t="s">
        <v>12</v>
      </c>
      <c r="I920" s="57">
        <v>164165166</v>
      </c>
      <c r="J920" s="57" t="s">
        <v>1570</v>
      </c>
      <c r="L920" s="39" t="s">
        <v>1579</v>
      </c>
      <c r="M920" s="39"/>
      <c r="N920" s="39" t="s">
        <v>1572</v>
      </c>
      <c r="R920" s="70" t="s">
        <v>1643</v>
      </c>
      <c r="T920" s="57" t="s">
        <v>69</v>
      </c>
      <c r="U920" s="39"/>
      <c r="V920" s="57" t="s">
        <v>55</v>
      </c>
    </row>
    <row r="921" spans="3:22" x14ac:dyDescent="0.25">
      <c r="C921" s="58" t="s">
        <v>48</v>
      </c>
      <c r="D921" s="58"/>
      <c r="E921" s="58">
        <v>58</v>
      </c>
      <c r="F921" s="58"/>
      <c r="G921" s="58" t="s">
        <v>27</v>
      </c>
      <c r="H921" s="58" t="s">
        <v>12</v>
      </c>
      <c r="I921" s="58" t="s">
        <v>223</v>
      </c>
      <c r="J921" s="62" t="s">
        <v>224</v>
      </c>
      <c r="K921" s="58" t="s">
        <v>225</v>
      </c>
      <c r="L921" s="39" t="s">
        <v>226</v>
      </c>
      <c r="M921" s="39"/>
      <c r="N921" s="39" t="s">
        <v>227</v>
      </c>
      <c r="O921" s="45"/>
      <c r="R921" s="70"/>
      <c r="T921" s="57" t="s">
        <v>69</v>
      </c>
      <c r="U921" s="39" t="s">
        <v>1757</v>
      </c>
      <c r="V921" s="57" t="s">
        <v>56</v>
      </c>
    </row>
    <row r="922" spans="3:22" ht="25.5" x14ac:dyDescent="0.25">
      <c r="C922" s="58" t="s">
        <v>48</v>
      </c>
      <c r="D922" s="58"/>
      <c r="E922" s="58">
        <v>62</v>
      </c>
      <c r="F922" s="58"/>
      <c r="G922" s="58" t="s">
        <v>27</v>
      </c>
      <c r="H922" s="58" t="s">
        <v>12</v>
      </c>
      <c r="I922" s="58" t="s">
        <v>235</v>
      </c>
      <c r="J922" s="62" t="s">
        <v>111</v>
      </c>
      <c r="K922" s="58" t="s">
        <v>236</v>
      </c>
      <c r="L922" s="39" t="s">
        <v>237</v>
      </c>
      <c r="M922" s="39"/>
      <c r="N922" s="39" t="s">
        <v>238</v>
      </c>
      <c r="O922" s="45"/>
      <c r="Q922" s="39" t="s">
        <v>1760</v>
      </c>
      <c r="R922" s="70"/>
      <c r="T922" s="57" t="s">
        <v>69</v>
      </c>
      <c r="U922" s="39" t="s">
        <v>1762</v>
      </c>
      <c r="V922" s="57" t="s">
        <v>56</v>
      </c>
    </row>
    <row r="923" spans="3:22" ht="38.25" x14ac:dyDescent="0.25">
      <c r="C923" s="57" t="s">
        <v>48</v>
      </c>
      <c r="D923" s="58"/>
      <c r="E923" s="58">
        <v>63</v>
      </c>
      <c r="F923" s="58"/>
      <c r="G923" s="57" t="s">
        <v>27</v>
      </c>
      <c r="H923" s="57" t="s">
        <v>12</v>
      </c>
      <c r="I923" s="57" t="s">
        <v>235</v>
      </c>
      <c r="J923" s="59" t="s">
        <v>111</v>
      </c>
      <c r="K923" s="57" t="s">
        <v>239</v>
      </c>
      <c r="L923" s="39" t="s">
        <v>240</v>
      </c>
      <c r="M923" s="39"/>
      <c r="N923" s="39" t="s">
        <v>241</v>
      </c>
      <c r="Q923" s="39" t="s">
        <v>1760</v>
      </c>
      <c r="R923" s="70" t="s">
        <v>1629</v>
      </c>
      <c r="T923" s="80" t="s">
        <v>69</v>
      </c>
      <c r="U923" s="79" t="s">
        <v>1703</v>
      </c>
      <c r="V923" s="57" t="s">
        <v>56</v>
      </c>
    </row>
    <row r="924" spans="3:22" ht="25.5" x14ac:dyDescent="0.25">
      <c r="C924" s="58" t="s">
        <v>48</v>
      </c>
      <c r="D924" s="58"/>
      <c r="E924" s="58">
        <v>65</v>
      </c>
      <c r="F924" s="58"/>
      <c r="G924" s="58" t="s">
        <v>27</v>
      </c>
      <c r="H924" s="58" t="s">
        <v>0</v>
      </c>
      <c r="I924" s="58" t="s">
        <v>246</v>
      </c>
      <c r="J924" s="62" t="s">
        <v>247</v>
      </c>
      <c r="K924" s="58" t="s">
        <v>247</v>
      </c>
      <c r="L924" s="39" t="s">
        <v>248</v>
      </c>
      <c r="M924" s="39"/>
      <c r="N924" s="39" t="s">
        <v>249</v>
      </c>
      <c r="O924" s="45"/>
      <c r="P924" s="57" t="s">
        <v>50</v>
      </c>
      <c r="Q924" s="39" t="s">
        <v>1708</v>
      </c>
      <c r="R924" s="70"/>
      <c r="T924" s="80" t="s">
        <v>65</v>
      </c>
      <c r="U924" s="79"/>
    </row>
    <row r="925" spans="3:22" x14ac:dyDescent="0.25">
      <c r="C925" s="57" t="s">
        <v>48</v>
      </c>
      <c r="E925" s="58">
        <v>64</v>
      </c>
      <c r="G925" s="57" t="s">
        <v>27</v>
      </c>
      <c r="H925" s="57" t="s">
        <v>0</v>
      </c>
      <c r="I925" s="57" t="s">
        <v>242</v>
      </c>
      <c r="J925" s="57" t="s">
        <v>111</v>
      </c>
      <c r="K925" s="57" t="s">
        <v>243</v>
      </c>
      <c r="L925" s="39" t="s">
        <v>244</v>
      </c>
      <c r="M925" s="39"/>
      <c r="N925" s="39" t="s">
        <v>245</v>
      </c>
      <c r="P925" s="80" t="s">
        <v>49</v>
      </c>
      <c r="Q925" s="79"/>
      <c r="R925" s="80"/>
      <c r="S925" s="79"/>
      <c r="T925" s="80" t="s">
        <v>64</v>
      </c>
      <c r="U925" s="79"/>
    </row>
    <row r="926" spans="3:22" ht="25.5" x14ac:dyDescent="0.25">
      <c r="C926" s="57" t="s">
        <v>986</v>
      </c>
      <c r="E926" s="58">
        <v>528</v>
      </c>
      <c r="G926" s="57" t="s">
        <v>987</v>
      </c>
      <c r="H926" s="57" t="s">
        <v>0</v>
      </c>
      <c r="J926" s="57" t="s">
        <v>996</v>
      </c>
      <c r="L926" s="39" t="s">
        <v>1074</v>
      </c>
      <c r="M926" s="39"/>
      <c r="N926" s="39" t="s">
        <v>1032</v>
      </c>
      <c r="R926" s="70"/>
      <c r="T926" s="57" t="s">
        <v>69</v>
      </c>
      <c r="U926" s="39"/>
      <c r="V926" s="57" t="s">
        <v>51</v>
      </c>
    </row>
    <row r="927" spans="3:22" ht="38.25" x14ac:dyDescent="0.25">
      <c r="C927" s="57" t="s">
        <v>986</v>
      </c>
      <c r="E927" s="58">
        <v>520</v>
      </c>
      <c r="G927" s="57" t="s">
        <v>987</v>
      </c>
      <c r="H927" s="57" t="s">
        <v>12</v>
      </c>
      <c r="L927" s="39" t="s">
        <v>1066</v>
      </c>
      <c r="M927" s="39"/>
      <c r="N927" s="39" t="s">
        <v>1025</v>
      </c>
      <c r="R927" s="70" t="s">
        <v>1629</v>
      </c>
      <c r="T927" s="57" t="s">
        <v>69</v>
      </c>
      <c r="U927" s="39"/>
      <c r="V927" s="57" t="s">
        <v>56</v>
      </c>
    </row>
  </sheetData>
  <autoFilter ref="A1:V927" xr:uid="{CD69C025-FF5E-4734-BE8A-29B6EB081418}"/>
  <sortState ref="A2:V927">
    <sortCondition ref="I2:I927"/>
    <sortCondition ref="K2:K927"/>
    <sortCondition ref="J2:J927"/>
  </sortState>
  <conditionalFormatting sqref="L2:N927">
    <cfRule type="expression" dxfId="1" priority="1">
      <formula>($H2="Editorial")</formula>
    </cfRule>
  </conditionalFormatting>
  <dataValidations count="3">
    <dataValidation allowBlank="1" showInputMessage="1" showErrorMessage="1" promptTitle="Disposition Detail" prompt="Enter detailed response to the comment and the suggested change." sqref="P1:Q1" xr:uid="{6E09A66C-28A1-4371-AAAA-60FB25364AD4}"/>
    <dataValidation type="list" operator="equal" allowBlank="1" showErrorMessage="1" sqref="H98:H161 H2:H42" xr:uid="{A5ADD1DA-F85B-48F9-A0E1-D1D65D9622F8}">
      <formula1>"Editorial,Technical,General"</formula1>
      <formula2>0</formula2>
    </dataValidation>
    <dataValidation type="list" operator="equal" allowBlank="1" showErrorMessage="1" sqref="O31:O33 O98:O172" xr:uid="{0187CAAB-2FEA-4161-BAC6-43BFAA7E3AC4}">
      <formula1>"Yes,No"</formula1>
      <formula2>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CD7BF-A171-49D2-8826-B2B216223815}">
  <sheetPr codeName="Sheet2"/>
  <dimension ref="A1:W22"/>
  <sheetViews>
    <sheetView workbookViewId="0">
      <selection activeCell="C30" sqref="C30"/>
    </sheetView>
  </sheetViews>
  <sheetFormatPr defaultColWidth="9.140625" defaultRowHeight="12.75" x14ac:dyDescent="0.25"/>
  <cols>
    <col min="1" max="1" width="4.140625" style="4" customWidth="1"/>
    <col min="2" max="2" width="14.28515625" style="4" customWidth="1"/>
    <col min="3" max="3" width="13" style="4" customWidth="1"/>
    <col min="4" max="4" width="15.42578125" style="4" customWidth="1"/>
    <col min="5" max="6" width="11.85546875" style="4" customWidth="1"/>
    <col min="7" max="9" width="12.85546875" style="4" customWidth="1"/>
    <col min="10" max="10" width="9.140625" style="4"/>
    <col min="11" max="11" width="18.28515625" style="4" customWidth="1"/>
    <col min="12" max="12" width="17.85546875" style="4" customWidth="1"/>
    <col min="13" max="13" width="2.28515625" style="4" customWidth="1"/>
    <col min="14" max="16" width="9.140625" style="4"/>
    <col min="17" max="17" width="12.5703125" style="4" customWidth="1"/>
    <col min="18" max="18" width="2" style="4" customWidth="1"/>
    <col min="19" max="19" width="9.85546875" style="4" customWidth="1"/>
    <col min="20" max="20" width="9.140625" style="4"/>
    <col min="21" max="21" width="2.42578125" style="4" customWidth="1"/>
    <col min="22" max="22" width="5" style="4" bestFit="1" customWidth="1"/>
    <col min="23" max="16384" width="9.140625" style="4"/>
  </cols>
  <sheetData>
    <row r="1" spans="1:20" ht="13.5" thickBot="1" x14ac:dyDescent="0.3"/>
    <row r="2" spans="1:20" ht="24" customHeight="1" thickBot="1" x14ac:dyDescent="0.3">
      <c r="B2" s="82" t="s">
        <v>57</v>
      </c>
      <c r="C2" s="83"/>
      <c r="D2" s="83"/>
      <c r="E2" s="83"/>
      <c r="F2" s="83"/>
      <c r="G2" s="83"/>
      <c r="H2" s="91"/>
      <c r="I2" s="92"/>
      <c r="J2" s="5"/>
      <c r="K2" s="82" t="s">
        <v>58</v>
      </c>
      <c r="L2" s="83"/>
      <c r="M2" s="83"/>
      <c r="N2" s="83"/>
      <c r="O2" s="83"/>
      <c r="P2" s="83"/>
      <c r="Q2" s="83"/>
      <c r="R2" s="83"/>
      <c r="S2" s="84"/>
    </row>
    <row r="3" spans="1:20" ht="13.5" thickBot="1" x14ac:dyDescent="0.3"/>
    <row r="4" spans="1:20" ht="39" thickBot="1" x14ac:dyDescent="0.3">
      <c r="B4" s="6" t="s">
        <v>89</v>
      </c>
      <c r="C4" s="7" t="s">
        <v>59</v>
      </c>
      <c r="D4" s="7" t="s">
        <v>60</v>
      </c>
      <c r="E4" s="7" t="s">
        <v>61</v>
      </c>
      <c r="F4" s="7" t="s">
        <v>62</v>
      </c>
      <c r="G4" s="7" t="s">
        <v>63</v>
      </c>
      <c r="H4" s="26" t="s">
        <v>73</v>
      </c>
      <c r="I4" s="6" t="s">
        <v>74</v>
      </c>
      <c r="J4" s="8"/>
      <c r="K4" s="6" t="s">
        <v>64</v>
      </c>
      <c r="L4" s="7" t="s">
        <v>65</v>
      </c>
      <c r="N4" s="9" t="s">
        <v>66</v>
      </c>
      <c r="O4" s="10" t="s">
        <v>67</v>
      </c>
      <c r="P4" s="10" t="s">
        <v>68</v>
      </c>
      <c r="Q4" s="11" t="s">
        <v>69</v>
      </c>
      <c r="S4" s="6" t="s">
        <v>70</v>
      </c>
    </row>
    <row r="5" spans="1:20" ht="34.5" customHeight="1" thickBot="1" x14ac:dyDescent="0.3">
      <c r="B5" s="12">
        <f>COUNTA(Comments!E:E)-1</f>
        <v>926</v>
      </c>
      <c r="C5" s="13">
        <f>B5-D5</f>
        <v>527</v>
      </c>
      <c r="D5" s="14">
        <f>COUNTA(Comments!P:P)-1</f>
        <v>399</v>
      </c>
      <c r="E5" s="13">
        <f>COUNTIF(Comments!P:P,"Rejected")</f>
        <v>23</v>
      </c>
      <c r="F5" s="13">
        <f>COUNTIF(Comments!P:P,"Accepted")</f>
        <v>228</v>
      </c>
      <c r="G5" s="13">
        <f>COUNTIF(Comments!P:P,"Revised")</f>
        <v>148</v>
      </c>
      <c r="H5" s="15">
        <f>COUNTA(Comments!V:V)-1</f>
        <v>517</v>
      </c>
      <c r="I5" s="15">
        <f>B5-D5-H5</f>
        <v>10</v>
      </c>
      <c r="J5" s="8"/>
      <c r="K5" s="15">
        <f>COUNTIF(Comments!T:T,K4)</f>
        <v>357</v>
      </c>
      <c r="L5" s="15">
        <f>COUNTIF(Comments!T:T,L4)</f>
        <v>23</v>
      </c>
      <c r="M5" s="8"/>
      <c r="N5" s="15">
        <f>COUNTIF(Comments!T:T,N4)</f>
        <v>0</v>
      </c>
      <c r="O5" s="15">
        <f>COUNTIF(Comments!T:T,O4)</f>
        <v>19</v>
      </c>
      <c r="P5" s="15">
        <f>COUNTIF(Comments!T:T,P4)</f>
        <v>11</v>
      </c>
      <c r="Q5" s="15">
        <f>COUNTIF(Comments!T:T,Q4)</f>
        <v>516</v>
      </c>
      <c r="S5" s="15">
        <f>B5-(COUNTA(Comments!T:T)-1)</f>
        <v>0</v>
      </c>
    </row>
    <row r="6" spans="1:20" ht="13.5" customHeight="1" thickBot="1" x14ac:dyDescent="0.3"/>
    <row r="7" spans="1:20" ht="21.75" customHeight="1" thickBot="1" x14ac:dyDescent="0.3">
      <c r="B7" s="8"/>
      <c r="C7" s="8"/>
      <c r="D7" s="16" t="str">
        <f>IF(D5=E7,"Okay","MIS-MATCHED")</f>
        <v>Okay</v>
      </c>
      <c r="E7" s="85">
        <f>E5+F5+G5</f>
        <v>399</v>
      </c>
      <c r="F7" s="86"/>
      <c r="G7" s="87"/>
      <c r="H7" s="8"/>
      <c r="I7" s="8"/>
      <c r="J7" s="8"/>
      <c r="K7" s="17">
        <f>SUM(K5:L5)</f>
        <v>380</v>
      </c>
      <c r="L7" s="18" t="s">
        <v>71</v>
      </c>
      <c r="M7" s="8"/>
    </row>
    <row r="8" spans="1:20" ht="13.5" thickBot="1" x14ac:dyDescent="0.3">
      <c r="B8" s="8"/>
      <c r="C8" s="8"/>
      <c r="D8" s="16"/>
      <c r="J8" s="8"/>
      <c r="M8" s="16"/>
    </row>
    <row r="9" spans="1:20" ht="34.5" customHeight="1" thickBot="1" x14ac:dyDescent="0.3">
      <c r="B9" s="16"/>
      <c r="C9" s="16"/>
      <c r="D9" s="19">
        <f t="shared" ref="D9:I9" si="0">D5/$B5</f>
        <v>0.43088552915766737</v>
      </c>
      <c r="E9" s="27">
        <f t="shared" si="0"/>
        <v>2.4838012958963283E-2</v>
      </c>
      <c r="F9" s="27">
        <f t="shared" si="0"/>
        <v>0.24622030237580994</v>
      </c>
      <c r="G9" s="27">
        <f t="shared" si="0"/>
        <v>0.15982721382289417</v>
      </c>
      <c r="H9" s="27">
        <f t="shared" si="0"/>
        <v>0.55831533477321815</v>
      </c>
      <c r="I9" s="27">
        <f t="shared" si="0"/>
        <v>1.079913606911447E-2</v>
      </c>
      <c r="J9" s="16"/>
      <c r="K9" s="20">
        <f>K7/$B$5</f>
        <v>0.41036717062634992</v>
      </c>
      <c r="L9" s="21" t="s">
        <v>72</v>
      </c>
      <c r="N9" s="22">
        <f>N5/$B$5</f>
        <v>0</v>
      </c>
      <c r="O9" s="22">
        <f>O5/$B$5</f>
        <v>2.0518358531317494E-2</v>
      </c>
      <c r="P9" s="22">
        <f>P5/$B$5</f>
        <v>1.1879049676025918E-2</v>
      </c>
      <c r="Q9" s="22">
        <f>Q5/$B$5</f>
        <v>0.55723542116630664</v>
      </c>
      <c r="S9" s="22">
        <f>S5/$B$5</f>
        <v>0</v>
      </c>
    </row>
    <row r="10" spans="1:20" ht="13.5" thickBot="1" x14ac:dyDescent="0.3">
      <c r="B10" s="16"/>
      <c r="C10" s="16"/>
      <c r="D10" s="16"/>
      <c r="E10" s="16"/>
      <c r="F10" s="16"/>
      <c r="G10" s="16"/>
      <c r="H10" s="16"/>
      <c r="I10" s="16"/>
      <c r="J10" s="16"/>
    </row>
    <row r="11" spans="1:20" ht="13.5" thickBot="1" x14ac:dyDescent="0.3">
      <c r="B11" s="16"/>
      <c r="C11" s="16"/>
      <c r="D11" s="16"/>
      <c r="E11" s="16"/>
      <c r="F11" s="16"/>
      <c r="G11" s="16"/>
      <c r="H11" s="16"/>
      <c r="I11" s="16"/>
      <c r="J11" s="16"/>
      <c r="K11" s="88">
        <f>K9+SUM(N9:Q9)</f>
        <v>1</v>
      </c>
      <c r="L11" s="89"/>
      <c r="M11" s="89"/>
      <c r="N11" s="89"/>
      <c r="O11" s="89"/>
      <c r="P11" s="89"/>
      <c r="Q11" s="90"/>
    </row>
    <row r="12" spans="1:20" x14ac:dyDescent="0.25">
      <c r="B12" s="16"/>
      <c r="C12" s="16"/>
      <c r="D12" s="16"/>
      <c r="E12" s="16"/>
      <c r="F12" s="16"/>
      <c r="G12" s="16"/>
      <c r="H12" s="16"/>
      <c r="I12" s="16"/>
      <c r="J12" s="16"/>
    </row>
    <row r="13" spans="1:20" ht="13.5" thickBot="1" x14ac:dyDescent="0.3">
      <c r="A13" s="23"/>
      <c r="B13" s="24"/>
      <c r="C13" s="24"/>
      <c r="D13" s="24"/>
      <c r="E13" s="24"/>
      <c r="F13" s="24"/>
      <c r="G13" s="24"/>
      <c r="H13" s="24"/>
      <c r="I13" s="24"/>
      <c r="J13" s="24"/>
      <c r="K13" s="23"/>
      <c r="L13" s="23"/>
      <c r="M13" s="23"/>
      <c r="N13" s="23"/>
      <c r="O13" s="23"/>
      <c r="P13" s="23"/>
      <c r="Q13" s="23"/>
      <c r="R13" s="23"/>
      <c r="S13" s="23"/>
      <c r="T13" s="23"/>
    </row>
    <row r="14" spans="1:20" x14ac:dyDescent="0.25">
      <c r="B14" s="16"/>
      <c r="C14" s="16"/>
      <c r="D14" s="16"/>
      <c r="E14" s="16"/>
      <c r="F14" s="16"/>
      <c r="G14" s="16"/>
      <c r="H14" s="16"/>
      <c r="I14" s="16"/>
      <c r="J14" s="16"/>
      <c r="K14" s="16"/>
      <c r="L14" s="16"/>
      <c r="M14" s="16"/>
      <c r="N14" s="16"/>
      <c r="O14" s="16"/>
      <c r="P14" s="16"/>
      <c r="Q14" s="16"/>
    </row>
    <row r="16" spans="1:20" x14ac:dyDescent="0.25">
      <c r="C16" s="25"/>
      <c r="D16" s="16"/>
    </row>
    <row r="17" spans="2:23" x14ac:dyDescent="0.25">
      <c r="C17" s="25"/>
      <c r="D17" s="16"/>
    </row>
    <row r="18" spans="2:23" x14ac:dyDescent="0.25">
      <c r="C18" s="25"/>
      <c r="D18" s="16"/>
    </row>
    <row r="19" spans="2:23" ht="24" customHeight="1" x14ac:dyDescent="0.25">
      <c r="B19" s="93" t="s">
        <v>80</v>
      </c>
      <c r="C19" s="94"/>
      <c r="D19" s="94"/>
      <c r="E19" s="94"/>
      <c r="F19" s="94"/>
      <c r="G19" s="94"/>
      <c r="H19" s="95"/>
      <c r="I19" s="95"/>
      <c r="J19" s="95"/>
      <c r="K19" s="95"/>
      <c r="L19" s="95"/>
      <c r="M19" s="95"/>
      <c r="N19" s="95"/>
      <c r="O19" s="95"/>
      <c r="P19" s="95"/>
      <c r="Q19" s="96"/>
      <c r="R19" s="96"/>
      <c r="S19" s="96"/>
      <c r="T19" s="96"/>
    </row>
    <row r="20" spans="2:23" ht="13.5" thickBot="1" x14ac:dyDescent="0.3">
      <c r="C20" s="25"/>
      <c r="D20" s="16"/>
    </row>
    <row r="21" spans="2:23" s="16" customFormat="1" ht="24" customHeight="1" thickBot="1" x14ac:dyDescent="0.3">
      <c r="B21" s="28" t="s">
        <v>51</v>
      </c>
      <c r="C21" s="28" t="s">
        <v>56</v>
      </c>
      <c r="D21" s="28" t="s">
        <v>1726</v>
      </c>
      <c r="E21" s="28" t="s">
        <v>76</v>
      </c>
      <c r="F21" s="28" t="s">
        <v>77</v>
      </c>
      <c r="G21" s="28" t="s">
        <v>1650</v>
      </c>
      <c r="H21" s="28" t="s">
        <v>81</v>
      </c>
      <c r="I21" s="28" t="s">
        <v>55</v>
      </c>
      <c r="J21" s="28" t="s">
        <v>1720</v>
      </c>
      <c r="K21" s="28" t="s">
        <v>1718</v>
      </c>
      <c r="L21" s="28" t="s">
        <v>79</v>
      </c>
      <c r="M21" s="28"/>
      <c r="N21" s="28" t="s">
        <v>1727</v>
      </c>
      <c r="O21" s="28" t="s">
        <v>75</v>
      </c>
      <c r="P21" s="28" t="s">
        <v>1651</v>
      </c>
      <c r="Q21" s="28" t="s">
        <v>1649</v>
      </c>
      <c r="R21" s="28"/>
      <c r="S21" s="28" t="s">
        <v>1728</v>
      </c>
      <c r="T21" s="28" t="s">
        <v>1648</v>
      </c>
      <c r="V21" s="28" t="s">
        <v>78</v>
      </c>
      <c r="W21" s="28" t="s">
        <v>88</v>
      </c>
    </row>
    <row r="22" spans="2:23" s="16" customFormat="1" ht="24" customHeight="1" thickBot="1" x14ac:dyDescent="0.3">
      <c r="B22" s="29">
        <f>COUNTIF(Comments!V:V,B21)</f>
        <v>35</v>
      </c>
      <c r="C22" s="29">
        <f>COUNTIF(Comments!V:V,C21)</f>
        <v>173</v>
      </c>
      <c r="D22" s="29">
        <f>COUNTIF(Comments!V:V,D21)</f>
        <v>12</v>
      </c>
      <c r="E22" s="29">
        <f>COUNTIF(Comments!V:V,E21)</f>
        <v>3</v>
      </c>
      <c r="F22" s="29">
        <f>COUNTIF(Comments!V:V,F21)</f>
        <v>16</v>
      </c>
      <c r="G22" s="29">
        <f>COUNTIF(Comments!V:V,G21)</f>
        <v>9</v>
      </c>
      <c r="H22" s="29">
        <f>COUNTIF(Comments!V:V,H21)</f>
        <v>16</v>
      </c>
      <c r="I22" s="29">
        <f>COUNTIF(Comments!V:V,I21)</f>
        <v>6</v>
      </c>
      <c r="J22" s="29">
        <f>COUNTIF(Comments!V:V,J21)</f>
        <v>11</v>
      </c>
      <c r="K22" s="29">
        <f>COUNTIF(Comments!V:V,K21)</f>
        <v>33</v>
      </c>
      <c r="L22" s="29">
        <f>COUNTIF(Comments!V:V,L21)</f>
        <v>6</v>
      </c>
      <c r="M22" s="29"/>
      <c r="N22" s="29">
        <f>COUNTIF(Comments!V:V,N21)</f>
        <v>69</v>
      </c>
      <c r="O22" s="29">
        <f>COUNTIF(Comments!V:V,O21)</f>
        <v>26</v>
      </c>
      <c r="P22" s="29">
        <f>COUNTIF(Comments!V:V,P21)</f>
        <v>2</v>
      </c>
      <c r="Q22" s="29">
        <f>COUNTIF(Comments!V:V,Q21)</f>
        <v>10</v>
      </c>
      <c r="R22" s="29"/>
      <c r="S22" s="29">
        <f>COUNTIF(Comments!V:V,S21)</f>
        <v>10</v>
      </c>
      <c r="T22" s="29">
        <f>COUNTIF(Comments!V:V,T21)</f>
        <v>65</v>
      </c>
      <c r="V22" s="29">
        <f>COUNTIF(Comments!V:V,V21)</f>
        <v>0</v>
      </c>
      <c r="W22" s="29">
        <f>SUM(B22:V22)</f>
        <v>502</v>
      </c>
    </row>
  </sheetData>
  <mergeCells count="5">
    <mergeCell ref="K2:S2"/>
    <mergeCell ref="E7:G7"/>
    <mergeCell ref="K11:Q11"/>
    <mergeCell ref="B2:I2"/>
    <mergeCell ref="B19:T19"/>
  </mergeCells>
  <conditionalFormatting sqref="P5">
    <cfRule type="expression" dxfId="0" priority="1">
      <formula>$P$5&gt;0</formula>
    </cfRule>
  </conditionalFormatting>
  <pageMargins left="0.7" right="0.7" top="0.75" bottom="0.75" header="0.3" footer="0.3"/>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5703D-E824-4EC9-9125-C520462AC7F2}">
  <sheetPr codeName="Sheet3"/>
  <dimension ref="A1:W8"/>
  <sheetViews>
    <sheetView topLeftCell="G1" workbookViewId="0">
      <pane ySplit="3" topLeftCell="A4" activePane="bottomLeft" state="frozen"/>
      <selection activeCell="XEI29" sqref="XEI29"/>
      <selection pane="bottomLeft" activeCell="I34" sqref="H34:I37"/>
    </sheetView>
  </sheetViews>
  <sheetFormatPr defaultRowHeight="15" x14ac:dyDescent="0.25"/>
  <cols>
    <col min="1" max="19" width="15.7109375" style="78" customWidth="1"/>
    <col min="20" max="20" width="14.5703125" style="78" customWidth="1"/>
    <col min="21" max="21" width="15.7109375" style="78" customWidth="1"/>
    <col min="22" max="22" width="9.140625" style="76"/>
  </cols>
  <sheetData>
    <row r="1" spans="1:23" ht="45" x14ac:dyDescent="0.25">
      <c r="A1" s="74" t="s">
        <v>1653</v>
      </c>
      <c r="B1" s="75" t="s">
        <v>1654</v>
      </c>
      <c r="C1" s="74" t="s">
        <v>1655</v>
      </c>
      <c r="D1" s="75" t="s">
        <v>1656</v>
      </c>
      <c r="E1" s="74" t="s">
        <v>1635</v>
      </c>
      <c r="F1" s="75" t="s">
        <v>1628</v>
      </c>
      <c r="G1" s="74" t="s">
        <v>1657</v>
      </c>
      <c r="H1" s="75" t="s">
        <v>1658</v>
      </c>
      <c r="I1" s="74" t="s">
        <v>1659</v>
      </c>
      <c r="J1" s="75" t="s">
        <v>1660</v>
      </c>
      <c r="K1" s="74" t="s">
        <v>1661</v>
      </c>
      <c r="L1" s="75" t="s">
        <v>1662</v>
      </c>
      <c r="M1" s="74" t="s">
        <v>1663</v>
      </c>
      <c r="N1" s="75" t="s">
        <v>1664</v>
      </c>
      <c r="O1" s="74" t="s">
        <v>1665</v>
      </c>
      <c r="P1" s="75" t="s">
        <v>1666</v>
      </c>
      <c r="Q1" s="74" t="s">
        <v>1667</v>
      </c>
      <c r="R1" s="75" t="s">
        <v>1668</v>
      </c>
      <c r="S1" s="74" t="s">
        <v>1669</v>
      </c>
      <c r="T1" s="75" t="s">
        <v>1670</v>
      </c>
      <c r="U1" s="74" t="s">
        <v>1671</v>
      </c>
      <c r="V1" s="76" t="s">
        <v>1672</v>
      </c>
      <c r="W1" t="s">
        <v>1646</v>
      </c>
    </row>
    <row r="2" spans="1:23" x14ac:dyDescent="0.25">
      <c r="A2" s="77" t="s">
        <v>1636</v>
      </c>
      <c r="B2" s="78" t="s">
        <v>1673</v>
      </c>
      <c r="C2" s="77" t="s">
        <v>1629</v>
      </c>
      <c r="D2" s="78" t="s">
        <v>1630</v>
      </c>
      <c r="E2" s="77" t="s">
        <v>1635</v>
      </c>
      <c r="F2" s="78" t="s">
        <v>1628</v>
      </c>
      <c r="G2" s="77" t="s">
        <v>1633</v>
      </c>
      <c r="H2" s="78" t="s">
        <v>1632</v>
      </c>
      <c r="I2" s="77" t="s">
        <v>1634</v>
      </c>
      <c r="J2" s="78" t="s">
        <v>1638</v>
      </c>
      <c r="K2" s="77" t="s">
        <v>1674</v>
      </c>
      <c r="L2" s="78" t="s">
        <v>1675</v>
      </c>
      <c r="M2" s="77" t="s">
        <v>1641</v>
      </c>
      <c r="N2" s="78" t="s">
        <v>1676</v>
      </c>
      <c r="O2" s="77" t="s">
        <v>1642</v>
      </c>
      <c r="P2" s="78" t="s">
        <v>1644</v>
      </c>
      <c r="Q2" s="77" t="s">
        <v>1643</v>
      </c>
      <c r="R2" s="78" t="s">
        <v>1645</v>
      </c>
      <c r="S2" s="77" t="s">
        <v>1639</v>
      </c>
      <c r="T2" s="78" t="s">
        <v>1631</v>
      </c>
      <c r="U2" s="77" t="s">
        <v>1671</v>
      </c>
      <c r="W2" t="s">
        <v>1646</v>
      </c>
    </row>
    <row r="3" spans="1:23" x14ac:dyDescent="0.25">
      <c r="A3" s="77" t="s">
        <v>56</v>
      </c>
      <c r="B3" s="78" t="s">
        <v>81</v>
      </c>
      <c r="C3" s="77" t="s">
        <v>56</v>
      </c>
      <c r="D3" s="78" t="s">
        <v>77</v>
      </c>
      <c r="E3" s="77" t="s">
        <v>1651</v>
      </c>
      <c r="F3" s="78" t="s">
        <v>79</v>
      </c>
      <c r="G3" s="77" t="s">
        <v>76</v>
      </c>
      <c r="H3" s="78" t="s">
        <v>75</v>
      </c>
      <c r="I3" s="77" t="s">
        <v>1648</v>
      </c>
      <c r="J3" s="78" t="s">
        <v>56</v>
      </c>
      <c r="K3" s="77" t="s">
        <v>56</v>
      </c>
      <c r="L3" s="78" t="s">
        <v>1647</v>
      </c>
      <c r="M3" s="77" t="s">
        <v>77</v>
      </c>
      <c r="N3" s="78" t="s">
        <v>77</v>
      </c>
      <c r="O3" s="77" t="s">
        <v>1648</v>
      </c>
      <c r="P3" s="78" t="s">
        <v>1650</v>
      </c>
      <c r="Q3" s="77" t="s">
        <v>1649</v>
      </c>
      <c r="R3" s="78" t="s">
        <v>79</v>
      </c>
      <c r="S3" s="77" t="s">
        <v>1652</v>
      </c>
      <c r="T3" s="78" t="s">
        <v>1647</v>
      </c>
      <c r="U3" s="77"/>
    </row>
    <row r="4" spans="1:23" x14ac:dyDescent="0.25">
      <c r="A4" s="78" t="s">
        <v>1677</v>
      </c>
      <c r="B4" s="78" t="s">
        <v>1677</v>
      </c>
      <c r="C4" s="78" t="s">
        <v>1678</v>
      </c>
      <c r="D4" s="78" t="s">
        <v>14</v>
      </c>
      <c r="E4" s="78" t="s">
        <v>370</v>
      </c>
      <c r="F4" s="78" t="s">
        <v>42</v>
      </c>
      <c r="H4" s="78">
        <v>9</v>
      </c>
      <c r="I4" s="78">
        <v>10.31</v>
      </c>
      <c r="J4" s="78" t="s">
        <v>1679</v>
      </c>
      <c r="K4" s="78" t="s">
        <v>745</v>
      </c>
      <c r="L4" s="78" t="s">
        <v>745</v>
      </c>
      <c r="M4" s="78" t="s">
        <v>1680</v>
      </c>
      <c r="N4" s="78" t="s">
        <v>1681</v>
      </c>
      <c r="O4" s="78" t="s">
        <v>1682</v>
      </c>
      <c r="P4" s="78" t="s">
        <v>1683</v>
      </c>
      <c r="Q4" s="78" t="s">
        <v>1684</v>
      </c>
      <c r="R4" s="78" t="s">
        <v>1685</v>
      </c>
      <c r="S4" s="78" t="s">
        <v>1686</v>
      </c>
      <c r="T4" s="78" t="s">
        <v>1687</v>
      </c>
      <c r="V4" s="76" t="s">
        <v>744</v>
      </c>
    </row>
    <row r="5" spans="1:23" x14ac:dyDescent="0.25">
      <c r="A5" s="78" t="s">
        <v>1688</v>
      </c>
      <c r="B5" s="78" t="s">
        <v>1689</v>
      </c>
      <c r="C5" s="78" t="s">
        <v>1690</v>
      </c>
      <c r="D5" s="78" t="s">
        <v>43</v>
      </c>
      <c r="E5" s="78" t="s">
        <v>371</v>
      </c>
      <c r="F5" s="78" t="s">
        <v>373</v>
      </c>
      <c r="K5" s="78" t="s">
        <v>1691</v>
      </c>
      <c r="L5" s="78" t="s">
        <v>1691</v>
      </c>
      <c r="N5" s="78" t="s">
        <v>1692</v>
      </c>
      <c r="P5" s="78" t="s">
        <v>1693</v>
      </c>
      <c r="Q5" s="78" t="s">
        <v>1694</v>
      </c>
      <c r="S5" s="78" t="s">
        <v>1694</v>
      </c>
    </row>
    <row r="6" spans="1:23" x14ac:dyDescent="0.25">
      <c r="E6" s="78" t="s">
        <v>1695</v>
      </c>
      <c r="F6" s="78" t="s">
        <v>43</v>
      </c>
      <c r="S6" s="78" t="s">
        <v>46</v>
      </c>
    </row>
    <row r="7" spans="1:23" x14ac:dyDescent="0.25">
      <c r="F7" s="78" t="s">
        <v>1696</v>
      </c>
    </row>
    <row r="8" spans="1:23" x14ac:dyDescent="0.25">
      <c r="F8" s="78" t="s">
        <v>1697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45A45-7CF3-4744-8C50-2F3F3BA01876}">
  <sheetPr codeName="Sheet4"/>
  <dimension ref="A1:AH49"/>
  <sheetViews>
    <sheetView workbookViewId="0">
      <selection activeCell="K8" sqref="K8"/>
    </sheetView>
  </sheetViews>
  <sheetFormatPr defaultRowHeight="15" x14ac:dyDescent="0.25"/>
  <cols>
    <col min="1" max="1" width="12.140625" style="35" bestFit="1" customWidth="1"/>
    <col min="2" max="3" width="9.140625" style="31"/>
    <col min="4" max="4" width="9.140625" style="33"/>
    <col min="5" max="5" width="9.140625" style="34" customWidth="1"/>
    <col min="6" max="6" width="9.140625" style="33" customWidth="1"/>
    <col min="7" max="8" width="9.140625" style="31"/>
    <col min="9" max="9" width="9.140625" style="32"/>
    <col min="10" max="10" width="9.140625" style="31"/>
    <col min="11" max="32" width="10.7109375" style="31" customWidth="1"/>
    <col min="33" max="33" width="11.140625" style="30" bestFit="1" customWidth="1"/>
  </cols>
  <sheetData>
    <row r="1" spans="1:34" x14ac:dyDescent="0.25">
      <c r="A1" s="35" t="s">
        <v>86</v>
      </c>
      <c r="B1" s="98" t="s">
        <v>49</v>
      </c>
      <c r="C1" s="98"/>
      <c r="D1" s="100"/>
      <c r="E1" s="99" t="s">
        <v>50</v>
      </c>
      <c r="F1" s="100"/>
      <c r="G1" s="98" t="s">
        <v>52</v>
      </c>
      <c r="H1" s="98"/>
      <c r="I1" s="98"/>
      <c r="J1" s="99" t="s">
        <v>82</v>
      </c>
      <c r="K1" s="98"/>
      <c r="L1" s="98"/>
      <c r="M1" s="98"/>
      <c r="N1" s="98"/>
      <c r="O1" s="98"/>
      <c r="P1" s="98"/>
      <c r="Q1" s="98"/>
      <c r="R1" s="98"/>
      <c r="S1" s="98"/>
      <c r="T1" s="98"/>
      <c r="U1" s="98"/>
      <c r="V1" s="98"/>
      <c r="W1" s="98"/>
      <c r="X1" s="98"/>
      <c r="Y1" s="98"/>
      <c r="Z1" s="98"/>
      <c r="AA1" s="98"/>
      <c r="AB1" s="98"/>
      <c r="AC1" s="98"/>
      <c r="AD1" s="98"/>
      <c r="AE1" s="98"/>
      <c r="AF1" s="98"/>
      <c r="AG1" s="100"/>
    </row>
    <row r="2" spans="1:34" x14ac:dyDescent="0.25">
      <c r="B2" s="98">
        <f>COUNTIF(Comments!P:P,"Accepted")</f>
        <v>228</v>
      </c>
      <c r="C2" s="98"/>
      <c r="D2" s="100"/>
      <c r="E2" s="99">
        <f>COUNTIF(Comments!P:P,"Rejected")</f>
        <v>23</v>
      </c>
      <c r="F2" s="100"/>
      <c r="G2" s="98">
        <f>COUNTIF(Comments!P:P,"Revised")</f>
        <v>148</v>
      </c>
      <c r="H2" s="98"/>
      <c r="I2" s="98"/>
      <c r="J2" s="99">
        <v>527</v>
      </c>
      <c r="K2" s="98"/>
      <c r="L2" s="98"/>
      <c r="M2" s="98"/>
      <c r="N2" s="98"/>
      <c r="O2" s="98"/>
      <c r="P2" s="98"/>
      <c r="Q2" s="98"/>
      <c r="R2" s="98"/>
      <c r="S2" s="98"/>
      <c r="T2" s="98"/>
      <c r="U2" s="98"/>
      <c r="V2" s="98"/>
      <c r="W2" s="98"/>
      <c r="X2" s="98"/>
      <c r="Y2" s="98"/>
      <c r="Z2" s="98"/>
      <c r="AA2" s="98"/>
      <c r="AB2" s="98"/>
      <c r="AC2" s="98"/>
      <c r="AD2" s="98"/>
      <c r="AE2" s="98"/>
      <c r="AF2" s="98"/>
      <c r="AG2" s="100"/>
    </row>
    <row r="3" spans="1:34" x14ac:dyDescent="0.25">
      <c r="A3" s="35" t="s">
        <v>85</v>
      </c>
      <c r="B3" s="31" t="s">
        <v>68</v>
      </c>
      <c r="C3" s="31" t="s">
        <v>67</v>
      </c>
      <c r="D3" s="33" t="s">
        <v>64</v>
      </c>
      <c r="E3" s="34" t="s">
        <v>84</v>
      </c>
      <c r="F3" s="38" t="s">
        <v>65</v>
      </c>
      <c r="G3" s="31" t="s">
        <v>68</v>
      </c>
      <c r="H3" s="31" t="s">
        <v>67</v>
      </c>
      <c r="I3" s="32" t="s">
        <v>64</v>
      </c>
      <c r="J3" s="37" t="s">
        <v>67</v>
      </c>
      <c r="K3" s="97" t="s">
        <v>83</v>
      </c>
      <c r="L3" s="98"/>
      <c r="M3" s="98"/>
      <c r="N3" s="98"/>
      <c r="O3" s="98"/>
      <c r="P3" s="98"/>
      <c r="Q3" s="98"/>
      <c r="R3" s="98"/>
      <c r="S3" s="98"/>
      <c r="T3" s="98"/>
      <c r="U3" s="98"/>
      <c r="V3" s="98"/>
      <c r="W3" s="98"/>
      <c r="X3" s="98"/>
      <c r="Y3" s="98"/>
      <c r="Z3" s="98"/>
      <c r="AA3" s="98"/>
      <c r="AB3" s="98"/>
      <c r="AC3" s="98"/>
      <c r="AD3" s="98"/>
      <c r="AE3" s="98"/>
      <c r="AF3" s="98"/>
      <c r="AG3" s="30" t="s">
        <v>87</v>
      </c>
    </row>
    <row r="4" spans="1:34" x14ac:dyDescent="0.25">
      <c r="B4" s="31">
        <v>0</v>
      </c>
      <c r="C4" s="31">
        <v>3</v>
      </c>
      <c r="D4" s="33">
        <v>225</v>
      </c>
      <c r="E4" s="34">
        <v>0</v>
      </c>
      <c r="F4" s="33">
        <v>23</v>
      </c>
      <c r="G4" s="31">
        <v>0</v>
      </c>
      <c r="H4" s="31">
        <v>16</v>
      </c>
      <c r="I4" s="32">
        <v>132</v>
      </c>
      <c r="J4" s="31">
        <v>0</v>
      </c>
      <c r="K4" s="98">
        <v>516</v>
      </c>
      <c r="L4" s="98"/>
      <c r="M4" s="98"/>
      <c r="N4" s="98"/>
      <c r="O4" s="98"/>
      <c r="P4" s="98"/>
      <c r="Q4" s="98"/>
      <c r="R4" s="98"/>
      <c r="S4" s="98"/>
      <c r="T4" s="98"/>
      <c r="U4" s="98"/>
      <c r="V4" s="98"/>
      <c r="W4" s="98"/>
      <c r="X4" s="98"/>
      <c r="Y4" s="98"/>
      <c r="Z4" s="98"/>
      <c r="AA4" s="98"/>
      <c r="AB4" s="98"/>
      <c r="AC4" s="98"/>
      <c r="AD4" s="98"/>
      <c r="AE4" s="98"/>
      <c r="AF4" s="98"/>
      <c r="AG4" s="30">
        <v>11</v>
      </c>
    </row>
    <row r="5" spans="1:34" ht="45" x14ac:dyDescent="0.25">
      <c r="K5" s="37" t="s">
        <v>51</v>
      </c>
      <c r="L5" s="37" t="s">
        <v>56</v>
      </c>
      <c r="M5" s="37" t="s">
        <v>1726</v>
      </c>
      <c r="N5" s="37" t="s">
        <v>76</v>
      </c>
      <c r="O5" s="37" t="s">
        <v>77</v>
      </c>
      <c r="P5" s="37" t="s">
        <v>1722</v>
      </c>
      <c r="Q5" s="37" t="s">
        <v>1650</v>
      </c>
      <c r="R5" s="37" t="s">
        <v>1725</v>
      </c>
      <c r="S5" s="37" t="s">
        <v>81</v>
      </c>
      <c r="T5" s="37" t="s">
        <v>55</v>
      </c>
      <c r="U5" s="37" t="s">
        <v>1720</v>
      </c>
      <c r="V5" s="37" t="s">
        <v>1718</v>
      </c>
      <c r="W5" s="37" t="s">
        <v>79</v>
      </c>
      <c r="X5" s="37" t="s">
        <v>1727</v>
      </c>
      <c r="Y5" s="37" t="s">
        <v>75</v>
      </c>
      <c r="Z5" s="37" t="s">
        <v>1651</v>
      </c>
      <c r="AA5" s="37" t="s">
        <v>1649</v>
      </c>
      <c r="AB5" s="37" t="s">
        <v>1724</v>
      </c>
      <c r="AC5" s="37" t="s">
        <v>1723</v>
      </c>
      <c r="AD5" s="37" t="s">
        <v>1728</v>
      </c>
      <c r="AE5" s="37" t="s">
        <v>1721</v>
      </c>
      <c r="AF5" s="37" t="s">
        <v>1648</v>
      </c>
      <c r="AG5" s="31"/>
      <c r="AH5" s="34"/>
    </row>
    <row r="6" spans="1:34" x14ac:dyDescent="0.25">
      <c r="K6" s="31">
        <f>COUNTIF(Comments!$V:$V,K5)</f>
        <v>35</v>
      </c>
      <c r="L6" s="31">
        <f>COUNTIF(Comments!$V:$V,L5)</f>
        <v>173</v>
      </c>
      <c r="M6" s="31">
        <f>COUNTIF(Comments!$V:$V,M5)</f>
        <v>12</v>
      </c>
      <c r="N6" s="31">
        <f>COUNTIF(Comments!$V:$V,N5)</f>
        <v>3</v>
      </c>
      <c r="O6" s="31">
        <f>COUNTIF(Comments!$V:$V,O5)</f>
        <v>16</v>
      </c>
      <c r="P6" s="31">
        <f>COUNTIF(Comments!$V:$V,P5)</f>
        <v>2</v>
      </c>
      <c r="Q6" s="31">
        <f>COUNTIF(Comments!$V:$V,Q5)</f>
        <v>9</v>
      </c>
      <c r="R6" s="31">
        <f>COUNTIF(Comments!$V:$V,R5)</f>
        <v>1</v>
      </c>
      <c r="S6" s="31">
        <f>COUNTIF(Comments!$V:$V,S5)</f>
        <v>16</v>
      </c>
      <c r="T6" s="31">
        <f>COUNTIF(Comments!$V:$V,T5)</f>
        <v>6</v>
      </c>
      <c r="U6" s="31">
        <f>COUNTIF(Comments!$V:$V,U5)</f>
        <v>11</v>
      </c>
      <c r="V6" s="31">
        <f>COUNTIF(Comments!$V:$V,V5)</f>
        <v>33</v>
      </c>
      <c r="W6" s="31">
        <f>COUNTIF(Comments!$V:$V,W5)</f>
        <v>6</v>
      </c>
      <c r="X6" s="31">
        <f>COUNTIF(Comments!$V:$V,X5)</f>
        <v>69</v>
      </c>
      <c r="Y6" s="31">
        <f>COUNTIF(Comments!$V:$V,Y5)</f>
        <v>26</v>
      </c>
      <c r="Z6" s="31">
        <f>COUNTIF(Comments!$V:$V,Z5)</f>
        <v>2</v>
      </c>
      <c r="AA6" s="31">
        <f>COUNTIF(Comments!$V:$V,AA5)</f>
        <v>10</v>
      </c>
      <c r="AB6" s="31">
        <f>COUNTIF(Comments!$V:$V,AB5)</f>
        <v>1</v>
      </c>
      <c r="AC6" s="31">
        <f>COUNTIF(Comments!$V:$V,AC5)</f>
        <v>2</v>
      </c>
      <c r="AD6" s="31">
        <f>COUNTIF(Comments!$V:$V,AD5)</f>
        <v>10</v>
      </c>
      <c r="AE6" s="31">
        <f>COUNTIF(Comments!$V:$V,AE5)</f>
        <v>9</v>
      </c>
      <c r="AF6" s="31">
        <f>COUNTIF(Comments!$V:$V,AF5)</f>
        <v>65</v>
      </c>
    </row>
    <row r="8" spans="1:34" x14ac:dyDescent="0.25">
      <c r="K8" s="1"/>
      <c r="L8" s="1"/>
      <c r="M8" s="1"/>
      <c r="N8" s="3"/>
      <c r="O8" s="1"/>
      <c r="P8" s="1"/>
      <c r="Q8" s="3"/>
      <c r="R8" s="3"/>
      <c r="S8" s="1"/>
      <c r="T8" s="1"/>
      <c r="U8" s="1"/>
      <c r="V8" s="1"/>
      <c r="W8" s="1"/>
      <c r="X8" s="1"/>
      <c r="Y8" s="1"/>
      <c r="Z8" s="1"/>
      <c r="AA8" s="1"/>
      <c r="AB8" s="1"/>
      <c r="AC8" s="1"/>
      <c r="AD8" s="1"/>
      <c r="AE8" s="3"/>
      <c r="AF8" s="3"/>
    </row>
    <row r="9" spans="1:34" x14ac:dyDescent="0.25">
      <c r="K9" s="1"/>
      <c r="L9" s="36"/>
      <c r="M9" s="36"/>
      <c r="N9" s="1"/>
      <c r="O9" s="1"/>
      <c r="P9" s="1"/>
      <c r="Q9" s="3"/>
      <c r="R9" s="36"/>
      <c r="S9" s="3"/>
      <c r="T9" s="3"/>
      <c r="U9" s="3"/>
      <c r="V9" s="1"/>
      <c r="W9" s="1"/>
      <c r="X9" s="1"/>
      <c r="Y9" s="1"/>
      <c r="Z9" s="1"/>
      <c r="AA9" s="1"/>
      <c r="AB9" s="3"/>
      <c r="AD9" s="1"/>
      <c r="AE9" s="3"/>
    </row>
    <row r="10" spans="1:34" x14ac:dyDescent="0.25">
      <c r="K10" s="1"/>
      <c r="L10" s="36"/>
      <c r="M10" s="36"/>
      <c r="O10" s="1"/>
      <c r="P10" s="1"/>
      <c r="R10" s="36"/>
      <c r="S10" s="3"/>
      <c r="T10" s="3"/>
      <c r="U10" s="3"/>
      <c r="AB10" s="1"/>
      <c r="AE10" s="3"/>
    </row>
    <row r="11" spans="1:34" x14ac:dyDescent="0.25">
      <c r="K11" s="1"/>
      <c r="L11" s="36"/>
      <c r="O11" s="1"/>
      <c r="P11" s="1"/>
      <c r="S11" s="3"/>
      <c r="T11" s="3"/>
      <c r="U11" s="2"/>
      <c r="AE11" s="3"/>
    </row>
    <row r="12" spans="1:34" x14ac:dyDescent="0.25">
      <c r="K12" s="1"/>
      <c r="O12" s="3"/>
      <c r="P12" s="3"/>
      <c r="S12" s="3"/>
      <c r="T12" s="3"/>
      <c r="U12" s="2"/>
      <c r="AE12" s="1"/>
    </row>
    <row r="13" spans="1:34" x14ac:dyDescent="0.25">
      <c r="K13" s="1"/>
      <c r="O13" s="3"/>
      <c r="P13" s="3"/>
      <c r="S13" s="1"/>
      <c r="T13" s="1"/>
      <c r="U13" s="1"/>
      <c r="AE13" s="3"/>
    </row>
    <row r="14" spans="1:34" x14ac:dyDescent="0.25">
      <c r="K14" s="1"/>
      <c r="O14" s="3"/>
      <c r="P14" s="3"/>
      <c r="S14" s="1"/>
      <c r="T14" s="1"/>
      <c r="U14" s="1"/>
      <c r="AE14" s="1"/>
    </row>
    <row r="15" spans="1:34" x14ac:dyDescent="0.25">
      <c r="K15" s="1"/>
      <c r="O15" s="3"/>
      <c r="P15" s="3"/>
      <c r="S15" s="3"/>
      <c r="T15" s="3"/>
      <c r="U15" s="3"/>
      <c r="AE15" s="1"/>
    </row>
    <row r="16" spans="1:34" x14ac:dyDescent="0.25">
      <c r="K16" s="3"/>
      <c r="O16" s="1"/>
      <c r="P16" s="1"/>
      <c r="U16" s="1"/>
      <c r="AE16" s="1"/>
    </row>
    <row r="17" spans="11:31" x14ac:dyDescent="0.25">
      <c r="K17" s="3"/>
      <c r="O17" s="1"/>
      <c r="P17" s="1"/>
      <c r="U17" s="1"/>
      <c r="AE17" s="3"/>
    </row>
    <row r="18" spans="11:31" x14ac:dyDescent="0.25">
      <c r="K18" s="1"/>
      <c r="O18" s="3"/>
      <c r="P18" s="3"/>
      <c r="U18" s="3"/>
      <c r="AE18" s="1"/>
    </row>
    <row r="19" spans="11:31" x14ac:dyDescent="0.25">
      <c r="K19" s="3"/>
      <c r="O19" s="3"/>
      <c r="P19" s="3"/>
      <c r="U19" s="1"/>
      <c r="AE19" s="3"/>
    </row>
    <row r="20" spans="11:31" x14ac:dyDescent="0.25">
      <c r="K20" s="1"/>
      <c r="O20" s="1"/>
      <c r="P20" s="1"/>
      <c r="U20" s="1"/>
      <c r="AE20" s="3"/>
    </row>
    <row r="21" spans="11:31" x14ac:dyDescent="0.25">
      <c r="O21" s="1"/>
      <c r="P21" s="1"/>
      <c r="U21" s="1"/>
      <c r="AE21" s="3"/>
    </row>
    <row r="22" spans="11:31" x14ac:dyDescent="0.25">
      <c r="O22" s="3"/>
      <c r="P22" s="3"/>
      <c r="U22" s="1"/>
      <c r="AE22" s="3"/>
    </row>
    <row r="23" spans="11:31" x14ac:dyDescent="0.25">
      <c r="O23" s="1"/>
      <c r="P23" s="1"/>
      <c r="U23" s="1"/>
      <c r="AE23" s="3"/>
    </row>
    <row r="24" spans="11:31" x14ac:dyDescent="0.25">
      <c r="O24" s="1"/>
      <c r="P24" s="1"/>
      <c r="U24" s="1"/>
      <c r="AE24" s="3"/>
    </row>
    <row r="25" spans="11:31" x14ac:dyDescent="0.25">
      <c r="O25" s="1"/>
      <c r="P25" s="1"/>
      <c r="U25" s="1"/>
      <c r="AE25" s="1"/>
    </row>
    <row r="26" spans="11:31" x14ac:dyDescent="0.25">
      <c r="O26" s="1"/>
      <c r="P26" s="1"/>
      <c r="U26" s="1"/>
      <c r="AE26" s="1"/>
    </row>
    <row r="27" spans="11:31" x14ac:dyDescent="0.25">
      <c r="O27" s="1"/>
      <c r="P27" s="1"/>
      <c r="U27" s="1"/>
      <c r="AE27" s="3"/>
    </row>
    <row r="28" spans="11:31" x14ac:dyDescent="0.25">
      <c r="O28" s="36"/>
      <c r="P28" s="36"/>
      <c r="U28" s="1"/>
      <c r="AE28" s="3"/>
    </row>
    <row r="29" spans="11:31" x14ac:dyDescent="0.25">
      <c r="O29" s="36"/>
      <c r="P29" s="36"/>
      <c r="U29" s="1"/>
      <c r="AE29" s="1"/>
    </row>
    <row r="30" spans="11:31" x14ac:dyDescent="0.25">
      <c r="O30" s="36"/>
      <c r="P30" s="36"/>
      <c r="U30" s="1"/>
      <c r="AE30" s="3"/>
    </row>
    <row r="31" spans="11:31" x14ac:dyDescent="0.25">
      <c r="O31" s="36"/>
      <c r="P31" s="36"/>
      <c r="U31" s="1"/>
      <c r="AE31" s="3"/>
    </row>
    <row r="32" spans="11:31" x14ac:dyDescent="0.25">
      <c r="O32" s="36"/>
      <c r="P32" s="36"/>
      <c r="U32" s="2"/>
    </row>
    <row r="33" spans="15:21" x14ac:dyDescent="0.25">
      <c r="O33" s="36"/>
      <c r="P33" s="36"/>
      <c r="U33" s="1"/>
    </row>
    <row r="34" spans="15:21" x14ac:dyDescent="0.25">
      <c r="O34" s="36"/>
      <c r="P34" s="36"/>
      <c r="U34" s="2"/>
    </row>
    <row r="35" spans="15:21" x14ac:dyDescent="0.25">
      <c r="O35" s="36"/>
      <c r="P35" s="36"/>
      <c r="U35" s="1"/>
    </row>
    <row r="36" spans="15:21" x14ac:dyDescent="0.25">
      <c r="O36" s="36"/>
      <c r="P36" s="36"/>
      <c r="U36" s="3"/>
    </row>
    <row r="37" spans="15:21" x14ac:dyDescent="0.25">
      <c r="O37" s="36"/>
      <c r="P37" s="36"/>
      <c r="U37" s="1"/>
    </row>
    <row r="38" spans="15:21" x14ac:dyDescent="0.25">
      <c r="O38" s="36"/>
      <c r="P38" s="36"/>
      <c r="U38" s="3"/>
    </row>
    <row r="39" spans="15:21" x14ac:dyDescent="0.25">
      <c r="O39" s="36"/>
      <c r="P39" s="36"/>
      <c r="U39" s="3"/>
    </row>
    <row r="40" spans="15:21" x14ac:dyDescent="0.25">
      <c r="O40" s="36"/>
      <c r="P40" s="36"/>
      <c r="U40" s="3"/>
    </row>
    <row r="41" spans="15:21" x14ac:dyDescent="0.25">
      <c r="O41" s="36"/>
      <c r="P41" s="36"/>
      <c r="U41" s="3"/>
    </row>
    <row r="42" spans="15:21" x14ac:dyDescent="0.25">
      <c r="O42" s="36"/>
      <c r="P42" s="36"/>
      <c r="U42" s="3"/>
    </row>
    <row r="43" spans="15:21" x14ac:dyDescent="0.25">
      <c r="O43" s="36"/>
      <c r="P43" s="36"/>
      <c r="U43" s="1"/>
    </row>
    <row r="44" spans="15:21" x14ac:dyDescent="0.25">
      <c r="O44" s="36"/>
      <c r="P44" s="36"/>
      <c r="U44" s="3"/>
    </row>
    <row r="45" spans="15:21" x14ac:dyDescent="0.25">
      <c r="O45" s="36"/>
      <c r="P45" s="36"/>
      <c r="U45" s="3"/>
    </row>
    <row r="46" spans="15:21" x14ac:dyDescent="0.25">
      <c r="O46" s="36"/>
      <c r="P46" s="36"/>
      <c r="U46" s="3"/>
    </row>
    <row r="47" spans="15:21" x14ac:dyDescent="0.25">
      <c r="O47" s="36"/>
      <c r="P47" s="36"/>
      <c r="U47" s="3"/>
    </row>
    <row r="48" spans="15:21" x14ac:dyDescent="0.25">
      <c r="U48" s="3"/>
    </row>
    <row r="49" spans="21:21" x14ac:dyDescent="0.25">
      <c r="U49" s="3"/>
    </row>
  </sheetData>
  <mergeCells count="10">
    <mergeCell ref="K3:AF3"/>
    <mergeCell ref="K4:AF4"/>
    <mergeCell ref="J1:AG1"/>
    <mergeCell ref="J2:AG2"/>
    <mergeCell ref="B1:D1"/>
    <mergeCell ref="B2:D2"/>
    <mergeCell ref="G1:I1"/>
    <mergeCell ref="G2:I2"/>
    <mergeCell ref="E1:F1"/>
    <mergeCell ref="E2:F2"/>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4MjA0OTQxMy0yZDNlLTQwODMtYTU5Mi1hYzIzZjkxNTc1MzkiIG9yaWdpbj0idXNlclNlbGVjdGVkIj48ZWxlbWVudCB1aWQ9ImVlNzFlNDNjLTY5NTItNGFhMC1iYTkzLTFjMzk4MTQzOWEwNSIgdmFsdWU9IiIgeG1sbnM9Imh0dHA6Ly93d3cuYm9sZG9uamFtZXMuY29tLzIwMDgvMDEvc2llL2ludGVybmFsL2xhYmVsIiAvPjwvc2lzbD48VXNlck5hbWU+Q09SUFxidjA4MDI0NzwvVXNlck5hbWU+PERhdGVUaW1lPjI4LzA5LzIwMjMgMTc6NDA6NTg8L0RhdGVUaW1lPjxMYWJlbFN0cmluZz5VTlJFU1RSSUNURUQ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82049413-2d3e-4083-a592-ac23f9157539" origin="userSelected">
  <element uid="ee71e43c-6952-4aa0-ba93-1c3981439a05" value=""/>
</sisl>
</file>

<file path=customXml/itemProps1.xml><?xml version="1.0" encoding="utf-8"?>
<ds:datastoreItem xmlns:ds="http://schemas.openxmlformats.org/officeDocument/2006/customXml" ds:itemID="{27BB86A4-F4D2-4132-B435-ABC817351087}">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00DE362C-711F-4575-8AE8-BD441928DBB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Comments</vt:lpstr>
      <vt:lpstr>Progress-Status</vt:lpstr>
      <vt:lpstr>Categories</vt:lpstr>
      <vt:lpstr>Detailed 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Clint Chaplin</cp:lastModifiedBy>
  <dcterms:created xsi:type="dcterms:W3CDTF">2023-09-11T01:41:13Z</dcterms:created>
  <dcterms:modified xsi:type="dcterms:W3CDTF">2024-02-28T22:20:40Z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dcf0a560-6a31-4fd5-b190-819ec61b1596</vt:lpwstr>
  </property>
  <property fmtid="{D5CDD505-2E9C-101B-9397-08002B2CF9AE}" pid="3" name="bjSaver">
    <vt:lpwstr>iwBQqIGM6YJfvP+wd87oT95wYEBiIJN0</vt:lpwstr>
  </property>
  <property fmtid="{D5CDD505-2E9C-101B-9397-08002B2CF9AE}" pid="4" name="bjDocumentLabelXML">
    <vt:lpwstr>&lt;?xml version="1.0" encoding="us-ascii"?&gt;&lt;sisl xmlns:xsd="http://www.w3.org/2001/XMLSchema" xmlns:xsi="http://www.w3.org/2001/XMLSchema-instance" sislVersion="0" policy="82049413-2d3e-4083-a592-ac23f9157539" origin="userSelected" xmlns="http://www.boldonj</vt:lpwstr>
  </property>
  <property fmtid="{D5CDD505-2E9C-101B-9397-08002B2CF9AE}" pid="5" name="bjDocumentLabelXML-0">
    <vt:lpwstr>ames.com/2008/01/sie/internal/label"&gt;&lt;element uid="ee71e43c-6952-4aa0-ba93-1c3981439a05" value="" /&gt;&lt;/sisl&gt;</vt:lpwstr>
  </property>
  <property fmtid="{D5CDD505-2E9C-101B-9397-08002B2CF9AE}" pid="6" name="bjDocumentSecurityLabel">
    <vt:lpwstr>UNRESTRICTED</vt:lpwstr>
  </property>
  <property fmtid="{D5CDD505-2E9C-101B-9397-08002B2CF9AE}" pid="7" name="bjClsUserRVM">
    <vt:lpwstr>[]</vt:lpwstr>
  </property>
  <property fmtid="{D5CDD505-2E9C-101B-9397-08002B2CF9AE}" pid="8" name="bjLabelHistoryID">
    <vt:lpwstr>{27BB86A4-F4D2-4132-B435-ABC817351087}</vt:lpwstr>
  </property>
</Properties>
</file>