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8946BCA-F254-4053-B4F8-AADDAFC6BA9A}" xr6:coauthVersionLast="47" xr6:coauthVersionMax="47" xr10:uidLastSave="{00000000-0000-0000-0000-000000000000}"/>
  <bookViews>
    <workbookView xWindow="288" yWindow="0" windowWidth="22548" windowHeight="12336" tabRatio="703" firstSheet="1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Sheet1!$C$1:$I$29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9" l="1"/>
  <c r="A11" i="19" s="1"/>
  <c r="A12" i="19" s="1"/>
  <c r="A21" i="19"/>
  <c r="A9" i="19"/>
  <c r="A24" i="20"/>
  <c r="A23" i="20"/>
  <c r="A22" i="20"/>
  <c r="B12" i="16"/>
  <c r="A16" i="20"/>
  <c r="A17" i="20" s="1"/>
  <c r="A18" i="20" s="1"/>
  <c r="A19" i="20" s="1"/>
  <c r="A20" i="20" s="1"/>
  <c r="A21" i="20" s="1"/>
  <c r="B16" i="20"/>
  <c r="E16" i="20"/>
  <c r="E17" i="20" s="1"/>
  <c r="E18" i="20" s="1"/>
  <c r="E19" i="20" s="1"/>
  <c r="E20" i="20" s="1"/>
  <c r="E21" i="20" s="1"/>
  <c r="E22" i="20" s="1"/>
  <c r="E23" i="20" s="1"/>
  <c r="E24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A15" i="13" s="1"/>
  <c r="A16" i="13" s="1"/>
  <c r="A17" i="13" s="1"/>
  <c r="A18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E8" i="16" s="1"/>
  <c r="E9" i="16" s="1"/>
  <c r="E10" i="16" s="1"/>
  <c r="E12" i="16" s="1"/>
  <c r="B4" i="16"/>
  <c r="AC11" i="30" l="1"/>
  <c r="AA11" i="30"/>
  <c r="Z12" i="30"/>
  <c r="AB11" i="30"/>
  <c r="E13" i="16"/>
  <c r="E14" i="16" s="1"/>
  <c r="E15" i="16" s="1"/>
  <c r="E16" i="16" s="1"/>
  <c r="E17" i="16" s="1"/>
  <c r="E18" i="16" s="1"/>
  <c r="E17" i="19"/>
  <c r="E18" i="19" s="1"/>
  <c r="E19" i="19" s="1"/>
  <c r="E20" i="19" s="1"/>
  <c r="E21" i="19" s="1"/>
  <c r="A19" i="19"/>
  <c r="A20" i="19"/>
  <c r="E5" i="13"/>
  <c r="E6" i="13" s="1"/>
  <c r="E7" i="13" s="1"/>
  <c r="E8" i="13" s="1"/>
  <c r="E9" i="13" s="1"/>
  <c r="E10" i="13" s="1"/>
  <c r="Z13" i="30" l="1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9" i="16"/>
  <c r="A10" i="16" s="1"/>
  <c r="A8" i="16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<sst xmlns="http://schemas.openxmlformats.org/spreadsheetml/2006/main" count="481" uniqueCount="241">
  <si>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</si>
  <si>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</si>
  <si>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</si>
  <si>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</si>
  <si>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</si>
  <si>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</si>
  <si>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</si>
  <si>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</si>
  <si>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</si>
  <si>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</si>
  <si>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</si>
  <si>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</si>
  <si>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</si>
  <si>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</si>
  <si>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</si>
  <si>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</si>
  <si>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</si>
  <si>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</si>
  <si>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</si>
  <si>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</si>
  <si>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</si>
  <si>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</si>
  <si>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</si>
  <si>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</si>
  <si>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</si>
  <si>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</si>
  <si>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</si>
  <si>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</si>
  <si>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</si>
  <si>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</si>
  <si>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</si>
  <si>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</si>
  <si>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</si>
  <si>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</si>
  <si>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</si>
  <si>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</si>
  <si>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</si>
  <si>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</si>
  <si>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</si>
  <si>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</si>
  <si>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</si>
  <si>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</si>
  <si>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</si>
  <si>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</si>
  <si>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</si>
  <si>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</si>
  <si>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</si>
  <si>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</si>
  <si>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</si>
  <si>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</si>
  <si>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</si>
  <si>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</si>
  <si>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</si>
  <si>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</si>
  <si>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</si>
  <si>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</si>
  <si>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</si>
  <si>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</si>
  <si>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</si>
  <si>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</si>
  <si>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</si>
  <si>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</si>
  <si>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</si>
  <si>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</si>
  <si>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</si>
  <si>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</si>
  <si>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</si>
  <si>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</si>
  <si>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</si>
  <si>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</si>
  <si>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</si>
  <si>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</si>
  <si>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</si>
  <si>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</si>
  <si>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</si>
  <si>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</si>
  <si>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</si>
  <si>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</si>
  <si>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</si>
  <si>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</si>
  <si>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</si>
  <si>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</si>
  <si>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</si>
  <si>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</si>
  <si>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</si>
  <si>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</si>
  <si>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</si>
  <si>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</si>
  <si>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</si>
  <si>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</si>
  <si>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</si>
  <si>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</si>
  <si>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</si>
  <si>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</si>
  <si>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</si>
  <si>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</si>
  <si>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</si>
  <si>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</si>
  <si>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</si>
  <si>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</si>
  <si>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</si>
  <si>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</si>
  <si>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</si>
  <si>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</si>
  <si>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</si>
  <si>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</si>
  <si>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</si>
  <si>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</si>
  <si>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</si>
  <si>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</si>
  <si>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</si>
  <si>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</si>
  <si>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</si>
  <si>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</si>
  <si>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</si>
  <si>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</si>
  <si>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</si>
  <si>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</si>
  <si>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</si>
  <si>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</si>
  <si>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</si>
  <si>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</si>
  <si>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</si>
  <si>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</si>
  <si>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</si>
  <si>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</si>
  <si>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</si>
  <si>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</si>
  <si>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</si>
  <si>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</si>
  <si>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</si>
  <si>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</si>
  <si>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</si>
  <si>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</si>
  <si>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</si>
  <si>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</si>
  <si>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</si>
  <si>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</si>
  <si>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</si>
  <si>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</si>
  <si>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</si>
  <si>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</si>
  <si>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</si>
  <si>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</si>
  <si>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</si>
  <si>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</si>
  <si>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</si>
  <si>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</si>
  <si>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</si>
  <si>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</si>
  <si>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</si>
  <si>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</si>
  <si>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</si>
  <si>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</si>
  <si>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</si>
  <si>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</si>
  <si>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</si>
  <si>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</si>
  <si>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</si>
  <si>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Review of contributions list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</si>
  <si>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</si>
  <si>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</si>
  <si>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</si>
  <si>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</si>
  <si>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</si>
  <si>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</si>
  <si>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</si>
  <si>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</si>
  <si>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</si>
  <si>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</si>
  <si>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</si>
  <si>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</si>
  <si>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</si>
  <si>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</si>
  <si>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</si>
  <si>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</si>
  <si>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</si>
  <si>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</si>
  <si>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</si>
  <si>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</si>
  <si>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</si>
  <si>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</si>
  <si>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</si>
  <si>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</si>
  <si>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</si>
  <si>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</si>
  <si>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</si>
  <si>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</si>
  <si>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</si>
  <si>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</si>
  <si>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</si>
  <si>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</si>
  <si>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</si>
  <si>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</si>
  <si>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</si>
  <si>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</si>
  <si>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</si>
  <si>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Technical Breakout(s) reports</t>
  </si>
  <si>
    <t>Contribution: TBD</t>
  </si>
  <si>
    <t>CAD Work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</si>
  <si>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</si>
  <si>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</si>
  <si>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</si>
  <si>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</si>
  <si>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</si>
  <si>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</si>
  <si>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</si>
  <si>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</si>
  <si>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</si>
  <si>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proposed-resolutions-for-non-security-Key-ID-field</t>
  </si>
  <si>
    <t xml:space="preserve">proposed-resolutions-for-Security-Part1-(Key-ID)  </t>
  </si>
  <si>
    <t xml:space="preserve">proposed-resolutions-for-Security-Part2 (Key lookup and source) </t>
  </si>
  <si>
    <t xml:space="preserve">proposed-resolutions-for-Security-Part3 (Misc)  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</si>
  <si>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</si>
  <si>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</si>
  <si>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</si>
  <si>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</si>
  <si>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</si>
  <si>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</si>
  <si>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</si>
  <si>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</si>
  <si>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</si>
  <si>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</si>
  <si>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</si>
  <si>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</si>
  <si>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</si>
  <si>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</si>
  <si>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</si>
  <si>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</si>
  <si>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</si>
  <si>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</si>
  <si>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</si>
  <si>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</si>
  <si>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</si>
  <si>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</si>
  <si>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</si>
  <si>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</si>
  <si>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</si>
  <si>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</si>
  <si>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 xml:space="preserve">proposed resolutions for Security Part2 (Key lookup and source) </t>
  </si>
  <si>
    <t xml:space="preserve">proposed resolutions for Security Part4 (Misc)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</si>
</sst>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16" fontId="0" fillId="0" borderId="0" xfId="0" applyNumberFormat="1"/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18-00-04ab-proposed-resolutions-for-security-comments-part1-key-id.docx" TargetMode="External"/><Relationship Id="rId2" Type="http://schemas.openxmlformats.org/officeDocument/2006/relationships/hyperlink" Target="https://mentor.ieee.org/802.15/dcn/24/15-24-0019-00-04ab-proposed-resolutions-for-security-comments-part2-key-lookup-and-source.docx" TargetMode="External"/><Relationship Id="rId1" Type="http://schemas.openxmlformats.org/officeDocument/2006/relationships/hyperlink" Target="https://mentor.ieee.org/802.15/dcn/24/15-24-0020-00-04ab-proposed-resolutions-for-security-comments-part3-misc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017-00-04ab-proposed-resolutions-for-draft-c-non-security-key-id-field-comment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4/15-24-0026-00-04ab-frequency-stitching-in-ranging.pptx" TargetMode="External"/><Relationship Id="rId1" Type="http://schemas.openxmlformats.org/officeDocument/2006/relationships/hyperlink" Target="https://mentor.ieee.org/802.15/dcn/24/15-24-0024-00-04ab-proposed-comments-resolution-on-compact-frame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2.45" x14ac:dyDescent="0.3"/>
  <cols>
    <col min="1" max="1" width="13.07421875" customWidth="1"/>
  </cols>
  <sheetData>
    <row r="1" spans="1:29" ht="22.85" customHeight="1" x14ac:dyDescent="0.3">
      <c r="A1" s="176" t="s">
        <v>169</v>
      </c>
      <c r="B1" s="103" t="s">
        <v>170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5" customHeight="1" x14ac:dyDescent="0.55000000000000004">
      <c r="A2" s="177"/>
      <c r="B2" s="108" t="s">
        <v>171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5">
      <c r="A3" s="177"/>
      <c r="B3" s="111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103</v>
      </c>
      <c r="AB3" s="112"/>
      <c r="AC3" s="115"/>
    </row>
    <row r="4" spans="1:29" ht="12.45" customHeight="1" x14ac:dyDescent="0.3">
      <c r="A4" s="214" t="s">
        <v>118</v>
      </c>
      <c r="B4" s="178" t="s">
        <v>55</v>
      </c>
      <c r="C4" s="179"/>
      <c r="D4" s="180" t="s">
        <v>56</v>
      </c>
      <c r="E4" s="181"/>
      <c r="F4" s="181"/>
      <c r="G4" s="182"/>
      <c r="H4" s="180" t="s">
        <v>57</v>
      </c>
      <c r="I4" s="181"/>
      <c r="J4" s="181"/>
      <c r="K4" s="182"/>
      <c r="L4" s="180" t="s">
        <v>58</v>
      </c>
      <c r="M4" s="181"/>
      <c r="N4" s="181"/>
      <c r="O4" s="182"/>
      <c r="P4" s="180" t="s">
        <v>59</v>
      </c>
      <c r="Q4" s="181"/>
      <c r="R4" s="181"/>
      <c r="S4" s="182"/>
      <c r="T4" s="275" t="s">
        <v>89</v>
      </c>
      <c r="U4" s="276"/>
      <c r="V4" s="277"/>
      <c r="W4" s="275" t="s">
        <v>119</v>
      </c>
      <c r="X4" s="276"/>
      <c r="Y4" s="277"/>
      <c r="Z4" s="266" t="s">
        <v>120</v>
      </c>
      <c r="AA4" s="267"/>
      <c r="AB4" s="267"/>
      <c r="AC4" s="268"/>
    </row>
    <row r="5" spans="1:29" ht="12.9" customHeight="1" thickBot="1" x14ac:dyDescent="0.35">
      <c r="A5" s="215"/>
      <c r="B5" s="262">
        <f>DATE(2024,1,14)</f>
        <v>45305</v>
      </c>
      <c r="C5" s="263"/>
      <c r="D5" s="183">
        <f>B5+1</f>
        <v>45306</v>
      </c>
      <c r="E5" s="183"/>
      <c r="F5" s="183"/>
      <c r="G5" s="184"/>
      <c r="H5" s="260">
        <f>D5+1</f>
        <v>45307</v>
      </c>
      <c r="I5" s="183"/>
      <c r="J5" s="183"/>
      <c r="K5" s="184"/>
      <c r="L5" s="260">
        <f>H5+1</f>
        <v>45308</v>
      </c>
      <c r="M5" s="183"/>
      <c r="N5" s="183"/>
      <c r="O5" s="184"/>
      <c r="P5" s="260">
        <f>L5+1</f>
        <v>45309</v>
      </c>
      <c r="Q5" s="183"/>
      <c r="R5" s="183"/>
      <c r="S5" s="184"/>
      <c r="T5" s="278">
        <f>P5+1</f>
        <v>45310</v>
      </c>
      <c r="U5" s="279"/>
      <c r="V5" s="280"/>
      <c r="W5" s="278">
        <f>T5+1</f>
        <v>45311</v>
      </c>
      <c r="X5" s="279"/>
      <c r="Y5" s="280"/>
      <c r="Z5" s="269"/>
      <c r="AA5" s="270"/>
      <c r="AB5" s="270"/>
      <c r="AC5" s="271"/>
    </row>
    <row r="6" spans="1:29" ht="29.6" thickBot="1" x14ac:dyDescent="0.35">
      <c r="A6" s="216"/>
      <c r="B6" s="264" t="s">
        <v>62</v>
      </c>
      <c r="C6" s="265"/>
      <c r="D6" s="98" t="s">
        <v>62</v>
      </c>
      <c r="E6" s="100" t="s">
        <v>63</v>
      </c>
      <c r="F6" s="100" t="s">
        <v>64</v>
      </c>
      <c r="G6" s="99" t="s">
        <v>65</v>
      </c>
      <c r="H6" s="98" t="s">
        <v>62</v>
      </c>
      <c r="I6" s="100" t="s">
        <v>63</v>
      </c>
      <c r="J6" s="100" t="s">
        <v>64</v>
      </c>
      <c r="K6" s="99" t="s">
        <v>65</v>
      </c>
      <c r="L6" s="98" t="s">
        <v>62</v>
      </c>
      <c r="M6" s="100" t="s">
        <v>63</v>
      </c>
      <c r="N6" s="100" t="s">
        <v>64</v>
      </c>
      <c r="O6" s="99" t="s">
        <v>65</v>
      </c>
      <c r="P6" s="98" t="s">
        <v>62</v>
      </c>
      <c r="Q6" s="100" t="s">
        <v>63</v>
      </c>
      <c r="R6" s="100" t="s">
        <v>64</v>
      </c>
      <c r="S6" s="99" t="s">
        <v>65</v>
      </c>
      <c r="T6" s="116"/>
      <c r="U6" s="117"/>
      <c r="V6" s="118"/>
      <c r="W6" s="116"/>
      <c r="X6" s="117"/>
      <c r="Y6" s="118"/>
      <c r="Z6" s="119" t="s">
        <v>88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4">
      <c r="A7" s="122" t="s">
        <v>25</v>
      </c>
      <c r="B7" s="117"/>
      <c r="C7" s="118"/>
      <c r="D7" s="201" t="s">
        <v>26</v>
      </c>
      <c r="E7" s="201"/>
      <c r="F7" s="201"/>
      <c r="G7" s="202"/>
      <c r="H7" s="200" t="s">
        <v>26</v>
      </c>
      <c r="I7" s="201"/>
      <c r="J7" s="201"/>
      <c r="K7" s="202"/>
      <c r="L7" s="200" t="s">
        <v>26</v>
      </c>
      <c r="M7" s="201"/>
      <c r="N7" s="201"/>
      <c r="O7" s="202"/>
      <c r="P7" s="200" t="s">
        <v>26</v>
      </c>
      <c r="Q7" s="201"/>
      <c r="R7" s="201"/>
      <c r="S7" s="202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5.9" thickBot="1" x14ac:dyDescent="0.45">
      <c r="A8" s="127" t="s">
        <v>27</v>
      </c>
      <c r="B8" s="117"/>
      <c r="C8" s="118"/>
      <c r="D8" s="204"/>
      <c r="E8" s="204"/>
      <c r="F8" s="204"/>
      <c r="G8" s="205"/>
      <c r="H8" s="203"/>
      <c r="I8" s="204"/>
      <c r="J8" s="204"/>
      <c r="K8" s="205"/>
      <c r="L8" s="203"/>
      <c r="M8" s="204"/>
      <c r="N8" s="204"/>
      <c r="O8" s="205"/>
      <c r="P8" s="203"/>
      <c r="Q8" s="204"/>
      <c r="R8" s="204"/>
      <c r="S8" s="205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4">
      <c r="A9" s="132" t="s">
        <v>28</v>
      </c>
      <c r="B9" s="117"/>
      <c r="C9" s="118"/>
      <c r="D9" s="281" t="s">
        <v>173</v>
      </c>
      <c r="E9" s="282"/>
      <c r="F9" s="282"/>
      <c r="G9" s="283"/>
      <c r="H9" s="185" t="s">
        <v>51</v>
      </c>
      <c r="I9" s="188" t="s">
        <v>54</v>
      </c>
      <c r="J9" s="164"/>
      <c r="K9" s="212" t="s">
        <v>174</v>
      </c>
      <c r="L9" s="206" t="s">
        <v>66</v>
      </c>
      <c r="M9" s="207"/>
      <c r="N9" s="207"/>
      <c r="O9" s="208"/>
      <c r="P9" s="185" t="s">
        <v>51</v>
      </c>
      <c r="Q9" s="188" t="s">
        <v>54</v>
      </c>
      <c r="R9" s="197" t="s">
        <v>41</v>
      </c>
      <c r="S9" s="194" t="s">
        <v>90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5.9" thickBot="1" x14ac:dyDescent="0.45">
      <c r="A10" s="132" t="s">
        <v>29</v>
      </c>
      <c r="B10" s="117"/>
      <c r="C10" s="118"/>
      <c r="D10" s="284"/>
      <c r="E10" s="285"/>
      <c r="F10" s="285"/>
      <c r="G10" s="286"/>
      <c r="H10" s="186"/>
      <c r="I10" s="189"/>
      <c r="J10" s="165"/>
      <c r="K10" s="261"/>
      <c r="L10" s="209"/>
      <c r="M10" s="210"/>
      <c r="N10" s="210"/>
      <c r="O10" s="211"/>
      <c r="P10" s="186"/>
      <c r="Q10" s="189"/>
      <c r="R10" s="198"/>
      <c r="S10" s="195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4">
      <c r="A11" s="132" t="s">
        <v>30</v>
      </c>
      <c r="B11" s="117"/>
      <c r="C11" s="118"/>
      <c r="D11" s="287" t="s">
        <v>81</v>
      </c>
      <c r="E11" s="288"/>
      <c r="F11" s="288"/>
      <c r="G11" s="289"/>
      <c r="H11" s="186"/>
      <c r="I11" s="189"/>
      <c r="J11" s="165"/>
      <c r="K11" s="261"/>
      <c r="L11" s="185" t="s">
        <v>51</v>
      </c>
      <c r="M11" s="188" t="s">
        <v>54</v>
      </c>
      <c r="N11" s="197" t="s">
        <v>41</v>
      </c>
      <c r="O11" s="212" t="s">
        <v>175</v>
      </c>
      <c r="P11" s="186"/>
      <c r="Q11" s="189"/>
      <c r="R11" s="198"/>
      <c r="S11" s="195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5.9" thickBot="1" x14ac:dyDescent="0.45">
      <c r="A12" s="132" t="s">
        <v>31</v>
      </c>
      <c r="B12" s="117"/>
      <c r="C12" s="118"/>
      <c r="D12" s="290"/>
      <c r="E12" s="291"/>
      <c r="F12" s="291"/>
      <c r="G12" s="292"/>
      <c r="H12" s="187"/>
      <c r="I12" s="190"/>
      <c r="J12" s="166"/>
      <c r="K12" s="213"/>
      <c r="L12" s="187"/>
      <c r="M12" s="190"/>
      <c r="N12" s="199"/>
      <c r="O12" s="213"/>
      <c r="P12" s="187"/>
      <c r="Q12" s="190"/>
      <c r="R12" s="199"/>
      <c r="S12" s="196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5.9" thickBot="1" x14ac:dyDescent="0.45">
      <c r="A13" s="134" t="s">
        <v>32</v>
      </c>
      <c r="B13" s="117"/>
      <c r="C13" s="118"/>
      <c r="D13" s="236" t="s">
        <v>33</v>
      </c>
      <c r="E13" s="236"/>
      <c r="F13" s="236"/>
      <c r="G13" s="237"/>
      <c r="H13" s="235" t="s">
        <v>33</v>
      </c>
      <c r="I13" s="236"/>
      <c r="J13" s="236"/>
      <c r="K13" s="237"/>
      <c r="L13" s="235" t="s">
        <v>33</v>
      </c>
      <c r="M13" s="236"/>
      <c r="N13" s="236"/>
      <c r="O13" s="237"/>
      <c r="P13" s="235" t="s">
        <v>33</v>
      </c>
      <c r="Q13" s="236"/>
      <c r="R13" s="236"/>
      <c r="S13" s="237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4">
      <c r="A14" s="136" t="s">
        <v>34</v>
      </c>
      <c r="B14" s="117"/>
      <c r="C14" s="118"/>
      <c r="D14" s="185" t="s">
        <v>51</v>
      </c>
      <c r="E14" s="188" t="s">
        <v>54</v>
      </c>
      <c r="F14" s="220" t="s">
        <v>176</v>
      </c>
      <c r="G14" s="164"/>
      <c r="H14" s="191" t="s">
        <v>177</v>
      </c>
      <c r="I14" s="164"/>
      <c r="J14" s="272" t="s">
        <v>115</v>
      </c>
      <c r="K14" s="194" t="s">
        <v>90</v>
      </c>
      <c r="L14" s="238" t="s">
        <v>82</v>
      </c>
      <c r="M14" s="239"/>
      <c r="N14" s="239"/>
      <c r="O14" s="240"/>
      <c r="P14" s="185" t="s">
        <v>51</v>
      </c>
      <c r="Q14" s="217" t="s">
        <v>53</v>
      </c>
      <c r="R14" s="272" t="s">
        <v>115</v>
      </c>
      <c r="S14" s="194" t="s">
        <v>95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5.9" thickBot="1" x14ac:dyDescent="0.45">
      <c r="A15" s="136" t="s">
        <v>35</v>
      </c>
      <c r="B15" s="117"/>
      <c r="C15" s="118"/>
      <c r="D15" s="186"/>
      <c r="E15" s="189"/>
      <c r="F15" s="221"/>
      <c r="G15" s="165"/>
      <c r="H15" s="192"/>
      <c r="I15" s="165"/>
      <c r="J15" s="273"/>
      <c r="K15" s="195"/>
      <c r="L15" s="209"/>
      <c r="M15" s="210"/>
      <c r="N15" s="210"/>
      <c r="O15" s="211"/>
      <c r="P15" s="186"/>
      <c r="Q15" s="218"/>
      <c r="R15" s="273"/>
      <c r="S15" s="195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4">
      <c r="A16" s="136" t="s">
        <v>36</v>
      </c>
      <c r="B16" s="117"/>
      <c r="C16" s="118"/>
      <c r="D16" s="186"/>
      <c r="E16" s="189"/>
      <c r="F16" s="221"/>
      <c r="G16" s="165"/>
      <c r="H16" s="192"/>
      <c r="I16" s="165"/>
      <c r="J16" s="273"/>
      <c r="K16" s="195"/>
      <c r="L16" s="238" t="s">
        <v>67</v>
      </c>
      <c r="M16" s="239"/>
      <c r="N16" s="239"/>
      <c r="O16" s="240"/>
      <c r="P16" s="186"/>
      <c r="Q16" s="218"/>
      <c r="R16" s="273"/>
      <c r="S16" s="195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5.9" thickBot="1" x14ac:dyDescent="0.45">
      <c r="A17" s="136" t="s">
        <v>37</v>
      </c>
      <c r="B17" s="117"/>
      <c r="C17" s="118"/>
      <c r="D17" s="187"/>
      <c r="E17" s="190"/>
      <c r="F17" s="222"/>
      <c r="G17" s="166"/>
      <c r="H17" s="193"/>
      <c r="I17" s="166"/>
      <c r="J17" s="274"/>
      <c r="K17" s="196"/>
      <c r="L17" s="209"/>
      <c r="M17" s="210"/>
      <c r="N17" s="210"/>
      <c r="O17" s="211"/>
      <c r="P17" s="187"/>
      <c r="Q17" s="219"/>
      <c r="R17" s="274"/>
      <c r="S17" s="196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45" x14ac:dyDescent="0.4">
      <c r="A18" s="127" t="s">
        <v>38</v>
      </c>
      <c r="B18" s="117"/>
      <c r="C18" s="118"/>
      <c r="D18" s="201" t="s">
        <v>93</v>
      </c>
      <c r="E18" s="201"/>
      <c r="F18" s="201"/>
      <c r="G18" s="202"/>
      <c r="H18" s="201" t="s">
        <v>93</v>
      </c>
      <c r="I18" s="201"/>
      <c r="J18" s="201"/>
      <c r="K18" s="202"/>
      <c r="L18" s="201" t="s">
        <v>93</v>
      </c>
      <c r="M18" s="201"/>
      <c r="N18" s="201"/>
      <c r="O18" s="202"/>
      <c r="P18" s="201" t="s">
        <v>93</v>
      </c>
      <c r="Q18" s="201"/>
      <c r="R18" s="201"/>
      <c r="S18" s="202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45">
      <c r="A19" s="127" t="s">
        <v>39</v>
      </c>
      <c r="B19" s="117"/>
      <c r="C19" s="118"/>
      <c r="D19" s="204"/>
      <c r="E19" s="204"/>
      <c r="F19" s="204"/>
      <c r="G19" s="205"/>
      <c r="H19" s="204"/>
      <c r="I19" s="204"/>
      <c r="J19" s="204"/>
      <c r="K19" s="205"/>
      <c r="L19" s="204"/>
      <c r="M19" s="204"/>
      <c r="N19" s="204"/>
      <c r="O19" s="205"/>
      <c r="P19" s="204"/>
      <c r="Q19" s="204"/>
      <c r="R19" s="204"/>
      <c r="S19" s="205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45">
      <c r="A20" s="136" t="s">
        <v>40</v>
      </c>
      <c r="B20" s="117"/>
      <c r="C20" s="118"/>
      <c r="D20" s="191" t="s">
        <v>177</v>
      </c>
      <c r="E20" s="164"/>
      <c r="F20" s="164"/>
      <c r="G20" s="194" t="s">
        <v>95</v>
      </c>
      <c r="H20" s="164"/>
      <c r="I20" s="217" t="s">
        <v>53</v>
      </c>
      <c r="J20" s="244" t="s">
        <v>91</v>
      </c>
      <c r="K20" s="194" t="s">
        <v>90</v>
      </c>
      <c r="L20" s="191" t="s">
        <v>177</v>
      </c>
      <c r="M20" s="217" t="s">
        <v>53</v>
      </c>
      <c r="N20" s="164"/>
      <c r="O20" s="194" t="s">
        <v>90</v>
      </c>
      <c r="P20" s="191" t="s">
        <v>177</v>
      </c>
      <c r="Q20" s="217" t="s">
        <v>53</v>
      </c>
      <c r="R20" s="197" t="s">
        <v>41</v>
      </c>
      <c r="S20" s="164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4">
      <c r="A21" s="136" t="s">
        <v>42</v>
      </c>
      <c r="B21" s="256" t="s">
        <v>116</v>
      </c>
      <c r="C21" s="257"/>
      <c r="D21" s="192"/>
      <c r="E21" s="165"/>
      <c r="F21" s="165"/>
      <c r="G21" s="195"/>
      <c r="H21" s="165"/>
      <c r="I21" s="218"/>
      <c r="J21" s="245"/>
      <c r="K21" s="195"/>
      <c r="L21" s="192"/>
      <c r="M21" s="218"/>
      <c r="N21" s="165"/>
      <c r="O21" s="195"/>
      <c r="P21" s="192"/>
      <c r="Q21" s="218"/>
      <c r="R21" s="198"/>
      <c r="S21" s="165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5.9" thickBot="1" x14ac:dyDescent="0.45">
      <c r="A22" s="136" t="s">
        <v>43</v>
      </c>
      <c r="B22" s="258"/>
      <c r="C22" s="259"/>
      <c r="D22" s="192"/>
      <c r="E22" s="165"/>
      <c r="F22" s="165"/>
      <c r="G22" s="195"/>
      <c r="H22" s="165"/>
      <c r="I22" s="218"/>
      <c r="J22" s="245"/>
      <c r="K22" s="195"/>
      <c r="L22" s="192"/>
      <c r="M22" s="218"/>
      <c r="N22" s="165"/>
      <c r="O22" s="195"/>
      <c r="P22" s="192"/>
      <c r="Q22" s="218"/>
      <c r="R22" s="198"/>
      <c r="S22" s="165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5.9" thickBot="1" x14ac:dyDescent="0.45">
      <c r="A23" s="136" t="s">
        <v>44</v>
      </c>
      <c r="B23" s="117"/>
      <c r="C23" s="118"/>
      <c r="D23" s="193"/>
      <c r="E23" s="166"/>
      <c r="F23" s="166"/>
      <c r="G23" s="196"/>
      <c r="H23" s="166"/>
      <c r="I23" s="219"/>
      <c r="J23" s="246"/>
      <c r="K23" s="196"/>
      <c r="L23" s="193"/>
      <c r="M23" s="219"/>
      <c r="N23" s="166"/>
      <c r="O23" s="196"/>
      <c r="P23" s="193"/>
      <c r="Q23" s="219"/>
      <c r="R23" s="199"/>
      <c r="S23" s="166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5.9" thickBot="1" x14ac:dyDescent="0.45">
      <c r="A24" s="134" t="s">
        <v>45</v>
      </c>
      <c r="B24" s="117"/>
      <c r="C24" s="118"/>
      <c r="D24" s="235" t="s">
        <v>33</v>
      </c>
      <c r="E24" s="236"/>
      <c r="F24" s="236"/>
      <c r="G24" s="237"/>
      <c r="H24" s="235" t="s">
        <v>33</v>
      </c>
      <c r="I24" s="236"/>
      <c r="J24" s="236"/>
      <c r="K24" s="237"/>
      <c r="L24" s="235" t="s">
        <v>33</v>
      </c>
      <c r="M24" s="236"/>
      <c r="N24" s="236"/>
      <c r="O24" s="237"/>
      <c r="P24" s="235" t="s">
        <v>33</v>
      </c>
      <c r="Q24" s="236"/>
      <c r="R24" s="236"/>
      <c r="S24" s="237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4">
      <c r="A25" s="132" t="s">
        <v>46</v>
      </c>
      <c r="B25" s="250" t="s">
        <v>121</v>
      </c>
      <c r="C25" s="251"/>
      <c r="D25" s="185" t="s">
        <v>51</v>
      </c>
      <c r="E25" s="241" t="s">
        <v>122</v>
      </c>
      <c r="F25" s="164"/>
      <c r="G25" s="194" t="s">
        <v>90</v>
      </c>
      <c r="H25" s="185" t="s">
        <v>51</v>
      </c>
      <c r="I25" s="247" t="s">
        <v>178</v>
      </c>
      <c r="J25" s="220" t="s">
        <v>176</v>
      </c>
      <c r="K25" s="194" t="s">
        <v>90</v>
      </c>
      <c r="L25" s="185" t="s">
        <v>51</v>
      </c>
      <c r="M25" s="241" t="s">
        <v>122</v>
      </c>
      <c r="N25" s="164"/>
      <c r="O25" s="194" t="s">
        <v>90</v>
      </c>
      <c r="P25" s="238" t="s">
        <v>83</v>
      </c>
      <c r="Q25" s="239"/>
      <c r="R25" s="239"/>
      <c r="S25" s="24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45" x14ac:dyDescent="0.4">
      <c r="A26" s="136" t="s">
        <v>47</v>
      </c>
      <c r="B26" s="252"/>
      <c r="C26" s="253"/>
      <c r="D26" s="186"/>
      <c r="E26" s="242"/>
      <c r="F26" s="165"/>
      <c r="G26" s="195"/>
      <c r="H26" s="186"/>
      <c r="I26" s="248"/>
      <c r="J26" s="221"/>
      <c r="K26" s="195"/>
      <c r="L26" s="186"/>
      <c r="M26" s="242"/>
      <c r="N26" s="165"/>
      <c r="O26" s="195"/>
      <c r="P26" s="206"/>
      <c r="Q26" s="207"/>
      <c r="R26" s="207"/>
      <c r="S26" s="208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5.9" thickBot="1" x14ac:dyDescent="0.45">
      <c r="A27" s="136" t="s">
        <v>48</v>
      </c>
      <c r="B27" s="254"/>
      <c r="C27" s="255"/>
      <c r="D27" s="186"/>
      <c r="E27" s="242"/>
      <c r="F27" s="165"/>
      <c r="G27" s="195"/>
      <c r="H27" s="186"/>
      <c r="I27" s="248"/>
      <c r="J27" s="221"/>
      <c r="K27" s="195"/>
      <c r="L27" s="186"/>
      <c r="M27" s="242"/>
      <c r="N27" s="165"/>
      <c r="O27" s="195"/>
      <c r="P27" s="206"/>
      <c r="Q27" s="207"/>
      <c r="R27" s="207"/>
      <c r="S27" s="208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45">
      <c r="A28" s="136" t="s">
        <v>49</v>
      </c>
      <c r="B28" s="256" t="s">
        <v>68</v>
      </c>
      <c r="C28" s="257"/>
      <c r="D28" s="187"/>
      <c r="E28" s="243"/>
      <c r="F28" s="166"/>
      <c r="G28" s="196"/>
      <c r="H28" s="187"/>
      <c r="I28" s="249"/>
      <c r="J28" s="222"/>
      <c r="K28" s="196"/>
      <c r="L28" s="187"/>
      <c r="M28" s="243"/>
      <c r="N28" s="166"/>
      <c r="O28" s="196"/>
      <c r="P28" s="209"/>
      <c r="Q28" s="210"/>
      <c r="R28" s="210"/>
      <c r="S28" s="211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5.9" thickBot="1" x14ac:dyDescent="0.45">
      <c r="A29" s="137" t="s">
        <v>50</v>
      </c>
      <c r="B29" s="258"/>
      <c r="C29" s="259"/>
      <c r="D29" s="235" t="s">
        <v>33</v>
      </c>
      <c r="E29" s="236"/>
      <c r="F29" s="236"/>
      <c r="G29" s="237"/>
      <c r="H29" s="235" t="s">
        <v>33</v>
      </c>
      <c r="I29" s="236"/>
      <c r="J29" s="236"/>
      <c r="K29" s="237"/>
      <c r="L29" s="235" t="s">
        <v>33</v>
      </c>
      <c r="M29" s="236"/>
      <c r="N29" s="236"/>
      <c r="O29" s="237"/>
      <c r="P29" s="235" t="s">
        <v>33</v>
      </c>
      <c r="Q29" s="236"/>
      <c r="R29" s="236"/>
      <c r="S29" s="237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4">
      <c r="A30" s="127" t="s">
        <v>69</v>
      </c>
      <c r="B30" s="201" t="s">
        <v>70</v>
      </c>
      <c r="C30" s="202"/>
      <c r="D30" s="167" t="s">
        <v>70</v>
      </c>
      <c r="E30" s="168"/>
      <c r="F30" s="168"/>
      <c r="G30" s="169"/>
      <c r="H30" s="167" t="s">
        <v>70</v>
      </c>
      <c r="I30" s="168"/>
      <c r="J30" s="168"/>
      <c r="K30" s="169"/>
      <c r="L30" s="223" t="s">
        <v>161</v>
      </c>
      <c r="M30" s="224"/>
      <c r="N30" s="224"/>
      <c r="O30" s="225"/>
      <c r="P30" s="167" t="s">
        <v>70</v>
      </c>
      <c r="Q30" s="168"/>
      <c r="R30" s="168"/>
      <c r="S30" s="169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4">
      <c r="A31" s="127" t="s">
        <v>71</v>
      </c>
      <c r="B31" s="233"/>
      <c r="C31" s="234"/>
      <c r="D31" s="170"/>
      <c r="E31" s="171"/>
      <c r="F31" s="171"/>
      <c r="G31" s="172"/>
      <c r="H31" s="170"/>
      <c r="I31" s="171"/>
      <c r="J31" s="171"/>
      <c r="K31" s="172"/>
      <c r="L31" s="226"/>
      <c r="M31" s="227"/>
      <c r="N31" s="227"/>
      <c r="O31" s="228"/>
      <c r="P31" s="170"/>
      <c r="Q31" s="171"/>
      <c r="R31" s="171"/>
      <c r="S31" s="172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4">
      <c r="A32" s="127" t="s">
        <v>72</v>
      </c>
      <c r="B32" s="233"/>
      <c r="C32" s="234"/>
      <c r="D32" s="170"/>
      <c r="E32" s="171"/>
      <c r="F32" s="171"/>
      <c r="G32" s="172"/>
      <c r="H32" s="170"/>
      <c r="I32" s="171"/>
      <c r="J32" s="171"/>
      <c r="K32" s="172"/>
      <c r="L32" s="226"/>
      <c r="M32" s="227"/>
      <c r="N32" s="227"/>
      <c r="O32" s="228"/>
      <c r="P32" s="170"/>
      <c r="Q32" s="171"/>
      <c r="R32" s="171"/>
      <c r="S32" s="172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45">
      <c r="A33" s="127" t="s">
        <v>73</v>
      </c>
      <c r="B33" s="233"/>
      <c r="C33" s="234"/>
      <c r="D33" s="170"/>
      <c r="E33" s="171"/>
      <c r="F33" s="171"/>
      <c r="G33" s="172"/>
      <c r="H33" s="170"/>
      <c r="I33" s="171"/>
      <c r="J33" s="171"/>
      <c r="K33" s="172"/>
      <c r="L33" s="229"/>
      <c r="M33" s="230"/>
      <c r="N33" s="230"/>
      <c r="O33" s="231"/>
      <c r="P33" s="170"/>
      <c r="Q33" s="171"/>
      <c r="R33" s="171"/>
      <c r="S33" s="172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4">
      <c r="A34" s="139" t="s">
        <v>74</v>
      </c>
      <c r="B34" s="233"/>
      <c r="C34" s="234"/>
      <c r="D34" s="170"/>
      <c r="E34" s="171"/>
      <c r="F34" s="171"/>
      <c r="G34" s="172"/>
      <c r="H34" s="170"/>
      <c r="I34" s="171"/>
      <c r="J34" s="171"/>
      <c r="K34" s="172"/>
      <c r="L34" s="232" t="s">
        <v>70</v>
      </c>
      <c r="M34" s="233"/>
      <c r="N34" s="233"/>
      <c r="O34" s="234"/>
      <c r="P34" s="170"/>
      <c r="Q34" s="171"/>
      <c r="R34" s="171"/>
      <c r="S34" s="172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45" x14ac:dyDescent="0.4">
      <c r="A35" s="139" t="s">
        <v>75</v>
      </c>
      <c r="B35" s="233"/>
      <c r="C35" s="234"/>
      <c r="D35" s="170"/>
      <c r="E35" s="171"/>
      <c r="F35" s="171"/>
      <c r="G35" s="172"/>
      <c r="H35" s="170"/>
      <c r="I35" s="171"/>
      <c r="J35" s="171"/>
      <c r="K35" s="172"/>
      <c r="L35" s="232"/>
      <c r="M35" s="233"/>
      <c r="N35" s="233"/>
      <c r="O35" s="234"/>
      <c r="P35" s="170"/>
      <c r="Q35" s="171"/>
      <c r="R35" s="171"/>
      <c r="S35" s="172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45" x14ac:dyDescent="0.4">
      <c r="A36" s="140" t="s">
        <v>76</v>
      </c>
      <c r="B36" s="233"/>
      <c r="C36" s="234"/>
      <c r="D36" s="170"/>
      <c r="E36" s="171"/>
      <c r="F36" s="171"/>
      <c r="G36" s="172"/>
      <c r="H36" s="170"/>
      <c r="I36" s="171"/>
      <c r="J36" s="171"/>
      <c r="K36" s="172"/>
      <c r="L36" s="232"/>
      <c r="M36" s="233"/>
      <c r="N36" s="233"/>
      <c r="O36" s="234"/>
      <c r="P36" s="170"/>
      <c r="Q36" s="171"/>
      <c r="R36" s="171"/>
      <c r="S36" s="172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45" x14ac:dyDescent="0.4">
      <c r="A37" s="140" t="s">
        <v>77</v>
      </c>
      <c r="B37" s="233"/>
      <c r="C37" s="234"/>
      <c r="D37" s="170"/>
      <c r="E37" s="171"/>
      <c r="F37" s="171"/>
      <c r="G37" s="172"/>
      <c r="H37" s="170"/>
      <c r="I37" s="171"/>
      <c r="J37" s="171"/>
      <c r="K37" s="172"/>
      <c r="L37" s="232"/>
      <c r="M37" s="233"/>
      <c r="N37" s="233"/>
      <c r="O37" s="234"/>
      <c r="P37" s="170"/>
      <c r="Q37" s="171"/>
      <c r="R37" s="171"/>
      <c r="S37" s="172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5.9" thickBot="1" x14ac:dyDescent="0.45">
      <c r="A38" s="141" t="s">
        <v>78</v>
      </c>
      <c r="B38" s="204"/>
      <c r="C38" s="205"/>
      <c r="D38" s="173"/>
      <c r="E38" s="174"/>
      <c r="F38" s="174"/>
      <c r="G38" s="175"/>
      <c r="H38" s="173"/>
      <c r="I38" s="174"/>
      <c r="J38" s="174"/>
      <c r="K38" s="175"/>
      <c r="L38" s="203"/>
      <c r="M38" s="204"/>
      <c r="N38" s="204"/>
      <c r="O38" s="205"/>
      <c r="P38" s="173"/>
      <c r="Q38" s="174"/>
      <c r="R38" s="174"/>
      <c r="S38" s="175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2.9" thickBot="1" x14ac:dyDescent="0.35">
      <c r="A39" s="5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124</v>
      </c>
      <c r="B40" s="59" t="s">
        <v>125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126</v>
      </c>
      <c r="M40" s="59" t="s">
        <v>127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128</v>
      </c>
      <c r="B41" s="70" t="s">
        <v>129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130</v>
      </c>
      <c r="M41" s="70" t="s">
        <v>131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132</v>
      </c>
      <c r="B42" s="70" t="s">
        <v>133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134</v>
      </c>
      <c r="M42" s="70" t="s">
        <v>135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52</v>
      </c>
      <c r="B43" s="70" t="s">
        <v>136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137</v>
      </c>
      <c r="M43" s="70" t="s">
        <v>138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139</v>
      </c>
      <c r="B44" s="70" t="s">
        <v>140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141</v>
      </c>
      <c r="M44" s="70" t="s">
        <v>142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143</v>
      </c>
      <c r="B45" s="70" t="s">
        <v>144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145</v>
      </c>
      <c r="M45" s="70" t="s">
        <v>146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147</v>
      </c>
      <c r="B46" s="70" t="s">
        <v>148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149</v>
      </c>
      <c r="B47" s="70" t="s">
        <v>150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151</v>
      </c>
      <c r="B48" s="70" t="s">
        <v>152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153</v>
      </c>
      <c r="B49" s="70" t="s">
        <v>154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176</v>
      </c>
      <c r="B50" s="70" t="s">
        <v>179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2.9" thickBot="1" x14ac:dyDescent="0.3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180</v>
      </c>
    </row>
    <row r="2" spans="1:3" ht="15" x14ac:dyDescent="0.3">
      <c r="B2" s="3" t="s">
        <v>181</v>
      </c>
    </row>
    <row r="3" spans="1:3" x14ac:dyDescent="0.3">
      <c r="B3" s="18" t="s">
        <v>9</v>
      </c>
    </row>
    <row r="4" spans="1:3" x14ac:dyDescent="0.3">
      <c r="A4" s="1"/>
      <c r="B4" s="18" t="s">
        <v>96</v>
      </c>
    </row>
    <row r="5" spans="1:3" x14ac:dyDescent="0.3">
      <c r="A5" s="1"/>
      <c r="B5" s="17" t="s">
        <v>182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200</v>
      </c>
      <c r="C6" s="14">
        <v>0.4375</v>
      </c>
    </row>
    <row r="7" spans="1:3" ht="12.9" x14ac:dyDescent="0.35">
      <c r="A7" s="1">
        <f>A6+1</f>
        <v>2</v>
      </c>
      <c r="B7" s="1" t="s">
        <v>183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184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185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186</v>
      </c>
      <c r="C10" s="14">
        <v>0.375</v>
      </c>
    </row>
    <row r="11" spans="1:3" ht="12.9" x14ac:dyDescent="0.35">
      <c r="A11" s="1">
        <f t="shared" si="0"/>
        <v>6</v>
      </c>
      <c r="B11" s="1" t="s">
        <v>187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188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190</v>
      </c>
      <c r="C13" s="14">
        <v>0.4375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189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85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86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92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87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3" activePane="bottomLeft" state="frozen"/>
      <selection pane="bottomLeft" activeCell="G22" sqref="G22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191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192</v>
      </c>
      <c r="C9" s="13" t="s">
        <v>12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194</v>
      </c>
      <c r="C10" s="13" t="s">
        <v>4</v>
      </c>
      <c r="D10" s="8">
        <v>10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155</v>
      </c>
      <c r="C11" s="13" t="s">
        <v>1</v>
      </c>
      <c r="D11" s="8">
        <v>15</v>
      </c>
      <c r="E11" s="11">
        <f t="shared" si="1"/>
        <v>0.46180555555555547</v>
      </c>
      <c r="I11" s="12"/>
      <c r="J11" s="12"/>
    </row>
    <row r="12" spans="1:10" ht="12.9" x14ac:dyDescent="0.35">
      <c r="A12" s="8">
        <f t="shared" si="0"/>
        <v>1.7000000000000006</v>
      </c>
      <c r="B12" s="12" t="s">
        <v>195</v>
      </c>
      <c r="C12" s="13" t="s">
        <v>165</v>
      </c>
      <c r="D12" s="8">
        <v>60</v>
      </c>
      <c r="E12" s="11">
        <f t="shared" si="1"/>
        <v>0.47222222222222215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196</v>
      </c>
      <c r="C13" s="13" t="s">
        <v>1</v>
      </c>
      <c r="D13" s="8">
        <v>10</v>
      </c>
      <c r="E13" s="11">
        <f t="shared" si="1"/>
        <v>0.51388888888888884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C15" s="13"/>
      <c r="D15" s="8"/>
      <c r="E15" s="11"/>
      <c r="G15" s="12"/>
      <c r="H15" s="12"/>
      <c r="I15" s="12"/>
      <c r="J15" s="12"/>
    </row>
    <row r="16" spans="1:10" ht="12.9" x14ac:dyDescent="0.35">
      <c r="A16" s="1">
        <f>Summary!A$7</f>
        <v>2</v>
      </c>
      <c r="B16" s="1" t="str">
        <f>Summary!B$7</f>
        <v>Monday 15-Jan PM2:  Comment Resolution (group)</v>
      </c>
      <c r="E16" s="14">
        <f>Summary!$C$7</f>
        <v>0.66666666666666663</v>
      </c>
    </row>
    <row r="17" spans="1:10" ht="12.9" x14ac:dyDescent="0.35">
      <c r="A17" s="26">
        <f t="shared" ref="A17:A21" si="2">A16+0.1</f>
        <v>2.1</v>
      </c>
      <c r="B17" s="28" t="s">
        <v>60</v>
      </c>
      <c r="C17" s="13" t="s">
        <v>4</v>
      </c>
      <c r="D17" s="8">
        <v>0</v>
      </c>
      <c r="E17" s="11">
        <f t="shared" ref="E17:E25" si="3">E16+TIME(0,D16,0)</f>
        <v>0.66666666666666663</v>
      </c>
    </row>
    <row r="18" spans="1:10" ht="12.9" x14ac:dyDescent="0.35">
      <c r="A18" s="26">
        <f t="shared" si="2"/>
        <v>2.2000000000000002</v>
      </c>
      <c r="B18" s="28" t="s">
        <v>237</v>
      </c>
      <c r="C18" s="13" t="s">
        <v>208</v>
      </c>
      <c r="D18" s="8">
        <v>20</v>
      </c>
      <c r="E18" s="11">
        <f t="shared" si="3"/>
        <v>0.66666666666666663</v>
      </c>
      <c r="G18" t="s">
        <v>225</v>
      </c>
      <c r="H18" s="15" t="s">
        <v>236</v>
      </c>
    </row>
    <row r="19" spans="1:10" ht="12.9" x14ac:dyDescent="0.35">
      <c r="A19" s="26">
        <f t="shared" si="2"/>
        <v>2.3000000000000003</v>
      </c>
      <c r="B19" s="28" t="s">
        <v>238</v>
      </c>
      <c r="C19" s="13" t="s">
        <v>208</v>
      </c>
      <c r="D19" s="8">
        <v>20</v>
      </c>
      <c r="E19" s="11">
        <f t="shared" si="3"/>
        <v>0.68055555555555547</v>
      </c>
      <c r="G19" t="s">
        <v>226</v>
      </c>
      <c r="H19" s="15" t="s">
        <v>235</v>
      </c>
    </row>
    <row r="20" spans="1:10" ht="12.9" x14ac:dyDescent="0.35">
      <c r="A20" s="26">
        <f t="shared" si="2"/>
        <v>2.4000000000000004</v>
      </c>
      <c r="B20" s="28" t="s">
        <v>239</v>
      </c>
      <c r="C20" s="13" t="s">
        <v>208</v>
      </c>
      <c r="D20" s="8">
        <v>20</v>
      </c>
      <c r="E20" s="11">
        <f t="shared" si="3"/>
        <v>0.69444444444444431</v>
      </c>
      <c r="G20" t="s">
        <v>227</v>
      </c>
      <c r="H20" s="15" t="s">
        <v>224</v>
      </c>
    </row>
    <row r="21" spans="1:10" ht="12.9" x14ac:dyDescent="0.35">
      <c r="A21" s="26">
        <f t="shared" si="2"/>
        <v>2.5000000000000004</v>
      </c>
      <c r="B21" s="28" t="s">
        <v>240</v>
      </c>
      <c r="C21" s="13" t="s">
        <v>208</v>
      </c>
      <c r="D21" s="8">
        <v>20</v>
      </c>
      <c r="E21" s="11">
        <f t="shared" si="3"/>
        <v>0.70833333333333315</v>
      </c>
      <c r="G21" t="s">
        <v>228</v>
      </c>
      <c r="H21" s="15" t="s">
        <v>223</v>
      </c>
    </row>
    <row r="22" spans="1:10" ht="12.9" x14ac:dyDescent="0.35">
      <c r="A22" s="26">
        <f t="shared" ref="A22:A24" si="4">A21+0.1</f>
        <v>2.6000000000000005</v>
      </c>
      <c r="B22" s="28" t="s">
        <v>193</v>
      </c>
      <c r="C22" s="13" t="s">
        <v>163</v>
      </c>
      <c r="D22" s="8">
        <v>20</v>
      </c>
      <c r="E22" s="11">
        <f t="shared" si="3"/>
        <v>0.72222222222222199</v>
      </c>
      <c r="G22" s="13"/>
      <c r="H22" s="15"/>
    </row>
    <row r="23" spans="1:10" ht="12.9" x14ac:dyDescent="0.35">
      <c r="A23" s="26">
        <f t="shared" si="4"/>
        <v>2.7000000000000006</v>
      </c>
      <c r="B23" s="28" t="s">
        <v>193</v>
      </c>
      <c r="C23" s="13" t="s">
        <v>163</v>
      </c>
      <c r="D23" s="8">
        <v>20</v>
      </c>
      <c r="E23" s="11">
        <f t="shared" si="3"/>
        <v>0.73611111111111083</v>
      </c>
      <c r="G23" s="13"/>
      <c r="H23" s="15"/>
    </row>
    <row r="24" spans="1:10" ht="12.9" x14ac:dyDescent="0.35">
      <c r="A24" s="26">
        <f t="shared" si="4"/>
        <v>2.8000000000000007</v>
      </c>
      <c r="B24" s="28" t="s">
        <v>2</v>
      </c>
      <c r="C24" s="13" t="s">
        <v>4</v>
      </c>
      <c r="D24" s="8"/>
      <c r="E24" s="11">
        <f t="shared" si="3"/>
        <v>0.74999999999999967</v>
      </c>
      <c r="G24" s="13"/>
      <c r="H24" s="15"/>
    </row>
    <row r="25" spans="1:10" ht="12.9" x14ac:dyDescent="0.35">
      <c r="A25" s="26"/>
      <c r="B25" s="12"/>
      <c r="D25" s="8"/>
      <c r="E25" s="11"/>
      <c r="G25" s="13"/>
      <c r="H25" s="15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79</v>
      </c>
      <c r="C30" s="13"/>
      <c r="D30" s="8"/>
      <c r="G30" s="12"/>
      <c r="H30" s="12"/>
      <c r="I30" s="12"/>
      <c r="J30" s="12"/>
    </row>
    <row r="31" spans="1:10" ht="12.9" x14ac:dyDescent="0.35">
      <c r="B31" s="7" t="s">
        <v>162</v>
      </c>
      <c r="C31" s="15"/>
      <c r="D31" s="8"/>
      <c r="G31" s="12"/>
      <c r="H31" s="15"/>
      <c r="I31" s="12"/>
      <c r="J31" s="12"/>
    </row>
    <row r="32" spans="1:10" ht="12.9" x14ac:dyDescent="0.35">
      <c r="B32" s="7" t="s">
        <v>84</v>
      </c>
      <c r="C32" s="15"/>
      <c r="D32" s="8"/>
      <c r="G32" s="12"/>
      <c r="H32" s="15"/>
      <c r="I32" s="12"/>
      <c r="J32" s="12"/>
    </row>
    <row r="33" spans="2:10" ht="12.9" x14ac:dyDescent="0.35">
      <c r="B33" s="32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4"/>
    </row>
    <row r="42" spans="2:10" x14ac:dyDescent="0.3">
      <c r="B42" s="15"/>
    </row>
  </sheetData>
  <sheetProtection selectLockedCells="1" selectUnlockedCells="1"/>
  <hyperlinks>
    <hyperlink ref="H21" r:id="rId1" xr:uid="{2FBC3E44-6850-439C-A514-DB776D4B9D92}"/>
    <hyperlink ref="H20" r:id="rId2" xr:uid="{AA5B0387-5F34-4825-BB5D-9ABBFFD6AD4F}"/>
    <hyperlink ref="H19" r:id="rId3" xr:uid="{FEF8A235-1812-49A3-ABDB-05465998B685}"/>
    <hyperlink ref="H18" r:id="rId4" xr:uid="{306F11D5-14BE-4C61-AD0A-2C4FA626522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tabSelected="1" zoomScale="110" zoomScaleNormal="110" workbookViewId="0">
      <pane ySplit="2" topLeftCell="A3" activePane="bottomLeft" state="frozen"/>
      <selection pane="bottomLeft" activeCell="G10" sqref="G10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x14ac:dyDescent="0.3">
      <c r="B3" s="18" t="s">
        <v>9</v>
      </c>
    </row>
    <row r="5" spans="1:8" ht="12.9" x14ac:dyDescent="0.3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ht="12.9" x14ac:dyDescent="0.35">
      <c r="A6" s="26">
        <f t="shared" ref="A6:A12" si="0">A5+0.1</f>
        <v>3.1</v>
      </c>
      <c r="B6" s="28" t="s">
        <v>60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ht="12.9" x14ac:dyDescent="0.35">
      <c r="A7" s="26">
        <f t="shared" si="0"/>
        <v>3.2</v>
      </c>
      <c r="B7" s="12" t="s">
        <v>222</v>
      </c>
      <c r="C7" s="13" t="s">
        <v>208</v>
      </c>
      <c r="D7" s="8">
        <v>20</v>
      </c>
      <c r="E7" s="11">
        <f t="shared" si="1"/>
        <v>0.33333333333333331</v>
      </c>
      <c r="G7" t="s">
        <v>229</v>
      </c>
    </row>
    <row r="8" spans="1:8" ht="12.9" x14ac:dyDescent="0.35">
      <c r="A8" s="26">
        <f t="shared" si="0"/>
        <v>3.3000000000000003</v>
      </c>
      <c r="B8" s="12" t="s">
        <v>214</v>
      </c>
      <c r="C8" s="13" t="s">
        <v>213</v>
      </c>
      <c r="D8" s="8">
        <v>20</v>
      </c>
      <c r="E8" s="11">
        <f t="shared" si="1"/>
        <v>0.34722222222222221</v>
      </c>
      <c r="G8" t="s">
        <v>230</v>
      </c>
      <c r="H8" s="15" t="s">
        <v>221</v>
      </c>
    </row>
    <row r="9" spans="1:8" ht="12.9" x14ac:dyDescent="0.35">
      <c r="A9" s="26">
        <f t="shared" si="0"/>
        <v>3.4000000000000004</v>
      </c>
      <c r="B9" s="12" t="s">
        <v>215</v>
      </c>
      <c r="C9" s="13" t="s">
        <v>213</v>
      </c>
      <c r="D9" s="8">
        <v>20</v>
      </c>
      <c r="E9" s="11">
        <f t="shared" si="1"/>
        <v>0.3611111111111111</v>
      </c>
      <c r="G9" t="s">
        <v>231</v>
      </c>
      <c r="H9" s="15" t="s">
        <v>219</v>
      </c>
    </row>
    <row r="10" spans="1:8" ht="12.9" x14ac:dyDescent="0.35">
      <c r="A10" s="26">
        <f t="shared" si="0"/>
        <v>3.5000000000000004</v>
      </c>
      <c r="B10" s="12" t="s">
        <v>193</v>
      </c>
      <c r="C10" s="13" t="s">
        <v>163</v>
      </c>
      <c r="D10" s="8">
        <v>30</v>
      </c>
      <c r="E10" s="11">
        <f t="shared" si="1"/>
        <v>0.375</v>
      </c>
    </row>
    <row r="11" spans="1:8" ht="12.9" x14ac:dyDescent="0.35">
      <c r="A11" s="26">
        <f t="shared" si="0"/>
        <v>3.6000000000000005</v>
      </c>
      <c r="B11" s="12" t="s">
        <v>193</v>
      </c>
      <c r="C11" s="13" t="s">
        <v>163</v>
      </c>
      <c r="D11" s="8">
        <v>30</v>
      </c>
      <c r="E11" s="11">
        <f t="shared" si="1"/>
        <v>0.39583333333333331</v>
      </c>
    </row>
    <row r="12" spans="1:8" ht="12.9" x14ac:dyDescent="0.35">
      <c r="A12" s="26">
        <f t="shared" si="0"/>
        <v>3.7000000000000006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ht="12.9" x14ac:dyDescent="0.35">
      <c r="A13" s="1"/>
      <c r="B13" s="12"/>
      <c r="C13" s="13"/>
      <c r="D13" s="8"/>
      <c r="E13" s="11"/>
    </row>
    <row r="14" spans="1:8" ht="12.9" x14ac:dyDescent="0.3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ht="12.9" x14ac:dyDescent="0.35">
      <c r="A15" s="1">
        <f>A14+0.1</f>
        <v>4.0999999999999996</v>
      </c>
      <c r="B15" s="28" t="s">
        <v>60</v>
      </c>
      <c r="C15" s="13" t="s">
        <v>4</v>
      </c>
      <c r="D15" s="8">
        <v>0</v>
      </c>
      <c r="E15" s="11">
        <f t="shared" ref="E15:E21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167</v>
      </c>
      <c r="C16" s="13" t="s">
        <v>1</v>
      </c>
      <c r="D16" s="8">
        <v>30</v>
      </c>
      <c r="E16" s="11">
        <f t="shared" si="2"/>
        <v>0.66666666666666663</v>
      </c>
      <c r="G16" s="13"/>
      <c r="H16" s="15"/>
    </row>
    <row r="17" spans="1:8" ht="12.9" x14ac:dyDescent="0.35">
      <c r="A17" s="1">
        <f>A16+0.1</f>
        <v>4.2999999999999989</v>
      </c>
      <c r="B17" s="12" t="s">
        <v>167</v>
      </c>
      <c r="C17" s="13" t="s">
        <v>1</v>
      </c>
      <c r="D17" s="8">
        <v>30</v>
      </c>
      <c r="E17" s="11">
        <f t="shared" si="2"/>
        <v>0.6875</v>
      </c>
      <c r="G17" s="13"/>
      <c r="H17" s="15"/>
    </row>
    <row r="18" spans="1:8" ht="12.9" x14ac:dyDescent="0.35">
      <c r="A18" s="1">
        <f>A17+0.1</f>
        <v>4.3999999999999986</v>
      </c>
      <c r="B18" s="12" t="s">
        <v>216</v>
      </c>
      <c r="C18" s="13" t="s">
        <v>213</v>
      </c>
      <c r="D18" s="8">
        <v>20</v>
      </c>
      <c r="E18" s="11">
        <f t="shared" si="2"/>
        <v>0.70833333333333337</v>
      </c>
      <c r="G18" t="s">
        <v>232</v>
      </c>
      <c r="H18" s="15"/>
    </row>
    <row r="19" spans="1:8" ht="12.9" x14ac:dyDescent="0.35">
      <c r="A19" s="1">
        <f>A18+0.1</f>
        <v>4.4999999999999982</v>
      </c>
      <c r="B19" s="12" t="s">
        <v>217</v>
      </c>
      <c r="C19" s="13" t="s">
        <v>213</v>
      </c>
      <c r="D19" s="8">
        <v>20</v>
      </c>
      <c r="E19" s="11">
        <f t="shared" si="2"/>
        <v>0.72222222222222221</v>
      </c>
      <c r="G19" t="s">
        <v>233</v>
      </c>
      <c r="H19"/>
    </row>
    <row r="20" spans="1:8" ht="12.9" x14ac:dyDescent="0.35">
      <c r="A20" s="1">
        <f>A18+0.1</f>
        <v>4.4999999999999982</v>
      </c>
      <c r="B20" s="12" t="s">
        <v>218</v>
      </c>
      <c r="C20" s="13" t="s">
        <v>213</v>
      </c>
      <c r="D20" s="8">
        <v>20</v>
      </c>
      <c r="E20" s="11">
        <f t="shared" si="2"/>
        <v>0.73611111111111105</v>
      </c>
      <c r="G20" t="s">
        <v>234</v>
      </c>
      <c r="H20"/>
    </row>
    <row r="21" spans="1:8" ht="12.9" x14ac:dyDescent="0.35">
      <c r="A21" s="1">
        <f>A19+0.1</f>
        <v>4.5999999999999979</v>
      </c>
      <c r="B21" s="12" t="s">
        <v>2</v>
      </c>
      <c r="E21" s="11">
        <f t="shared" si="2"/>
        <v>0.74999999999999989</v>
      </c>
    </row>
    <row r="26" spans="1:8" ht="12.9" x14ac:dyDescent="0.35">
      <c r="G26" s="13"/>
      <c r="H26" s="15"/>
    </row>
    <row r="27" spans="1:8" ht="12.9" x14ac:dyDescent="0.35">
      <c r="G27" s="13"/>
      <c r="H27" s="15"/>
    </row>
  </sheetData>
  <sheetProtection selectLockedCells="1" selectUnlockedCells="1"/>
  <hyperlinks>
    <hyperlink ref="H8" r:id="rId1" xr:uid="{F05A65EC-C489-41A2-835F-F1471DADEF5B}"/>
    <hyperlink ref="H9" r:id="rId2" xr:uid="{6ABFCB95-1AE1-4783-A663-73AD7E4319B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D27" sqref="D2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60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166</v>
      </c>
      <c r="C7" s="13" t="s">
        <v>157</v>
      </c>
      <c r="D7" s="8">
        <v>10</v>
      </c>
      <c r="E7" s="11">
        <f t="shared" si="1"/>
        <v>0.375</v>
      </c>
    </row>
    <row r="8" spans="1:8" ht="12.9" x14ac:dyDescent="0.35">
      <c r="A8" s="8">
        <f t="shared" si="0"/>
        <v>5.2999999999999989</v>
      </c>
      <c r="B8" s="12" t="s">
        <v>193</v>
      </c>
      <c r="C8" s="13" t="s">
        <v>163</v>
      </c>
      <c r="D8" s="8">
        <v>30</v>
      </c>
      <c r="E8" s="11">
        <f t="shared" si="1"/>
        <v>0.38194444444444442</v>
      </c>
      <c r="H8" s="15"/>
    </row>
    <row r="9" spans="1:8" ht="12.9" x14ac:dyDescent="0.35">
      <c r="A9" s="8">
        <f t="shared" si="0"/>
        <v>5.3999999999999986</v>
      </c>
      <c r="B9" s="12" t="s">
        <v>193</v>
      </c>
      <c r="C9" s="13" t="s">
        <v>163</v>
      </c>
      <c r="D9" s="8">
        <v>20</v>
      </c>
      <c r="E9" s="11">
        <f t="shared" si="1"/>
        <v>0.40277777777777773</v>
      </c>
      <c r="H9" s="15"/>
    </row>
    <row r="10" spans="1:8" ht="12.9" x14ac:dyDescent="0.3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ht="12.9" x14ac:dyDescent="0.35">
      <c r="A11" s="102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60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167</v>
      </c>
      <c r="C14" s="13" t="s">
        <v>1</v>
      </c>
      <c r="D14" s="8">
        <v>50</v>
      </c>
      <c r="E14" s="11">
        <f t="shared" si="3"/>
        <v>0.66666666666666663</v>
      </c>
      <c r="H14" s="15"/>
    </row>
    <row r="15" spans="1:8" ht="12.9" x14ac:dyDescent="0.35">
      <c r="A15" s="8">
        <f t="shared" si="2"/>
        <v>6.2999999999999989</v>
      </c>
      <c r="B15" s="12" t="s">
        <v>167</v>
      </c>
      <c r="C15" s="13" t="s">
        <v>1</v>
      </c>
      <c r="D15" s="8">
        <v>30</v>
      </c>
      <c r="E15" s="11">
        <f t="shared" si="3"/>
        <v>0.70138888888888884</v>
      </c>
    </row>
    <row r="16" spans="1:8" ht="12.9" x14ac:dyDescent="0.35">
      <c r="A16" s="8">
        <f t="shared" si="2"/>
        <v>6.3999999999999986</v>
      </c>
      <c r="B16" s="12" t="s">
        <v>193</v>
      </c>
      <c r="C16" s="13" t="s">
        <v>163</v>
      </c>
      <c r="D16" s="8">
        <v>30</v>
      </c>
      <c r="E16" s="11">
        <f t="shared" si="3"/>
        <v>0.72222222222222221</v>
      </c>
    </row>
    <row r="17" spans="1:8" ht="12.9" x14ac:dyDescent="0.35">
      <c r="A17" s="8">
        <f t="shared" si="2"/>
        <v>6.4999999999999982</v>
      </c>
      <c r="B17" s="12" t="s">
        <v>193</v>
      </c>
      <c r="C17" s="13" t="s">
        <v>163</v>
      </c>
      <c r="D17" s="29">
        <v>10</v>
      </c>
      <c r="E17" s="11">
        <f t="shared" si="3"/>
        <v>0.74305555555555558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</v>
      </c>
      <c r="H18" s="15"/>
    </row>
    <row r="23" spans="1:8" x14ac:dyDescent="0.3">
      <c r="B23" s="15"/>
    </row>
    <row r="24" spans="1:8" x14ac:dyDescent="0.3">
      <c r="B24" s="7" t="s">
        <v>94</v>
      </c>
    </row>
    <row r="25" spans="1:8" x14ac:dyDescent="0.3">
      <c r="B25" s="15"/>
    </row>
    <row r="26" spans="1:8" x14ac:dyDescent="0.3">
      <c r="B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8" sqref="G8:H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61</v>
      </c>
      <c r="H2" s="7" t="s">
        <v>80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ht="12.9" x14ac:dyDescent="0.35">
      <c r="A5" s="8">
        <f t="shared" ref="A5:A13" si="0">A4+0.1</f>
        <v>7.1</v>
      </c>
      <c r="B5" s="19" t="s">
        <v>60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ht="12.9" x14ac:dyDescent="0.35">
      <c r="A6" s="8">
        <f t="shared" si="0"/>
        <v>7.1999999999999993</v>
      </c>
      <c r="B6" s="12" t="s">
        <v>166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ht="12.9" x14ac:dyDescent="0.35">
      <c r="A7" s="8">
        <f t="shared" si="0"/>
        <v>7.2999999999999989</v>
      </c>
      <c r="B7" s="12" t="s">
        <v>197</v>
      </c>
      <c r="C7" s="13" t="s">
        <v>163</v>
      </c>
      <c r="D7" s="8">
        <v>10</v>
      </c>
      <c r="E7" s="11">
        <f t="shared" si="1"/>
        <v>0.34027777777777773</v>
      </c>
      <c r="G7" s="13"/>
      <c r="H7" s="7"/>
    </row>
    <row r="8" spans="1:8" customFormat="1" ht="12.9" x14ac:dyDescent="0.35">
      <c r="A8" s="8">
        <f t="shared" si="0"/>
        <v>7.3999999999999986</v>
      </c>
      <c r="B8" s="12" t="s">
        <v>198</v>
      </c>
      <c r="C8" s="13" t="s">
        <v>163</v>
      </c>
      <c r="D8" s="29">
        <v>30</v>
      </c>
      <c r="E8" s="11">
        <f t="shared" si="1"/>
        <v>0.34722222222222215</v>
      </c>
      <c r="G8" s="13"/>
      <c r="H8" s="15"/>
    </row>
    <row r="9" spans="1:8" customFormat="1" ht="12.9" x14ac:dyDescent="0.35">
      <c r="A9" s="8">
        <f>A7+0.1</f>
        <v>7.3999999999999986</v>
      </c>
      <c r="B9" s="12" t="s">
        <v>199</v>
      </c>
      <c r="C9" s="13" t="s">
        <v>163</v>
      </c>
      <c r="D9" s="8">
        <v>10</v>
      </c>
      <c r="E9" s="11">
        <f t="shared" si="1"/>
        <v>0.36805555555555547</v>
      </c>
      <c r="G9" s="13"/>
      <c r="H9" s="15"/>
    </row>
    <row r="10" spans="1:8" ht="12.9" x14ac:dyDescent="0.35">
      <c r="A10" s="8">
        <f t="shared" si="0"/>
        <v>7.4999999999999982</v>
      </c>
      <c r="B10" s="12" t="s">
        <v>159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1">
        <f>E10+TIME(0,D10,0)</f>
        <v>0.38194444444444431</v>
      </c>
      <c r="G12" s="13"/>
    </row>
    <row r="13" spans="1:8" ht="12.9" x14ac:dyDescent="0.35">
      <c r="A13" s="8">
        <f t="shared" si="0"/>
        <v>8.1</v>
      </c>
      <c r="B13" s="12" t="s">
        <v>102</v>
      </c>
      <c r="C13" s="13" t="s">
        <v>1</v>
      </c>
      <c r="D13" s="21">
        <v>10</v>
      </c>
      <c r="E13" s="11">
        <f t="shared" si="1"/>
        <v>0.38194444444444431</v>
      </c>
      <c r="G13" s="13"/>
    </row>
    <row r="14" spans="1:8" ht="12.9" x14ac:dyDescent="0.35">
      <c r="A14" s="8">
        <f t="shared" ref="A14:A18" si="2">A13+0.1</f>
        <v>8.1999999999999993</v>
      </c>
      <c r="B14" s="12" t="s">
        <v>164</v>
      </c>
      <c r="C14" s="20" t="s">
        <v>4</v>
      </c>
      <c r="D14" s="21">
        <v>10</v>
      </c>
      <c r="E14" s="11">
        <f t="shared" si="1"/>
        <v>0.38888888888888873</v>
      </c>
      <c r="G14" s="13"/>
    </row>
    <row r="15" spans="1:8" ht="12.9" x14ac:dyDescent="0.35">
      <c r="A15" s="8">
        <f t="shared" si="2"/>
        <v>8.2999999999999989</v>
      </c>
      <c r="B15" s="12" t="s">
        <v>156</v>
      </c>
      <c r="C15" s="13" t="s">
        <v>4</v>
      </c>
      <c r="D15" s="21">
        <v>10</v>
      </c>
      <c r="E15" s="11">
        <f t="shared" si="1"/>
        <v>0.39583333333333315</v>
      </c>
      <c r="G15" s="13"/>
    </row>
    <row r="16" spans="1:8" ht="12.9" x14ac:dyDescent="0.35">
      <c r="A16" s="8">
        <f t="shared" si="2"/>
        <v>8.3999999999999986</v>
      </c>
      <c r="B16" s="12" t="s">
        <v>24</v>
      </c>
      <c r="C16" s="13" t="s">
        <v>1</v>
      </c>
      <c r="D16" s="8">
        <v>10</v>
      </c>
      <c r="E16" s="11">
        <f t="shared" si="1"/>
        <v>0.40277777777777757</v>
      </c>
    </row>
    <row r="17" spans="1:8" ht="12.9" x14ac:dyDescent="0.35">
      <c r="A17" s="8">
        <f t="shared" si="2"/>
        <v>8.4999999999999982</v>
      </c>
      <c r="B17" s="12" t="s">
        <v>10</v>
      </c>
      <c r="C17" s="20" t="s">
        <v>4</v>
      </c>
      <c r="D17" s="21">
        <v>10</v>
      </c>
      <c r="E17" s="11">
        <f t="shared" si="1"/>
        <v>0.40972222222222199</v>
      </c>
      <c r="G17" s="13"/>
      <c r="H17" s="15"/>
    </row>
    <row r="18" spans="1:8" ht="12.9" x14ac:dyDescent="0.3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0.41666666666666641</v>
      </c>
      <c r="G18" s="13"/>
    </row>
    <row r="19" spans="1:8" ht="12.9" x14ac:dyDescent="0.35">
      <c r="G19" s="13"/>
    </row>
    <row r="20" spans="1:8" ht="12.9" x14ac:dyDescent="0.35">
      <c r="A20" s="8"/>
    </row>
    <row r="21" spans="1:8" ht="12.9" x14ac:dyDescent="0.3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ht="12.9" x14ac:dyDescent="0.35">
      <c r="A22" s="8"/>
    </row>
    <row r="23" spans="1:8" ht="12.9" x14ac:dyDescent="0.35">
      <c r="A23" s="8"/>
      <c r="B23" s="7" t="s">
        <v>158</v>
      </c>
    </row>
    <row r="24" spans="1:8" ht="12.9" x14ac:dyDescent="0.35">
      <c r="B24" s="7" t="s">
        <v>160</v>
      </c>
      <c r="G24" s="13"/>
      <c r="H24" s="15"/>
    </row>
    <row r="25" spans="1:8" x14ac:dyDescent="0.3">
      <c r="D25"/>
    </row>
    <row r="27" spans="1:8" ht="12.9" x14ac:dyDescent="0.35">
      <c r="G27" s="13"/>
      <c r="H27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N15" sqref="N15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97</v>
      </c>
      <c r="C1" t="s">
        <v>98</v>
      </c>
      <c r="D1" t="s">
        <v>99</v>
      </c>
      <c r="E1" t="s">
        <v>100</v>
      </c>
      <c r="G1" s="35"/>
      <c r="H1" s="295" t="s">
        <v>108</v>
      </c>
      <c r="I1" s="294"/>
      <c r="J1" s="293" t="s">
        <v>109</v>
      </c>
      <c r="K1" s="294"/>
      <c r="L1" s="293" t="s">
        <v>110</v>
      </c>
      <c r="M1" s="294"/>
      <c r="N1" s="295" t="s">
        <v>111</v>
      </c>
      <c r="O1" s="295"/>
    </row>
    <row r="2" spans="1:15" x14ac:dyDescent="0.3">
      <c r="A2">
        <v>1</v>
      </c>
      <c r="G2" s="35"/>
      <c r="H2" s="36" t="s">
        <v>112</v>
      </c>
      <c r="I2" s="42" t="s">
        <v>117</v>
      </c>
      <c r="J2" s="47" t="s">
        <v>112</v>
      </c>
      <c r="K2" s="42" t="s">
        <v>117</v>
      </c>
      <c r="L2" s="47" t="s">
        <v>112</v>
      </c>
      <c r="M2" s="42" t="s">
        <v>117</v>
      </c>
      <c r="N2" s="36" t="s">
        <v>112</v>
      </c>
      <c r="O2" s="42" t="s">
        <v>117</v>
      </c>
    </row>
    <row r="3" spans="1:15" ht="12.9" customHeight="1" x14ac:dyDescent="0.3">
      <c r="A3">
        <f>A2+1</f>
        <v>2</v>
      </c>
      <c r="G3" s="297" t="s">
        <v>104</v>
      </c>
      <c r="H3" s="101" t="s">
        <v>113</v>
      </c>
      <c r="I3" s="43" t="s">
        <v>113</v>
      </c>
      <c r="J3" s="48" t="s">
        <v>113</v>
      </c>
      <c r="K3" s="43" t="s">
        <v>113</v>
      </c>
      <c r="L3" s="50" t="s">
        <v>114</v>
      </c>
      <c r="M3" s="45" t="s">
        <v>114</v>
      </c>
      <c r="N3" s="48" t="s">
        <v>113</v>
      </c>
      <c r="O3" s="40" t="s">
        <v>113</v>
      </c>
    </row>
    <row r="4" spans="1:15" ht="12.9" customHeight="1" x14ac:dyDescent="0.3">
      <c r="A4">
        <f t="shared" ref="A4:A24" si="0">A3+1</f>
        <v>3</v>
      </c>
      <c r="G4" s="297"/>
      <c r="H4" s="39" t="s">
        <v>113</v>
      </c>
      <c r="I4" s="54" t="s">
        <v>113</v>
      </c>
      <c r="J4" s="49" t="s">
        <v>113</v>
      </c>
      <c r="K4" s="54" t="s">
        <v>113</v>
      </c>
      <c r="L4" s="49" t="s">
        <v>113</v>
      </c>
      <c r="M4" s="54" t="s">
        <v>113</v>
      </c>
      <c r="N4" s="49" t="s">
        <v>113</v>
      </c>
      <c r="O4" s="41" t="s">
        <v>113</v>
      </c>
    </row>
    <row r="5" spans="1:15" ht="12.45" customHeight="1" x14ac:dyDescent="0.3">
      <c r="A5">
        <f t="shared" si="0"/>
        <v>4</v>
      </c>
      <c r="G5" s="296" t="s">
        <v>105</v>
      </c>
      <c r="H5" s="101" t="s">
        <v>113</v>
      </c>
      <c r="I5" s="51" t="s">
        <v>113</v>
      </c>
      <c r="J5" s="48" t="s">
        <v>113</v>
      </c>
      <c r="K5" s="45" t="s">
        <v>114</v>
      </c>
      <c r="L5" s="37" t="s">
        <v>113</v>
      </c>
      <c r="M5" s="53" t="s">
        <v>113</v>
      </c>
      <c r="N5" s="39" t="s">
        <v>113</v>
      </c>
      <c r="O5" s="40" t="s">
        <v>113</v>
      </c>
    </row>
    <row r="6" spans="1:15" ht="12.9" customHeight="1" x14ac:dyDescent="0.3">
      <c r="A6">
        <f t="shared" si="0"/>
        <v>5</v>
      </c>
      <c r="G6" s="297"/>
      <c r="H6" s="39" t="s">
        <v>113</v>
      </c>
      <c r="I6" s="51" t="s">
        <v>113</v>
      </c>
      <c r="J6" s="49" t="s">
        <v>113</v>
      </c>
      <c r="K6" s="46" t="s">
        <v>114</v>
      </c>
      <c r="L6" s="39" t="s">
        <v>113</v>
      </c>
      <c r="M6" s="54" t="s">
        <v>113</v>
      </c>
      <c r="N6" s="39" t="s">
        <v>113</v>
      </c>
      <c r="O6" s="41" t="s">
        <v>113</v>
      </c>
    </row>
    <row r="7" spans="1:15" x14ac:dyDescent="0.3">
      <c r="A7">
        <f t="shared" si="0"/>
        <v>6</v>
      </c>
      <c r="C7" s="34"/>
      <c r="G7" s="297" t="s">
        <v>106</v>
      </c>
      <c r="H7" s="101" t="s">
        <v>113</v>
      </c>
      <c r="I7" s="45" t="s">
        <v>114</v>
      </c>
      <c r="J7" s="48" t="s">
        <v>113</v>
      </c>
      <c r="K7" s="45" t="s">
        <v>114</v>
      </c>
      <c r="L7" s="48" t="s">
        <v>113</v>
      </c>
      <c r="M7" s="40" t="s">
        <v>113</v>
      </c>
      <c r="N7" s="37" t="s">
        <v>113</v>
      </c>
      <c r="O7" s="40" t="s">
        <v>113</v>
      </c>
    </row>
    <row r="8" spans="1:15" x14ac:dyDescent="0.3">
      <c r="A8">
        <f t="shared" si="0"/>
        <v>7</v>
      </c>
      <c r="G8" s="298"/>
      <c r="H8" s="49" t="s">
        <v>113</v>
      </c>
      <c r="I8" s="46" t="s">
        <v>114</v>
      </c>
      <c r="J8" s="49" t="s">
        <v>113</v>
      </c>
      <c r="K8" s="46" t="s">
        <v>114</v>
      </c>
      <c r="L8" s="49" t="s">
        <v>113</v>
      </c>
      <c r="M8" s="41" t="s">
        <v>113</v>
      </c>
      <c r="N8" s="38" t="s">
        <v>113</v>
      </c>
      <c r="O8" s="41" t="s">
        <v>113</v>
      </c>
    </row>
    <row r="9" spans="1:15" ht="12.9" customHeight="1" x14ac:dyDescent="0.3">
      <c r="A9">
        <f>A8+1</f>
        <v>8</v>
      </c>
      <c r="G9" s="297" t="s">
        <v>107</v>
      </c>
      <c r="H9" s="39" t="s">
        <v>113</v>
      </c>
      <c r="I9" s="51" t="s">
        <v>113</v>
      </c>
      <c r="J9" s="50" t="s">
        <v>114</v>
      </c>
      <c r="K9" s="45" t="s">
        <v>114</v>
      </c>
      <c r="L9" s="50" t="s">
        <v>114</v>
      </c>
      <c r="M9" s="45" t="s">
        <v>114</v>
      </c>
      <c r="N9" s="37" t="s">
        <v>113</v>
      </c>
      <c r="O9" s="40" t="s">
        <v>113</v>
      </c>
    </row>
    <row r="10" spans="1:15" ht="12.45" customHeight="1" x14ac:dyDescent="0.3">
      <c r="A10">
        <f t="shared" si="0"/>
        <v>9</v>
      </c>
      <c r="G10" s="297"/>
      <c r="H10" s="52" t="s">
        <v>113</v>
      </c>
      <c r="I10" s="44" t="s">
        <v>113</v>
      </c>
      <c r="J10" s="52" t="s">
        <v>113</v>
      </c>
      <c r="K10" s="44" t="s">
        <v>113</v>
      </c>
      <c r="L10" s="52" t="s">
        <v>113</v>
      </c>
      <c r="M10" s="41" t="s">
        <v>113</v>
      </c>
      <c r="N10" s="38" t="s">
        <v>113</v>
      </c>
      <c r="O10" s="41" t="s">
        <v>113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101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29"/>
  <sheetViews>
    <sheetView topLeftCell="A5" workbookViewId="0">
      <selection activeCell="D13" sqref="D13"/>
    </sheetView>
  </sheetViews>
  <sheetFormatPr defaultRowHeight="12.45" x14ac:dyDescent="0.3"/>
  <cols>
    <col min="1" max="1" width="53.07421875" customWidth="1"/>
    <col min="2" max="2" width="17.921875" customWidth="1"/>
    <col min="5" max="5" width="15.07421875" customWidth="1"/>
    <col min="6" max="6" width="10.765625" customWidth="1"/>
    <col min="7" max="7" width="21.84375" customWidth="1"/>
    <col min="8" max="8" width="16.15234375" customWidth="1"/>
    <col min="22" max="22" width="14.07421875" customWidth="1"/>
  </cols>
  <sheetData>
    <row r="1" spans="1:23" x14ac:dyDescent="0.3">
      <c r="A1" t="s">
        <v>202</v>
      </c>
      <c r="B1" t="s">
        <v>201</v>
      </c>
      <c r="C1" t="s">
        <v>204</v>
      </c>
      <c r="D1" t="s">
        <v>205</v>
      </c>
      <c r="E1" t="s">
        <v>206</v>
      </c>
      <c r="F1" t="s">
        <v>207</v>
      </c>
      <c r="G1" t="s">
        <v>168</v>
      </c>
      <c r="H1" t="s">
        <v>203</v>
      </c>
    </row>
    <row r="2" spans="1:23" ht="12.9" x14ac:dyDescent="0.35">
      <c r="A2" t="s">
        <v>209</v>
      </c>
      <c r="B2" t="s">
        <v>208</v>
      </c>
      <c r="D2" s="299">
        <v>45302</v>
      </c>
      <c r="F2">
        <v>32</v>
      </c>
      <c r="G2" t="s">
        <v>225</v>
      </c>
      <c r="H2" s="15" t="s">
        <v>236</v>
      </c>
      <c r="I2" s="15"/>
      <c r="L2" s="13"/>
      <c r="V2" s="7"/>
    </row>
    <row r="3" spans="1:23" ht="12.9" x14ac:dyDescent="0.35">
      <c r="A3" t="s">
        <v>210</v>
      </c>
      <c r="B3" t="s">
        <v>208</v>
      </c>
      <c r="D3" s="299">
        <v>45302</v>
      </c>
      <c r="G3" t="s">
        <v>226</v>
      </c>
      <c r="H3" s="15" t="s">
        <v>235</v>
      </c>
      <c r="I3" s="15"/>
      <c r="L3" s="13"/>
      <c r="V3" s="7"/>
      <c r="W3" s="15"/>
    </row>
    <row r="4" spans="1:23" ht="12.9" x14ac:dyDescent="0.35">
      <c r="A4" s="34" t="s">
        <v>211</v>
      </c>
      <c r="B4" t="s">
        <v>208</v>
      </c>
      <c r="D4" s="299">
        <v>45302</v>
      </c>
      <c r="G4" t="s">
        <v>227</v>
      </c>
      <c r="H4" s="15" t="s">
        <v>224</v>
      </c>
      <c r="I4" s="15"/>
      <c r="L4" s="13"/>
      <c r="V4" s="7"/>
    </row>
    <row r="5" spans="1:23" ht="12.9" x14ac:dyDescent="0.35">
      <c r="A5" t="s">
        <v>212</v>
      </c>
      <c r="B5" t="s">
        <v>208</v>
      </c>
      <c r="D5" s="299">
        <v>45302</v>
      </c>
      <c r="G5" t="s">
        <v>228</v>
      </c>
      <c r="H5" s="15" t="s">
        <v>223</v>
      </c>
      <c r="I5" s="15"/>
      <c r="L5" s="13"/>
      <c r="V5" s="7"/>
    </row>
    <row r="6" spans="1:23" ht="12.9" x14ac:dyDescent="0.35">
      <c r="A6" t="s">
        <v>222</v>
      </c>
      <c r="B6" t="s">
        <v>208</v>
      </c>
      <c r="D6" s="299">
        <v>45302</v>
      </c>
      <c r="G6" t="s">
        <v>229</v>
      </c>
      <c r="H6" t="s">
        <v>220</v>
      </c>
      <c r="I6" s="15"/>
      <c r="L6" s="13"/>
      <c r="M6" s="15"/>
      <c r="V6" s="7"/>
    </row>
    <row r="7" spans="1:23" ht="12.9" x14ac:dyDescent="0.35">
      <c r="A7" t="s">
        <v>214</v>
      </c>
      <c r="B7" t="s">
        <v>213</v>
      </c>
      <c r="D7" s="299">
        <v>45303</v>
      </c>
      <c r="E7">
        <v>1</v>
      </c>
      <c r="F7">
        <v>21</v>
      </c>
      <c r="G7" t="s">
        <v>230</v>
      </c>
      <c r="H7" s="15" t="s">
        <v>221</v>
      </c>
      <c r="I7" s="15"/>
      <c r="L7" s="13"/>
      <c r="M7" s="15"/>
      <c r="V7" s="97"/>
    </row>
    <row r="8" spans="1:23" x14ac:dyDescent="0.3">
      <c r="A8" t="s">
        <v>215</v>
      </c>
      <c r="B8" t="s">
        <v>213</v>
      </c>
      <c r="D8" s="299">
        <v>45303</v>
      </c>
      <c r="E8">
        <v>1</v>
      </c>
      <c r="F8">
        <v>1</v>
      </c>
      <c r="G8" t="s">
        <v>231</v>
      </c>
      <c r="H8" s="15" t="s">
        <v>219</v>
      </c>
      <c r="I8" s="15"/>
      <c r="L8" s="7"/>
      <c r="M8" s="7"/>
      <c r="V8" s="7"/>
    </row>
    <row r="9" spans="1:23" ht="12.9" x14ac:dyDescent="0.35">
      <c r="A9" t="s">
        <v>216</v>
      </c>
      <c r="B9" t="s">
        <v>213</v>
      </c>
      <c r="D9" s="299">
        <v>45303</v>
      </c>
      <c r="E9">
        <v>2</v>
      </c>
      <c r="F9">
        <v>2</v>
      </c>
      <c r="G9" t="s">
        <v>232</v>
      </c>
      <c r="H9" t="s">
        <v>220</v>
      </c>
      <c r="I9" s="15"/>
      <c r="L9" s="13"/>
      <c r="M9" s="7"/>
      <c r="V9" s="7"/>
    </row>
    <row r="10" spans="1:23" ht="12.9" x14ac:dyDescent="0.35">
      <c r="A10" t="s">
        <v>217</v>
      </c>
      <c r="B10" t="s">
        <v>213</v>
      </c>
      <c r="D10" s="299">
        <v>45303</v>
      </c>
      <c r="E10">
        <v>2</v>
      </c>
      <c r="F10">
        <v>4</v>
      </c>
      <c r="G10" t="s">
        <v>233</v>
      </c>
      <c r="H10" t="s">
        <v>220</v>
      </c>
      <c r="I10" s="15"/>
      <c r="L10" s="13"/>
      <c r="M10" s="7"/>
      <c r="V10" s="7"/>
      <c r="W10" s="15"/>
    </row>
    <row r="11" spans="1:23" ht="12.9" x14ac:dyDescent="0.35">
      <c r="A11" t="s">
        <v>218</v>
      </c>
      <c r="B11" t="s">
        <v>213</v>
      </c>
      <c r="D11" s="299">
        <v>45303</v>
      </c>
      <c r="E11">
        <v>2</v>
      </c>
      <c r="F11">
        <v>9</v>
      </c>
      <c r="G11" t="s">
        <v>234</v>
      </c>
      <c r="H11" t="s">
        <v>220</v>
      </c>
      <c r="I11" s="15"/>
      <c r="L11" s="13"/>
    </row>
    <row r="12" spans="1:23" x14ac:dyDescent="0.3">
      <c r="I12" s="15"/>
    </row>
    <row r="13" spans="1:23" ht="12.9" x14ac:dyDescent="0.35">
      <c r="I13" s="15"/>
      <c r="L13" s="13"/>
      <c r="M13" s="7"/>
      <c r="V13" s="7"/>
    </row>
    <row r="14" spans="1:23" ht="12.9" x14ac:dyDescent="0.35">
      <c r="I14" s="15"/>
      <c r="L14" s="13"/>
      <c r="M14" s="15"/>
    </row>
    <row r="15" spans="1:23" ht="12.9" x14ac:dyDescent="0.35">
      <c r="I15" s="15"/>
      <c r="L15" s="13"/>
      <c r="M15" s="15"/>
    </row>
    <row r="16" spans="1:23" x14ac:dyDescent="0.3">
      <c r="I16" s="15"/>
      <c r="L16" s="7"/>
      <c r="M16" s="7"/>
    </row>
    <row r="17" spans="9:13" x14ac:dyDescent="0.3">
      <c r="I17" s="15"/>
      <c r="L17" s="7"/>
      <c r="M17" s="7"/>
    </row>
    <row r="18" spans="9:13" x14ac:dyDescent="0.3">
      <c r="I18" s="15"/>
      <c r="L18" s="7"/>
      <c r="M18" s="7"/>
    </row>
    <row r="19" spans="9:13" x14ac:dyDescent="0.3">
      <c r="I19" s="15"/>
      <c r="L19" s="7"/>
      <c r="M19" s="7"/>
    </row>
    <row r="20" spans="9:13" x14ac:dyDescent="0.3">
      <c r="I20" s="15"/>
      <c r="L20" s="7"/>
      <c r="M20" s="7"/>
    </row>
    <row r="21" spans="9:13" ht="12.9" x14ac:dyDescent="0.35">
      <c r="I21" s="15"/>
      <c r="L21" s="13"/>
    </row>
    <row r="22" spans="9:13" ht="12.9" x14ac:dyDescent="0.35">
      <c r="I22" s="15"/>
      <c r="L22" s="13"/>
    </row>
    <row r="23" spans="9:13" x14ac:dyDescent="0.3">
      <c r="I23" s="15"/>
    </row>
    <row r="24" spans="9:13" x14ac:dyDescent="0.3">
      <c r="I24" s="15"/>
    </row>
    <row r="25" spans="9:13" x14ac:dyDescent="0.3">
      <c r="I25" s="15"/>
    </row>
    <row r="26" spans="9:13" x14ac:dyDescent="0.3">
      <c r="I26" s="15"/>
    </row>
    <row r="27" spans="9:13" x14ac:dyDescent="0.3">
      <c r="I27" s="15"/>
    </row>
    <row r="28" spans="9:13" x14ac:dyDescent="0.3">
      <c r="I28" s="15"/>
    </row>
    <row r="29" spans="9:13" x14ac:dyDescent="0.3">
      <c r="I29" s="15"/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2024-01-14T22:42:17Z</dcterms:modified>
</cp:coreProperties>
</file>