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8_{88BB3233-ADB8-42B7-B76A-7E9EAA27D9D2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9" i="32" l="1"/>
  <c r="AB9" i="32" s="1"/>
  <c r="AC8" i="32"/>
  <c r="AB8" i="32"/>
  <c r="AA8" i="32"/>
  <c r="B6" i="32"/>
  <c r="D6" i="32" s="1"/>
  <c r="H6" i="32" s="1"/>
  <c r="L6" i="32" s="1"/>
  <c r="P6" i="32" s="1"/>
  <c r="T6" i="32" s="1"/>
  <c r="W6" i="32" s="1"/>
  <c r="AC9" i="32" l="1"/>
  <c r="Z10" i="32"/>
  <c r="AA9" i="32"/>
  <c r="Z11" i="32" l="1"/>
  <c r="AC10" i="32"/>
  <c r="AB10" i="32"/>
  <c r="AA10" i="32"/>
  <c r="AB11" i="32" l="1"/>
  <c r="AA11" i="32"/>
  <c r="Z12" i="32"/>
  <c r="AC11" i="32"/>
  <c r="AB12" i="32" l="1"/>
  <c r="AA12" i="32"/>
  <c r="Z13" i="32"/>
  <c r="AC12" i="32"/>
  <c r="AA13" i="32" l="1"/>
  <c r="Z14" i="32"/>
  <c r="AC13" i="32"/>
  <c r="AB13" i="32"/>
  <c r="Z15" i="32" l="1"/>
  <c r="AC14" i="32"/>
  <c r="AB14" i="32"/>
  <c r="AA14" i="32"/>
  <c r="AB15" i="32" l="1"/>
  <c r="AA15" i="32"/>
  <c r="Z16" i="32"/>
  <c r="AC15" i="32"/>
  <c r="AC16" i="32" l="1"/>
  <c r="Z17" i="32"/>
  <c r="AB16" i="32"/>
  <c r="AA16" i="32"/>
  <c r="AB17" i="32" l="1"/>
  <c r="AA17" i="32"/>
  <c r="Z18" i="32"/>
  <c r="AC17" i="32"/>
  <c r="Z19" i="32" l="1"/>
  <c r="AC18" i="32"/>
  <c r="AB18" i="32"/>
  <c r="AA18" i="32"/>
  <c r="AB19" i="32" l="1"/>
  <c r="AA19" i="32"/>
  <c r="AC19" i="32"/>
  <c r="Z20" i="32"/>
  <c r="AA20" i="32" l="1"/>
  <c r="Z21" i="32"/>
  <c r="AC20" i="32"/>
  <c r="AB20" i="32"/>
  <c r="AA21" i="32" l="1"/>
  <c r="Z22" i="32"/>
  <c r="AC21" i="32"/>
  <c r="AB21" i="32"/>
  <c r="Z23" i="32" l="1"/>
  <c r="AC22" i="32"/>
  <c r="AB22" i="32"/>
  <c r="AA22" i="32"/>
  <c r="AB23" i="32" l="1"/>
  <c r="AA23" i="32"/>
  <c r="AC23" i="32"/>
  <c r="Z24" i="32"/>
  <c r="AC24" i="32" l="1"/>
  <c r="Z25" i="32"/>
  <c r="AB24" i="32"/>
  <c r="AA24" i="32"/>
  <c r="AA25" i="32" l="1"/>
  <c r="Z26" i="32"/>
  <c r="AC25" i="32"/>
  <c r="AB25" i="32"/>
  <c r="Z27" i="32" l="1"/>
  <c r="AC26" i="32"/>
  <c r="AB26" i="32"/>
  <c r="AA26" i="32"/>
  <c r="AB27" i="32" l="1"/>
  <c r="AA27" i="32"/>
  <c r="AC27" i="32"/>
  <c r="Z28" i="32"/>
  <c r="AA28" i="32" l="1"/>
  <c r="AC28" i="32"/>
  <c r="Z29" i="32"/>
  <c r="AB28" i="32"/>
  <c r="AA29" i="32" l="1"/>
  <c r="Z30" i="32"/>
  <c r="AC29" i="32"/>
  <c r="AB29" i="32"/>
  <c r="Z31" i="32" l="1"/>
  <c r="AC30" i="32"/>
  <c r="AB30" i="32"/>
  <c r="AA30" i="32"/>
  <c r="AB31" i="32" l="1"/>
  <c r="AA31" i="32"/>
  <c r="Z32" i="32"/>
  <c r="AC31" i="32"/>
  <c r="Z33" i="32" l="1"/>
  <c r="AC32" i="32"/>
  <c r="AB32" i="32"/>
  <c r="AA32" i="32"/>
  <c r="AB33" i="32" l="1"/>
  <c r="AA33" i="32"/>
  <c r="Z34" i="32"/>
  <c r="AC33" i="32"/>
  <c r="Z35" i="32" l="1"/>
  <c r="AC34" i="32"/>
  <c r="AB34" i="32"/>
  <c r="AA34" i="32"/>
  <c r="AB35" i="32" l="1"/>
  <c r="AA35" i="32"/>
  <c r="AC35" i="32"/>
  <c r="Z36" i="32"/>
  <c r="AA36" i="32" l="1"/>
  <c r="AC36" i="32"/>
  <c r="Z37" i="32"/>
  <c r="AB36" i="32"/>
  <c r="AA37" i="32" l="1"/>
  <c r="AC37" i="32"/>
  <c r="AB37" i="32"/>
  <c r="Z38" i="32"/>
  <c r="Z39" i="32" l="1"/>
  <c r="AC38" i="32"/>
  <c r="AB38" i="32"/>
  <c r="AA38" i="32"/>
  <c r="AC39" i="32" l="1"/>
  <c r="AB39" i="32"/>
  <c r="AA39" i="32"/>
  <c r="B22" i="31" l="1"/>
  <c r="B21" i="31"/>
  <c r="K19" i="11"/>
  <c r="B19" i="11"/>
  <c r="B9" i="36" l="1"/>
  <c r="B10" i="36" s="1"/>
  <c r="B11" i="36" s="1"/>
  <c r="B12" i="36" s="1"/>
  <c r="B14" i="36" s="1"/>
  <c r="B15" i="36" s="1"/>
  <c r="B16" i="36" s="1"/>
  <c r="B17" i="36" s="1"/>
  <c r="B18" i="36" s="1"/>
  <c r="B19" i="36" s="1"/>
  <c r="L8" i="36"/>
  <c r="L9" i="36" s="1"/>
  <c r="L10" i="36" s="1"/>
  <c r="L11" i="36" s="1"/>
  <c r="L12" i="36" s="1"/>
  <c r="L14" i="36" s="1"/>
  <c r="L15" i="36" s="1"/>
  <c r="L16" i="36" s="1"/>
  <c r="L17" i="36" s="1"/>
  <c r="L18" i="36" s="1"/>
  <c r="L19" i="36" s="1"/>
  <c r="K8" i="36"/>
  <c r="K9" i="36" s="1"/>
  <c r="K10" i="36" s="1"/>
  <c r="K11" i="36" s="1"/>
  <c r="K12" i="36" s="1"/>
  <c r="K14" i="36" s="1"/>
  <c r="K15" i="36" s="1"/>
  <c r="K16" i="36" s="1"/>
  <c r="K17" i="36" s="1"/>
  <c r="K18" i="36" s="1"/>
  <c r="K19" i="36" s="1"/>
  <c r="J8" i="36"/>
  <c r="J9" i="36" s="1"/>
  <c r="J10" i="36" s="1"/>
  <c r="J11" i="36" s="1"/>
  <c r="J12" i="36" s="1"/>
  <c r="J14" i="36" s="1"/>
  <c r="J15" i="36" s="1"/>
  <c r="J16" i="36" s="1"/>
  <c r="J17" i="36" s="1"/>
  <c r="J18" i="36" s="1"/>
  <c r="J19" i="36" s="1"/>
  <c r="I8" i="36"/>
  <c r="I9" i="36" s="1"/>
  <c r="I10" i="36" s="1"/>
  <c r="I11" i="36" s="1"/>
  <c r="I12" i="36" s="1"/>
  <c r="I14" i="36" s="1"/>
  <c r="I15" i="36" s="1"/>
  <c r="I16" i="36" s="1"/>
  <c r="I17" i="36" s="1"/>
  <c r="I18" i="36" s="1"/>
  <c r="I19" i="36" s="1"/>
  <c r="H8" i="36"/>
  <c r="H9" i="36" s="1"/>
  <c r="H10" i="36" s="1"/>
  <c r="H11" i="36" s="1"/>
  <c r="H12" i="36" s="1"/>
  <c r="H14" i="36" s="1"/>
  <c r="H15" i="36" s="1"/>
  <c r="H16" i="36" s="1"/>
  <c r="H17" i="36" s="1"/>
  <c r="H18" i="36" s="1"/>
  <c r="H19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7" i="11" l="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L12" i="31"/>
  <c r="L14" i="31" s="1"/>
  <c r="L15" i="31" s="1"/>
  <c r="L16" i="31" s="1"/>
  <c r="L18" i="31" s="1"/>
  <c r="L11" i="31"/>
  <c r="H12" i="31"/>
  <c r="H14" i="31" s="1"/>
  <c r="H15" i="31" s="1"/>
  <c r="H16" i="31" s="1"/>
  <c r="H18" i="31" s="1"/>
  <c r="H11" i="31"/>
  <c r="I12" i="31"/>
  <c r="I14" i="31" s="1"/>
  <c r="I15" i="31" s="1"/>
  <c r="I16" i="31" s="1"/>
  <c r="I18" i="31" s="1"/>
  <c r="I11" i="31"/>
  <c r="J12" i="31"/>
  <c r="J14" i="31" s="1"/>
  <c r="J15" i="31" s="1"/>
  <c r="J16" i="31" s="1"/>
  <c r="J18" i="31" s="1"/>
  <c r="J11" i="31"/>
  <c r="K12" i="31"/>
  <c r="K14" i="31" s="1"/>
  <c r="K15" i="31" s="1"/>
  <c r="K16" i="31" s="1"/>
  <c r="K18" i="31" s="1"/>
  <c r="K11" i="31"/>
  <c r="K18" i="11" l="1"/>
  <c r="B20" i="31"/>
  <c r="I35" i="11"/>
  <c r="I36" i="11"/>
  <c r="L17" i="25"/>
  <c r="L18" i="25" s="1"/>
  <c r="L19" i="25" s="1"/>
  <c r="L20" i="25" s="1"/>
  <c r="H20" i="31" l="1"/>
  <c r="H21" i="31" s="1"/>
  <c r="H22" i="31" s="1"/>
  <c r="J20" i="31"/>
  <c r="J21" i="31" s="1"/>
  <c r="J22" i="31" s="1"/>
  <c r="L20" i="31"/>
  <c r="L21" i="31" s="1"/>
  <c r="L22" i="31" s="1"/>
  <c r="I20" i="31"/>
  <c r="I21" i="31" s="1"/>
  <c r="I22" i="31" s="1"/>
  <c r="K20" i="31"/>
  <c r="K21" i="31" s="1"/>
  <c r="K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B27" i="25" s="1"/>
  <c r="B28" i="25" s="1"/>
  <c r="H18" i="25"/>
  <c r="H19" i="25" s="1"/>
  <c r="H20" i="25" s="1"/>
  <c r="H22" i="25" s="1"/>
  <c r="K27" i="25"/>
  <c r="L22" i="25" l="1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<sst xmlns="http://schemas.openxmlformats.org/spreadsheetml/2006/main" count="535" uniqueCount="337">
  <si>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</si>
  <si>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</si>
  <si>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</si>
  <si>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</si>
  <si>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</si>
  <si>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</si>
  <si>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</si>
  <si>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</si>
  <si>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</si>
  <si>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</si>
  <si>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</si>
  <si>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</si>
  <si>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</si>
  <si>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</si>
  <si>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</si>
  <si>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</si>
  <si>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</si>
  <si>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</si>
  <si>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</si>
  <si>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</si>
  <si>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</si>
  <si>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</si>
  <si>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</si>
  <si>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</si>
  <si>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</si>
  <si>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</si>
  <si>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</si>
  <si>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</si>
  <si>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</si>
  <si>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</si>
  <si>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</si>
  <si>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</si>
  <si>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</si>
  <si>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</si>
  <si>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</si>
  <si>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</si>
  <si>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</si>
  <si>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</si>
  <si>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</si>
  <si>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</si>
  <si>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</si>
  <si>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</si>
  <si>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</si>
  <si>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</si>
  <si>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</si>
  <si>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</si>
  <si>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</si>
  <si>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</si>
  <si>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</si>
  <si>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</si>
  <si>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</si>
  <si>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</si>
  <si>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</si>
  <si>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</si>
  <si>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</si>
  <si>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</si>
  <si>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</si>
  <si>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</si>
  <si>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</si>
  <si>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</si>
  <si>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</si>
  <si>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</si>
  <si>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</si>
  <si>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</si>
  <si>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</si>
  <si>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</si>
  <si>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</si>
  <si>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</si>
  <si>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</si>
  <si>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</si>
  <si>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</si>
  <si>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</si>
  <si>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</si>
  <si>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</si>
  <si>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</si>
  <si>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</si>
  <si>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</si>
  <si>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</si>
  <si>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</si>
  <si>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</si>
  <si>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</si>
  <si>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</si>
  <si>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</si>
  <si>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</si>
  <si>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</si>
  <si>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</si>
  <si>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</si>
  <si>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</si>
  <si>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</si>
  <si>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</si>
  <si>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</si>
  <si>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</si>
  <si>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</si>
  <si>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</si>
  <si>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</si>
  <si>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</si>
  <si>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</si>
  <si>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</si>
  <si>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</si>
  <si>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</si>
  <si>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</si>
  <si>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</si>
  <si>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</si>
  <si>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</si>
  <si>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</si>
  <si>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</si>
  <si>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</si>
  <si>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</si>
  <si>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</si>
  <si>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</si>
  <si>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</si>
  <si>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</si>
  <si>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</si>
  <si>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</si>
  <si>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</si>
  <si>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</si>
  <si>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</si>
  <si>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</si>
  <si>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</si>
  <si>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</si>
  <si>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</si>
  <si>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</si>
  <si>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</si>
  <si>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</si>
  <si>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</si>
  <si>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</si>
  <si>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</si>
  <si>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</si>
  <si>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</si>
  <si>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</si>
  <si>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</si>
  <si>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</si>
  <si>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</si>
  <si>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</si>
  <si>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</si>
  <si>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</si>
  <si>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</si>
  <si>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</si>
  <si>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</si>
  <si>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</si>
  <si>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</si>
  <si>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</si>
  <si>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</si>
  <si>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</si>
  <si>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</si>
  <si>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</si>
  <si>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</si>
  <si>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</si>
  <si>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</si>
  <si>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</si>
  <si>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</si>
  <si>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</si>
  <si>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</si>
  <si>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</si>
  <si>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</si>
  <si>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</si>
  <si>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</si>
  <si>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</si>
  <si>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</si>
  <si>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</si>
  <si>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</si>
  <si>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</si>
  <si>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</si>
  <si>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</si>
  <si>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</si>
  <si>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</si>
  <si>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</si>
  <si>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</si>
  <si>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</si>
  <si>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</si>
  <si>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</si>
  <si>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</si>
  <si>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</si>
  <si>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</si>
  <si>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</si>
  <si>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</si>
  <si>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</si>
  <si>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</si>
  <si>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</si>
  <si>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</si>
  <si>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</si>
  <si>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</si>
  <si>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</si>
  <si>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</si>
  <si>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</si>
  <si>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</si>
  <si>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</si>
  <si>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</si>
  <si>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t>23-0352-01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</si>
  <si>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</si>
  <si>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</si>
  <si>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</si>
  <si>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</si>
  <si>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</si>
  <si>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</si>
  <si>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</si>
  <si>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</si>
  <si>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</si>
  <si>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</si>
  <si>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</si>
  <si>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</si>
  <si>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</si>
  <si>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</si>
  <si>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</si>
  <si>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</si>
  <si>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</si>
  <si>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</si>
  <si>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</si>
  <si>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</si>
  <si>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Performace Evaluation of Ranging in Coexixtence Environment</t>
    <phoneticPr fontId="23"/>
  </si>
  <si>
    <t>23-0353-03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</si>
  <si>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</si>
  <si>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</si>
  <si>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</si>
  <si>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</si>
  <si>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</si>
  <si>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</si>
  <si>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</si>
  <si>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</si>
  <si>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</si>
  <si>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</si>
  <si>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</si>
  <si>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</si>
  <si>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</si>
  <si>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</si>
  <si>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</si>
  <si>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</si>
  <si>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</si>
  <si>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</si>
  <si>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</si>
  <si>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</si>
  <si>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</si>
  <si>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</si>
  <si>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</si>
  <si>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</si>
  <si>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</si>
  <si>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</si>
  <si>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</si>
  <si>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</si>
  <si>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</si>
  <si>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</si>
  <si>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</si>
  <si>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</si>
  <si>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</si>
  <si>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</si>
  <si>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</si>
  <si>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</si>
  <si>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</si>
  <si>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</si>
  <si>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</si>
  <si>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</si>
  <si>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</si>
  <si>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</si>
  <si>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</si>
  <si>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23-0577-01</t>
    <phoneticPr fontId="23"/>
  </si>
  <si>
    <t>22-0571-02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</si>
  <si>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</si>
  <si>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</si>
  <si>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</si>
  <si>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</si>
  <si>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</si>
  <si>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</si>
  <si>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</si>
  <si>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</si>
  <si>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</si>
  <si>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</si>
  <si>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</si>
  <si>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</si>
  <si>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</si>
  <si>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</si>
  <si>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</si>
  <si>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</si>
  <si>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</si>
  <si>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</si>
  <si>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</si>
  <si>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</si>
  <si>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</si>
  <si>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</si>
  <si>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</si>
  <si>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</si>
  <si>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</si>
  <si>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</si>
  <si>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</si>
  <si>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</si>
  <si>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</si>
  <si>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</si>
  <si>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23-0638-00</t>
    <phoneticPr fontId="23"/>
  </si>
  <si>
    <t>23-0608-00</t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</si>
  <si>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</si>
  <si>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</si>
  <si>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</si>
  <si>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</si>
  <si>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</si>
  <si>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</si>
  <si>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</si>
  <si>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</si>
  <si>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</si>
  <si>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</si>
  <si>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</si>
  <si>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</si>
  <si>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</si>
  <si>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</si>
  <si>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</si>
  <si>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</si>
  <si>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24-0xxx-00</t>
  </si>
  <si>
    <t>Kento Takabayashi,  Ryuji Kohno, Daisuke, Marco, Takumi</t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</si>
  <si>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</si>
  <si>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</si>
  <si>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</si>
  <si>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</si>
  <si>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</si>
  <si>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</si>
  <si>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</si>
  <si>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</si>
  <si>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24-0013-00</t>
    <phoneticPr fontId="23"/>
  </si>
  <si>
    <t>Review of minutes of last meeting in November 2023</t>
    <phoneticPr fontId="23"/>
  </si>
  <si>
    <t>23-0638-01</t>
    <phoneticPr fontId="23"/>
  </si>
  <si>
    <t>Evaluation of IEEE 802.15.6 Ultra-wideband Physical Layer Utilizing LDPC and concatenated RS codes.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</si>
  <si>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</si>
  <si>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</si>
  <si>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 xml:space="preserve">
Kento Takabayashi,
   Takumi Kobayashi,
Daisuke Anzai, 
Marco Hernandez, 
Ryuji Kohno</t>
    <phoneticPr fontId="23"/>
  </si>
  <si>
    <t>2024-0113</t>
    <phoneticPr fontId="23"/>
  </si>
  <si>
    <t>MAC frame formats based on harmonization agreements</t>
  </si>
  <si>
    <t>24-0034-00</t>
  </si>
  <si>
    <t xml:space="preserve"> Marco Hernandez
Takumi Kobayashi
Daisuke Anzai
Ryuji Kohno</t>
  </si>
  <si>
    <t>TG6ma Timeline(Rescheduling Timeline)</t>
    <phoneticPr fontId="23"/>
  </si>
  <si>
    <t>23-0361-03</t>
    <phoneticPr fontId="23"/>
  </si>
  <si>
    <t>TG6ma draft action items(Progress and Action Items for drafft#1.11)</t>
    <phoneticPr fontId="23"/>
  </si>
  <si>
    <t>23-0636-04</t>
    <phoneticPr fontId="23"/>
  </si>
  <si>
    <t>23-636-04</t>
    <phoneticPr fontId="23"/>
  </si>
  <si>
    <t>23-0476-12</t>
    <phoneticPr fontId="23"/>
  </si>
  <si>
    <t>Comment-Resolution Database for Pre-Ballot WG</t>
    <phoneticPr fontId="23"/>
  </si>
  <si>
    <t>23-0656-04</t>
    <phoneticPr fontId="23"/>
  </si>
  <si>
    <t>23-0686-04</t>
    <phoneticPr fontId="23"/>
  </si>
  <si>
    <t>R4</t>
  </si>
  <si>
    <t>802.11/802.15
Joint Coexistence</t>
  </si>
  <si>
    <t>15-23-0636-05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</si>
</sst>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7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</cellStyleXfs>
  <cellXfs count="522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112" fillId="0" borderId="0" xfId="2" applyFont="1" applyAlignment="1" applyProtection="1">
      <alignment vertical="center"/>
    </xf>
    <xf numFmtId="0" fontId="113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6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118" fillId="0" borderId="0" xfId="7" applyFont="1"/>
    <xf numFmtId="0" fontId="118" fillId="0" borderId="0" xfId="7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8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7" fillId="3" borderId="0" xfId="7" applyFont="1" applyFill="1" applyAlignment="1">
      <alignment horizontal="center" vertical="center" wrapText="1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1" fillId="0" borderId="0" xfId="7" applyFont="1" applyAlignment="1">
      <alignment horizontal="center"/>
    </xf>
    <xf numFmtId="0" fontId="89" fillId="0" borderId="25" xfId="15" applyFont="1" applyBorder="1" applyAlignment="1">
      <alignment horizontal="center" vertical="center" wrapText="1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180" fontId="126" fillId="0" borderId="0" xfId="12" applyFont="1"/>
    <xf numFmtId="0" fontId="43" fillId="0" borderId="0" xfId="7" applyFont="1" applyAlignment="1">
      <alignment horizontal="left" vertical="center" wrapText="1"/>
    </xf>
    <xf numFmtId="0" fontId="89" fillId="0" borderId="24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5" xfId="0" applyFont="1" applyBorder="1" applyAlignment="1">
      <alignment horizontal="left" vertical="top" wrapText="1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9" xfId="0" applyFont="1" applyBorder="1" applyAlignment="1">
      <alignment horizontal="left" vertical="top" readingOrder="1"/>
    </xf>
    <xf numFmtId="0" fontId="124" fillId="0" borderId="40" xfId="0" applyFont="1" applyBorder="1" applyAlignment="1">
      <alignment horizontal="left" vertical="top" readingOrder="1"/>
    </xf>
    <xf numFmtId="0" fontId="124" fillId="0" borderId="41" xfId="0" applyFont="1" applyBorder="1" applyAlignment="1">
      <alignment horizontal="left" vertical="top" readingOrder="1"/>
    </xf>
    <xf numFmtId="0" fontId="124" fillId="0" borderId="42" xfId="0" applyFont="1" applyBorder="1" applyAlignment="1">
      <alignment horizontal="left" vertical="top" readingOrder="1"/>
    </xf>
    <xf numFmtId="0" fontId="59" fillId="5" borderId="7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59" fillId="5" borderId="9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107" fillId="30" borderId="7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7" fillId="30" borderId="1" xfId="0" applyFont="1" applyFill="1" applyBorder="1" applyAlignment="1">
      <alignment horizontal="center" vertical="center" wrapText="1"/>
    </xf>
    <xf numFmtId="0" fontId="27" fillId="30" borderId="2" xfId="0" applyFont="1" applyFill="1" applyBorder="1" applyAlignment="1">
      <alignment horizontal="center" vertical="center" wrapText="1"/>
    </xf>
    <xf numFmtId="0" fontId="27" fillId="30" borderId="3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30" borderId="9" xfId="0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185" fontId="27" fillId="30" borderId="4" xfId="0" applyNumberFormat="1" applyFont="1" applyFill="1" applyBorder="1" applyAlignment="1">
      <alignment horizontal="center" vertical="center" wrapText="1"/>
    </xf>
    <xf numFmtId="185" fontId="27" fillId="30" borderId="5" xfId="0" applyNumberFormat="1" applyFont="1" applyFill="1" applyBorder="1" applyAlignment="1">
      <alignment horizontal="center" vertical="center" wrapText="1"/>
    </xf>
    <xf numFmtId="185" fontId="27" fillId="30" borderId="6" xfId="0" applyNumberFormat="1" applyFont="1" applyFill="1" applyBorder="1" applyAlignment="1">
      <alignment horizontal="center" vertical="center" wrapText="1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107" fillId="30" borderId="18" xfId="0" applyFont="1" applyFill="1" applyBorder="1" applyAlignment="1">
      <alignment horizontal="center" vertical="center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184" fontId="13" fillId="9" borderId="13" xfId="0" applyNumberFormat="1" applyFont="1" applyFill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184" fontId="13" fillId="9" borderId="15" xfId="0" applyNumberFormat="1" applyFont="1" applyFill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4" fillId="31" borderId="7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4" fillId="31" borderId="9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120" fillId="10" borderId="1" xfId="0" applyFont="1" applyFill="1" applyBorder="1" applyAlignment="1">
      <alignment horizontal="center" vertical="center" wrapText="1"/>
    </xf>
    <xf numFmtId="0" fontId="120" fillId="10" borderId="2" xfId="0" applyFont="1" applyFill="1" applyBorder="1" applyAlignment="1">
      <alignment horizontal="center" vertical="center" wrapText="1"/>
    </xf>
    <xf numFmtId="0" fontId="120" fillId="10" borderId="3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0" fontId="120" fillId="10" borderId="4" xfId="0" applyFont="1" applyFill="1" applyBorder="1" applyAlignment="1">
      <alignment horizontal="center" vertical="center" wrapText="1"/>
    </xf>
    <xf numFmtId="0" fontId="120" fillId="10" borderId="5" xfId="0" applyFont="1" applyFill="1" applyBorder="1" applyAlignment="1">
      <alignment horizontal="center" vertical="center" wrapText="1"/>
    </xf>
    <xf numFmtId="0" fontId="120" fillId="10" borderId="6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0" fontId="64" fillId="31" borderId="18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27" fillId="17" borderId="17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105" fillId="11" borderId="17" xfId="0" applyFont="1" applyFill="1" applyBorder="1" applyAlignment="1">
      <alignment horizontal="center" vertical="center" wrapText="1"/>
    </xf>
    <xf numFmtId="0" fontId="64" fillId="32" borderId="7" xfId="0" applyFont="1" applyFill="1" applyBorder="1" applyAlignment="1">
      <alignment horizontal="center" vertical="center" wrapText="1"/>
    </xf>
    <xf numFmtId="0" fontId="63" fillId="18" borderId="7" xfId="0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63" fillId="21" borderId="7" xfId="0" applyFont="1" applyFill="1" applyBorder="1" applyAlignment="1">
      <alignment horizontal="center" vertical="center" wrapText="1"/>
    </xf>
    <xf numFmtId="0" fontId="64" fillId="32" borderId="9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4" fillId="32" borderId="18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64" fillId="33" borderId="7" xfId="0" applyFont="1" applyFill="1" applyBorder="1" applyAlignment="1">
      <alignment horizontal="center" vertical="center" wrapText="1"/>
    </xf>
    <xf numFmtId="0" fontId="64" fillId="33" borderId="9" xfId="0" applyFont="1" applyFill="1" applyBorder="1" applyAlignment="1">
      <alignment horizontal="center" vertical="center" wrapText="1"/>
    </xf>
    <xf numFmtId="0" fontId="64" fillId="33" borderId="18" xfId="0" applyFont="1" applyFill="1" applyBorder="1" applyAlignment="1">
      <alignment horizontal="center" vertical="center" wrapText="1"/>
    </xf>
    <xf numFmtId="0" fontId="62" fillId="27" borderId="17" xfId="0" applyFont="1" applyFill="1" applyBorder="1" applyAlignment="1">
      <alignment horizontal="center" vertical="center" wrapText="1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98" fillId="34" borderId="12" xfId="0" applyFont="1" applyFill="1" applyBorder="1" applyAlignment="1">
      <alignment horizontal="center" vertical="center" wrapText="1"/>
    </xf>
    <xf numFmtId="0" fontId="98" fillId="34" borderId="0" xfId="0" applyFont="1" applyFill="1" applyAlignment="1">
      <alignment horizontal="center" vertical="center" wrapText="1"/>
    </xf>
    <xf numFmtId="0" fontId="98" fillId="34" borderId="8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0" borderId="1" xfId="0" applyFont="1" applyFill="1" applyBorder="1" applyAlignment="1">
      <alignment horizontal="center" vertical="center"/>
    </xf>
    <xf numFmtId="0" fontId="27" fillId="30" borderId="2" xfId="0" applyFont="1" applyFill="1" applyBorder="1" applyAlignment="1">
      <alignment vertical="center"/>
    </xf>
    <xf numFmtId="0" fontId="27" fillId="30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0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0" borderId="0" xfId="0" applyFont="1" applyFill="1" applyAlignment="1">
      <alignment vertical="center"/>
    </xf>
    <xf numFmtId="0" fontId="27" fillId="30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0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0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0" borderId="4" xfId="0" applyFont="1" applyFill="1" applyBorder="1" applyAlignment="1">
      <alignment horizontal="center" vertical="center"/>
    </xf>
    <xf numFmtId="0" fontId="84" fillId="30" borderId="5" xfId="0" applyFont="1" applyFill="1" applyBorder="1" applyAlignment="1">
      <alignment horizontal="center" vertical="center"/>
    </xf>
    <xf numFmtId="0" fontId="62" fillId="30" borderId="5" xfId="0" applyFont="1" applyFill="1" applyBorder="1" applyAlignment="1">
      <alignment horizontal="center" vertical="center"/>
    </xf>
    <xf numFmtId="0" fontId="27" fillId="30" borderId="5" xfId="0" applyFont="1" applyFill="1" applyBorder="1" applyAlignment="1">
      <alignment vertical="center"/>
    </xf>
    <xf numFmtId="0" fontId="62" fillId="30" borderId="6" xfId="0" applyFont="1" applyFill="1" applyBorder="1" applyAlignment="1">
      <alignment horizontal="center" vertical="center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36</xdr:row>
      <xdr:rowOff>341312</xdr:rowOff>
    </xdr:from>
    <xdr:to>
      <xdr:col>5</xdr:col>
      <xdr:colOff>694092</xdr:colOff>
      <xdr:row>38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C3" sqref="C3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273</v>
      </c>
      <c r="E3" s="5"/>
    </row>
    <row r="4" spans="2:5" ht="20.5" x14ac:dyDescent="0.9">
      <c r="B4" s="3" t="s">
        <v>2</v>
      </c>
      <c r="C4" s="6">
        <v>45304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223</v>
      </c>
    </row>
    <row r="12" spans="2:5" ht="20.5" x14ac:dyDescent="0.9">
      <c r="B12" s="3" t="s">
        <v>8</v>
      </c>
      <c r="C12" s="4" t="s">
        <v>198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158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181</v>
      </c>
      <c r="E22" s="115" t="s">
        <v>145</v>
      </c>
      <c r="F22" s="115" t="s">
        <v>140</v>
      </c>
    </row>
    <row r="23" spans="2:6" ht="120.65" customHeight="1" x14ac:dyDescent="0.6">
      <c r="D23" s="2" t="s">
        <v>176</v>
      </c>
      <c r="E23" s="115" t="s">
        <v>179</v>
      </c>
      <c r="F23" s="178" t="s">
        <v>178</v>
      </c>
    </row>
    <row r="25" spans="2:6" ht="79.5" customHeight="1" x14ac:dyDescent="0.6">
      <c r="D25" s="2" t="s">
        <v>170</v>
      </c>
      <c r="E25" s="2" t="s">
        <v>171</v>
      </c>
      <c r="F25" s="178" t="s">
        <v>172</v>
      </c>
    </row>
    <row r="26" spans="2:6" ht="98.5" customHeight="1" x14ac:dyDescent="0.6">
      <c r="D26" s="2" t="s">
        <v>173</v>
      </c>
      <c r="E26" s="2" t="s">
        <v>174</v>
      </c>
      <c r="F26" s="178" t="s">
        <v>175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D8" sqref="D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224</v>
      </c>
    </row>
    <row r="2" spans="1:3" ht="15.5" x14ac:dyDescent="0.7">
      <c r="B2" s="47" t="s">
        <v>18</v>
      </c>
      <c r="C2" s="48" t="s">
        <v>336</v>
      </c>
    </row>
    <row r="3" spans="1:3" ht="15.5" x14ac:dyDescent="0.7">
      <c r="B3" s="47" t="s">
        <v>19</v>
      </c>
      <c r="C3" s="48" t="s">
        <v>321</v>
      </c>
    </row>
    <row r="4" spans="1:3" ht="41" x14ac:dyDescent="0.9">
      <c r="A4" s="24"/>
      <c r="B4" s="92" t="s">
        <v>226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225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307</v>
      </c>
    </row>
    <row r="12" spans="1:3" s="105" customFormat="1" ht="32.25" x14ac:dyDescent="0.85">
      <c r="A12" s="108"/>
      <c r="B12" s="196" t="s">
        <v>306</v>
      </c>
    </row>
    <row r="13" spans="1:3" s="105" customFormat="1" ht="32.25" x14ac:dyDescent="0.85">
      <c r="A13" s="108"/>
      <c r="B13" s="196" t="s">
        <v>193</v>
      </c>
    </row>
    <row r="14" spans="1:3" s="105" customFormat="1" ht="25.25" x14ac:dyDescent="0.85">
      <c r="A14" s="108"/>
      <c r="B14" s="196" t="s">
        <v>194</v>
      </c>
    </row>
    <row r="15" spans="1:3" s="105" customFormat="1" ht="25.25" x14ac:dyDescent="0.85">
      <c r="A15" s="108"/>
      <c r="B15" s="197" t="s">
        <v>195</v>
      </c>
    </row>
    <row r="16" spans="1:3" s="105" customFormat="1" ht="25.25" x14ac:dyDescent="0.85">
      <c r="A16" s="108"/>
      <c r="B16" s="197" t="s">
        <v>196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197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182</v>
      </c>
      <c r="D23" s="181" t="s">
        <v>191</v>
      </c>
      <c r="E23" s="181" t="s">
        <v>192</v>
      </c>
      <c r="F23" s="181" t="s">
        <v>140</v>
      </c>
    </row>
    <row r="24" spans="1:6" s="105" customFormat="1" ht="120.65" customHeight="1" x14ac:dyDescent="0.85">
      <c r="A24" s="108"/>
      <c r="D24" s="105" t="s">
        <v>176</v>
      </c>
      <c r="E24" s="105" t="s">
        <v>177</v>
      </c>
      <c r="F24" s="180" t="s">
        <v>178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170</v>
      </c>
      <c r="E26" s="105" t="s">
        <v>171</v>
      </c>
      <c r="F26" s="180" t="s">
        <v>172</v>
      </c>
    </row>
    <row r="27" spans="1:6" s="105" customFormat="1" ht="98.5" customHeight="1" x14ac:dyDescent="0.85">
      <c r="A27" s="108"/>
      <c r="B27" s="153" t="s">
        <v>26</v>
      </c>
      <c r="D27" s="105" t="s">
        <v>173</v>
      </c>
      <c r="E27" s="105" t="s">
        <v>174</v>
      </c>
      <c r="F27" s="180" t="s">
        <v>175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H23" sqref="AH23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295" t="s">
        <v>334</v>
      </c>
      <c r="B2" s="296" t="s">
        <v>227</v>
      </c>
      <c r="C2" s="296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8"/>
      <c r="V2" s="298"/>
      <c r="W2" s="297"/>
      <c r="X2" s="298"/>
      <c r="Y2" s="299"/>
      <c r="Z2" s="298"/>
      <c r="AA2" s="297"/>
      <c r="AB2" s="298"/>
      <c r="AC2" s="300"/>
    </row>
    <row r="3" spans="1:34" s="116" customFormat="1" ht="19.25" customHeight="1" x14ac:dyDescent="1">
      <c r="A3" s="301"/>
      <c r="B3" s="302" t="s">
        <v>228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4"/>
      <c r="Z3" s="303"/>
      <c r="AA3" s="303"/>
      <c r="AB3" s="303"/>
      <c r="AC3" s="304"/>
      <c r="AD3" s="118"/>
      <c r="AE3" s="118"/>
      <c r="AF3"/>
      <c r="AG3"/>
    </row>
    <row r="4" spans="1:34" s="116" customFormat="1" ht="19.649999999999999" customHeight="1" thickBot="1" x14ac:dyDescent="0.75">
      <c r="A4" s="301"/>
      <c r="B4" s="305" t="s">
        <v>218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7"/>
      <c r="W4" s="306"/>
      <c r="X4" s="306"/>
      <c r="Y4" s="308"/>
      <c r="Z4" s="306"/>
      <c r="AA4" s="306" t="s">
        <v>34</v>
      </c>
      <c r="AB4" s="306"/>
      <c r="AC4" s="309"/>
    </row>
    <row r="5" spans="1:34" s="201" customFormat="1" ht="12.9" customHeight="1" x14ac:dyDescent="0.6">
      <c r="A5" s="310" t="s">
        <v>168</v>
      </c>
      <c r="B5" s="311" t="s">
        <v>35</v>
      </c>
      <c r="C5" s="312"/>
      <c r="D5" s="313" t="s">
        <v>36</v>
      </c>
      <c r="E5" s="314"/>
      <c r="F5" s="314"/>
      <c r="G5" s="315"/>
      <c r="H5" s="313" t="s">
        <v>37</v>
      </c>
      <c r="I5" s="314"/>
      <c r="J5" s="314"/>
      <c r="K5" s="315"/>
      <c r="L5" s="313" t="s">
        <v>38</v>
      </c>
      <c r="M5" s="314"/>
      <c r="N5" s="314"/>
      <c r="O5" s="315"/>
      <c r="P5" s="313" t="s">
        <v>39</v>
      </c>
      <c r="Q5" s="314"/>
      <c r="R5" s="314"/>
      <c r="S5" s="315"/>
      <c r="T5" s="316" t="s">
        <v>40</v>
      </c>
      <c r="U5" s="317"/>
      <c r="V5" s="318"/>
      <c r="W5" s="316" t="s">
        <v>41</v>
      </c>
      <c r="X5" s="317"/>
      <c r="Y5" s="318"/>
      <c r="Z5" s="319" t="s">
        <v>169</v>
      </c>
      <c r="AA5" s="320"/>
      <c r="AB5" s="320"/>
      <c r="AC5" s="321"/>
    </row>
    <row r="6" spans="1:34" s="201" customFormat="1" ht="12.65" customHeight="1" thickBot="1" x14ac:dyDescent="0.75">
      <c r="A6" s="322"/>
      <c r="B6" s="323">
        <f>DATE(2024,1,14)</f>
        <v>45305</v>
      </c>
      <c r="C6" s="324"/>
      <c r="D6" s="325">
        <f>B6+1</f>
        <v>45306</v>
      </c>
      <c r="E6" s="325"/>
      <c r="F6" s="325"/>
      <c r="G6" s="326"/>
      <c r="H6" s="327">
        <f>D6+1</f>
        <v>45307</v>
      </c>
      <c r="I6" s="325"/>
      <c r="J6" s="325"/>
      <c r="K6" s="326"/>
      <c r="L6" s="327">
        <f>H6+1</f>
        <v>45308</v>
      </c>
      <c r="M6" s="325"/>
      <c r="N6" s="325"/>
      <c r="O6" s="326"/>
      <c r="P6" s="327">
        <f>L6+1</f>
        <v>45309</v>
      </c>
      <c r="Q6" s="325"/>
      <c r="R6" s="325"/>
      <c r="S6" s="326"/>
      <c r="T6" s="328">
        <f>P6+1</f>
        <v>45310</v>
      </c>
      <c r="U6" s="329"/>
      <c r="V6" s="330"/>
      <c r="W6" s="328">
        <f>T6+1</f>
        <v>45311</v>
      </c>
      <c r="X6" s="329"/>
      <c r="Y6" s="330"/>
      <c r="Z6" s="331"/>
      <c r="AA6" s="332"/>
      <c r="AB6" s="332"/>
      <c r="AC6" s="333"/>
    </row>
    <row r="7" spans="1:34" s="116" customFormat="1" ht="38.25" customHeight="1" thickBot="1" x14ac:dyDescent="0.75">
      <c r="A7" s="334"/>
      <c r="B7" s="272" t="s">
        <v>42</v>
      </c>
      <c r="C7" s="273"/>
      <c r="D7" s="176" t="s">
        <v>42</v>
      </c>
      <c r="E7" s="262" t="s">
        <v>43</v>
      </c>
      <c r="F7" s="262" t="s">
        <v>44</v>
      </c>
      <c r="G7" s="255" t="s">
        <v>45</v>
      </c>
      <c r="H7" s="176" t="s">
        <v>42</v>
      </c>
      <c r="I7" s="262" t="s">
        <v>43</v>
      </c>
      <c r="J7" s="262" t="s">
        <v>44</v>
      </c>
      <c r="K7" s="255" t="s">
        <v>45</v>
      </c>
      <c r="L7" s="176" t="s">
        <v>42</v>
      </c>
      <c r="M7" s="262" t="s">
        <v>43</v>
      </c>
      <c r="N7" s="262" t="s">
        <v>44</v>
      </c>
      <c r="O7" s="255" t="s">
        <v>45</v>
      </c>
      <c r="P7" s="176" t="s">
        <v>42</v>
      </c>
      <c r="Q7" s="262" t="s">
        <v>43</v>
      </c>
      <c r="R7" s="262" t="s">
        <v>44</v>
      </c>
      <c r="S7" s="255" t="s">
        <v>45</v>
      </c>
      <c r="T7" s="335"/>
      <c r="U7" s="336"/>
      <c r="V7" s="337"/>
      <c r="W7" s="335"/>
      <c r="X7" s="336"/>
      <c r="Y7" s="337"/>
      <c r="Z7" s="338" t="s">
        <v>31</v>
      </c>
      <c r="AA7" s="339" t="s">
        <v>30</v>
      </c>
      <c r="AB7" s="339" t="s">
        <v>32</v>
      </c>
      <c r="AC7" s="340" t="s">
        <v>33</v>
      </c>
    </row>
    <row r="8" spans="1:34" s="201" customFormat="1" ht="15" customHeight="1" x14ac:dyDescent="0.7">
      <c r="A8" s="341" t="s">
        <v>46</v>
      </c>
      <c r="B8" s="336"/>
      <c r="C8" s="337"/>
      <c r="D8" s="342" t="s">
        <v>47</v>
      </c>
      <c r="E8" s="342"/>
      <c r="F8" s="342"/>
      <c r="G8" s="343"/>
      <c r="H8" s="344" t="s">
        <v>47</v>
      </c>
      <c r="I8" s="342"/>
      <c r="J8" s="342"/>
      <c r="K8" s="343"/>
      <c r="L8" s="344" t="s">
        <v>47</v>
      </c>
      <c r="M8" s="342"/>
      <c r="N8" s="342"/>
      <c r="O8" s="343"/>
      <c r="P8" s="344" t="s">
        <v>47</v>
      </c>
      <c r="Q8" s="342"/>
      <c r="R8" s="342"/>
      <c r="S8" s="343"/>
      <c r="T8" s="335"/>
      <c r="U8" s="336"/>
      <c r="V8" s="337"/>
      <c r="W8" s="335"/>
      <c r="X8" s="336"/>
      <c r="Y8" s="337"/>
      <c r="Z8" s="345">
        <v>0.16666666666666666</v>
      </c>
      <c r="AA8" s="346">
        <f>Z8+3/24</f>
        <v>0.29166666666666663</v>
      </c>
      <c r="AB8" s="347">
        <f>Z8+8/24</f>
        <v>0.5</v>
      </c>
      <c r="AC8" s="348">
        <f>Z8+17/24</f>
        <v>0.875</v>
      </c>
      <c r="AE8"/>
    </row>
    <row r="9" spans="1:34" s="201" customFormat="1" ht="15" customHeight="1" thickBot="1" x14ac:dyDescent="0.85">
      <c r="A9" s="349" t="s">
        <v>48</v>
      </c>
      <c r="B9" s="336"/>
      <c r="C9" s="337"/>
      <c r="D9" s="350"/>
      <c r="E9" s="350"/>
      <c r="F9" s="350"/>
      <c r="G9" s="351"/>
      <c r="H9" s="352"/>
      <c r="I9" s="350"/>
      <c r="J9" s="350"/>
      <c r="K9" s="351"/>
      <c r="L9" s="352"/>
      <c r="M9" s="350"/>
      <c r="N9" s="350"/>
      <c r="O9" s="351"/>
      <c r="P9" s="352"/>
      <c r="Q9" s="350"/>
      <c r="R9" s="350"/>
      <c r="S9" s="351"/>
      <c r="T9" s="335"/>
      <c r="U9" s="336"/>
      <c r="V9" s="337"/>
      <c r="W9" s="335"/>
      <c r="X9" s="336"/>
      <c r="Y9" s="337"/>
      <c r="Z9" s="353">
        <f>Z8+0.5/24</f>
        <v>0.1875</v>
      </c>
      <c r="AA9" s="354">
        <f>Z9+3/24</f>
        <v>0.3125</v>
      </c>
      <c r="AB9" s="355">
        <f>Z9+8/24</f>
        <v>0.52083333333333326</v>
      </c>
      <c r="AC9" s="356">
        <f>Z9+17/24</f>
        <v>0.89583333333333337</v>
      </c>
      <c r="AE9"/>
    </row>
    <row r="10" spans="1:34" s="201" customFormat="1" ht="15" customHeight="1" x14ac:dyDescent="0.7">
      <c r="A10" s="357" t="s">
        <v>49</v>
      </c>
      <c r="B10" s="336"/>
      <c r="C10" s="337"/>
      <c r="D10" s="358" t="s">
        <v>229</v>
      </c>
      <c r="E10" s="359"/>
      <c r="F10" s="359"/>
      <c r="G10" s="360"/>
      <c r="H10" s="361" t="s">
        <v>51</v>
      </c>
      <c r="I10" s="362" t="s">
        <v>55</v>
      </c>
      <c r="J10" s="363" t="s">
        <v>230</v>
      </c>
      <c r="K10" s="364" t="s">
        <v>183</v>
      </c>
      <c r="L10" s="365" t="s">
        <v>54</v>
      </c>
      <c r="M10" s="366"/>
      <c r="N10" s="366"/>
      <c r="O10" s="367"/>
      <c r="P10" s="361" t="s">
        <v>51</v>
      </c>
      <c r="Q10" s="362" t="s">
        <v>55</v>
      </c>
      <c r="R10" s="368" t="s">
        <v>52</v>
      </c>
      <c r="S10" s="369" t="s">
        <v>50</v>
      </c>
      <c r="T10" s="335"/>
      <c r="U10" s="336"/>
      <c r="V10" s="337"/>
      <c r="W10" s="335"/>
      <c r="X10" s="336"/>
      <c r="Y10" s="337"/>
      <c r="Z10" s="353">
        <f t="shared" ref="Z10:Z39" si="0">Z9+0.5/24</f>
        <v>0.20833333333333334</v>
      </c>
      <c r="AA10" s="354">
        <f t="shared" ref="AA10:AA39" si="1">Z10+3/24</f>
        <v>0.33333333333333337</v>
      </c>
      <c r="AB10" s="355">
        <f t="shared" ref="AB10:AB39" si="2">Z10+8/24</f>
        <v>0.54166666666666663</v>
      </c>
      <c r="AC10" s="356">
        <f t="shared" ref="AC10:AC39" si="3">Z10+17/24</f>
        <v>0.91666666666666674</v>
      </c>
      <c r="AE10"/>
    </row>
    <row r="11" spans="1:34" s="201" customFormat="1" ht="15" customHeight="1" thickBot="1" x14ac:dyDescent="0.85">
      <c r="A11" s="357" t="s">
        <v>56</v>
      </c>
      <c r="B11" s="336"/>
      <c r="C11" s="337"/>
      <c r="D11" s="370"/>
      <c r="E11" s="371"/>
      <c r="F11" s="371"/>
      <c r="G11" s="372"/>
      <c r="H11" s="373"/>
      <c r="I11" s="374"/>
      <c r="J11" s="375"/>
      <c r="K11" s="376"/>
      <c r="L11" s="377"/>
      <c r="M11" s="378"/>
      <c r="N11" s="378"/>
      <c r="O11" s="379"/>
      <c r="P11" s="373"/>
      <c r="Q11" s="374"/>
      <c r="R11" s="380"/>
      <c r="S11" s="381"/>
      <c r="T11" s="335"/>
      <c r="U11" s="336"/>
      <c r="V11" s="337"/>
      <c r="W11" s="335"/>
      <c r="X11" s="336"/>
      <c r="Y11" s="337"/>
      <c r="Z11" s="353">
        <f t="shared" si="0"/>
        <v>0.22916666666666669</v>
      </c>
      <c r="AA11" s="354">
        <f t="shared" si="1"/>
        <v>0.35416666666666669</v>
      </c>
      <c r="AB11" s="355">
        <f t="shared" si="2"/>
        <v>0.5625</v>
      </c>
      <c r="AC11" s="356">
        <f t="shared" si="3"/>
        <v>0.9375</v>
      </c>
      <c r="AE11"/>
    </row>
    <row r="12" spans="1:34" s="201" customFormat="1" ht="15" customHeight="1" x14ac:dyDescent="0.7">
      <c r="A12" s="357" t="s">
        <v>57</v>
      </c>
      <c r="B12" s="336"/>
      <c r="C12" s="337"/>
      <c r="D12" s="382" t="s">
        <v>62</v>
      </c>
      <c r="E12" s="383"/>
      <c r="F12" s="383"/>
      <c r="G12" s="384"/>
      <c r="H12" s="373"/>
      <c r="I12" s="374"/>
      <c r="J12" s="375"/>
      <c r="K12" s="376"/>
      <c r="L12" s="361" t="s">
        <v>51</v>
      </c>
      <c r="M12" s="362" t="s">
        <v>55</v>
      </c>
      <c r="N12" s="363" t="s">
        <v>231</v>
      </c>
      <c r="O12" s="368" t="s">
        <v>52</v>
      </c>
      <c r="P12" s="373"/>
      <c r="Q12" s="374"/>
      <c r="R12" s="380"/>
      <c r="S12" s="381"/>
      <c r="T12" s="335"/>
      <c r="U12" s="336"/>
      <c r="V12" s="337"/>
      <c r="W12" s="335"/>
      <c r="X12" s="336"/>
      <c r="Y12" s="337"/>
      <c r="Z12" s="385">
        <f t="shared" si="0"/>
        <v>0.25</v>
      </c>
      <c r="AA12" s="354">
        <f t="shared" si="1"/>
        <v>0.375</v>
      </c>
      <c r="AB12" s="355">
        <f t="shared" si="2"/>
        <v>0.58333333333333326</v>
      </c>
      <c r="AC12" s="356">
        <f t="shared" si="3"/>
        <v>0.95833333333333337</v>
      </c>
    </row>
    <row r="13" spans="1:34" s="201" customFormat="1" ht="15" customHeight="1" thickBot="1" x14ac:dyDescent="0.85">
      <c r="A13" s="357" t="s">
        <v>58</v>
      </c>
      <c r="B13" s="336"/>
      <c r="C13" s="337"/>
      <c r="D13" s="386"/>
      <c r="E13" s="387"/>
      <c r="F13" s="387"/>
      <c r="G13" s="388"/>
      <c r="H13" s="389"/>
      <c r="I13" s="390"/>
      <c r="J13" s="391"/>
      <c r="K13" s="392"/>
      <c r="L13" s="389"/>
      <c r="M13" s="390"/>
      <c r="N13" s="391"/>
      <c r="O13" s="393"/>
      <c r="P13" s="389"/>
      <c r="Q13" s="390"/>
      <c r="R13" s="393"/>
      <c r="S13" s="394"/>
      <c r="T13" s="335"/>
      <c r="U13" s="336"/>
      <c r="V13" s="337"/>
      <c r="W13" s="335"/>
      <c r="X13" s="336"/>
      <c r="Y13" s="337"/>
      <c r="Z13" s="385">
        <f t="shared" si="0"/>
        <v>0.27083333333333331</v>
      </c>
      <c r="AA13" s="354">
        <f t="shared" si="1"/>
        <v>0.39583333333333331</v>
      </c>
      <c r="AB13" s="355">
        <f t="shared" si="2"/>
        <v>0.60416666666666663</v>
      </c>
      <c r="AC13" s="356">
        <f t="shared" si="3"/>
        <v>0.97916666666666674</v>
      </c>
    </row>
    <row r="14" spans="1:34" s="201" customFormat="1" ht="15" customHeight="1" thickBot="1" x14ac:dyDescent="0.85">
      <c r="A14" s="395" t="s">
        <v>59</v>
      </c>
      <c r="B14" s="336"/>
      <c r="C14" s="337"/>
      <c r="D14" s="396" t="s">
        <v>60</v>
      </c>
      <c r="E14" s="396"/>
      <c r="F14" s="396"/>
      <c r="G14" s="397"/>
      <c r="H14" s="398" t="s">
        <v>60</v>
      </c>
      <c r="I14" s="396"/>
      <c r="J14" s="396"/>
      <c r="K14" s="397"/>
      <c r="L14" s="398" t="s">
        <v>60</v>
      </c>
      <c r="M14" s="396"/>
      <c r="N14" s="396"/>
      <c r="O14" s="397"/>
      <c r="P14" s="398" t="s">
        <v>60</v>
      </c>
      <c r="Q14" s="396"/>
      <c r="R14" s="396"/>
      <c r="S14" s="397"/>
      <c r="T14" s="335"/>
      <c r="U14" s="336"/>
      <c r="V14" s="337"/>
      <c r="W14" s="335"/>
      <c r="X14" s="336"/>
      <c r="Y14" s="337"/>
      <c r="Z14" s="385">
        <f t="shared" si="0"/>
        <v>0.29166666666666663</v>
      </c>
      <c r="AA14" s="354">
        <f t="shared" si="1"/>
        <v>0.41666666666666663</v>
      </c>
      <c r="AB14" s="355">
        <f t="shared" si="2"/>
        <v>0.625</v>
      </c>
      <c r="AC14" s="399">
        <f t="shared" si="3"/>
        <v>1</v>
      </c>
      <c r="AE14"/>
      <c r="AF14"/>
      <c r="AG14"/>
      <c r="AH14"/>
    </row>
    <row r="15" spans="1:34" s="201" customFormat="1" ht="15" customHeight="1" x14ac:dyDescent="0.7">
      <c r="A15" s="400" t="s">
        <v>61</v>
      </c>
      <c r="B15" s="336"/>
      <c r="C15" s="337"/>
      <c r="D15" s="361" t="s">
        <v>51</v>
      </c>
      <c r="E15" s="362" t="s">
        <v>55</v>
      </c>
      <c r="F15" s="401" t="s">
        <v>232</v>
      </c>
      <c r="G15" s="402" t="s">
        <v>64</v>
      </c>
      <c r="H15" s="403" t="s">
        <v>216</v>
      </c>
      <c r="I15" s="369" t="s">
        <v>50</v>
      </c>
      <c r="J15" s="404" t="s">
        <v>63</v>
      </c>
      <c r="K15" s="405"/>
      <c r="L15" s="406" t="s">
        <v>65</v>
      </c>
      <c r="M15" s="407"/>
      <c r="N15" s="407"/>
      <c r="O15" s="408"/>
      <c r="P15" s="361" t="s">
        <v>51</v>
      </c>
      <c r="Q15" s="409" t="s">
        <v>66</v>
      </c>
      <c r="R15" s="404" t="s">
        <v>63</v>
      </c>
      <c r="S15" s="369" t="s">
        <v>53</v>
      </c>
      <c r="T15" s="335"/>
      <c r="U15" s="336"/>
      <c r="V15" s="337"/>
      <c r="W15" s="335"/>
      <c r="X15" s="336"/>
      <c r="Y15" s="337"/>
      <c r="Z15" s="385">
        <f t="shared" si="0"/>
        <v>0.31249999999999994</v>
      </c>
      <c r="AA15" s="354">
        <f t="shared" si="1"/>
        <v>0.43749999999999994</v>
      </c>
      <c r="AB15" s="355">
        <f t="shared" si="2"/>
        <v>0.64583333333333326</v>
      </c>
      <c r="AC15" s="399">
        <f t="shared" si="3"/>
        <v>1.0208333333333333</v>
      </c>
      <c r="AE15"/>
      <c r="AF15"/>
      <c r="AG15"/>
      <c r="AH15"/>
    </row>
    <row r="16" spans="1:34" s="201" customFormat="1" ht="15" customHeight="1" thickBot="1" x14ac:dyDescent="0.85">
      <c r="A16" s="400" t="s">
        <v>67</v>
      </c>
      <c r="B16" s="336"/>
      <c r="C16" s="337"/>
      <c r="D16" s="373"/>
      <c r="E16" s="374"/>
      <c r="F16" s="410"/>
      <c r="G16" s="411"/>
      <c r="H16" s="412"/>
      <c r="I16" s="381"/>
      <c r="J16" s="413"/>
      <c r="K16" s="414"/>
      <c r="L16" s="377"/>
      <c r="M16" s="378"/>
      <c r="N16" s="378"/>
      <c r="O16" s="379"/>
      <c r="P16" s="373"/>
      <c r="Q16" s="415"/>
      <c r="R16" s="413"/>
      <c r="S16" s="381"/>
      <c r="T16" s="335"/>
      <c r="U16" s="336"/>
      <c r="V16" s="337"/>
      <c r="W16" s="335"/>
      <c r="X16" s="336"/>
      <c r="Y16" s="337"/>
      <c r="Z16" s="385">
        <f t="shared" si="0"/>
        <v>0.33333333333333326</v>
      </c>
      <c r="AA16" s="354">
        <f t="shared" si="1"/>
        <v>0.45833333333333326</v>
      </c>
      <c r="AB16" s="355">
        <f t="shared" si="2"/>
        <v>0.66666666666666652</v>
      </c>
      <c r="AC16" s="399">
        <f t="shared" si="3"/>
        <v>1.0416666666666665</v>
      </c>
      <c r="AE16"/>
      <c r="AF16"/>
      <c r="AG16"/>
      <c r="AH16"/>
    </row>
    <row r="17" spans="1:34" s="201" customFormat="1" ht="15" customHeight="1" x14ac:dyDescent="0.7">
      <c r="A17" s="400" t="s">
        <v>68</v>
      </c>
      <c r="B17" s="336"/>
      <c r="C17" s="337"/>
      <c r="D17" s="373"/>
      <c r="E17" s="374"/>
      <c r="F17" s="410"/>
      <c r="G17" s="411"/>
      <c r="H17" s="412"/>
      <c r="I17" s="381"/>
      <c r="J17" s="413"/>
      <c r="K17" s="414"/>
      <c r="L17" s="406" t="s">
        <v>69</v>
      </c>
      <c r="M17" s="407"/>
      <c r="N17" s="407"/>
      <c r="O17" s="408"/>
      <c r="P17" s="373"/>
      <c r="Q17" s="415"/>
      <c r="R17" s="413"/>
      <c r="S17" s="381"/>
      <c r="T17" s="335"/>
      <c r="U17" s="336"/>
      <c r="V17" s="337"/>
      <c r="W17" s="335"/>
      <c r="X17" s="336"/>
      <c r="Y17" s="337"/>
      <c r="Z17" s="385">
        <f t="shared" si="0"/>
        <v>0.35416666666666657</v>
      </c>
      <c r="AA17" s="354">
        <f t="shared" si="1"/>
        <v>0.47916666666666657</v>
      </c>
      <c r="AB17" s="355">
        <f t="shared" si="2"/>
        <v>0.68749999999999989</v>
      </c>
      <c r="AC17" s="399">
        <f t="shared" si="3"/>
        <v>1.0625</v>
      </c>
      <c r="AE17"/>
      <c r="AF17"/>
      <c r="AG17"/>
      <c r="AH17"/>
    </row>
    <row r="18" spans="1:34" s="201" customFormat="1" ht="15" customHeight="1" thickBot="1" x14ac:dyDescent="0.85">
      <c r="A18" s="400" t="s">
        <v>70</v>
      </c>
      <c r="B18" s="336"/>
      <c r="C18" s="337"/>
      <c r="D18" s="389"/>
      <c r="E18" s="390"/>
      <c r="F18" s="416"/>
      <c r="G18" s="417"/>
      <c r="H18" s="418"/>
      <c r="I18" s="394"/>
      <c r="J18" s="419"/>
      <c r="K18" s="420"/>
      <c r="L18" s="377"/>
      <c r="M18" s="378"/>
      <c r="N18" s="378"/>
      <c r="O18" s="379"/>
      <c r="P18" s="389"/>
      <c r="Q18" s="421"/>
      <c r="R18" s="419"/>
      <c r="S18" s="394"/>
      <c r="T18" s="335"/>
      <c r="U18" s="336"/>
      <c r="V18" s="337"/>
      <c r="W18" s="335"/>
      <c r="X18" s="336"/>
      <c r="Y18" s="337"/>
      <c r="Z18" s="385">
        <f t="shared" si="0"/>
        <v>0.37499999999999989</v>
      </c>
      <c r="AA18" s="354">
        <f t="shared" si="1"/>
        <v>0.49999999999999989</v>
      </c>
      <c r="AB18" s="355">
        <f t="shared" si="2"/>
        <v>0.70833333333333326</v>
      </c>
      <c r="AC18" s="399">
        <f t="shared" si="3"/>
        <v>1.0833333333333333</v>
      </c>
    </row>
    <row r="19" spans="1:34" s="201" customFormat="1" ht="15" customHeight="1" x14ac:dyDescent="0.7">
      <c r="A19" s="349" t="s">
        <v>71</v>
      </c>
      <c r="B19" s="336"/>
      <c r="C19" s="337"/>
      <c r="D19" s="342" t="s">
        <v>72</v>
      </c>
      <c r="E19" s="342"/>
      <c r="F19" s="342"/>
      <c r="G19" s="343"/>
      <c r="H19" s="342" t="s">
        <v>72</v>
      </c>
      <c r="I19" s="342"/>
      <c r="J19" s="342"/>
      <c r="K19" s="343"/>
      <c r="L19" s="342" t="s">
        <v>72</v>
      </c>
      <c r="M19" s="342"/>
      <c r="N19" s="342"/>
      <c r="O19" s="343"/>
      <c r="P19" s="342" t="s">
        <v>72</v>
      </c>
      <c r="Q19" s="342"/>
      <c r="R19" s="342"/>
      <c r="S19" s="343"/>
      <c r="T19" s="335"/>
      <c r="U19" s="336"/>
      <c r="V19" s="337"/>
      <c r="W19" s="335"/>
      <c r="X19" s="336"/>
      <c r="Y19" s="337"/>
      <c r="Z19" s="385">
        <f t="shared" si="0"/>
        <v>0.3958333333333332</v>
      </c>
      <c r="AA19" s="354">
        <f t="shared" si="1"/>
        <v>0.52083333333333326</v>
      </c>
      <c r="AB19" s="355">
        <f t="shared" si="2"/>
        <v>0.72916666666666652</v>
      </c>
      <c r="AC19" s="399">
        <f t="shared" si="3"/>
        <v>1.1041666666666665</v>
      </c>
    </row>
    <row r="20" spans="1:34" s="201" customFormat="1" ht="15" customHeight="1" thickBot="1" x14ac:dyDescent="0.85">
      <c r="A20" s="349" t="s">
        <v>73</v>
      </c>
      <c r="B20" s="336"/>
      <c r="C20" s="337"/>
      <c r="D20" s="350"/>
      <c r="E20" s="350"/>
      <c r="F20" s="350"/>
      <c r="G20" s="351"/>
      <c r="H20" s="350"/>
      <c r="I20" s="350"/>
      <c r="J20" s="350"/>
      <c r="K20" s="351"/>
      <c r="L20" s="350"/>
      <c r="M20" s="350"/>
      <c r="N20" s="350"/>
      <c r="O20" s="351"/>
      <c r="P20" s="350"/>
      <c r="Q20" s="350"/>
      <c r="R20" s="350"/>
      <c r="S20" s="351"/>
      <c r="T20" s="335"/>
      <c r="U20" s="336"/>
      <c r="V20" s="337"/>
      <c r="W20" s="335"/>
      <c r="X20" s="336"/>
      <c r="Y20" s="337"/>
      <c r="Z20" s="385">
        <f t="shared" si="0"/>
        <v>0.41666666666666652</v>
      </c>
      <c r="AA20" s="354">
        <f t="shared" si="1"/>
        <v>0.54166666666666652</v>
      </c>
      <c r="AB20" s="355">
        <f t="shared" si="2"/>
        <v>0.74999999999999978</v>
      </c>
      <c r="AC20" s="399">
        <f t="shared" si="3"/>
        <v>1.125</v>
      </c>
    </row>
    <row r="21" spans="1:34" s="201" customFormat="1" ht="15" customHeight="1" thickBot="1" x14ac:dyDescent="0.85">
      <c r="A21" s="400" t="s">
        <v>74</v>
      </c>
      <c r="B21" s="336"/>
      <c r="C21" s="337"/>
      <c r="D21" s="403" t="s">
        <v>216</v>
      </c>
      <c r="E21" s="405"/>
      <c r="F21" s="369" t="s">
        <v>53</v>
      </c>
      <c r="G21" s="405"/>
      <c r="H21" s="409" t="s">
        <v>66</v>
      </c>
      <c r="I21" s="369" t="s">
        <v>50</v>
      </c>
      <c r="J21" s="364" t="s">
        <v>183</v>
      </c>
      <c r="K21" s="405"/>
      <c r="L21" s="403" t="s">
        <v>216</v>
      </c>
      <c r="M21" s="409" t="s">
        <v>66</v>
      </c>
      <c r="N21" s="369" t="s">
        <v>50</v>
      </c>
      <c r="O21" s="405"/>
      <c r="P21" s="403" t="s">
        <v>216</v>
      </c>
      <c r="Q21" s="409" t="s">
        <v>66</v>
      </c>
      <c r="R21" s="368" t="s">
        <v>52</v>
      </c>
      <c r="S21" s="405"/>
      <c r="T21" s="335"/>
      <c r="U21" s="336"/>
      <c r="V21" s="337"/>
      <c r="W21" s="335"/>
      <c r="X21" s="336"/>
      <c r="Y21" s="337"/>
      <c r="Z21" s="385">
        <f t="shared" si="0"/>
        <v>0.43749999999999983</v>
      </c>
      <c r="AA21" s="354">
        <f t="shared" si="1"/>
        <v>0.56249999999999978</v>
      </c>
      <c r="AB21" s="355">
        <f t="shared" si="2"/>
        <v>0.77083333333333315</v>
      </c>
      <c r="AC21" s="399">
        <f t="shared" si="3"/>
        <v>1.1458333333333333</v>
      </c>
    </row>
    <row r="22" spans="1:34" s="201" customFormat="1" ht="15" customHeight="1" x14ac:dyDescent="0.7">
      <c r="A22" s="400" t="s">
        <v>76</v>
      </c>
      <c r="B22" s="422" t="s">
        <v>77</v>
      </c>
      <c r="C22" s="423"/>
      <c r="D22" s="412"/>
      <c r="E22" s="414"/>
      <c r="F22" s="381"/>
      <c r="G22" s="414"/>
      <c r="H22" s="415"/>
      <c r="I22" s="381"/>
      <c r="J22" s="376"/>
      <c r="K22" s="414"/>
      <c r="L22" s="412"/>
      <c r="M22" s="415"/>
      <c r="N22" s="381"/>
      <c r="O22" s="414"/>
      <c r="P22" s="412"/>
      <c r="Q22" s="415"/>
      <c r="R22" s="380"/>
      <c r="S22" s="414"/>
      <c r="T22" s="335"/>
      <c r="U22" s="336"/>
      <c r="V22" s="337"/>
      <c r="W22" s="335"/>
      <c r="X22" s="336"/>
      <c r="Y22" s="337"/>
      <c r="Z22" s="385">
        <f t="shared" si="0"/>
        <v>0.45833333333333315</v>
      </c>
      <c r="AA22" s="354">
        <f t="shared" si="1"/>
        <v>0.58333333333333315</v>
      </c>
      <c r="AB22" s="355">
        <f t="shared" si="2"/>
        <v>0.79166666666666652</v>
      </c>
      <c r="AC22" s="399">
        <f t="shared" si="3"/>
        <v>1.1666666666666665</v>
      </c>
    </row>
    <row r="23" spans="1:34" s="201" customFormat="1" ht="15" customHeight="1" thickBot="1" x14ac:dyDescent="0.85">
      <c r="A23" s="400" t="s">
        <v>78</v>
      </c>
      <c r="B23" s="424"/>
      <c r="C23" s="425"/>
      <c r="D23" s="412"/>
      <c r="E23" s="414"/>
      <c r="F23" s="381"/>
      <c r="G23" s="414"/>
      <c r="H23" s="415"/>
      <c r="I23" s="381"/>
      <c r="J23" s="376"/>
      <c r="K23" s="414"/>
      <c r="L23" s="412"/>
      <c r="M23" s="415"/>
      <c r="N23" s="381"/>
      <c r="O23" s="414"/>
      <c r="P23" s="412"/>
      <c r="Q23" s="415"/>
      <c r="R23" s="380"/>
      <c r="S23" s="414"/>
      <c r="T23" s="335"/>
      <c r="U23" s="336"/>
      <c r="V23" s="337"/>
      <c r="W23" s="335"/>
      <c r="X23" s="336"/>
      <c r="Y23" s="337"/>
      <c r="Z23" s="385">
        <f t="shared" si="0"/>
        <v>0.47916666666666646</v>
      </c>
      <c r="AA23" s="354">
        <f t="shared" si="1"/>
        <v>0.60416666666666652</v>
      </c>
      <c r="AB23" s="355">
        <f t="shared" si="2"/>
        <v>0.81249999999999978</v>
      </c>
      <c r="AC23" s="399">
        <f t="shared" si="3"/>
        <v>1.1874999999999998</v>
      </c>
    </row>
    <row r="24" spans="1:34" s="201" customFormat="1" ht="15" customHeight="1" thickBot="1" x14ac:dyDescent="0.85">
      <c r="A24" s="400" t="s">
        <v>79</v>
      </c>
      <c r="B24" s="336"/>
      <c r="C24" s="337"/>
      <c r="D24" s="418"/>
      <c r="E24" s="420"/>
      <c r="F24" s="394"/>
      <c r="G24" s="420"/>
      <c r="H24" s="421"/>
      <c r="I24" s="394"/>
      <c r="J24" s="392"/>
      <c r="K24" s="420"/>
      <c r="L24" s="418"/>
      <c r="M24" s="421"/>
      <c r="N24" s="394"/>
      <c r="O24" s="420"/>
      <c r="P24" s="418"/>
      <c r="Q24" s="421"/>
      <c r="R24" s="393"/>
      <c r="S24" s="420"/>
      <c r="T24" s="335"/>
      <c r="U24" s="336"/>
      <c r="V24" s="337"/>
      <c r="W24" s="335"/>
      <c r="X24" s="336"/>
      <c r="Y24" s="337"/>
      <c r="Z24" s="385">
        <f t="shared" si="0"/>
        <v>0.49999999999999978</v>
      </c>
      <c r="AA24" s="354">
        <f t="shared" si="1"/>
        <v>0.62499999999999978</v>
      </c>
      <c r="AB24" s="355">
        <f t="shared" si="2"/>
        <v>0.83333333333333304</v>
      </c>
      <c r="AC24" s="399">
        <f t="shared" si="3"/>
        <v>1.208333333333333</v>
      </c>
    </row>
    <row r="25" spans="1:34" s="201" customFormat="1" ht="15" customHeight="1" thickBot="1" x14ac:dyDescent="0.85">
      <c r="A25" s="395" t="s">
        <v>80</v>
      </c>
      <c r="B25" s="336"/>
      <c r="C25" s="337"/>
      <c r="D25" s="398" t="s">
        <v>60</v>
      </c>
      <c r="E25" s="396"/>
      <c r="F25" s="396"/>
      <c r="G25" s="397"/>
      <c r="H25" s="398" t="s">
        <v>60</v>
      </c>
      <c r="I25" s="396"/>
      <c r="J25" s="396"/>
      <c r="K25" s="397"/>
      <c r="L25" s="398" t="s">
        <v>60</v>
      </c>
      <c r="M25" s="396"/>
      <c r="N25" s="396"/>
      <c r="O25" s="397"/>
      <c r="P25" s="398" t="s">
        <v>60</v>
      </c>
      <c r="Q25" s="396"/>
      <c r="R25" s="396"/>
      <c r="S25" s="397"/>
      <c r="T25" s="335"/>
      <c r="U25" s="336"/>
      <c r="V25" s="337"/>
      <c r="W25" s="335"/>
      <c r="X25" s="336"/>
      <c r="Y25" s="337"/>
      <c r="Z25" s="385">
        <f t="shared" si="0"/>
        <v>0.52083333333333315</v>
      </c>
      <c r="AA25" s="354">
        <f t="shared" si="1"/>
        <v>0.64583333333333315</v>
      </c>
      <c r="AB25" s="355">
        <f t="shared" si="2"/>
        <v>0.85416666666666652</v>
      </c>
      <c r="AC25" s="399">
        <f t="shared" si="3"/>
        <v>1.2291666666666665</v>
      </c>
    </row>
    <row r="26" spans="1:34" s="201" customFormat="1" ht="15" customHeight="1" x14ac:dyDescent="0.7">
      <c r="A26" s="357" t="s">
        <v>81</v>
      </c>
      <c r="B26" s="274" t="s">
        <v>82</v>
      </c>
      <c r="C26" s="275"/>
      <c r="D26" s="361" t="s">
        <v>51</v>
      </c>
      <c r="E26" s="364" t="s">
        <v>183</v>
      </c>
      <c r="F26" s="369" t="s">
        <v>50</v>
      </c>
      <c r="G26" s="405"/>
      <c r="H26" s="361" t="s">
        <v>51</v>
      </c>
      <c r="I26" s="426" t="s">
        <v>233</v>
      </c>
      <c r="J26" s="401" t="s">
        <v>232</v>
      </c>
      <c r="K26" s="369" t="s">
        <v>50</v>
      </c>
      <c r="L26" s="361" t="s">
        <v>51</v>
      </c>
      <c r="M26" s="364" t="s">
        <v>183</v>
      </c>
      <c r="N26" s="369" t="s">
        <v>50</v>
      </c>
      <c r="O26" s="405"/>
      <c r="P26" s="406" t="s">
        <v>90</v>
      </c>
      <c r="Q26" s="407"/>
      <c r="R26" s="407"/>
      <c r="S26" s="408"/>
      <c r="T26" s="335"/>
      <c r="U26" s="336"/>
      <c r="V26" s="337"/>
      <c r="W26" s="335"/>
      <c r="X26" s="336"/>
      <c r="Y26" s="337"/>
      <c r="Z26" s="385">
        <f t="shared" si="0"/>
        <v>0.54166666666666652</v>
      </c>
      <c r="AA26" s="354">
        <f t="shared" si="1"/>
        <v>0.66666666666666652</v>
      </c>
      <c r="AB26" s="355">
        <f t="shared" si="2"/>
        <v>0.87499999999999978</v>
      </c>
      <c r="AC26" s="356">
        <f t="shared" si="3"/>
        <v>1.25</v>
      </c>
    </row>
    <row r="27" spans="1:34" s="201" customFormat="1" ht="15" customHeight="1" x14ac:dyDescent="0.7">
      <c r="A27" s="400" t="s">
        <v>83</v>
      </c>
      <c r="B27" s="276"/>
      <c r="C27" s="277"/>
      <c r="D27" s="373"/>
      <c r="E27" s="376"/>
      <c r="F27" s="381"/>
      <c r="G27" s="414"/>
      <c r="H27" s="373"/>
      <c r="I27" s="427"/>
      <c r="J27" s="410"/>
      <c r="K27" s="381"/>
      <c r="L27" s="373"/>
      <c r="M27" s="376"/>
      <c r="N27" s="381"/>
      <c r="O27" s="414"/>
      <c r="P27" s="365"/>
      <c r="Q27" s="366"/>
      <c r="R27" s="366"/>
      <c r="S27" s="367"/>
      <c r="T27" s="335"/>
      <c r="U27" s="336"/>
      <c r="V27" s="337"/>
      <c r="W27" s="335"/>
      <c r="X27" s="336"/>
      <c r="Y27" s="337"/>
      <c r="Z27" s="385">
        <f t="shared" si="0"/>
        <v>0.56249999999999989</v>
      </c>
      <c r="AA27" s="354">
        <f t="shared" si="1"/>
        <v>0.68749999999999989</v>
      </c>
      <c r="AB27" s="355">
        <f t="shared" si="2"/>
        <v>0.89583333333333326</v>
      </c>
      <c r="AC27" s="356">
        <f t="shared" si="3"/>
        <v>1.2708333333333333</v>
      </c>
    </row>
    <row r="28" spans="1:34" s="201" customFormat="1" ht="15" customHeight="1" thickBot="1" x14ac:dyDescent="0.85">
      <c r="A28" s="400" t="s">
        <v>84</v>
      </c>
      <c r="B28" s="278"/>
      <c r="C28" s="279"/>
      <c r="D28" s="373"/>
      <c r="E28" s="376"/>
      <c r="F28" s="381"/>
      <c r="G28" s="414"/>
      <c r="H28" s="373"/>
      <c r="I28" s="427"/>
      <c r="J28" s="410"/>
      <c r="K28" s="381"/>
      <c r="L28" s="373"/>
      <c r="M28" s="376"/>
      <c r="N28" s="381"/>
      <c r="O28" s="414"/>
      <c r="P28" s="365"/>
      <c r="Q28" s="366"/>
      <c r="R28" s="366"/>
      <c r="S28" s="367"/>
      <c r="T28" s="335"/>
      <c r="U28" s="336"/>
      <c r="V28" s="337"/>
      <c r="W28" s="335"/>
      <c r="X28" s="336"/>
      <c r="Y28" s="337"/>
      <c r="Z28" s="385">
        <f t="shared" si="0"/>
        <v>0.58333333333333326</v>
      </c>
      <c r="AA28" s="354">
        <f t="shared" si="1"/>
        <v>0.70833333333333326</v>
      </c>
      <c r="AB28" s="355">
        <f t="shared" si="2"/>
        <v>0.91666666666666652</v>
      </c>
      <c r="AC28" s="356">
        <f t="shared" si="3"/>
        <v>1.2916666666666665</v>
      </c>
    </row>
    <row r="29" spans="1:34" s="201" customFormat="1" ht="15" customHeight="1" thickBot="1" x14ac:dyDescent="0.85">
      <c r="A29" s="400" t="s">
        <v>85</v>
      </c>
      <c r="B29" s="422" t="s">
        <v>86</v>
      </c>
      <c r="C29" s="423"/>
      <c r="D29" s="389"/>
      <c r="E29" s="392"/>
      <c r="F29" s="394"/>
      <c r="G29" s="420"/>
      <c r="H29" s="389"/>
      <c r="I29" s="428"/>
      <c r="J29" s="416"/>
      <c r="K29" s="394"/>
      <c r="L29" s="389"/>
      <c r="M29" s="392"/>
      <c r="N29" s="394"/>
      <c r="O29" s="420"/>
      <c r="P29" s="377"/>
      <c r="Q29" s="378"/>
      <c r="R29" s="378"/>
      <c r="S29" s="379"/>
      <c r="T29" s="335"/>
      <c r="U29" s="336"/>
      <c r="V29" s="337"/>
      <c r="W29" s="335"/>
      <c r="X29" s="336"/>
      <c r="Y29" s="337"/>
      <c r="Z29" s="385">
        <f t="shared" si="0"/>
        <v>0.60416666666666663</v>
      </c>
      <c r="AA29" s="354">
        <f t="shared" si="1"/>
        <v>0.72916666666666663</v>
      </c>
      <c r="AB29" s="355">
        <f t="shared" si="2"/>
        <v>0.9375</v>
      </c>
      <c r="AC29" s="356">
        <f t="shared" si="3"/>
        <v>1.3125</v>
      </c>
    </row>
    <row r="30" spans="1:34" s="201" customFormat="1" ht="15" customHeight="1" thickBot="1" x14ac:dyDescent="0.85">
      <c r="A30" s="429" t="s">
        <v>87</v>
      </c>
      <c r="B30" s="424"/>
      <c r="C30" s="425"/>
      <c r="D30" s="398" t="s">
        <v>60</v>
      </c>
      <c r="E30" s="396"/>
      <c r="F30" s="396"/>
      <c r="G30" s="397"/>
      <c r="H30" s="398" t="s">
        <v>60</v>
      </c>
      <c r="I30" s="396"/>
      <c r="J30" s="396"/>
      <c r="K30" s="397"/>
      <c r="L30" s="398" t="s">
        <v>60</v>
      </c>
      <c r="M30" s="396"/>
      <c r="N30" s="396"/>
      <c r="O30" s="397"/>
      <c r="P30" s="398" t="s">
        <v>60</v>
      </c>
      <c r="Q30" s="396"/>
      <c r="R30" s="396"/>
      <c r="S30" s="397"/>
      <c r="T30" s="335"/>
      <c r="U30" s="336"/>
      <c r="V30" s="337"/>
      <c r="W30" s="335"/>
      <c r="X30" s="336"/>
      <c r="Y30" s="337"/>
      <c r="Z30" s="385">
        <f t="shared" si="0"/>
        <v>0.625</v>
      </c>
      <c r="AA30" s="354">
        <f t="shared" si="1"/>
        <v>0.75</v>
      </c>
      <c r="AB30" s="355">
        <f t="shared" si="2"/>
        <v>0.95833333333333326</v>
      </c>
      <c r="AC30" s="356">
        <f t="shared" si="3"/>
        <v>1.3333333333333335</v>
      </c>
    </row>
    <row r="31" spans="1:34" s="201" customFormat="1" ht="15" customHeight="1" x14ac:dyDescent="0.7">
      <c r="A31" s="349" t="s">
        <v>88</v>
      </c>
      <c r="B31" s="342" t="s">
        <v>89</v>
      </c>
      <c r="C31" s="343"/>
      <c r="D31" s="430" t="s">
        <v>89</v>
      </c>
      <c r="E31" s="431"/>
      <c r="F31" s="431"/>
      <c r="G31" s="432"/>
      <c r="H31" s="430" t="s">
        <v>89</v>
      </c>
      <c r="I31" s="431"/>
      <c r="J31" s="431"/>
      <c r="K31" s="432"/>
      <c r="L31" s="433" t="s">
        <v>199</v>
      </c>
      <c r="M31" s="434"/>
      <c r="N31" s="434"/>
      <c r="O31" s="435"/>
      <c r="P31" s="430" t="s">
        <v>89</v>
      </c>
      <c r="Q31" s="431"/>
      <c r="R31" s="431"/>
      <c r="S31" s="432"/>
      <c r="T31" s="335"/>
      <c r="U31" s="336"/>
      <c r="V31" s="337"/>
      <c r="W31" s="335"/>
      <c r="X31" s="336"/>
      <c r="Y31" s="337"/>
      <c r="Z31" s="385">
        <f t="shared" si="0"/>
        <v>0.64583333333333337</v>
      </c>
      <c r="AA31" s="354">
        <f t="shared" si="1"/>
        <v>0.77083333333333337</v>
      </c>
      <c r="AB31" s="355">
        <f t="shared" si="2"/>
        <v>0.97916666666666674</v>
      </c>
      <c r="AC31" s="356">
        <f t="shared" si="3"/>
        <v>1.3541666666666667</v>
      </c>
    </row>
    <row r="32" spans="1:34" s="201" customFormat="1" ht="15" customHeight="1" thickBot="1" x14ac:dyDescent="0.85">
      <c r="A32" s="349" t="s">
        <v>91</v>
      </c>
      <c r="B32" s="436"/>
      <c r="C32" s="437"/>
      <c r="D32" s="438"/>
      <c r="E32" s="439"/>
      <c r="F32" s="439"/>
      <c r="G32" s="440"/>
      <c r="H32" s="441"/>
      <c r="I32" s="442"/>
      <c r="J32" s="442"/>
      <c r="K32" s="443"/>
      <c r="L32" s="444"/>
      <c r="M32" s="445"/>
      <c r="N32" s="445"/>
      <c r="O32" s="446"/>
      <c r="P32" s="438"/>
      <c r="Q32" s="439"/>
      <c r="R32" s="439"/>
      <c r="S32" s="440"/>
      <c r="T32" s="335"/>
      <c r="U32" s="336"/>
      <c r="V32" s="337"/>
      <c r="W32" s="335"/>
      <c r="X32" s="336"/>
      <c r="Y32" s="337"/>
      <c r="Z32" s="385">
        <f t="shared" si="0"/>
        <v>0.66666666666666674</v>
      </c>
      <c r="AA32" s="355">
        <f t="shared" si="1"/>
        <v>0.79166666666666674</v>
      </c>
      <c r="AB32" s="447">
        <f t="shared" si="2"/>
        <v>1</v>
      </c>
      <c r="AC32" s="356">
        <f t="shared" si="3"/>
        <v>1.375</v>
      </c>
    </row>
    <row r="33" spans="1:29" s="201" customFormat="1" ht="15" customHeight="1" x14ac:dyDescent="0.7">
      <c r="A33" s="349" t="s">
        <v>92</v>
      </c>
      <c r="B33" s="436"/>
      <c r="C33" s="437"/>
      <c r="D33" s="438"/>
      <c r="E33" s="439"/>
      <c r="F33" s="439"/>
      <c r="G33" s="440"/>
      <c r="H33" s="448" t="s">
        <v>335</v>
      </c>
      <c r="I33" s="449"/>
      <c r="J33" s="449"/>
      <c r="K33" s="450"/>
      <c r="L33" s="444"/>
      <c r="M33" s="445"/>
      <c r="N33" s="445"/>
      <c r="O33" s="446"/>
      <c r="P33" s="438"/>
      <c r="Q33" s="439"/>
      <c r="R33" s="439"/>
      <c r="S33" s="440"/>
      <c r="T33" s="335"/>
      <c r="U33" s="336"/>
      <c r="V33" s="337"/>
      <c r="W33" s="335"/>
      <c r="X33" s="336"/>
      <c r="Y33" s="337"/>
      <c r="Z33" s="385">
        <f t="shared" si="0"/>
        <v>0.68750000000000011</v>
      </c>
      <c r="AA33" s="355">
        <f t="shared" si="1"/>
        <v>0.81250000000000011</v>
      </c>
      <c r="AB33" s="447">
        <f t="shared" si="2"/>
        <v>1.0208333333333335</v>
      </c>
      <c r="AC33" s="356">
        <f t="shared" si="3"/>
        <v>1.3958333333333335</v>
      </c>
    </row>
    <row r="34" spans="1:29" s="201" customFormat="1" ht="15" customHeight="1" thickBot="1" x14ac:dyDescent="0.85">
      <c r="A34" s="349" t="s">
        <v>93</v>
      </c>
      <c r="B34" s="436"/>
      <c r="C34" s="437"/>
      <c r="D34" s="438"/>
      <c r="E34" s="439"/>
      <c r="F34" s="439"/>
      <c r="G34" s="440"/>
      <c r="H34" s="448"/>
      <c r="I34" s="449"/>
      <c r="J34" s="449"/>
      <c r="K34" s="450"/>
      <c r="L34" s="451"/>
      <c r="M34" s="452"/>
      <c r="N34" s="452"/>
      <c r="O34" s="453"/>
      <c r="P34" s="438"/>
      <c r="Q34" s="439"/>
      <c r="R34" s="439"/>
      <c r="S34" s="440"/>
      <c r="T34" s="335"/>
      <c r="U34" s="336"/>
      <c r="V34" s="337"/>
      <c r="W34" s="335"/>
      <c r="X34" s="336"/>
      <c r="Y34" s="337"/>
      <c r="Z34" s="385">
        <f t="shared" si="0"/>
        <v>0.70833333333333348</v>
      </c>
      <c r="AA34" s="355">
        <f t="shared" si="1"/>
        <v>0.83333333333333348</v>
      </c>
      <c r="AB34" s="447">
        <f t="shared" si="2"/>
        <v>1.0416666666666667</v>
      </c>
      <c r="AC34" s="356">
        <f t="shared" si="3"/>
        <v>1.416666666666667</v>
      </c>
    </row>
    <row r="35" spans="1:29" s="201" customFormat="1" ht="15" customHeight="1" x14ac:dyDescent="0.7">
      <c r="A35" s="454" t="s">
        <v>94</v>
      </c>
      <c r="B35" s="436"/>
      <c r="C35" s="437"/>
      <c r="D35" s="438"/>
      <c r="E35" s="439"/>
      <c r="F35" s="439"/>
      <c r="G35" s="440"/>
      <c r="H35" s="448"/>
      <c r="I35" s="449"/>
      <c r="J35" s="449"/>
      <c r="K35" s="450"/>
      <c r="L35" s="455" t="s">
        <v>89</v>
      </c>
      <c r="M35" s="436"/>
      <c r="N35" s="436"/>
      <c r="O35" s="437"/>
      <c r="P35" s="438"/>
      <c r="Q35" s="439"/>
      <c r="R35" s="439"/>
      <c r="S35" s="440"/>
      <c r="T35" s="335"/>
      <c r="U35" s="336"/>
      <c r="V35" s="337"/>
      <c r="W35" s="335"/>
      <c r="X35" s="336"/>
      <c r="Y35" s="337"/>
      <c r="Z35" s="385">
        <f t="shared" si="0"/>
        <v>0.72916666666666685</v>
      </c>
      <c r="AA35" s="355">
        <f t="shared" si="1"/>
        <v>0.85416666666666685</v>
      </c>
      <c r="AB35" s="447">
        <f t="shared" si="2"/>
        <v>1.0625000000000002</v>
      </c>
      <c r="AC35" s="356">
        <f t="shared" si="3"/>
        <v>1.4375000000000002</v>
      </c>
    </row>
    <row r="36" spans="1:29" s="201" customFormat="1" ht="15" customHeight="1" thickBot="1" x14ac:dyDescent="0.85">
      <c r="A36" s="454" t="s">
        <v>95</v>
      </c>
      <c r="B36" s="436"/>
      <c r="C36" s="437"/>
      <c r="D36" s="438"/>
      <c r="E36" s="439"/>
      <c r="F36" s="439"/>
      <c r="G36" s="440"/>
      <c r="H36" s="448"/>
      <c r="I36" s="449"/>
      <c r="J36" s="449"/>
      <c r="K36" s="450"/>
      <c r="L36" s="455"/>
      <c r="M36" s="436"/>
      <c r="N36" s="436"/>
      <c r="O36" s="437"/>
      <c r="P36" s="438"/>
      <c r="Q36" s="439"/>
      <c r="R36" s="439"/>
      <c r="S36" s="440"/>
      <c r="T36" s="335"/>
      <c r="U36" s="336"/>
      <c r="V36" s="337"/>
      <c r="W36" s="335"/>
      <c r="X36" s="336"/>
      <c r="Y36" s="337"/>
      <c r="Z36" s="385">
        <f t="shared" si="0"/>
        <v>0.75000000000000022</v>
      </c>
      <c r="AA36" s="355">
        <f t="shared" si="1"/>
        <v>0.87500000000000022</v>
      </c>
      <c r="AB36" s="447">
        <f t="shared" si="2"/>
        <v>1.0833333333333335</v>
      </c>
      <c r="AC36" s="356">
        <f t="shared" si="3"/>
        <v>1.4583333333333335</v>
      </c>
    </row>
    <row r="37" spans="1:29" s="201" customFormat="1" ht="15" customHeight="1" x14ac:dyDescent="0.7">
      <c r="A37" s="456" t="s">
        <v>96</v>
      </c>
      <c r="B37" s="436"/>
      <c r="C37" s="437"/>
      <c r="D37" s="438"/>
      <c r="E37" s="439"/>
      <c r="F37" s="439"/>
      <c r="G37" s="440"/>
      <c r="H37" s="430" t="s">
        <v>89</v>
      </c>
      <c r="I37" s="431"/>
      <c r="J37" s="431"/>
      <c r="K37" s="432"/>
      <c r="L37" s="455"/>
      <c r="M37" s="436"/>
      <c r="N37" s="436"/>
      <c r="O37" s="437"/>
      <c r="P37" s="438"/>
      <c r="Q37" s="439"/>
      <c r="R37" s="439"/>
      <c r="S37" s="440"/>
      <c r="T37" s="335"/>
      <c r="U37" s="336"/>
      <c r="V37" s="337"/>
      <c r="W37" s="335"/>
      <c r="X37" s="336"/>
      <c r="Y37" s="337"/>
      <c r="Z37" s="385">
        <f t="shared" si="0"/>
        <v>0.77083333333333359</v>
      </c>
      <c r="AA37" s="355">
        <f t="shared" si="1"/>
        <v>0.89583333333333359</v>
      </c>
      <c r="AB37" s="447">
        <f t="shared" si="2"/>
        <v>1.104166666666667</v>
      </c>
      <c r="AC37" s="356">
        <f t="shared" si="3"/>
        <v>1.479166666666667</v>
      </c>
    </row>
    <row r="38" spans="1:29" s="201" customFormat="1" ht="15" customHeight="1" x14ac:dyDescent="0.7">
      <c r="A38" s="456" t="s">
        <v>97</v>
      </c>
      <c r="B38" s="436"/>
      <c r="C38" s="437"/>
      <c r="D38" s="438"/>
      <c r="E38" s="439"/>
      <c r="F38" s="439"/>
      <c r="G38" s="440"/>
      <c r="H38" s="438"/>
      <c r="I38" s="439"/>
      <c r="J38" s="439"/>
      <c r="K38" s="440"/>
      <c r="L38" s="455"/>
      <c r="M38" s="436"/>
      <c r="N38" s="436"/>
      <c r="O38" s="437"/>
      <c r="P38" s="438"/>
      <c r="Q38" s="439"/>
      <c r="R38" s="439"/>
      <c r="S38" s="440"/>
      <c r="T38" s="335"/>
      <c r="U38" s="336"/>
      <c r="V38" s="337"/>
      <c r="W38" s="335"/>
      <c r="X38" s="336"/>
      <c r="Y38" s="337"/>
      <c r="Z38" s="385">
        <f t="shared" si="0"/>
        <v>0.79166666666666696</v>
      </c>
      <c r="AA38" s="355">
        <f t="shared" si="1"/>
        <v>0.91666666666666696</v>
      </c>
      <c r="AB38" s="447">
        <f t="shared" si="2"/>
        <v>1.1250000000000002</v>
      </c>
      <c r="AC38" s="356">
        <f t="shared" si="3"/>
        <v>1.5000000000000004</v>
      </c>
    </row>
    <row r="39" spans="1:29" s="201" customFormat="1" ht="15" customHeight="1" thickBot="1" x14ac:dyDescent="0.85">
      <c r="A39" s="457" t="s">
        <v>98</v>
      </c>
      <c r="B39" s="350"/>
      <c r="C39" s="351"/>
      <c r="D39" s="441"/>
      <c r="E39" s="442"/>
      <c r="F39" s="442"/>
      <c r="G39" s="443"/>
      <c r="H39" s="441"/>
      <c r="I39" s="442"/>
      <c r="J39" s="442"/>
      <c r="K39" s="443"/>
      <c r="L39" s="352"/>
      <c r="M39" s="350"/>
      <c r="N39" s="350"/>
      <c r="O39" s="351"/>
      <c r="P39" s="441"/>
      <c r="Q39" s="442"/>
      <c r="R39" s="442"/>
      <c r="S39" s="443"/>
      <c r="T39" s="458"/>
      <c r="U39" s="459"/>
      <c r="V39" s="460"/>
      <c r="W39" s="458"/>
      <c r="X39" s="459"/>
      <c r="Y39" s="460"/>
      <c r="Z39" s="461">
        <f t="shared" si="0"/>
        <v>0.81250000000000033</v>
      </c>
      <c r="AA39" s="462">
        <f t="shared" si="1"/>
        <v>0.93750000000000033</v>
      </c>
      <c r="AB39" s="463">
        <f t="shared" si="2"/>
        <v>1.1458333333333337</v>
      </c>
      <c r="AC39" s="464">
        <f t="shared" si="3"/>
        <v>1.5208333333333337</v>
      </c>
    </row>
    <row r="40" spans="1:29" s="116" customFormat="1" ht="15" customHeight="1" thickBot="1" x14ac:dyDescent="0.75">
      <c r="A40" s="465" t="s">
        <v>99</v>
      </c>
      <c r="B40" s="466"/>
      <c r="C40" s="466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7"/>
    </row>
    <row r="41" spans="1:29" s="116" customFormat="1" ht="13" x14ac:dyDescent="0.6">
      <c r="A41" s="468" t="s">
        <v>100</v>
      </c>
      <c r="B41" s="469" t="s">
        <v>101</v>
      </c>
      <c r="C41" s="470"/>
      <c r="D41" s="471"/>
      <c r="E41" s="471"/>
      <c r="F41" s="471"/>
      <c r="G41" s="471"/>
      <c r="H41" s="471"/>
      <c r="I41" s="472"/>
      <c r="J41" s="473"/>
      <c r="K41" s="473"/>
      <c r="L41" s="474" t="s">
        <v>102</v>
      </c>
      <c r="M41" s="469" t="s">
        <v>103</v>
      </c>
      <c r="N41" s="475"/>
      <c r="O41" s="475"/>
      <c r="P41" s="476"/>
      <c r="Q41" s="476"/>
      <c r="R41" s="476"/>
      <c r="S41" s="476"/>
      <c r="T41" s="477"/>
      <c r="U41" s="478"/>
      <c r="V41" s="473"/>
      <c r="W41" s="473"/>
      <c r="X41" s="478"/>
      <c r="Y41" s="479"/>
    </row>
    <row r="42" spans="1:29" s="116" customFormat="1" ht="13" x14ac:dyDescent="0.6">
      <c r="A42" s="468" t="s">
        <v>104</v>
      </c>
      <c r="B42" s="480" t="s">
        <v>105</v>
      </c>
      <c r="C42" s="481"/>
      <c r="D42" s="482"/>
      <c r="E42" s="482"/>
      <c r="F42" s="482"/>
      <c r="G42" s="482"/>
      <c r="H42" s="482"/>
      <c r="I42" s="483"/>
      <c r="J42" s="473"/>
      <c r="K42" s="473"/>
      <c r="L42" s="474" t="s">
        <v>106</v>
      </c>
      <c r="M42" s="480" t="s">
        <v>107</v>
      </c>
      <c r="N42" s="484"/>
      <c r="O42" s="484"/>
      <c r="P42" s="485"/>
      <c r="Q42" s="485"/>
      <c r="R42" s="485"/>
      <c r="S42" s="485"/>
      <c r="T42" s="486"/>
      <c r="U42" s="478"/>
      <c r="V42" s="473"/>
      <c r="W42" s="473"/>
      <c r="X42" s="478"/>
      <c r="Y42" s="479"/>
    </row>
    <row r="43" spans="1:29" s="116" customFormat="1" ht="13" x14ac:dyDescent="0.6">
      <c r="A43" s="468" t="s">
        <v>108</v>
      </c>
      <c r="B43" s="480" t="s">
        <v>109</v>
      </c>
      <c r="C43" s="487"/>
      <c r="D43" s="488"/>
      <c r="E43" s="488"/>
      <c r="F43" s="488"/>
      <c r="G43" s="488"/>
      <c r="H43" s="488"/>
      <c r="I43" s="489"/>
      <c r="J43" s="473"/>
      <c r="K43" s="473"/>
      <c r="L43" s="474" t="s">
        <v>110</v>
      </c>
      <c r="M43" s="480" t="s">
        <v>111</v>
      </c>
      <c r="N43" s="490"/>
      <c r="O43" s="490"/>
      <c r="P43" s="491"/>
      <c r="Q43" s="491"/>
      <c r="R43" s="491"/>
      <c r="S43" s="491"/>
      <c r="T43" s="486"/>
      <c r="U43" s="478"/>
      <c r="V43" s="473"/>
      <c r="W43" s="473"/>
      <c r="X43" s="478"/>
      <c r="Y43" s="479"/>
      <c r="Z43"/>
      <c r="AA43"/>
      <c r="AB43"/>
      <c r="AC43"/>
    </row>
    <row r="44" spans="1:29" s="116" customFormat="1" ht="13" x14ac:dyDescent="0.6">
      <c r="A44" s="468" t="s">
        <v>75</v>
      </c>
      <c r="B44" s="480" t="s">
        <v>112</v>
      </c>
      <c r="C44" s="492"/>
      <c r="D44" s="493"/>
      <c r="E44" s="488"/>
      <c r="F44" s="488"/>
      <c r="G44" s="488"/>
      <c r="H44" s="488"/>
      <c r="I44" s="489"/>
      <c r="J44" s="473"/>
      <c r="K44" s="473"/>
      <c r="L44" s="474" t="s">
        <v>113</v>
      </c>
      <c r="M44" s="480" t="s">
        <v>114</v>
      </c>
      <c r="N44" s="494"/>
      <c r="O44" s="494"/>
      <c r="P44" s="495"/>
      <c r="Q44" s="495"/>
      <c r="R44" s="495"/>
      <c r="S44" s="495"/>
      <c r="T44" s="496"/>
      <c r="U44" s="478"/>
      <c r="V44" s="473"/>
      <c r="W44" s="473"/>
      <c r="X44" s="478"/>
      <c r="Y44" s="479"/>
      <c r="Z44"/>
      <c r="AA44"/>
      <c r="AB44"/>
      <c r="AC44"/>
    </row>
    <row r="45" spans="1:29" s="116" customFormat="1" ht="13" x14ac:dyDescent="0.6">
      <c r="A45" s="468" t="s">
        <v>115</v>
      </c>
      <c r="B45" s="480" t="s">
        <v>116</v>
      </c>
      <c r="C45" s="487"/>
      <c r="D45" s="488"/>
      <c r="E45" s="488"/>
      <c r="F45" s="495"/>
      <c r="G45" s="488"/>
      <c r="H45" s="488"/>
      <c r="I45" s="489"/>
      <c r="J45" s="473"/>
      <c r="K45" s="473"/>
      <c r="L45" s="474" t="s">
        <v>117</v>
      </c>
      <c r="M45" s="480" t="s">
        <v>118</v>
      </c>
      <c r="N45" s="492"/>
      <c r="O45" s="492"/>
      <c r="P45" s="493"/>
      <c r="Q45" s="493"/>
      <c r="R45" s="493"/>
      <c r="S45" s="495"/>
      <c r="T45" s="496"/>
      <c r="U45" s="478"/>
      <c r="V45" s="473"/>
      <c r="W45" s="473"/>
      <c r="X45" s="478"/>
      <c r="Y45" s="479"/>
      <c r="Z45"/>
      <c r="AA45"/>
      <c r="AB45"/>
      <c r="AC45"/>
    </row>
    <row r="46" spans="1:29" s="116" customFormat="1" ht="13" x14ac:dyDescent="0.6">
      <c r="A46" s="468" t="s">
        <v>119</v>
      </c>
      <c r="B46" s="480" t="s">
        <v>234</v>
      </c>
      <c r="C46" s="481"/>
      <c r="D46" s="497"/>
      <c r="E46" s="495"/>
      <c r="F46" s="495"/>
      <c r="G46" s="495"/>
      <c r="H46" s="495"/>
      <c r="I46" s="496"/>
      <c r="J46" s="473"/>
      <c r="K46" s="473"/>
      <c r="L46" s="474" t="s">
        <v>120</v>
      </c>
      <c r="M46" s="480" t="s">
        <v>121</v>
      </c>
      <c r="N46" s="494"/>
      <c r="O46" s="494"/>
      <c r="P46" s="495"/>
      <c r="Q46" s="498"/>
      <c r="R46" s="498"/>
      <c r="S46" s="498"/>
      <c r="T46" s="496"/>
      <c r="U46" s="478"/>
      <c r="V46" s="473"/>
      <c r="W46" s="473"/>
      <c r="X46" s="478"/>
      <c r="Y46" s="479"/>
      <c r="Z46"/>
      <c r="AA46"/>
      <c r="AB46"/>
      <c r="AC46"/>
    </row>
    <row r="47" spans="1:29" s="116" customFormat="1" ht="13" x14ac:dyDescent="0.6">
      <c r="A47" s="468" t="s">
        <v>122</v>
      </c>
      <c r="B47" s="480" t="s">
        <v>123</v>
      </c>
      <c r="C47" s="481"/>
      <c r="D47" s="495"/>
      <c r="E47" s="493"/>
      <c r="F47" s="495"/>
      <c r="G47" s="495"/>
      <c r="H47" s="495"/>
      <c r="I47" s="496"/>
      <c r="J47" s="473"/>
      <c r="K47" s="473"/>
      <c r="L47" s="499"/>
      <c r="M47" s="480"/>
      <c r="N47" s="494"/>
      <c r="O47" s="494"/>
      <c r="P47" s="498"/>
      <c r="Q47" s="493"/>
      <c r="R47" s="493"/>
      <c r="S47" s="493"/>
      <c r="T47" s="500"/>
      <c r="U47" s="478"/>
      <c r="V47" s="473"/>
      <c r="W47" s="473"/>
      <c r="X47" s="478"/>
      <c r="Y47" s="479"/>
      <c r="Z47"/>
      <c r="AA47"/>
      <c r="AB47"/>
      <c r="AC47"/>
    </row>
    <row r="48" spans="1:29" s="116" customFormat="1" ht="13" x14ac:dyDescent="0.6">
      <c r="A48" s="468" t="s">
        <v>124</v>
      </c>
      <c r="B48" s="480" t="s">
        <v>125</v>
      </c>
      <c r="C48" s="481"/>
      <c r="D48" s="498"/>
      <c r="E48" s="495"/>
      <c r="F48" s="493"/>
      <c r="G48" s="498"/>
      <c r="H48" s="495"/>
      <c r="I48" s="496"/>
      <c r="J48" s="473"/>
      <c r="K48" s="473"/>
      <c r="L48" s="499"/>
      <c r="M48" s="480"/>
      <c r="N48" s="494"/>
      <c r="O48" s="494"/>
      <c r="P48" s="498"/>
      <c r="Q48" s="493"/>
      <c r="R48" s="493"/>
      <c r="S48" s="493"/>
      <c r="T48" s="500"/>
      <c r="U48" s="478"/>
      <c r="V48" s="473"/>
      <c r="W48" s="473"/>
      <c r="X48" s="478"/>
      <c r="Y48" s="479"/>
      <c r="Z48"/>
      <c r="AA48"/>
      <c r="AB48"/>
      <c r="AC48"/>
    </row>
    <row r="49" spans="1:32" s="116" customFormat="1" ht="13" x14ac:dyDescent="0.6">
      <c r="A49" s="468" t="s">
        <v>126</v>
      </c>
      <c r="B49" s="480" t="s">
        <v>127</v>
      </c>
      <c r="C49" s="481"/>
      <c r="D49" s="493"/>
      <c r="E49" s="493"/>
      <c r="F49" s="498"/>
      <c r="G49" s="498"/>
      <c r="H49" s="498"/>
      <c r="I49" s="501"/>
      <c r="J49" s="473"/>
      <c r="K49" s="473"/>
      <c r="L49" s="499"/>
      <c r="M49" s="480"/>
      <c r="N49" s="502"/>
      <c r="O49" s="502"/>
      <c r="P49" s="493"/>
      <c r="Q49" s="493"/>
      <c r="R49" s="493"/>
      <c r="S49" s="493"/>
      <c r="T49" s="500"/>
      <c r="U49" s="478"/>
      <c r="V49" s="473"/>
      <c r="W49" s="473"/>
      <c r="X49" s="478"/>
      <c r="Y49" s="479"/>
      <c r="Z49"/>
      <c r="AA49"/>
      <c r="AB49"/>
      <c r="AC49"/>
    </row>
    <row r="50" spans="1:32" s="116" customFormat="1" ht="13" x14ac:dyDescent="0.6">
      <c r="A50" s="468" t="s">
        <v>184</v>
      </c>
      <c r="B50" s="480" t="s">
        <v>185</v>
      </c>
      <c r="C50" s="487"/>
      <c r="D50" s="493"/>
      <c r="E50" s="493"/>
      <c r="F50" s="493"/>
      <c r="G50" s="498"/>
      <c r="H50" s="498"/>
      <c r="I50" s="501"/>
      <c r="J50" s="503"/>
      <c r="K50" s="503"/>
      <c r="L50" s="474"/>
      <c r="M50" s="480"/>
      <c r="N50" s="504"/>
      <c r="O50" s="504"/>
      <c r="P50" s="493"/>
      <c r="Q50" s="493"/>
      <c r="R50" s="493"/>
      <c r="S50" s="493"/>
      <c r="T50" s="500"/>
      <c r="U50" s="505"/>
      <c r="V50" s="503"/>
      <c r="W50" s="503"/>
      <c r="X50" s="505"/>
      <c r="Y50" s="506"/>
      <c r="Z50"/>
      <c r="AA50"/>
      <c r="AB50"/>
      <c r="AC50"/>
    </row>
    <row r="51" spans="1:32" s="116" customFormat="1" ht="13" x14ac:dyDescent="0.6">
      <c r="A51" s="468" t="s">
        <v>232</v>
      </c>
      <c r="B51" s="480" t="s">
        <v>235</v>
      </c>
      <c r="C51" s="487"/>
      <c r="D51" s="493"/>
      <c r="E51" s="493"/>
      <c r="F51" s="493"/>
      <c r="G51" s="493"/>
      <c r="H51" s="498"/>
      <c r="I51" s="501"/>
      <c r="J51" s="473"/>
      <c r="K51" s="473"/>
      <c r="L51" s="499"/>
      <c r="M51" s="480"/>
      <c r="N51" s="492"/>
      <c r="O51" s="492"/>
      <c r="P51" s="493"/>
      <c r="Q51" s="493"/>
      <c r="R51" s="493"/>
      <c r="S51" s="493"/>
      <c r="T51" s="500"/>
      <c r="U51" s="478"/>
      <c r="V51" s="473"/>
      <c r="W51" s="473"/>
      <c r="X51" s="478"/>
      <c r="Y51" s="479"/>
      <c r="Z51"/>
      <c r="AA51"/>
      <c r="AB51"/>
      <c r="AC51"/>
    </row>
    <row r="52" spans="1:32" s="116" customFormat="1" ht="13.75" thickBot="1" x14ac:dyDescent="0.75">
      <c r="A52" s="507"/>
      <c r="B52" s="508"/>
      <c r="C52" s="509"/>
      <c r="D52" s="510"/>
      <c r="E52" s="510"/>
      <c r="F52" s="510"/>
      <c r="G52" s="510"/>
      <c r="H52" s="510"/>
      <c r="I52" s="511"/>
      <c r="J52" s="473"/>
      <c r="K52" s="473"/>
      <c r="L52" s="512"/>
      <c r="M52" s="513"/>
      <c r="N52" s="514"/>
      <c r="O52" s="514"/>
      <c r="P52" s="515"/>
      <c r="Q52" s="515"/>
      <c r="R52" s="515"/>
      <c r="S52" s="515"/>
      <c r="T52" s="516"/>
      <c r="U52" s="478"/>
      <c r="V52" s="473"/>
      <c r="W52" s="473"/>
      <c r="X52" s="478"/>
      <c r="Y52" s="479"/>
      <c r="Z52"/>
      <c r="AA52"/>
      <c r="AB52"/>
      <c r="AC52"/>
    </row>
    <row r="53" spans="1:32" s="116" customFormat="1" ht="13.75" thickBot="1" x14ac:dyDescent="0.75">
      <c r="A53" s="517"/>
      <c r="B53" s="518"/>
      <c r="C53" s="518"/>
      <c r="D53" s="518"/>
      <c r="E53" s="518"/>
      <c r="F53" s="518"/>
      <c r="G53" s="518"/>
      <c r="H53" s="518"/>
      <c r="I53" s="518"/>
      <c r="J53" s="518"/>
      <c r="K53" s="518"/>
      <c r="L53" s="519"/>
      <c r="M53" s="519"/>
      <c r="N53" s="519"/>
      <c r="O53" s="519"/>
      <c r="P53" s="519"/>
      <c r="Q53" s="519"/>
      <c r="R53" s="519"/>
      <c r="S53" s="519"/>
      <c r="T53" s="520"/>
      <c r="U53" s="520"/>
      <c r="V53" s="519"/>
      <c r="W53" s="520"/>
      <c r="X53" s="520"/>
      <c r="Y53" s="521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7">
    <mergeCell ref="H31:K32"/>
    <mergeCell ref="H33:K36"/>
    <mergeCell ref="H37:K39"/>
    <mergeCell ref="P10:P13"/>
    <mergeCell ref="Q10:Q13"/>
    <mergeCell ref="I10:I13"/>
    <mergeCell ref="P19:S20"/>
    <mergeCell ref="I26:I29"/>
    <mergeCell ref="Q21:Q24"/>
    <mergeCell ref="P26:S29"/>
    <mergeCell ref="J26:J29"/>
    <mergeCell ref="J21:J24"/>
    <mergeCell ref="R10:R13"/>
    <mergeCell ref="K10:K13"/>
    <mergeCell ref="L25:O25"/>
    <mergeCell ref="M26:M29"/>
    <mergeCell ref="L19:O20"/>
    <mergeCell ref="L26:L29"/>
    <mergeCell ref="L10:O11"/>
    <mergeCell ref="R21:R24"/>
    <mergeCell ref="P14:S14"/>
    <mergeCell ref="L15:O16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L21:L24"/>
    <mergeCell ref="N21:N24"/>
    <mergeCell ref="N26:N29"/>
    <mergeCell ref="D25:G25"/>
    <mergeCell ref="G26:G29"/>
    <mergeCell ref="D15:D18"/>
    <mergeCell ref="E15:E18"/>
    <mergeCell ref="L35:O39"/>
    <mergeCell ref="L30:O30"/>
    <mergeCell ref="D8:G9"/>
    <mergeCell ref="H8:K9"/>
    <mergeCell ref="D14:G14"/>
    <mergeCell ref="D30:G30"/>
    <mergeCell ref="H30:K30"/>
    <mergeCell ref="G15:G18"/>
    <mergeCell ref="D26:D29"/>
    <mergeCell ref="H21:H24"/>
    <mergeCell ref="K26:K29"/>
    <mergeCell ref="K15:K18"/>
    <mergeCell ref="H19:K20"/>
    <mergeCell ref="K21:K24"/>
    <mergeCell ref="L8:O9"/>
    <mergeCell ref="F26:F29"/>
    <mergeCell ref="F15:F18"/>
    <mergeCell ref="D21:D24"/>
    <mergeCell ref="E21:E24"/>
    <mergeCell ref="F21:F24"/>
    <mergeCell ref="L17:O18"/>
    <mergeCell ref="O21:O24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J10:J13"/>
    <mergeCell ref="A5:A7"/>
    <mergeCell ref="D12:G13"/>
    <mergeCell ref="D10:G11"/>
    <mergeCell ref="Z5:AC6"/>
    <mergeCell ref="I21:I24"/>
    <mergeCell ref="H26:H29"/>
    <mergeCell ref="J15:J18"/>
    <mergeCell ref="L31:O34"/>
    <mergeCell ref="H15:H18"/>
    <mergeCell ref="W5:Y5"/>
    <mergeCell ref="W6:Y6"/>
    <mergeCell ref="T5:V5"/>
    <mergeCell ref="L6:O6"/>
    <mergeCell ref="P6:S6"/>
    <mergeCell ref="T6:V6"/>
    <mergeCell ref="P5:S5"/>
    <mergeCell ref="L5:O5"/>
    <mergeCell ref="S10:S13"/>
    <mergeCell ref="P8:S9"/>
    <mergeCell ref="M12:M13"/>
    <mergeCell ref="N12:N13"/>
    <mergeCell ref="O12:O13"/>
    <mergeCell ref="L12:L13"/>
    <mergeCell ref="O26:O29"/>
    <mergeCell ref="Q15:Q18"/>
    <mergeCell ref="L14:O14"/>
  </mergeCells>
  <phoneticPr fontId="23"/>
  <hyperlinks>
    <hyperlink ref="B7:C7" r:id="rId1" display="Virtual Rm 1" xr:uid="{D833C4AB-50EC-4582-AA65-ACEC9AA6E895}"/>
    <hyperlink ref="G7" r:id="rId2" xr:uid="{DF876CF5-954D-4240-8A2A-A6B40887D98A}"/>
    <hyperlink ref="E7" r:id="rId3" xr:uid="{3EF0513D-9D38-4535-89C6-11B51C7BB6AB}"/>
    <hyperlink ref="D7" r:id="rId4" xr:uid="{944BEACB-5720-459B-9164-E02B67149BC8}"/>
    <hyperlink ref="F7" r:id="rId5" xr:uid="{A5A28047-F804-4AA8-830F-B283DDDDDAAA}"/>
    <hyperlink ref="B26:C28" r:id="rId6" display="WIRELESS CHAIRS MTG" xr:uid="{877C080B-D690-4FD4-AAB4-C1A3D26827D9}"/>
    <hyperlink ref="K7" r:id="rId7" xr:uid="{2964D282-6ADC-40C0-A4D4-3B0C2D3253D2}"/>
    <hyperlink ref="O7" r:id="rId8" xr:uid="{3FED3E67-3FD9-4E86-93B5-5E6EA4C6C8EC}"/>
    <hyperlink ref="S7" r:id="rId9" xr:uid="{0961B638-1F72-4E49-B1AC-9F6547B5AFE7}"/>
    <hyperlink ref="I7" r:id="rId10" xr:uid="{8FEBDFD4-858B-48E7-98A1-2ED1969801F5}"/>
    <hyperlink ref="M7" r:id="rId11" xr:uid="{7A2F63BE-BD0D-439A-8D90-532FAF5EA63B}"/>
    <hyperlink ref="Q7" r:id="rId12" xr:uid="{27199D85-28FA-4CBB-8056-3B20196D2431}"/>
    <hyperlink ref="H7" r:id="rId13" xr:uid="{ADCCACFE-BEF6-4A92-9A53-15EF9A463D99}"/>
    <hyperlink ref="L7" r:id="rId14" xr:uid="{32D0D8DC-53A6-4EA3-89AE-B3F88641B749}"/>
    <hyperlink ref="P7" r:id="rId15" xr:uid="{AD69B3EF-9FDD-415C-9E1D-FCDE86AD1002}"/>
    <hyperlink ref="J7" r:id="rId16" xr:uid="{FA3ED606-6D71-4797-A754-8C6A9A0FC318}"/>
    <hyperlink ref="N7" r:id="rId17" xr:uid="{2E45A83B-9A46-425C-B13F-C15B3C9083F2}"/>
    <hyperlink ref="R7" r:id="rId18" xr:uid="{4E771AAA-D501-47BE-84EE-967446078F43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opLeftCell="A33" zoomScale="42" zoomScaleNormal="42" workbookViewId="0">
      <selection activeCell="N1" sqref="N1"/>
    </sheetView>
  </sheetViews>
  <sheetFormatPr defaultColWidth="8.81640625" defaultRowHeight="13" x14ac:dyDescent="0.6"/>
  <cols>
    <col min="7" max="7" width="57.90625" customWidth="1"/>
  </cols>
  <sheetData>
    <row r="1" spans="1:14" s="256" customFormat="1" ht="15" customHeight="1" x14ac:dyDescent="1.5">
      <c r="A1" s="280" t="s">
        <v>308</v>
      </c>
      <c r="B1" s="281"/>
      <c r="C1" s="281"/>
      <c r="D1" s="281"/>
      <c r="E1" s="281"/>
      <c r="F1" s="281"/>
      <c r="G1" s="282"/>
      <c r="I1" s="257"/>
    </row>
    <row r="2" spans="1:14" s="256" customFormat="1" ht="15" customHeight="1" thickBot="1" x14ac:dyDescent="1.65">
      <c r="A2" s="283" t="s">
        <v>309</v>
      </c>
      <c r="B2" s="284"/>
      <c r="C2" s="284"/>
      <c r="D2" s="284"/>
      <c r="E2" s="284"/>
      <c r="F2" s="284"/>
      <c r="G2" s="285"/>
      <c r="I2" s="258"/>
    </row>
    <row r="3" spans="1:14" s="125" customFormat="1" ht="15" customHeight="1" x14ac:dyDescent="1.4"/>
    <row r="4" spans="1:14" s="125" customFormat="1" ht="15" customHeight="1" x14ac:dyDescent="1.4">
      <c r="A4" s="286" t="s">
        <v>310</v>
      </c>
      <c r="B4" s="287"/>
      <c r="C4" s="287"/>
      <c r="D4" s="287"/>
      <c r="E4" s="287"/>
      <c r="F4" s="287"/>
      <c r="G4" s="288"/>
    </row>
    <row r="5" spans="1:14" s="125" customFormat="1" ht="15" customHeight="1" x14ac:dyDescent="1.4">
      <c r="A5" s="289"/>
      <c r="B5" s="290"/>
      <c r="C5" s="290"/>
      <c r="D5" s="290"/>
      <c r="E5" s="290"/>
      <c r="F5" s="290"/>
      <c r="G5" s="291"/>
    </row>
    <row r="6" spans="1:14" s="125" customFormat="1" ht="15" customHeight="1" x14ac:dyDescent="1.4">
      <c r="A6" s="289"/>
      <c r="B6" s="290"/>
      <c r="C6" s="290"/>
      <c r="D6" s="290"/>
      <c r="E6" s="290"/>
      <c r="F6" s="290"/>
      <c r="G6" s="291"/>
    </row>
    <row r="7" spans="1:14" s="125" customFormat="1" ht="15" customHeight="1" x14ac:dyDescent="1.4">
      <c r="A7" s="289"/>
      <c r="B7" s="290"/>
      <c r="C7" s="290"/>
      <c r="D7" s="290"/>
      <c r="E7" s="290"/>
      <c r="F7" s="290"/>
      <c r="G7" s="291"/>
    </row>
    <row r="8" spans="1:14" s="125" customFormat="1" ht="15" customHeight="1" x14ac:dyDescent="1.4">
      <c r="A8" s="292"/>
      <c r="B8" s="293"/>
      <c r="C8" s="293"/>
      <c r="D8" s="293"/>
      <c r="E8" s="293"/>
      <c r="F8" s="293"/>
      <c r="G8" s="294"/>
    </row>
    <row r="9" spans="1:14" s="125" customFormat="1" ht="35" x14ac:dyDescent="1.4">
      <c r="A9" s="259" t="s">
        <v>311</v>
      </c>
      <c r="B9" s="260" t="s">
        <v>312</v>
      </c>
    </row>
    <row r="11" spans="1:14" ht="1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 t="e" vm="1">
        <v>#VALUE!</v>
      </c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158</v>
      </c>
    </row>
    <row r="33" spans="4:6" ht="120.65" customHeight="1" x14ac:dyDescent="0.6">
      <c r="D33" t="s">
        <v>176</v>
      </c>
      <c r="E33" t="s">
        <v>177</v>
      </c>
      <c r="F33" s="177" t="s">
        <v>178</v>
      </c>
    </row>
    <row r="35" spans="4:6" ht="79.5" customHeight="1" x14ac:dyDescent="0.6">
      <c r="D35" t="s">
        <v>170</v>
      </c>
      <c r="E35" t="s">
        <v>171</v>
      </c>
      <c r="F35" s="177" t="s">
        <v>172</v>
      </c>
    </row>
    <row r="36" spans="4:6" ht="98.5" customHeight="1" x14ac:dyDescent="0.6">
      <c r="D36" t="s">
        <v>173</v>
      </c>
      <c r="E36" t="s">
        <v>174</v>
      </c>
      <c r="F36" s="177" t="s">
        <v>175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6" workbookViewId="0">
      <selection activeCell="Q107" sqref="Q107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24" zoomScale="80" zoomScaleNormal="80" workbookViewId="0">
      <selection activeCell="M28" sqref="M28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7"/>
      <c r="I1" s="227"/>
      <c r="J1" s="228"/>
      <c r="K1" s="229"/>
      <c r="L1" s="229"/>
    </row>
    <row r="2" spans="1:16" ht="16.25" thickBot="1" x14ac:dyDescent="0.85">
      <c r="B2" s="15"/>
      <c r="C2" s="12"/>
      <c r="D2" s="18" t="s">
        <v>236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237</v>
      </c>
      <c r="I3" s="76" t="s">
        <v>238</v>
      </c>
      <c r="J3" s="222" t="s">
        <v>239</v>
      </c>
      <c r="K3" s="88" t="s">
        <v>240</v>
      </c>
      <c r="L3" s="88" t="s">
        <v>241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3" t="s">
        <v>200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182.75" thickBot="1" x14ac:dyDescent="0.95">
      <c r="D7" s="172" t="s">
        <v>274</v>
      </c>
      <c r="E7" s="146"/>
      <c r="F7" s="182" t="s">
        <v>275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242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237</v>
      </c>
      <c r="I13" s="76" t="s">
        <v>238</v>
      </c>
      <c r="J13" s="222" t="s">
        <v>244</v>
      </c>
      <c r="K13" s="88" t="s">
        <v>240</v>
      </c>
      <c r="L13" s="88" t="s">
        <v>241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243</v>
      </c>
      <c r="E14" s="20"/>
      <c r="F14" s="67"/>
      <c r="G14" s="53">
        <v>120</v>
      </c>
      <c r="H14" s="84">
        <v>0.4375</v>
      </c>
      <c r="I14" s="84">
        <v>0.3125</v>
      </c>
      <c r="J14" s="160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0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201</v>
      </c>
      <c r="E17" s="53" t="s">
        <v>328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0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1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286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1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315</v>
      </c>
      <c r="E20" s="74" t="s">
        <v>287</v>
      </c>
      <c r="F20" s="70" t="s">
        <v>288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1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202</v>
      </c>
      <c r="E22" s="53" t="s">
        <v>245</v>
      </c>
      <c r="F22" s="101" t="s">
        <v>203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0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8" si="0">B22+0.1</f>
        <v>1.6</v>
      </c>
      <c r="C23" s="21"/>
      <c r="D23" s="261" t="s">
        <v>313</v>
      </c>
      <c r="E23" s="129" t="s">
        <v>314</v>
      </c>
      <c r="F23" s="101" t="s">
        <v>204</v>
      </c>
      <c r="G23" s="71">
        <v>20</v>
      </c>
      <c r="H23" s="62">
        <f t="shared" ref="H23:H28" si="1">H22+TIME(0,G22,0)</f>
        <v>0.46180555555555552</v>
      </c>
      <c r="I23" s="62">
        <f t="shared" ref="I23:I28" si="2">I22+TIME(0,G22,0)</f>
        <v>0.33680555555555552</v>
      </c>
      <c r="J23" s="162">
        <f t="shared" ref="J23:J28" si="3">J22+TIME(0,G22,0)</f>
        <v>4.5138888888888888E-2</v>
      </c>
      <c r="K23" s="62">
        <f t="shared" ref="K23:K28" si="4">K22+TIME(0,G22,0)</f>
        <v>0.67013888888888884</v>
      </c>
      <c r="L23" s="62">
        <f t="shared" ref="L23:L28" si="5">L22+TIME(0,G22,0)</f>
        <v>0.45833333333333331</v>
      </c>
      <c r="M23" s="33"/>
      <c r="N23" s="30"/>
      <c r="O23" s="30"/>
      <c r="P23" s="30"/>
    </row>
    <row r="24" spans="1:16" s="232" customFormat="1" ht="108" customHeight="1" x14ac:dyDescent="0.8">
      <c r="A24" s="269"/>
      <c r="B24" s="188">
        <f t="shared" si="0"/>
        <v>1.7000000000000002</v>
      </c>
      <c r="C24" s="270"/>
      <c r="D24" s="265" t="s">
        <v>322</v>
      </c>
      <c r="E24" s="266" t="s">
        <v>323</v>
      </c>
      <c r="F24" s="267" t="s">
        <v>324</v>
      </c>
      <c r="G24" s="268">
        <v>20</v>
      </c>
      <c r="H24" s="162">
        <f t="shared" si="1"/>
        <v>0.47569444444444442</v>
      </c>
      <c r="I24" s="162">
        <f t="shared" si="2"/>
        <v>0.35069444444444442</v>
      </c>
      <c r="J24" s="162">
        <f t="shared" si="3"/>
        <v>5.9027777777777776E-2</v>
      </c>
      <c r="K24" s="162">
        <f t="shared" si="4"/>
        <v>0.68402777777777768</v>
      </c>
      <c r="L24" s="162">
        <f t="shared" si="5"/>
        <v>0.47222222222222221</v>
      </c>
      <c r="M24" s="271"/>
      <c r="N24" s="269"/>
      <c r="O24" s="269"/>
      <c r="P24" s="269"/>
    </row>
    <row r="25" spans="1:16" s="254" customFormat="1" ht="55.5" customHeight="1" x14ac:dyDescent="0.6">
      <c r="B25" s="60">
        <f t="shared" si="0"/>
        <v>1.8000000000000003</v>
      </c>
      <c r="C25" s="140"/>
      <c r="D25" s="264" t="s">
        <v>327</v>
      </c>
      <c r="E25" s="87" t="s">
        <v>247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2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325</v>
      </c>
      <c r="E26" s="87" t="s">
        <v>326</v>
      </c>
      <c r="F26" s="85" t="s">
        <v>186</v>
      </c>
      <c r="G26" s="71">
        <v>10</v>
      </c>
      <c r="H26" s="62">
        <f t="shared" si="1"/>
        <v>0.50347222222222221</v>
      </c>
      <c r="I26" s="62">
        <f t="shared" si="2"/>
        <v>0.37847222222222221</v>
      </c>
      <c r="J26" s="162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147</v>
      </c>
      <c r="E27" s="87"/>
      <c r="F27" s="85" t="s">
        <v>187</v>
      </c>
      <c r="G27" s="71">
        <v>15</v>
      </c>
      <c r="H27" s="84">
        <f t="shared" si="1"/>
        <v>0.51041666666666663</v>
      </c>
      <c r="I27" s="84">
        <f t="shared" si="2"/>
        <v>0.38541666666666663</v>
      </c>
      <c r="J27" s="160">
        <f t="shared" si="3"/>
        <v>9.375E-2</v>
      </c>
      <c r="K27" s="84">
        <f t="shared" si="4"/>
        <v>0.71874999999999978</v>
      </c>
      <c r="L27" s="84">
        <f t="shared" si="5"/>
        <v>0.50694444444444442</v>
      </c>
    </row>
    <row r="28" spans="1:16" s="108" customFormat="1" ht="48" customHeight="1" x14ac:dyDescent="0.85">
      <c r="B28" s="60">
        <f t="shared" si="0"/>
        <v>2.1000000000000005</v>
      </c>
      <c r="D28" s="147" t="s">
        <v>148</v>
      </c>
      <c r="E28" s="129"/>
      <c r="F28" s="138" t="s">
        <v>140</v>
      </c>
      <c r="G28" s="138">
        <v>1</v>
      </c>
      <c r="H28" s="84">
        <f t="shared" si="1"/>
        <v>0.52083333333333326</v>
      </c>
      <c r="I28" s="84">
        <f t="shared" si="2"/>
        <v>0.39583333333333331</v>
      </c>
      <c r="J28" s="160">
        <f t="shared" si="3"/>
        <v>0.10416666666666667</v>
      </c>
      <c r="K28" s="84">
        <f t="shared" si="4"/>
        <v>0.72916666666666641</v>
      </c>
      <c r="L28" s="84">
        <f t="shared" si="5"/>
        <v>0.51736111111111105</v>
      </c>
    </row>
    <row r="29" spans="1:16" ht="34.5" customHeight="1" x14ac:dyDescent="0.6"/>
    <row r="30" spans="1:16" ht="18" x14ac:dyDescent="0.8">
      <c r="A30" s="30"/>
      <c r="B30" s="30"/>
      <c r="C30" s="30"/>
      <c r="D30" s="30"/>
      <c r="F30" s="30"/>
      <c r="G30" s="30"/>
      <c r="H30" s="30"/>
      <c r="I30" s="30"/>
      <c r="J30" s="30"/>
      <c r="K30" s="33"/>
      <c r="L30" s="33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6">
      <c r="D33" s="183" t="s">
        <v>149</v>
      </c>
      <c r="E33" s="130"/>
      <c r="J33" s="23"/>
      <c r="K33" s="23"/>
      <c r="L33" s="23"/>
    </row>
    <row r="34" spans="1:12" s="104" customFormat="1" x14ac:dyDescent="0.7">
      <c r="A34" s="104" t="s">
        <v>279</v>
      </c>
    </row>
    <row r="35" spans="1:12" s="104" customFormat="1" x14ac:dyDescent="0.7">
      <c r="A35" s="104" t="s">
        <v>276</v>
      </c>
    </row>
    <row r="36" spans="1:12" s="127" customFormat="1" x14ac:dyDescent="0.7">
      <c r="A36" s="127" t="s">
        <v>277</v>
      </c>
    </row>
    <row r="37" spans="1:12" s="104" customFormat="1" x14ac:dyDescent="0.7">
      <c r="A37" s="104" t="s">
        <v>278</v>
      </c>
    </row>
    <row r="38" spans="1:12" s="104" customFormat="1" x14ac:dyDescent="0.7"/>
    <row r="39" spans="1:12" s="114" customFormat="1" ht="20.5" x14ac:dyDescent="0.9">
      <c r="A39" s="204" t="s">
        <v>283</v>
      </c>
    </row>
    <row r="40" spans="1:12" s="114" customFormat="1" ht="21" x14ac:dyDescent="1">
      <c r="A40" s="205" t="s">
        <v>284</v>
      </c>
    </row>
    <row r="41" spans="1:12" s="114" customFormat="1" ht="21" x14ac:dyDescent="1">
      <c r="A41" s="205" t="s">
        <v>285</v>
      </c>
    </row>
    <row r="42" spans="1:12" ht="18" x14ac:dyDescent="0.8">
      <c r="G42" s="30"/>
      <c r="H42" s="30"/>
      <c r="I42" s="30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1"/>
  <sheetViews>
    <sheetView topLeftCell="A16" zoomScale="80" zoomScaleNormal="80" workbookViewId="0">
      <selection activeCell="C19" sqref="C19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2.45312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9" customWidth="1"/>
    <col min="11" max="11" width="14" style="118" customWidth="1"/>
    <col min="12" max="12" width="13.9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32"/>
      <c r="K1" s="17"/>
      <c r="L1" s="17"/>
      <c r="M1" s="17"/>
    </row>
    <row r="2" spans="1:16" s="2" customFormat="1" ht="15.5" x14ac:dyDescent="0.7">
      <c r="B2" s="15"/>
      <c r="C2" s="12"/>
      <c r="D2" s="18" t="s">
        <v>259</v>
      </c>
      <c r="E2" s="14"/>
      <c r="F2" s="15"/>
      <c r="G2" s="16"/>
      <c r="H2" s="16"/>
      <c r="I2" s="16"/>
      <c r="J2" s="233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7">
        <v>0</v>
      </c>
      <c r="I3" s="227">
        <v>2</v>
      </c>
      <c r="J3" s="234">
        <v>19</v>
      </c>
      <c r="K3" s="229">
        <v>10</v>
      </c>
      <c r="L3" s="229">
        <v>5</v>
      </c>
      <c r="M3" s="17"/>
    </row>
    <row r="4" spans="1:16" s="2" customFormat="1" ht="34.5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268</v>
      </c>
      <c r="I4" s="76" t="s">
        <v>269</v>
      </c>
      <c r="J4" s="216" t="s">
        <v>270</v>
      </c>
      <c r="K4" s="88" t="s">
        <v>271</v>
      </c>
      <c r="L4" s="88" t="s">
        <v>272</v>
      </c>
      <c r="M4" s="33"/>
      <c r="N4" s="30"/>
      <c r="O4" s="30"/>
      <c r="P4" s="30"/>
    </row>
    <row r="5" spans="1:16" s="184" customFormat="1" ht="47.25" x14ac:dyDescent="0.6">
      <c r="B5" s="185"/>
      <c r="C5" s="95"/>
      <c r="D5" s="133" t="s">
        <v>267</v>
      </c>
      <c r="E5" s="74"/>
      <c r="F5" s="138"/>
      <c r="G5" s="101">
        <v>120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150</v>
      </c>
      <c r="E7" s="155" t="s">
        <v>286</v>
      </c>
      <c r="F7" s="137" t="s">
        <v>151</v>
      </c>
      <c r="G7" s="142">
        <v>1</v>
      </c>
      <c r="H7" s="84">
        <v>0.33333333333333331</v>
      </c>
      <c r="I7" s="84">
        <v>0.20833333333333334</v>
      </c>
      <c r="J7" s="217">
        <v>0.91666666666666663</v>
      </c>
      <c r="K7" s="84">
        <v>8.3333333333333329E-2</v>
      </c>
      <c r="L7" s="84">
        <v>0.33333333333333331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0.20902777777777778</v>
      </c>
      <c r="J8" s="162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328</v>
      </c>
      <c r="F9" s="137" t="s">
        <v>152</v>
      </c>
      <c r="G9" s="142">
        <v>1</v>
      </c>
      <c r="H9" s="72">
        <f>H8+TIME(0,G8,0)</f>
        <v>0.3347222222222222</v>
      </c>
      <c r="I9" s="72">
        <f>I8+TIME(0,G8,0)</f>
        <v>0.20972222222222223</v>
      </c>
      <c r="J9" s="164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0.21041666666666667</v>
      </c>
      <c r="J10" s="164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8" customFormat="1" ht="55" customHeight="1" x14ac:dyDescent="0.85">
      <c r="B11" s="60">
        <f>B10+0.1</f>
        <v>2.4000000000000004</v>
      </c>
      <c r="D11" s="206" t="s">
        <v>154</v>
      </c>
      <c r="E11" s="53" t="s">
        <v>329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0.21111111111111111</v>
      </c>
      <c r="J11" s="162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187" customFormat="1" ht="48" customHeight="1" x14ac:dyDescent="0.85">
      <c r="B12" s="188">
        <f>B11+0.1</f>
        <v>2.5000000000000004</v>
      </c>
      <c r="D12" s="189" t="s">
        <v>331</v>
      </c>
      <c r="E12" s="190" t="s">
        <v>330</v>
      </c>
      <c r="F12" s="191" t="s">
        <v>156</v>
      </c>
      <c r="G12" s="192">
        <v>30</v>
      </c>
      <c r="H12" s="162">
        <f>H11+TIME(0,G11,0)</f>
        <v>0.33958333333333329</v>
      </c>
      <c r="I12" s="162">
        <f>I11+TIME(0,G11,0)</f>
        <v>0.21458333333333332</v>
      </c>
      <c r="J12" s="162">
        <f>J11+TIME(0,G11,0)</f>
        <v>0.92291666666666661</v>
      </c>
      <c r="K12" s="162">
        <f>K11+TIME(0,G11,0)</f>
        <v>8.958333333333332E-2</v>
      </c>
      <c r="L12" s="162">
        <f>L11+TIME(0,G11,0)</f>
        <v>0.33958333333333329</v>
      </c>
    </row>
    <row r="13" spans="1:16" s="108" customFormat="1" ht="34.5" customHeight="1" x14ac:dyDescent="0.85">
      <c r="B13" s="111"/>
      <c r="D13" s="87" t="s">
        <v>215</v>
      </c>
      <c r="E13" s="129"/>
      <c r="F13" s="2"/>
      <c r="G13" s="74"/>
      <c r="H13" s="139"/>
      <c r="I13" s="139"/>
      <c r="J13" s="163"/>
      <c r="K13" s="139"/>
      <c r="L13" s="139"/>
    </row>
    <row r="14" spans="1:16" s="108" customFormat="1" ht="84.75" customHeight="1" x14ac:dyDescent="0.85">
      <c r="B14" s="60">
        <f>B12+0.1</f>
        <v>2.6000000000000005</v>
      </c>
      <c r="D14" s="230" t="s">
        <v>165</v>
      </c>
      <c r="E14" s="53" t="s">
        <v>188</v>
      </c>
      <c r="F14" s="70" t="s">
        <v>166</v>
      </c>
      <c r="G14" s="71">
        <v>15</v>
      </c>
      <c r="H14" s="62">
        <f>H12+TIME(0,G12,0)</f>
        <v>0.36041666666666661</v>
      </c>
      <c r="I14" s="62">
        <f>I12+TIME(0,G12,0)</f>
        <v>0.23541666666666666</v>
      </c>
      <c r="J14" s="162">
        <f>J12+TIME(0,G12,0)</f>
        <v>0.94374999999999998</v>
      </c>
      <c r="K14" s="62">
        <f>K12+TIME(0,G12,0)</f>
        <v>0.11041666666666665</v>
      </c>
      <c r="L14" s="62">
        <f>L12+TIME(0,G12,0)</f>
        <v>0.36041666666666661</v>
      </c>
    </row>
    <row r="15" spans="1:16" s="108" customFormat="1" ht="73" customHeight="1" x14ac:dyDescent="0.85">
      <c r="B15" s="60">
        <f>B14+0.1</f>
        <v>2.7000000000000006</v>
      </c>
      <c r="D15" s="53" t="s">
        <v>209</v>
      </c>
      <c r="E15" s="53" t="s">
        <v>210</v>
      </c>
      <c r="F15" s="210" t="s">
        <v>167</v>
      </c>
      <c r="G15" s="71">
        <v>15</v>
      </c>
      <c r="H15" s="84">
        <f>H14+TIME(0,G14,0)</f>
        <v>0.37083333333333329</v>
      </c>
      <c r="I15" s="84">
        <f>I14+TIME(0,G14,0)</f>
        <v>0.24583333333333332</v>
      </c>
      <c r="J15" s="160">
        <f>J14+TIME(0,G14,0)</f>
        <v>0.95416666666666661</v>
      </c>
      <c r="K15" s="84">
        <f>K14+TIME(0,G14,0)</f>
        <v>0.12083333333333332</v>
      </c>
      <c r="L15" s="84">
        <f>L14+TIME(0,G14,0)</f>
        <v>0.37083333333333329</v>
      </c>
    </row>
    <row r="16" spans="1:16" s="108" customFormat="1" ht="73" customHeight="1" x14ac:dyDescent="0.85">
      <c r="B16" s="60">
        <f>B15+0.1</f>
        <v>2.8000000000000007</v>
      </c>
      <c r="D16" s="221" t="s">
        <v>205</v>
      </c>
      <c r="E16" s="202"/>
      <c r="F16" s="85" t="s">
        <v>187</v>
      </c>
      <c r="G16" s="71">
        <v>15</v>
      </c>
      <c r="H16" s="84">
        <f>H15+TIME(0,G15,0)</f>
        <v>0.38124999999999998</v>
      </c>
      <c r="I16" s="84">
        <f>I15+TIME(0,G15,0)</f>
        <v>0.25624999999999998</v>
      </c>
      <c r="J16" s="160">
        <f>J15+TIME(0,G15,0)</f>
        <v>0.96458333333333324</v>
      </c>
      <c r="K16" s="84">
        <f>K15+TIME(0,G15,0)</f>
        <v>0.13124999999999998</v>
      </c>
      <c r="L16" s="84">
        <f>L15+TIME(0,G15,0)</f>
        <v>0.38124999999999998</v>
      </c>
    </row>
    <row r="17" spans="1:12" s="108" customFormat="1" ht="73" customHeight="1" x14ac:dyDescent="0.85">
      <c r="B17" s="60">
        <f>B16+0.1</f>
        <v>2.9000000000000008</v>
      </c>
      <c r="D17" s="221" t="s">
        <v>206</v>
      </c>
      <c r="E17" s="203"/>
      <c r="F17" s="85" t="s">
        <v>187</v>
      </c>
      <c r="G17" s="138">
        <v>15</v>
      </c>
      <c r="H17" s="84">
        <f>H16+TIME(0,G16,0)</f>
        <v>0.39166666666666666</v>
      </c>
      <c r="I17" s="84">
        <f>I16+TIME(0,G16,0)</f>
        <v>0.26666666666666666</v>
      </c>
      <c r="J17" s="160">
        <f>J16+TIME(0,G16,0)</f>
        <v>0.97499999999999987</v>
      </c>
      <c r="K17" s="84">
        <f>K16+TIME(0,G16,0)</f>
        <v>0.14166666666666664</v>
      </c>
      <c r="L17" s="84">
        <f>L16+TIME(0,G16,0)</f>
        <v>0.39166666666666666</v>
      </c>
    </row>
    <row r="18" spans="1:12" s="108" customFormat="1" ht="73" customHeight="1" x14ac:dyDescent="0.85">
      <c r="B18" s="60">
        <f>B17+0.1</f>
        <v>3.0000000000000009</v>
      </c>
      <c r="D18" s="221" t="s">
        <v>207</v>
      </c>
      <c r="E18" s="129"/>
      <c r="F18" s="85" t="s">
        <v>187</v>
      </c>
      <c r="G18" s="138">
        <v>15</v>
      </c>
      <c r="H18" s="84">
        <f>H17+TIME(0,G17,0)</f>
        <v>0.40208333333333335</v>
      </c>
      <c r="I18" s="84">
        <f>I17+TIME(0,G17,0)</f>
        <v>0.27708333333333335</v>
      </c>
      <c r="J18" s="160">
        <f>J17+TIME(0,G17,0)</f>
        <v>0.9854166666666665</v>
      </c>
      <c r="K18" s="84">
        <f>K17+TIME(0,G17,0)</f>
        <v>0.15208333333333329</v>
      </c>
      <c r="L18" s="84">
        <f>L17+TIME(0,G17,0)</f>
        <v>0.40208333333333335</v>
      </c>
    </row>
    <row r="19" spans="1:12" s="108" customFormat="1" ht="68.5" customHeight="1" x14ac:dyDescent="0.85">
      <c r="B19" s="60">
        <f>B18+0.1</f>
        <v>3.100000000000001</v>
      </c>
      <c r="D19" s="147" t="s">
        <v>148</v>
      </c>
      <c r="E19" s="129"/>
      <c r="F19" s="138" t="s">
        <v>140</v>
      </c>
      <c r="G19" s="138">
        <v>1</v>
      </c>
      <c r="H19" s="84">
        <f>H18+TIME(0,G18,0)</f>
        <v>0.41250000000000003</v>
      </c>
      <c r="I19" s="84">
        <f>I18+TIME(0,G18,0)</f>
        <v>0.28750000000000003</v>
      </c>
      <c r="J19" s="160">
        <f>J18+TIME(0,G18,0)</f>
        <v>0.99583333333333313</v>
      </c>
      <c r="K19" s="84">
        <f>K18+TIME(0,G18,0)</f>
        <v>0.16249999999999995</v>
      </c>
      <c r="L19" s="84">
        <f>L18+TIME(0,G18,0)</f>
        <v>0.41250000000000003</v>
      </c>
    </row>
    <row r="21" spans="1:12" s="17" customFormat="1" ht="18" x14ac:dyDescent="0.65">
      <c r="B21" s="60"/>
      <c r="D21" s="136"/>
      <c r="E21" s="74"/>
      <c r="F21" s="138"/>
      <c r="G21" s="138"/>
      <c r="H21" s="139"/>
      <c r="I21" s="141"/>
      <c r="J21" s="235"/>
      <c r="K21" s="140"/>
    </row>
    <row r="22" spans="1:12" s="113" customFormat="1" ht="18" x14ac:dyDescent="0.8">
      <c r="J22" s="236"/>
    </row>
    <row r="23" spans="1:12" s="104" customFormat="1" ht="11.9" customHeight="1" x14ac:dyDescent="0.7">
      <c r="F23" s="179"/>
      <c r="J23" s="237"/>
    </row>
    <row r="24" spans="1:12" s="22" customFormat="1" ht="15" customHeight="1" x14ac:dyDescent="0.6">
      <c r="D24" s="183" t="s">
        <v>149</v>
      </c>
      <c r="E24" s="130"/>
      <c r="J24" s="238"/>
      <c r="K24" s="23"/>
      <c r="L24" s="23"/>
    </row>
    <row r="25" spans="1:12" s="104" customFormat="1" ht="15.5" x14ac:dyDescent="0.7">
      <c r="A25" s="104" t="s">
        <v>294</v>
      </c>
      <c r="J25" s="237"/>
    </row>
    <row r="26" spans="1:12" s="104" customFormat="1" ht="15.5" x14ac:dyDescent="0.7">
      <c r="A26" s="104" t="s">
        <v>280</v>
      </c>
    </row>
    <row r="27" spans="1:12" s="127" customFormat="1" ht="15.5" x14ac:dyDescent="0.7">
      <c r="A27" s="127" t="s">
        <v>281</v>
      </c>
    </row>
    <row r="28" spans="1:12" s="104" customFormat="1" ht="15.5" x14ac:dyDescent="0.7">
      <c r="A28" s="104" t="s">
        <v>282</v>
      </c>
    </row>
    <row r="29" spans="1:12" s="104" customFormat="1" ht="15.5" x14ac:dyDescent="0.7"/>
    <row r="30" spans="1:12" s="114" customFormat="1" ht="20.5" x14ac:dyDescent="0.9">
      <c r="A30" s="204" t="s">
        <v>283</v>
      </c>
    </row>
    <row r="31" spans="1:12" s="114" customFormat="1" ht="21" x14ac:dyDescent="1">
      <c r="A31" s="205" t="s">
        <v>284</v>
      </c>
    </row>
    <row r="32" spans="1:12" s="114" customFormat="1" ht="21" x14ac:dyDescent="1">
      <c r="A32" s="205" t="s">
        <v>285</v>
      </c>
    </row>
    <row r="36" spans="1:16" s="30" customFormat="1" ht="18" x14ac:dyDescent="0.8">
      <c r="A36"/>
      <c r="B36"/>
      <c r="C36"/>
      <c r="D36" s="82"/>
      <c r="E36" s="82"/>
      <c r="F36" s="118"/>
      <c r="G36" s="118"/>
      <c r="H36" s="118"/>
      <c r="I36" s="118"/>
      <c r="J36" s="239"/>
      <c r="K36" s="118"/>
      <c r="L36"/>
      <c r="M36"/>
      <c r="N36"/>
      <c r="O36"/>
      <c r="P36"/>
    </row>
    <row r="37" spans="1:16" s="17" customFormat="1" ht="47.25" customHeight="1" x14ac:dyDescent="0.65">
      <c r="A37"/>
      <c r="B37"/>
      <c r="C37"/>
      <c r="D37" s="82"/>
      <c r="E37" s="82"/>
      <c r="F37" s="118"/>
      <c r="G37" s="118"/>
      <c r="H37" s="118"/>
      <c r="I37" s="118"/>
      <c r="J37" s="239"/>
      <c r="K37" s="118"/>
      <c r="L37"/>
      <c r="M37"/>
      <c r="N37"/>
      <c r="O37"/>
      <c r="P37"/>
    </row>
    <row r="38" spans="1:16" s="30" customFormat="1" ht="18" x14ac:dyDescent="0.8">
      <c r="A38"/>
      <c r="B38"/>
      <c r="C38"/>
      <c r="D38" s="82"/>
      <c r="E38" s="82"/>
      <c r="F38" s="118"/>
      <c r="G38" s="118"/>
      <c r="H38" s="118"/>
      <c r="I38" s="118"/>
      <c r="J38" s="239"/>
      <c r="K38" s="118"/>
      <c r="L38"/>
      <c r="M38"/>
      <c r="N38"/>
      <c r="O38"/>
      <c r="P38"/>
    </row>
    <row r="39" spans="1:16" s="113" customFormat="1" ht="18" x14ac:dyDescent="0.8">
      <c r="A39"/>
      <c r="B39"/>
      <c r="C39"/>
      <c r="D39" s="82"/>
      <c r="E39" s="82"/>
      <c r="F39" s="118"/>
      <c r="G39" s="118"/>
      <c r="H39" s="118"/>
      <c r="I39" s="118"/>
      <c r="J39" s="239"/>
      <c r="K39" s="118"/>
      <c r="L39"/>
      <c r="M39"/>
      <c r="N39"/>
      <c r="O39"/>
      <c r="P39"/>
    </row>
    <row r="40" spans="1:16" s="30" customFormat="1" ht="45" customHeight="1" x14ac:dyDescent="0.8">
      <c r="A40"/>
      <c r="B40"/>
      <c r="C40"/>
      <c r="D40" s="82"/>
      <c r="E40" s="82"/>
      <c r="F40" s="118"/>
      <c r="G40" s="118"/>
      <c r="H40" s="118"/>
      <c r="I40" s="118"/>
      <c r="J40" s="239"/>
      <c r="K40" s="118"/>
      <c r="L40"/>
      <c r="M40"/>
      <c r="N40"/>
      <c r="O40"/>
      <c r="P40"/>
    </row>
    <row r="41" spans="1:16" s="2" customFormat="1" x14ac:dyDescent="0.65">
      <c r="A41"/>
      <c r="B41"/>
      <c r="C41"/>
      <c r="D41" s="82"/>
      <c r="E41" s="82"/>
      <c r="F41" s="118"/>
      <c r="G41" s="118"/>
      <c r="H41" s="118"/>
      <c r="I41" s="118"/>
      <c r="J41" s="239"/>
      <c r="K41" s="118"/>
      <c r="L41"/>
      <c r="M41"/>
      <c r="N41"/>
      <c r="O41"/>
      <c r="P41"/>
    </row>
  </sheetData>
  <phoneticPr fontId="23"/>
  <hyperlinks>
    <hyperlink ref="A30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7" zoomScale="90" zoomScaleNormal="90" workbookViewId="0">
      <selection activeCell="D20" sqref="D20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261</v>
      </c>
      <c r="F2" s="15"/>
      <c r="G2" s="16"/>
      <c r="H2" s="16"/>
      <c r="I2" s="16"/>
      <c r="J2" s="2"/>
      <c r="M2" s="17"/>
    </row>
    <row r="3" spans="1:16" ht="16.25" thickBot="1" x14ac:dyDescent="0.75">
      <c r="H3" s="227">
        <v>0</v>
      </c>
      <c r="I3" s="227">
        <v>2</v>
      </c>
      <c r="J3" s="228">
        <v>19</v>
      </c>
      <c r="K3" s="229">
        <v>10</v>
      </c>
      <c r="L3" s="229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289</v>
      </c>
      <c r="I4" s="76" t="s">
        <v>290</v>
      </c>
      <c r="J4" s="224" t="s">
        <v>291</v>
      </c>
      <c r="K4" s="88" t="s">
        <v>292</v>
      </c>
      <c r="L4" s="88" t="s">
        <v>293</v>
      </c>
      <c r="M4" s="33"/>
      <c r="N4" s="30"/>
      <c r="O4" s="30"/>
      <c r="P4" s="30"/>
    </row>
    <row r="5" spans="1:16" s="184" customFormat="1" ht="31.5" x14ac:dyDescent="0.6">
      <c r="B5" s="185"/>
      <c r="C5" s="95"/>
      <c r="D5" s="133" t="s">
        <v>260</v>
      </c>
      <c r="E5" s="74"/>
      <c r="F5" s="138"/>
      <c r="G5" s="101">
        <v>120</v>
      </c>
      <c r="H5" s="84">
        <v>0.375</v>
      </c>
      <c r="I5" s="84">
        <v>0.25</v>
      </c>
      <c r="J5" s="217">
        <v>0.95833333333333337</v>
      </c>
      <c r="K5" s="84">
        <v>0.125</v>
      </c>
      <c r="L5" s="84">
        <v>0.375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150</v>
      </c>
      <c r="E7" s="155" t="s">
        <v>286</v>
      </c>
      <c r="F7" s="137" t="s">
        <v>151</v>
      </c>
      <c r="G7" s="142">
        <v>1</v>
      </c>
      <c r="H7" s="84">
        <v>0.375</v>
      </c>
      <c r="I7" s="84">
        <v>0.25</v>
      </c>
      <c r="J7" s="217">
        <v>0.95833333333333337</v>
      </c>
      <c r="K7" s="84">
        <v>0.125</v>
      </c>
      <c r="L7" s="84">
        <v>0.375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0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332</v>
      </c>
      <c r="F9" s="137" t="s">
        <v>152</v>
      </c>
      <c r="G9" s="142">
        <v>1</v>
      </c>
      <c r="H9" s="75">
        <f t="shared" si="0"/>
        <v>0.37638888888888888</v>
      </c>
      <c r="I9" s="75">
        <f t="shared" si="1"/>
        <v>0.25138888888888888</v>
      </c>
      <c r="J9" s="161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0.25208333333333333</v>
      </c>
      <c r="J10" s="161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154</v>
      </c>
      <c r="E11" s="128" t="s">
        <v>328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0.25277777777777777</v>
      </c>
      <c r="J11" s="161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8" customFormat="1" ht="48" customHeight="1" x14ac:dyDescent="0.85">
      <c r="B12" s="60">
        <f>B11+0.1</f>
        <v>3.5000000000000004</v>
      </c>
      <c r="D12" s="135" t="s">
        <v>155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0.25347222222222221</v>
      </c>
      <c r="J12" s="160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7" customFormat="1" ht="80" customHeight="1" x14ac:dyDescent="0.85">
      <c r="B13" s="188">
        <f>B12+0.1</f>
        <v>3.6000000000000005</v>
      </c>
      <c r="D13" s="207" t="s">
        <v>331</v>
      </c>
      <c r="E13" s="190" t="s">
        <v>330</v>
      </c>
      <c r="F13" s="195" t="s">
        <v>156</v>
      </c>
      <c r="G13" s="208">
        <v>10</v>
      </c>
      <c r="H13" s="160">
        <f>H12+TIME(0,G12,0)</f>
        <v>0.38194444444444442</v>
      </c>
      <c r="I13" s="160">
        <f>I12+TIME(0,G12,0)</f>
        <v>0.25694444444444442</v>
      </c>
      <c r="J13" s="160">
        <f>J12+TIME(0,G12,0)</f>
        <v>0.96527777777777779</v>
      </c>
      <c r="K13" s="160">
        <f>K12+TIME(0,G12,0)</f>
        <v>0.13194444444444442</v>
      </c>
      <c r="L13" s="160">
        <f t="shared" si="4"/>
        <v>0.38194444444444442</v>
      </c>
    </row>
    <row r="14" spans="1:16" s="244" customFormat="1" ht="80" customHeight="1" x14ac:dyDescent="0.85">
      <c r="B14" s="245">
        <f>B13+0.1</f>
        <v>3.7000000000000006</v>
      </c>
      <c r="D14" s="246" t="s">
        <v>219</v>
      </c>
      <c r="E14" s="247" t="s">
        <v>220</v>
      </c>
      <c r="F14" s="248" t="s">
        <v>140</v>
      </c>
      <c r="G14" s="74">
        <v>10</v>
      </c>
      <c r="H14" s="84">
        <f>H13+TIME(0,G13,0)</f>
        <v>0.38888888888888884</v>
      </c>
      <c r="I14" s="84">
        <f>I13+TIME(0,G13,0)</f>
        <v>0.26388888888888884</v>
      </c>
      <c r="J14" s="160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5" customFormat="1" ht="54.75" customHeight="1" x14ac:dyDescent="0.9">
      <c r="B15" s="112"/>
      <c r="C15" s="107"/>
      <c r="D15" s="209" t="s">
        <v>157</v>
      </c>
      <c r="E15" s="129"/>
      <c r="F15" s="87"/>
      <c r="G15" s="74"/>
      <c r="H15" s="26"/>
      <c r="I15" s="26"/>
      <c r="J15" s="215"/>
    </row>
    <row r="16" spans="1:16" s="108" customFormat="1" ht="74.5" customHeight="1" x14ac:dyDescent="0.85">
      <c r="B16" s="111">
        <f>B14+0.1</f>
        <v>3.8000000000000007</v>
      </c>
      <c r="D16" s="231" t="s">
        <v>208</v>
      </c>
      <c r="E16" s="240" t="s">
        <v>217</v>
      </c>
      <c r="F16" s="87" t="s">
        <v>159</v>
      </c>
      <c r="G16" s="74">
        <v>10</v>
      </c>
      <c r="H16" s="84">
        <f>H14+TIME(0,G14,0)</f>
        <v>0.39583333333333326</v>
      </c>
      <c r="I16" s="84">
        <f>I14+TIME(0,G14,0)</f>
        <v>0.27083333333333326</v>
      </c>
      <c r="J16" s="162">
        <f>J14+TIME(0,G14,0)</f>
        <v>0.97916666666666663</v>
      </c>
      <c r="K16" s="62">
        <f>K14+TIME(0,G14,0)</f>
        <v>0.14583333333333331</v>
      </c>
      <c r="L16" s="62">
        <f>L14+TIME(0,G14,0)</f>
        <v>0.39583333333333326</v>
      </c>
    </row>
    <row r="17" spans="1:12" s="108" customFormat="1" ht="110" customHeight="1" x14ac:dyDescent="0.85">
      <c r="B17" s="111">
        <f>B16+0.1</f>
        <v>3.9000000000000008</v>
      </c>
      <c r="D17" s="221" t="s">
        <v>317</v>
      </c>
      <c r="E17" s="241" t="s">
        <v>304</v>
      </c>
      <c r="F17" s="87" t="s">
        <v>305</v>
      </c>
      <c r="G17" s="74">
        <v>10</v>
      </c>
      <c r="H17" s="84">
        <f>H16+TIME(0,G16,0)</f>
        <v>0.40277777777777768</v>
      </c>
      <c r="I17" s="84">
        <f>I16+TIME(0,G16,0)</f>
        <v>0.27777777777777768</v>
      </c>
      <c r="J17" s="160">
        <f>J16+TIME(0,G16,0)</f>
        <v>0.98611111111111105</v>
      </c>
      <c r="K17" s="84">
        <f>K13+TIME(0,G13,0)</f>
        <v>0.13888888888888887</v>
      </c>
      <c r="L17" s="84">
        <f>L16+TIME(0,G16,0)</f>
        <v>0.40277777777777768</v>
      </c>
    </row>
    <row r="18" spans="1:12" s="108" customFormat="1" ht="87" x14ac:dyDescent="0.85">
      <c r="A18" s="98"/>
      <c r="B18" s="60">
        <f>B17+0.1</f>
        <v>4.0000000000000009</v>
      </c>
      <c r="C18" s="33"/>
      <c r="D18" s="79" t="s">
        <v>213</v>
      </c>
      <c r="E18" s="250" t="s">
        <v>254</v>
      </c>
      <c r="F18" s="70" t="s">
        <v>320</v>
      </c>
      <c r="G18" s="74">
        <v>10</v>
      </c>
      <c r="H18" s="84">
        <f>H17+TIME(0,G17,0)</f>
        <v>0.4097222222222221</v>
      </c>
      <c r="I18" s="84">
        <f>I17+TIME(0,G17,0)</f>
        <v>0.2847222222222221</v>
      </c>
      <c r="J18" s="160">
        <f>J17+TIME(0,G17,0)</f>
        <v>0.99305555555555547</v>
      </c>
      <c r="K18" s="84">
        <f>K17+TIME(0,G17,0)</f>
        <v>0.14583333333333331</v>
      </c>
      <c r="L18" s="84">
        <f>L17+TIME(0,G17,0)</f>
        <v>0.4097222222222221</v>
      </c>
    </row>
    <row r="19" spans="1:12" ht="47.5" customHeight="1" x14ac:dyDescent="0.8">
      <c r="A19" s="30"/>
      <c r="B19" s="60">
        <f>B18+0.1</f>
        <v>4.1000000000000005</v>
      </c>
      <c r="C19" s="115"/>
      <c r="D19" s="74" t="s">
        <v>148</v>
      </c>
      <c r="F19" s="211" t="s">
        <v>140</v>
      </c>
      <c r="G19" s="74">
        <v>1</v>
      </c>
      <c r="H19" s="84">
        <f>H18+TIME(0,G18,0)</f>
        <v>0.41666666666666652</v>
      </c>
      <c r="I19" s="84">
        <f>I18+TIME(0,G18,0)</f>
        <v>0.29166666666666652</v>
      </c>
      <c r="J19" s="160">
        <f>J18+TIME(0,G18,0)</f>
        <v>0.99999999999999989</v>
      </c>
      <c r="K19" s="84">
        <f>K15+TIME(0,G15,0)</f>
        <v>0</v>
      </c>
      <c r="L19" s="84">
        <f>L18+TIME(0,G18,0)</f>
        <v>0.41666666666666652</v>
      </c>
    </row>
    <row r="20" spans="1:12" s="114" customFormat="1" ht="58.5" customHeight="1" x14ac:dyDescent="0.9">
      <c r="B20" s="212"/>
      <c r="C20" s="63"/>
      <c r="D20" s="135"/>
      <c r="E20" s="53"/>
      <c r="F20" s="87"/>
      <c r="G20" s="214"/>
      <c r="H20" s="84"/>
      <c r="I20" s="84"/>
      <c r="J20" s="218"/>
      <c r="K20" s="84"/>
      <c r="L20" s="84"/>
    </row>
    <row r="21" spans="1:12" s="114" customFormat="1" ht="58.5" customHeight="1" x14ac:dyDescent="0.9">
      <c r="B21" s="212"/>
      <c r="C21" s="63"/>
      <c r="D21" s="135"/>
      <c r="E21" s="53"/>
      <c r="F21" s="87"/>
      <c r="G21" s="214"/>
      <c r="H21" s="84"/>
      <c r="I21" s="84"/>
      <c r="J21" s="218"/>
      <c r="K21" s="84"/>
      <c r="L21" s="84"/>
    </row>
    <row r="22" spans="1:12" s="22" customFormat="1" ht="15" customHeight="1" x14ac:dyDescent="0.6">
      <c r="D22" s="183" t="s">
        <v>149</v>
      </c>
      <c r="E22" s="130"/>
      <c r="J22" s="238"/>
      <c r="K22" s="23"/>
      <c r="L22" s="23"/>
    </row>
    <row r="23" spans="1:12" s="104" customFormat="1" x14ac:dyDescent="0.7">
      <c r="A23" s="104" t="s">
        <v>295</v>
      </c>
      <c r="J23" s="237"/>
    </row>
    <row r="24" spans="1:12" s="104" customFormat="1" x14ac:dyDescent="0.7">
      <c r="A24" s="104" t="s">
        <v>296</v>
      </c>
    </row>
    <row r="25" spans="1:12" s="127" customFormat="1" x14ac:dyDescent="0.7">
      <c r="A25" s="127" t="s">
        <v>297</v>
      </c>
    </row>
    <row r="26" spans="1:12" s="104" customFormat="1" x14ac:dyDescent="0.7">
      <c r="A26" s="104" t="s">
        <v>298</v>
      </c>
    </row>
    <row r="27" spans="1:12" s="104" customFormat="1" x14ac:dyDescent="0.7"/>
    <row r="28" spans="1:12" s="114" customFormat="1" ht="20.5" x14ac:dyDescent="0.9">
      <c r="A28" s="204" t="s">
        <v>283</v>
      </c>
    </row>
    <row r="29" spans="1:12" s="114" customFormat="1" ht="21" x14ac:dyDescent="1">
      <c r="A29" s="205" t="s">
        <v>284</v>
      </c>
    </row>
    <row r="30" spans="1:12" s="114" customFormat="1" ht="21" x14ac:dyDescent="1">
      <c r="A30" s="205" t="s">
        <v>285</v>
      </c>
    </row>
    <row r="32" spans="1:12" ht="16.25" thickBot="1" x14ac:dyDescent="0.75"/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262</v>
      </c>
      <c r="I33" s="35" t="s">
        <v>263</v>
      </c>
      <c r="J33" s="252" t="s">
        <v>266</v>
      </c>
      <c r="K33" s="144" t="s">
        <v>264</v>
      </c>
      <c r="L33" s="88" t="s">
        <v>265</v>
      </c>
    </row>
    <row r="34" spans="2:13" s="17" customFormat="1" ht="52" customHeight="1" x14ac:dyDescent="0.8">
      <c r="D34" s="143" t="s">
        <v>160</v>
      </c>
      <c r="E34" s="35"/>
      <c r="F34" s="35"/>
      <c r="G34" s="56">
        <v>60</v>
      </c>
      <c r="H34" s="59">
        <v>0.41666666666666669</v>
      </c>
      <c r="I34" s="225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5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161</v>
      </c>
      <c r="E36" s="19"/>
      <c r="F36" s="19"/>
      <c r="G36" s="56">
        <v>60</v>
      </c>
      <c r="H36" s="59">
        <v>0.47916666666666669</v>
      </c>
      <c r="I36" s="225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28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1" zoomScale="80" zoomScaleNormal="80" workbookViewId="0">
      <selection activeCell="D11" sqref="D11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299</v>
      </c>
      <c r="E2" s="35" t="s">
        <v>137</v>
      </c>
      <c r="F2" s="35" t="s">
        <v>138</v>
      </c>
      <c r="G2" s="51" t="s">
        <v>131</v>
      </c>
      <c r="H2" s="243" t="s">
        <v>248</v>
      </c>
      <c r="I2" s="20" t="s">
        <v>249</v>
      </c>
      <c r="J2" s="252" t="s">
        <v>250</v>
      </c>
      <c r="K2" s="253" t="s">
        <v>251</v>
      </c>
      <c r="L2" s="253" t="s">
        <v>256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v>0.20833333333333334</v>
      </c>
      <c r="J3" s="217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7">
        <v>4.0999999999999996</v>
      </c>
      <c r="C6" s="110"/>
      <c r="D6" s="158" t="s">
        <v>150</v>
      </c>
      <c r="E6" s="50" t="s">
        <v>316</v>
      </c>
      <c r="F6" s="170" t="s">
        <v>151</v>
      </c>
      <c r="G6" s="142">
        <v>1</v>
      </c>
      <c r="H6" s="62">
        <f t="shared" ref="H6:H11" si="0">H5+TIME(0,G5,0)</f>
        <v>0.33402777777777776</v>
      </c>
      <c r="I6" s="62">
        <f t="shared" ref="I6:I11" si="1">I5+TIME(0,G5,0)</f>
        <v>0.20902777777777778</v>
      </c>
      <c r="J6" s="162">
        <f t="shared" ref="J6:J11" si="2">J5+TIME(0,G5,0)</f>
        <v>0.91736111111111107</v>
      </c>
      <c r="K6" s="62">
        <f t="shared" ref="K6:K11" si="3">K5+TIME(0,G5,0)</f>
        <v>8.4027777777777771E-2</v>
      </c>
      <c r="L6" s="62">
        <f t="shared" ref="L6:L11" si="4">L5+TIME(0,G5,0)</f>
        <v>0.33402777777777776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0.20972222222222223</v>
      </c>
      <c r="J7" s="164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333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0.21041666666666667</v>
      </c>
      <c r="J8" s="164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153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0.21111111111111111</v>
      </c>
      <c r="J9" s="164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154</v>
      </c>
      <c r="E10" s="49" t="s">
        <v>328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0.21180555555555555</v>
      </c>
      <c r="J10" s="162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155</v>
      </c>
      <c r="E11" s="166"/>
      <c r="F11" s="87" t="s">
        <v>140</v>
      </c>
      <c r="G11" s="74">
        <v>3</v>
      </c>
      <c r="H11" s="62">
        <f t="shared" si="0"/>
        <v>0.34027777777777773</v>
      </c>
      <c r="I11" s="62">
        <f t="shared" si="1"/>
        <v>0.21527777777777776</v>
      </c>
      <c r="J11" s="162">
        <f t="shared" si="2"/>
        <v>0.92361111111111105</v>
      </c>
      <c r="K11" s="62">
        <f t="shared" si="3"/>
        <v>9.0277777777777762E-2</v>
      </c>
      <c r="L11" s="62">
        <f t="shared" si="4"/>
        <v>0.34027777777777773</v>
      </c>
    </row>
    <row r="12" spans="1:13" s="187" customFormat="1" ht="68.5" customHeight="1" x14ac:dyDescent="0.85">
      <c r="B12" s="194">
        <f>B11+0.1</f>
        <v>4.5999999999999979</v>
      </c>
      <c r="D12" s="193" t="s">
        <v>331</v>
      </c>
      <c r="E12" s="199" t="s">
        <v>330</v>
      </c>
      <c r="F12" s="195" t="s">
        <v>156</v>
      </c>
      <c r="G12" s="208">
        <v>15</v>
      </c>
      <c r="H12" s="162">
        <f>H10+TIME(0,G10,0)</f>
        <v>0.34027777777777773</v>
      </c>
      <c r="I12" s="162">
        <f>I10+TIME(0,G10,0)</f>
        <v>0.21527777777777776</v>
      </c>
      <c r="J12" s="162">
        <f>J10+TIME(0,G10,0)</f>
        <v>0.92361111111111105</v>
      </c>
      <c r="K12" s="162">
        <f>K10+TIME(0,G10,0)</f>
        <v>9.0277777777777762E-2</v>
      </c>
      <c r="L12" s="162">
        <f>L10+TIME(0,G10,0)</f>
        <v>0.34027777777777773</v>
      </c>
    </row>
    <row r="13" spans="1:13" s="105" customFormat="1" ht="54.75" customHeight="1" x14ac:dyDescent="0.85">
      <c r="B13" s="111"/>
      <c r="C13" s="108"/>
      <c r="D13" s="93" t="s">
        <v>211</v>
      </c>
      <c r="E13" s="169"/>
      <c r="F13" s="87"/>
      <c r="G13" s="210"/>
      <c r="H13" s="62"/>
      <c r="I13" s="62"/>
      <c r="J13" s="162"/>
      <c r="K13" s="62"/>
      <c r="L13" s="62"/>
    </row>
    <row r="14" spans="1:13" s="108" customFormat="1" ht="77" customHeight="1" x14ac:dyDescent="0.85">
      <c r="A14" s="98"/>
      <c r="B14" s="60">
        <f>B12+0.1</f>
        <v>4.6999999999999975</v>
      </c>
      <c r="C14" s="33"/>
      <c r="D14" s="79" t="s">
        <v>180</v>
      </c>
      <c r="E14" s="86" t="s">
        <v>252</v>
      </c>
      <c r="F14" s="70" t="s">
        <v>318</v>
      </c>
      <c r="G14" s="74">
        <v>15</v>
      </c>
      <c r="H14" s="84">
        <f>H12+TIME(0,G12,0)</f>
        <v>0.35069444444444442</v>
      </c>
      <c r="I14" s="84">
        <f>I12+TIME(0,G12,0)</f>
        <v>0.22569444444444442</v>
      </c>
      <c r="J14" s="160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8" customFormat="1" ht="77" customHeight="1" x14ac:dyDescent="0.85">
      <c r="A15" s="98"/>
      <c r="B15" s="60">
        <f>B14+0.1</f>
        <v>4.7999999999999972</v>
      </c>
      <c r="C15" s="33"/>
      <c r="D15" s="249" t="s">
        <v>221</v>
      </c>
      <c r="E15" s="86" t="s">
        <v>253</v>
      </c>
      <c r="F15" s="263" t="s">
        <v>319</v>
      </c>
      <c r="G15" s="74">
        <v>15</v>
      </c>
      <c r="H15" s="62">
        <f>H14+TIME(0,G14,0)</f>
        <v>0.3611111111111111</v>
      </c>
      <c r="I15" s="62">
        <f>I14+TIME(0,G14,0)</f>
        <v>0.23611111111111108</v>
      </c>
      <c r="J15" s="162">
        <f>J14+TIME(0,G14,0)</f>
        <v>0.94444444444444431</v>
      </c>
      <c r="K15" s="62">
        <f>K14+TIME(0,G14,0)</f>
        <v>0.1111111111111111</v>
      </c>
      <c r="L15" s="62">
        <f>L14+TIME(0,G14,0)</f>
        <v>0.3611111111111111</v>
      </c>
    </row>
    <row r="16" spans="1:13" s="108" customFormat="1" ht="74.5" customHeight="1" x14ac:dyDescent="0.85">
      <c r="A16" s="98"/>
      <c r="B16" s="60">
        <f>'Jan. 17 Wed'!B18+0.1</f>
        <v>4.1000000000000005</v>
      </c>
      <c r="C16" s="33"/>
      <c r="D16" s="79" t="s">
        <v>214</v>
      </c>
      <c r="E16" s="86" t="s">
        <v>255</v>
      </c>
      <c r="F16" s="70" t="s">
        <v>212</v>
      </c>
      <c r="G16" s="74">
        <v>20</v>
      </c>
      <c r="H16" s="62">
        <f>H15+TIME(0,G15,0)</f>
        <v>0.37152777777777779</v>
      </c>
      <c r="I16" s="62">
        <f>I15+TIME(0,G15,0)</f>
        <v>0.24652777777777773</v>
      </c>
      <c r="J16" s="162">
        <f>J15+TIME(0,G15,0)</f>
        <v>0.95486111111111094</v>
      </c>
      <c r="K16" s="62">
        <f>K15+TIME(0,G15,0)</f>
        <v>0.12152777777777778</v>
      </c>
      <c r="L16" s="62">
        <f>L15+TIME(0,G15,0)</f>
        <v>0.37152777777777779</v>
      </c>
    </row>
    <row r="17" spans="1:15" s="108" customFormat="1" ht="80.25" customHeight="1" x14ac:dyDescent="0.85">
      <c r="B17" s="212"/>
      <c r="C17" s="63"/>
      <c r="D17" s="55" t="s">
        <v>162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2">
        <f>B16+0.1</f>
        <v>4.2</v>
      </c>
      <c r="C18" s="63"/>
      <c r="D18" s="90" t="s">
        <v>176</v>
      </c>
      <c r="E18" s="40" t="s">
        <v>246</v>
      </c>
      <c r="F18" s="87" t="s">
        <v>222</v>
      </c>
      <c r="G18" s="74">
        <v>20</v>
      </c>
      <c r="H18" s="84">
        <f>H16+TIME(0,G16,0)</f>
        <v>0.38541666666666669</v>
      </c>
      <c r="I18" s="84">
        <f>I16+TIME(0,G16,0)</f>
        <v>0.26041666666666663</v>
      </c>
      <c r="J18" s="160">
        <f>J16+TIME(0,G16,0)</f>
        <v>0.96874999999999978</v>
      </c>
      <c r="K18" s="84">
        <f>K16+TIME(0,G16,0)</f>
        <v>0.13541666666666666</v>
      </c>
      <c r="L18" s="84">
        <f>L16+TIME(0,G16,0)</f>
        <v>0.38541666666666669</v>
      </c>
    </row>
    <row r="19" spans="1:15" s="17" customFormat="1" ht="34.5" customHeight="1" x14ac:dyDescent="0.8">
      <c r="A19" s="30"/>
      <c r="B19" s="212"/>
      <c r="C19" s="63"/>
      <c r="D19" s="219" t="s">
        <v>163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3">
        <f>B18+0.1</f>
        <v>4.3</v>
      </c>
      <c r="C20" s="63"/>
      <c r="D20" s="220" t="s">
        <v>170</v>
      </c>
      <c r="E20" s="86" t="s">
        <v>190</v>
      </c>
      <c r="F20" s="87" t="s">
        <v>172</v>
      </c>
      <c r="G20" s="40">
        <v>10</v>
      </c>
      <c r="H20" s="84">
        <f>H18+TIME(0,G18,0)</f>
        <v>0.39930555555555558</v>
      </c>
      <c r="I20" s="84">
        <f>I18+TIME(0,G18,0)</f>
        <v>0.27430555555555552</v>
      </c>
      <c r="J20" s="160">
        <f>J18+TIME(0,G18,0)</f>
        <v>0.98263888888888862</v>
      </c>
      <c r="K20" s="84">
        <f>K18+TIME(0,G18,0)</f>
        <v>0.14930555555555555</v>
      </c>
      <c r="L20" s="84">
        <f>L18+TIME(0,G18,0)</f>
        <v>0.39930555555555558</v>
      </c>
      <c r="M20" s="30"/>
      <c r="N20" s="30"/>
      <c r="O20" s="30"/>
    </row>
    <row r="21" spans="1:15" ht="82.5" customHeight="1" x14ac:dyDescent="0.8">
      <c r="A21" s="17"/>
      <c r="B21" s="213">
        <f>B20+0.1</f>
        <v>4.3999999999999995</v>
      </c>
      <c r="C21" s="63"/>
      <c r="D21" s="159" t="s">
        <v>325</v>
      </c>
      <c r="E21" s="87" t="s">
        <v>326</v>
      </c>
      <c r="F21" s="85" t="s">
        <v>186</v>
      </c>
      <c r="G21" s="40">
        <v>10</v>
      </c>
      <c r="H21" s="84">
        <f>H20+TIME(0,G20,0)</f>
        <v>0.40625</v>
      </c>
      <c r="I21" s="84">
        <f>I20+TIME(0,G20,0)</f>
        <v>0.28124999999999994</v>
      </c>
      <c r="J21" s="160">
        <f>J20+TIME(0,G20,0)</f>
        <v>0.98958333333333304</v>
      </c>
      <c r="K21" s="84">
        <f>K20+TIME(0,G20,0)</f>
        <v>0.15625</v>
      </c>
      <c r="L21" s="84">
        <f>L20+TIME(0,G20,0)</f>
        <v>0.40625</v>
      </c>
      <c r="M21" s="30"/>
      <c r="N21" s="30"/>
      <c r="O21" s="30"/>
    </row>
    <row r="22" spans="1:15" s="114" customFormat="1" ht="58.5" customHeight="1" x14ac:dyDescent="0.9">
      <c r="A22" s="114" t="s">
        <v>189</v>
      </c>
      <c r="B22" s="212">
        <f>B21+0.1</f>
        <v>4.4999999999999991</v>
      </c>
      <c r="C22" s="63"/>
      <c r="D22" s="220" t="s">
        <v>164</v>
      </c>
      <c r="E22" s="56"/>
      <c r="F22" s="87" t="s">
        <v>140</v>
      </c>
      <c r="G22" s="214">
        <v>1</v>
      </c>
      <c r="H22" s="84">
        <f>H21+TIME(0,G21,0)</f>
        <v>0.41319444444444442</v>
      </c>
      <c r="I22" s="84">
        <f>I21+TIME(0,G21,0)</f>
        <v>0.28819444444444436</v>
      </c>
      <c r="J22" s="160">
        <f>J21+TIME(0,G21,0)</f>
        <v>0.99652777777777746</v>
      </c>
      <c r="K22" s="84">
        <f>K21+TIME(0,G21,0)</f>
        <v>0.16319444444444445</v>
      </c>
      <c r="L22" s="84">
        <f>L21+TIME(0,G21,0)</f>
        <v>0.41319444444444442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149</v>
      </c>
      <c r="E24" s="130"/>
      <c r="J24" s="238"/>
      <c r="K24" s="23"/>
      <c r="L24" s="23"/>
    </row>
    <row r="25" spans="1:15" s="104" customFormat="1" x14ac:dyDescent="0.7">
      <c r="A25" s="104" t="s">
        <v>300</v>
      </c>
      <c r="J25" s="237"/>
    </row>
    <row r="26" spans="1:15" s="104" customFormat="1" x14ac:dyDescent="0.7">
      <c r="A26" s="104" t="s">
        <v>301</v>
      </c>
    </row>
    <row r="27" spans="1:15" s="127" customFormat="1" x14ac:dyDescent="0.7">
      <c r="A27" s="127" t="s">
        <v>302</v>
      </c>
    </row>
    <row r="28" spans="1:15" s="104" customFormat="1" x14ac:dyDescent="0.7">
      <c r="A28" s="104" t="s">
        <v>303</v>
      </c>
    </row>
    <row r="29" spans="1:15" s="104" customFormat="1" x14ac:dyDescent="0.7"/>
    <row r="30" spans="1:15" s="114" customFormat="1" ht="20.5" x14ac:dyDescent="0.9">
      <c r="A30" s="204" t="s">
        <v>283</v>
      </c>
    </row>
    <row r="31" spans="1:15" s="114" customFormat="1" ht="21" x14ac:dyDescent="1">
      <c r="A31" s="205" t="s">
        <v>284</v>
      </c>
    </row>
    <row r="32" spans="1:15" s="114" customFormat="1" ht="21" x14ac:dyDescent="1">
      <c r="A32" s="205" t="s">
        <v>285</v>
      </c>
    </row>
    <row r="33" spans="1:16" s="82" customFormat="1" ht="20.5" x14ac:dyDescent="0.9">
      <c r="A33" s="123"/>
      <c r="E33" s="89"/>
      <c r="F33" s="42"/>
      <c r="G33" s="42"/>
      <c r="H33" s="42"/>
      <c r="I33" s="42"/>
      <c r="J33" s="42"/>
      <c r="K33" s="42"/>
      <c r="L33" s="42"/>
      <c r="M33" s="42"/>
    </row>
    <row r="34" spans="1:16" s="82" customFormat="1" ht="20.5" x14ac:dyDescent="0.9">
      <c r="A34" s="123"/>
      <c r="E34" s="89"/>
      <c r="F34" s="42"/>
      <c r="G34" s="42"/>
      <c r="H34" s="42"/>
      <c r="I34" s="42"/>
      <c r="J34" s="42"/>
      <c r="K34" s="42"/>
      <c r="L34" s="42"/>
      <c r="M34" s="42"/>
    </row>
    <row r="35" spans="1:16" s="82" customFormat="1" ht="18.75" thickBot="1" x14ac:dyDescent="0.95">
      <c r="E35" s="89"/>
      <c r="F35" s="42"/>
      <c r="G35" s="42"/>
      <c r="H35" s="227">
        <v>0</v>
      </c>
      <c r="I35" s="227">
        <v>2</v>
      </c>
      <c r="J35" s="228">
        <v>19</v>
      </c>
      <c r="K35" s="229">
        <v>10</v>
      </c>
      <c r="L35" s="229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43" t="s">
        <v>248</v>
      </c>
      <c r="I36" s="20" t="s">
        <v>249</v>
      </c>
      <c r="J36" s="252" t="s">
        <v>257</v>
      </c>
      <c r="K36" s="253" t="s">
        <v>251</v>
      </c>
      <c r="L36" s="253" t="s">
        <v>256</v>
      </c>
    </row>
    <row r="37" spans="1:16" s="17" customFormat="1" ht="47.25" customHeight="1" x14ac:dyDescent="0.8">
      <c r="A37" s="30"/>
      <c r="D37" s="124" t="s">
        <v>258</v>
      </c>
      <c r="E37" s="35"/>
      <c r="F37" s="35"/>
      <c r="G37" s="166">
        <v>120</v>
      </c>
      <c r="H37" s="157">
        <v>0.66666666666666663</v>
      </c>
      <c r="I37" s="226">
        <v>0.54166666666666663</v>
      </c>
      <c r="J37" s="226">
        <v>0.25</v>
      </c>
      <c r="K37" s="226">
        <v>0.875</v>
      </c>
      <c r="L37" s="226">
        <v>0.66666666666666663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169" x14ac:dyDescent="0.8">
      <c r="D41" s="172" t="s">
        <v>274</v>
      </c>
      <c r="E41" s="146"/>
      <c r="F41" s="182" t="s">
        <v>275</v>
      </c>
      <c r="G41" s="251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0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2024-01-15T14:38:29Z</dcterms:modified>
  <cp:category/>
  <cp:contentStatus/>
</cp:coreProperties>
</file>