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/>
  <xr:revisionPtr revIDLastSave="0" documentId="8_{D9326905-F704-43D0-B95D-A52CF5940D7C}" xr6:coauthVersionLast="47" xr6:coauthVersionMax="47" xr10:uidLastSave="{00000000-0000-0000-0000-000000000000}"/>
  <bookViews>
    <workbookView xWindow="-90" yWindow="-90" windowWidth="19380" windowHeight="10260" tabRatio="961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3 Mon" sheetId="25" r:id="rId6"/>
    <sheet name="Nov. 14 Tue" sheetId="36" r:id="rId7"/>
    <sheet name="Nov. 15 Wed" sheetId="11" r:id="rId8"/>
    <sheet name="Nov.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36" l="1"/>
  <c r="I16" i="36"/>
  <c r="H14" i="36"/>
  <c r="H16" i="36" s="1"/>
  <c r="L14" i="36"/>
  <c r="L16" i="36" s="1"/>
  <c r="J14" i="36"/>
  <c r="J16" i="36" s="1"/>
  <c r="I14" i="36"/>
  <c r="K14" i="36"/>
  <c r="K16" i="36" s="1"/>
  <c r="B14" i="36"/>
  <c r="I40" i="36"/>
  <c r="Z9" i="32"/>
  <c r="Z10" i="32" s="1"/>
  <c r="AC8" i="32"/>
  <c r="AB8" i="32"/>
  <c r="AA8" i="32"/>
  <c r="D6" i="32"/>
  <c r="H6" i="32" s="1"/>
  <c r="L6" i="32" s="1"/>
  <c r="P6" i="32" s="1"/>
  <c r="T6" i="32" s="1"/>
  <c r="W6" i="32" s="1"/>
  <c r="B6" i="32"/>
  <c r="AB10" i="32" l="1"/>
  <c r="AA10" i="32"/>
  <c r="AC10" i="32"/>
  <c r="Z11" i="32"/>
  <c r="AA9" i="32"/>
  <c r="AB9" i="32"/>
  <c r="AC9" i="32"/>
  <c r="Z12" i="32" l="1"/>
  <c r="AC11" i="32"/>
  <c r="AB11" i="32"/>
  <c r="AA11" i="32"/>
  <c r="Z13" i="32" l="1"/>
  <c r="AC12" i="32"/>
  <c r="AB12" i="32"/>
  <c r="AA12" i="32"/>
  <c r="Z14" i="32" l="1"/>
  <c r="AC13" i="32"/>
  <c r="AB13" i="32"/>
  <c r="AA13" i="32"/>
  <c r="AB14" i="32" l="1"/>
  <c r="AA14" i="32"/>
  <c r="Z15" i="32"/>
  <c r="AC14" i="32"/>
  <c r="Z16" i="32" l="1"/>
  <c r="AC15" i="32"/>
  <c r="AB15" i="32"/>
  <c r="AA15" i="32"/>
  <c r="Z17" i="32" l="1"/>
  <c r="AC16" i="32"/>
  <c r="AB16" i="32"/>
  <c r="AA16" i="32"/>
  <c r="Z18" i="32" l="1"/>
  <c r="AC17" i="32"/>
  <c r="AB17" i="32"/>
  <c r="AA17" i="32"/>
  <c r="AB18" i="32" l="1"/>
  <c r="AA18" i="32"/>
  <c r="Z19" i="32"/>
  <c r="AC18" i="32"/>
  <c r="Z20" i="32" l="1"/>
  <c r="AC19" i="32"/>
  <c r="AB19" i="32"/>
  <c r="AA19" i="32"/>
  <c r="Z21" i="32" l="1"/>
  <c r="AC20" i="32"/>
  <c r="AB20" i="32"/>
  <c r="AA20" i="32"/>
  <c r="Z22" i="32" l="1"/>
  <c r="AC21" i="32"/>
  <c r="AB21" i="32"/>
  <c r="AA21" i="32"/>
  <c r="AB22" i="32" l="1"/>
  <c r="AA22" i="32"/>
  <c r="Z23" i="32"/>
  <c r="AC22" i="32"/>
  <c r="Z24" i="32" l="1"/>
  <c r="AC23" i="32"/>
  <c r="AB23" i="32"/>
  <c r="AA23" i="32"/>
  <c r="Z25" i="32" l="1"/>
  <c r="AC24" i="32"/>
  <c r="AB24" i="32"/>
  <c r="AA24" i="32"/>
  <c r="Z26" i="32" l="1"/>
  <c r="AC25" i="32"/>
  <c r="AB25" i="32"/>
  <c r="AA25" i="32"/>
  <c r="AB26" i="32" l="1"/>
  <c r="AA26" i="32"/>
  <c r="Z27" i="32"/>
  <c r="AC26" i="32"/>
  <c r="Z28" i="32" l="1"/>
  <c r="AC27" i="32"/>
  <c r="AB27" i="32"/>
  <c r="AA27" i="32"/>
  <c r="Z29" i="32" l="1"/>
  <c r="AC28" i="32"/>
  <c r="AB28" i="32"/>
  <c r="AA28" i="32"/>
  <c r="Z30" i="32" l="1"/>
  <c r="AC29" i="32"/>
  <c r="AB29" i="32"/>
  <c r="AA29" i="32"/>
  <c r="AB30" i="32" l="1"/>
  <c r="AA30" i="32"/>
  <c r="Z31" i="32"/>
  <c r="AC30" i="32"/>
  <c r="Z32" i="32" l="1"/>
  <c r="AC31" i="32"/>
  <c r="AA31" i="32"/>
  <c r="AB31" i="32"/>
  <c r="Z33" i="32" l="1"/>
  <c r="AC32" i="32"/>
  <c r="AB32" i="32"/>
  <c r="AA32" i="32"/>
  <c r="Z34" i="32" l="1"/>
  <c r="AC33" i="32"/>
  <c r="AB33" i="32"/>
  <c r="AA33" i="32"/>
  <c r="AB34" i="32" l="1"/>
  <c r="AA34" i="32"/>
  <c r="Z35" i="32"/>
  <c r="AC34" i="32"/>
  <c r="Z36" i="32" l="1"/>
  <c r="AC35" i="32"/>
  <c r="AB35" i="32"/>
  <c r="AA35" i="32"/>
  <c r="Z37" i="32" l="1"/>
  <c r="AC36" i="32"/>
  <c r="AB36" i="32"/>
  <c r="AA36" i="32"/>
  <c r="Z38" i="32" l="1"/>
  <c r="AC37" i="32"/>
  <c r="AB37" i="32"/>
  <c r="AA37" i="32"/>
  <c r="AB38" i="32" l="1"/>
  <c r="AA38" i="32"/>
  <c r="Z39" i="32"/>
  <c r="AC38" i="32"/>
  <c r="AC39" i="32" l="1"/>
  <c r="AB39" i="32"/>
  <c r="AA39" i="32"/>
  <c r="I46" i="25" l="1"/>
  <c r="L42" i="25"/>
  <c r="K42" i="25"/>
  <c r="J42" i="25"/>
  <c r="I42" i="25"/>
  <c r="H42" i="25"/>
  <c r="I17" i="36"/>
  <c r="J5" i="36"/>
  <c r="L5" i="31"/>
  <c r="K5" i="31"/>
  <c r="J5" i="31"/>
  <c r="I5" i="31"/>
  <c r="I5" i="11"/>
  <c r="I6" i="11"/>
  <c r="I7" i="11"/>
  <c r="B19" i="11"/>
  <c r="B20" i="11" s="1"/>
  <c r="B21" i="11" s="1"/>
  <c r="B22" i="11" s="1"/>
  <c r="B23" i="11" s="1"/>
  <c r="B25" i="11" s="1"/>
  <c r="B26" i="11" s="1"/>
  <c r="B27" i="11" s="1"/>
  <c r="B29" i="11" s="1"/>
  <c r="L17" i="11"/>
  <c r="L18" i="11" s="1"/>
  <c r="L19" i="11" s="1"/>
  <c r="L20" i="11" s="1"/>
  <c r="L21" i="11" s="1"/>
  <c r="L22" i="11" s="1"/>
  <c r="K17" i="11"/>
  <c r="K18" i="11" s="1"/>
  <c r="K19" i="11" s="1"/>
  <c r="K20" i="11" s="1"/>
  <c r="K21" i="11" s="1"/>
  <c r="K22" i="11" s="1"/>
  <c r="J17" i="11"/>
  <c r="J18" i="11" s="1"/>
  <c r="J19" i="11" s="1"/>
  <c r="J20" i="11" s="1"/>
  <c r="J21" i="11" s="1"/>
  <c r="J22" i="11" s="1"/>
  <c r="I17" i="11"/>
  <c r="I18" i="11" s="1"/>
  <c r="I19" i="11" s="1"/>
  <c r="I20" i="11" s="1"/>
  <c r="I21" i="11" s="1"/>
  <c r="I22" i="11" s="1"/>
  <c r="H17" i="11"/>
  <c r="H18" i="11" s="1"/>
  <c r="H19" i="11" s="1"/>
  <c r="H20" i="11" s="1"/>
  <c r="H21" i="11" s="1"/>
  <c r="H22" i="11" s="1"/>
  <c r="L8" i="36"/>
  <c r="L9" i="36" s="1"/>
  <c r="L10" i="36" s="1"/>
  <c r="L11" i="36" s="1"/>
  <c r="L12" i="36" s="1"/>
  <c r="L13" i="36" s="1"/>
  <c r="K8" i="36"/>
  <c r="K9" i="36" s="1"/>
  <c r="K10" i="36" s="1"/>
  <c r="K11" i="36" s="1"/>
  <c r="K12" i="36" s="1"/>
  <c r="K13" i="36" s="1"/>
  <c r="K17" i="36" s="1"/>
  <c r="J8" i="36"/>
  <c r="J9" i="36" s="1"/>
  <c r="J10" i="36" s="1"/>
  <c r="J11" i="36" s="1"/>
  <c r="J12" i="36" s="1"/>
  <c r="J13" i="36" s="1"/>
  <c r="I8" i="36"/>
  <c r="I9" i="36" s="1"/>
  <c r="I10" i="36" s="1"/>
  <c r="I11" i="36" s="1"/>
  <c r="I12" i="36" s="1"/>
  <c r="I13" i="36" s="1"/>
  <c r="H8" i="36"/>
  <c r="H9" i="36" s="1"/>
  <c r="H10" i="36" s="1"/>
  <c r="H11" i="36" s="1"/>
  <c r="H12" i="36" s="1"/>
  <c r="H13" i="36" s="1"/>
  <c r="H17" i="36" s="1"/>
  <c r="L17" i="25"/>
  <c r="L18" i="25" s="1"/>
  <c r="L19" i="25" s="1"/>
  <c r="L20" i="25" s="1"/>
  <c r="L36" i="25"/>
  <c r="L37" i="25" s="1"/>
  <c r="L38" i="25" s="1"/>
  <c r="L39" i="25" s="1"/>
  <c r="L40" i="25" s="1"/>
  <c r="B37" i="25"/>
  <c r="B38" i="25" s="1"/>
  <c r="B39" i="25" s="1"/>
  <c r="K36" i="25"/>
  <c r="K37" i="25" s="1"/>
  <c r="K38" i="25" s="1"/>
  <c r="K39" i="25" s="1"/>
  <c r="J36" i="25"/>
  <c r="J37" i="25" s="1"/>
  <c r="J38" i="25" s="1"/>
  <c r="I36" i="25"/>
  <c r="I37" i="25" s="1"/>
  <c r="I38" i="25" s="1"/>
  <c r="H36" i="25"/>
  <c r="H37" i="25" s="1"/>
  <c r="H38" i="25" s="1"/>
  <c r="H39" i="25" s="1"/>
  <c r="I23" i="11" l="1"/>
  <c r="I24" i="11" s="1"/>
  <c r="B30" i="11"/>
  <c r="B31" i="11" s="1"/>
  <c r="B33" i="11" s="1"/>
  <c r="B34" i="11" s="1"/>
  <c r="B36" i="11" s="1"/>
  <c r="J23" i="11"/>
  <c r="J24" i="11" s="1"/>
  <c r="H23" i="11"/>
  <c r="H24" i="11" s="1"/>
  <c r="H25" i="11" s="1"/>
  <c r="H26" i="11" s="1"/>
  <c r="K23" i="11"/>
  <c r="K24" i="11" s="1"/>
  <c r="K25" i="11" s="1"/>
  <c r="K26" i="11" s="1"/>
  <c r="L23" i="11"/>
  <c r="L24" i="11" s="1"/>
  <c r="L25" i="11" s="1"/>
  <c r="L26" i="11" s="1"/>
  <c r="J25" i="11"/>
  <c r="J26" i="11" s="1"/>
  <c r="I25" i="11"/>
  <c r="I26" i="11" s="1"/>
  <c r="L17" i="36"/>
  <c r="I39" i="25"/>
  <c r="I40" i="25" s="1"/>
  <c r="K40" i="25"/>
  <c r="J39" i="25"/>
  <c r="J40" i="25" s="1"/>
  <c r="H40" i="25"/>
  <c r="I19" i="36" l="1"/>
  <c r="L19" i="36"/>
  <c r="L20" i="36" s="1"/>
  <c r="L21" i="36" s="1"/>
  <c r="L22" i="36" s="1"/>
  <c r="H19" i="36"/>
  <c r="J17" i="36"/>
  <c r="J19" i="36" s="1"/>
  <c r="K19" i="36"/>
  <c r="K28" i="11"/>
  <c r="K29" i="11" s="1"/>
  <c r="K30" i="11" s="1"/>
  <c r="K31" i="11" s="1"/>
  <c r="K33" i="11" s="1"/>
  <c r="K34" i="11" s="1"/>
  <c r="K35" i="11" s="1"/>
  <c r="K36" i="11" s="1"/>
  <c r="K27" i="11"/>
  <c r="I28" i="11"/>
  <c r="I29" i="11" s="1"/>
  <c r="I30" i="11" s="1"/>
  <c r="I31" i="11" s="1"/>
  <c r="I33" i="11" s="1"/>
  <c r="I34" i="11" s="1"/>
  <c r="I35" i="11" s="1"/>
  <c r="I36" i="11" s="1"/>
  <c r="I27" i="11"/>
  <c r="L28" i="11"/>
  <c r="L29" i="11" s="1"/>
  <c r="L30" i="11" s="1"/>
  <c r="L31" i="11" s="1"/>
  <c r="L33" i="11" s="1"/>
  <c r="L34" i="11" s="1"/>
  <c r="L35" i="11" s="1"/>
  <c r="L36" i="11" s="1"/>
  <c r="L27" i="11"/>
  <c r="J28" i="11"/>
  <c r="J29" i="11" s="1"/>
  <c r="J30" i="11" s="1"/>
  <c r="J31" i="11" s="1"/>
  <c r="J33" i="11" s="1"/>
  <c r="J34" i="11" s="1"/>
  <c r="J35" i="11" s="1"/>
  <c r="J36" i="11" s="1"/>
  <c r="J27" i="11"/>
  <c r="H28" i="11"/>
  <c r="H29" i="11" s="1"/>
  <c r="H30" i="11" s="1"/>
  <c r="H31" i="11" s="1"/>
  <c r="H33" i="11" s="1"/>
  <c r="H34" i="11" s="1"/>
  <c r="H35" i="11" s="1"/>
  <c r="H36" i="11" s="1"/>
  <c r="H27" i="11"/>
  <c r="L43" i="25"/>
  <c r="L44" i="25" s="1"/>
  <c r="L45" i="25" s="1"/>
  <c r="L46" i="25" s="1"/>
  <c r="L47" i="25" s="1"/>
  <c r="K43" i="25" l="1"/>
  <c r="K44" i="25" s="1"/>
  <c r="K45" i="25" s="1"/>
  <c r="K46" i="25" s="1"/>
  <c r="K47" i="25" s="1"/>
  <c r="K20" i="36"/>
  <c r="K21" i="36" s="1"/>
  <c r="K22" i="36" s="1"/>
  <c r="I21" i="36" s="1"/>
  <c r="I22" i="36" s="1"/>
  <c r="J43" i="25"/>
  <c r="J44" i="25" s="1"/>
  <c r="J45" i="25" s="1"/>
  <c r="J46" i="25" s="1"/>
  <c r="J47" i="25" s="1"/>
  <c r="J20" i="36"/>
  <c r="J21" i="36" s="1"/>
  <c r="J22" i="36" s="1"/>
  <c r="H43" i="25"/>
  <c r="H20" i="36"/>
  <c r="H21" i="36" s="1"/>
  <c r="H22" i="36" s="1"/>
  <c r="I43" i="25"/>
  <c r="I44" i="25" s="1"/>
  <c r="I45" i="25" s="1"/>
  <c r="I47" i="25" s="1"/>
  <c r="I20" i="36"/>
  <c r="H45" i="25"/>
  <c r="H46" i="25" s="1"/>
  <c r="H44" i="25"/>
  <c r="H47" i="25" l="1"/>
  <c r="B9" i="36" l="1"/>
  <c r="B10" i="36" s="1"/>
  <c r="B11" i="36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H18" i="25"/>
  <c r="H19" i="25" s="1"/>
  <c r="H20" i="25" s="1"/>
  <c r="H22" i="25" s="1"/>
  <c r="B27" i="25"/>
  <c r="B28" i="25" s="1"/>
  <c r="K27" i="25"/>
  <c r="B12" i="36"/>
  <c r="B13" i="36" s="1"/>
  <c r="B17" i="36" l="1"/>
  <c r="B19" i="36" s="1"/>
  <c r="B20" i="36" s="1"/>
  <c r="B21" i="36" s="1"/>
  <c r="B22" i="36" s="1"/>
  <c r="L22" i="25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  <c r="B40" i="25"/>
  <c r="B42" i="25" s="1"/>
  <c r="B43" i="25" l="1"/>
  <c r="B44" i="25" s="1"/>
  <c r="B45" i="25" s="1"/>
  <c r="B46" i="25" s="1"/>
  <c r="B47" i="25" s="1"/>
</calcChain>
</file>

<file path=xl/sharedStrings.xml><?xml version="1.0" encoding="utf-8"?>
<sst xmlns="http://schemas.openxmlformats.org/spreadsheetml/2006/main" count="547" uniqueCount="342">
  <si>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</si>
  <si>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</si>
  <si>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</si>
  <si>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</si>
  <si>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</si>
  <si>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</si>
  <si>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</si>
  <si>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</si>
  <si>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</si>
  <si>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</si>
  <si>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</si>
  <si>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</si>
  <si>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</si>
  <si>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</si>
  <si>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</si>
  <si>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</si>
  <si>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</si>
  <si>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</si>
  <si>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</si>
  <si>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</si>
  <si>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</si>
  <si>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</si>
  <si>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</si>
  <si>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</si>
  <si>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</si>
  <si>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</si>
  <si>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</si>
  <si>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</si>
  <si>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</si>
  <si>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</si>
  <si>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</si>
  <si>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</si>
  <si>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</si>
  <si>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</si>
  <si>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</si>
  <si>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</si>
  <si>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</si>
  <si>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</si>
  <si>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</si>
  <si>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</si>
  <si>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</si>
  <si>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</si>
  <si>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</si>
  <si>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</si>
  <si>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</si>
  <si>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</si>
  <si>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</si>
  <si>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</si>
  <si>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</si>
  <si>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</si>
  <si>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</si>
  <si>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</si>
  <si>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</si>
  <si>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</si>
  <si>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</si>
  <si>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</si>
  <si>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</si>
  <si>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</si>
  <si>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</si>
  <si>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</si>
  <si>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</si>
  <si>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</si>
  <si>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</si>
  <si>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</si>
  <si>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</si>
  <si>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</si>
  <si>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</si>
  <si>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</si>
  <si>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</si>
  <si>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</si>
  <si>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</si>
  <si>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</si>
  <si>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</si>
  <si>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</si>
  <si>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</si>
  <si>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</si>
  <si>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</si>
  <si>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</si>
  <si>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</si>
  <si>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</si>
  <si>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</si>
  <si>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</si>
  <si>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</si>
  <si>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</si>
  <si>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</si>
  <si>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</si>
  <si>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</si>
  <si>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</si>
  <si>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</si>
  <si>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</si>
  <si>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</si>
  <si>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</si>
  <si>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</si>
  <si>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</si>
  <si>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</si>
  <si>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</si>
  <si>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</si>
  <si>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</si>
  <si>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</si>
  <si>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</si>
  <si>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</si>
  <si>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</si>
  <si>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</si>
  <si>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</si>
  <si>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</si>
  <si>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</si>
  <si>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</si>
  <si>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</si>
  <si>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</si>
  <si>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</si>
  <si>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</si>
  <si>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</si>
  <si>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</si>
  <si>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</si>
  <si>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</si>
  <si>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</si>
  <si>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</si>
  <si>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</si>
  <si>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</si>
  <si>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</si>
  <si>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</si>
  <si>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</si>
  <si>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</si>
  <si>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</si>
  <si>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</si>
  <si>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</si>
  <si>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</si>
  <si>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</si>
  <si>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</si>
  <si>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</si>
  <si>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</si>
  <si>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</si>
  <si>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</si>
  <si>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</si>
  <si>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</si>
  <si>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</si>
  <si>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</si>
  <si>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</si>
  <si>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</si>
  <si>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</si>
  <si>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</si>
  <si>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</si>
  <si>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</si>
  <si>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</si>
  <si>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</si>
  <si>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</si>
  <si>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</si>
  <si>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</si>
  <si>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</si>
  <si>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Review</t>
    <phoneticPr fontId="24"/>
  </si>
  <si>
    <t>22-0389-03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</si>
  <si>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</si>
  <si>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</si>
  <si>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</si>
  <si>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</si>
  <si>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</si>
  <si>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</si>
  <si>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</si>
  <si>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</si>
  <si>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</si>
  <si>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</si>
  <si>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</si>
  <si>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</si>
  <si>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Marco Hernandez, Minsoo Kim, Takumi Kobayashi, Ryuji Kohno</t>
    <phoneticPr fontId="24"/>
  </si>
  <si>
    <t>Seong-Soon Joo</t>
    <phoneticPr fontId="24"/>
  </si>
  <si>
    <t>Presentation and Discussion  on Channel Coding Proposals for Revision</t>
    <phoneticPr fontId="24"/>
  </si>
  <si>
    <t>22-0611-04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</si>
  <si>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</si>
  <si>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</si>
  <si>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</si>
  <si>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802.15 WG Mid Plenary(Vertual Room#1)</t>
    <phoneticPr fontId="24"/>
  </si>
  <si>
    <t>802.15 WNG(Wireless New Generation) Session(Vertual Room#1)</t>
    <phoneticPr fontId="24"/>
  </si>
  <si>
    <t>Summary of MAC Protocol</t>
    <phoneticPr fontId="24"/>
  </si>
  <si>
    <t>Minsso Kim
Marco Hernandez
Ryuji Kohno</t>
    <phoneticPr fontId="24"/>
  </si>
  <si>
    <t>Progress and Timeline</t>
    <phoneticPr fontId="24"/>
  </si>
  <si>
    <t>Draft discussion</t>
  </si>
  <si>
    <t>Adjourn</t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</si>
  <si>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</si>
  <si>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</si>
  <si>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</si>
  <si>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</si>
  <si>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</si>
  <si>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</si>
  <si>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</si>
  <si>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</si>
  <si>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</si>
  <si>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</si>
  <si>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</si>
  <si>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</si>
  <si>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</si>
  <si>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</si>
  <si>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</si>
  <si>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</si>
  <si>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</si>
  <si>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</si>
  <si>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overview-of-ig-dep-sg6a-tg6a-and-tg15-6ma-for-revision-of-ieee802-15-6-2012-wireless-ban-with-enhanced-dependability</t>
    <phoneticPr fontId="24"/>
  </si>
  <si>
    <t>Overview</t>
    <phoneticPr fontId="24"/>
  </si>
  <si>
    <t>SG NG-
SUN PHYs</t>
  </si>
  <si>
    <t>SG NG-SUN PHYs</t>
  </si>
  <si>
    <t>Study Group on Next Gen SUN PHY</t>
  </si>
  <si>
    <t>Review of minutes of last meeting in July 2023</t>
    <phoneticPr fontId="24"/>
  </si>
  <si>
    <t>23-0407-01</t>
    <phoneticPr fontId="24"/>
  </si>
  <si>
    <t>Marco Hernandez
 Ryuji Kohno</t>
    <phoneticPr fontId="24"/>
  </si>
  <si>
    <t>all</t>
    <phoneticPr fontId="24"/>
  </si>
  <si>
    <t>23-0352-01</t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</si>
  <si>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</si>
  <si>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</si>
  <si>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</si>
  <si>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</si>
  <si>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</si>
  <si>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t xml:space="preserve">Draft pre-ballot comment resolution </t>
  </si>
  <si>
    <t>Overview of Activity of IEEE802.15 TG15.6ma for Revision of IEEE802.15.6-2012 Wireless BAN with Enhanced Dependability</t>
    <phoneticPr fontId="24"/>
  </si>
  <si>
    <t>23-0455-00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</si>
  <si>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</si>
  <si>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</si>
  <si>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</si>
  <si>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</si>
  <si>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</si>
  <si>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TG15.6ma(Revision of IEEE802.15.6-2012 with Enhanced Dependability) November Interim Meeting Agenda</t>
    <phoneticPr fontId="24"/>
  </si>
  <si>
    <t>[TG15.6ma Meeting Agenda in November 2023]</t>
    <phoneticPr fontId="24"/>
  </si>
  <si>
    <t>[The author wants P802.15 to use the information in the document to conduct the proceedings of TG15.6ma for revision of IEEE802.15.6 with enhanced dependability successibly from IG-DEP, and TG-6a for revision.]</t>
    <phoneticPr fontId="24"/>
  </si>
  <si>
    <t>IEEE802.15 TG6ma November 2023 meeting agenda</t>
    <phoneticPr fontId="24"/>
  </si>
  <si>
    <t>Agenda of November Meeting of TG15.6ma Revision of IEEE802.15.6-2012 with Enhanced Dependability</t>
    <phoneticPr fontId="24"/>
  </si>
  <si>
    <t>•Update draft#1.9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</si>
  <si>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draft#1.9</t>
    </r>
    <phoneticPr fontId="24"/>
  </si>
  <si>
    <t>Hilton Hawaiian Village Waikiki - Honolulu, HI</t>
  </si>
  <si>
    <t>802 LMSC
OPENING MEETING</t>
  </si>
  <si>
    <t>802 LMSC
 CLOSING MEETING</t>
  </si>
  <si>
    <t>Social</t>
  </si>
  <si>
    <t>146th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</si>
  <si>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</si>
  <si>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</si>
  <si>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2023/11/13 Monday</t>
    <phoneticPr fontId="24"/>
  </si>
  <si>
    <t>Nov. 13 in Hawaii</t>
    <phoneticPr fontId="24"/>
  </si>
  <si>
    <t>Nov. 13 in PST</t>
    <phoneticPr fontId="24"/>
  </si>
  <si>
    <t>5:30AM</t>
    <phoneticPr fontId="24"/>
  </si>
  <si>
    <t>Nov. 13 in UTC</t>
    <phoneticPr fontId="24"/>
  </si>
  <si>
    <t xml:space="preserve">Virtual RM#1
Meeting link: https://ieeesa.webex.com/ieeesa/j.php?MTID=mf23c3b49807f2617ef9ba7e583b852fe
Meeting number: 2345 199 4348
Password: 80215novmtgrm1
Join by video system	Dial: 23451994348@ieeesa.webex.com
You can also dial 173.243.2.68 and enter your meeting number.
</t>
    <phoneticPr fontId="24"/>
  </si>
  <si>
    <t>Join by video system
Dial: 23451994348@ieeesa.webex.com
You can also dial 173.243.2.68 and enter your meeting number.
Join by phone
+1-646-992-2010 United States Toll (New York City)
+1-213-306-3065 United States Toll (Los Angeles)
Access code: 2345 199 4348</t>
    <phoneticPr fontId="24"/>
  </si>
  <si>
    <t>TG15.6ma(Revision for Enhanced Dependability of 15.6-2012) 1st Session at PM1 on Monday (Virtual RM#2)</t>
    <phoneticPr fontId="24"/>
  </si>
  <si>
    <t>Nov.13 in Hawaii</t>
    <phoneticPr fontId="24"/>
  </si>
  <si>
    <t>Nov.13 in PST</t>
    <phoneticPr fontId="24"/>
  </si>
  <si>
    <t>Nov.13 in UTC</t>
    <phoneticPr fontId="24"/>
  </si>
  <si>
    <t>Does anyone indicate essential IP that needs to be noted?
Agenda of November Meeting</t>
    <phoneticPr fontId="24"/>
  </si>
  <si>
    <t>23-0556-00</t>
    <phoneticPr fontId="24"/>
  </si>
  <si>
    <t>23-0513-00</t>
    <phoneticPr fontId="24"/>
  </si>
  <si>
    <t>Basic Consensus in MAC and PHY of Revision of IEEE802.15.6-2012 (IEEE802.15.6ma)</t>
    <phoneticPr fontId="24"/>
  </si>
  <si>
    <t>23-0557-00</t>
    <phoneticPr fontId="24"/>
  </si>
  <si>
    <t>Ryuji Kohno, Minsso Kim, Seong-Soon Joo, 
Marco Hernandez, Takumi Kobayashi, Daisuke Anzai, Jussi Haapola</t>
    <phoneticPr fontId="24"/>
  </si>
  <si>
    <t>23-0360-02</t>
    <phoneticPr fontId="24"/>
  </si>
  <si>
    <t>Progress and Action Items for Draft#1 (Draft#1.9)</t>
    <phoneticPr fontId="24"/>
  </si>
  <si>
    <t>23-0361-01</t>
    <phoneticPr fontId="24"/>
  </si>
  <si>
    <t>TG15.6ma(Revision for Enhanced Dependability of 15.6-2012) 2nd Session at PM2 on Monday
 (Virtual RM#2)</t>
    <phoneticPr fontId="24"/>
  </si>
  <si>
    <t>Nov. 14 in UTC</t>
    <phoneticPr fontId="24"/>
  </si>
  <si>
    <t>Nov. 13 in ETC</t>
    <phoneticPr fontId="24"/>
  </si>
  <si>
    <t xml:space="preserve">
Seong-Soon Joo
</t>
    <phoneticPr fontId="24"/>
  </si>
  <si>
    <t>MAC features for operating coexisting multiple dependable BANs</t>
    <phoneticPr fontId="24"/>
  </si>
  <si>
    <t>Discussion on MAC Superframe and Function</t>
    <phoneticPr fontId="24"/>
  </si>
  <si>
    <t>Discussion on Interoperability and Coexistence with 4ab(Class 4)</t>
    <phoneticPr fontId="24"/>
  </si>
  <si>
    <t>Discussion on Interoperability and Coexistence with Legacy and New BANs(Class 2)</t>
    <phoneticPr fontId="24"/>
  </si>
  <si>
    <t>Discussion on Interoperability and Coexistence with Others(Class 3,5,6,7)</t>
    <phoneticPr fontId="24"/>
  </si>
  <si>
    <t xml:space="preserve">Discussion on Ranging in All Classes of Coexistence </t>
    <phoneticPr fontId="24"/>
  </si>
  <si>
    <t>2023/11/14 Tuesday</t>
    <phoneticPr fontId="24"/>
  </si>
  <si>
    <t>TG15.6ma(Revision for Enhanced Dependability of 15.6-2012) 3rd Session at PM2 on Tuesday
 (Virtual RM#2)</t>
    <phoneticPr fontId="24"/>
  </si>
  <si>
    <r>
      <t xml:space="preserve">      1:30 PM - </t>
    </r>
    <r>
      <rPr>
        <b/>
        <sz val="12"/>
        <rFont val="Yu Gothic"/>
        <family val="2"/>
        <charset val="128"/>
      </rPr>
      <t>３</t>
    </r>
    <r>
      <rPr>
        <b/>
        <sz val="12"/>
        <rFont val="Arial"/>
        <family val="2"/>
      </rPr>
      <t>:30 PM November 13(MON) Local Hawaii Time</t>
    </r>
    <phoneticPr fontId="24"/>
  </si>
  <si>
    <t xml:space="preserve">      8:30AM Nov. 13(MON) -10:30AM Nov. 13(TUE) (UTC-4:00) Japan &amp; Korea Time, </t>
    <phoneticPr fontId="24"/>
  </si>
  <si>
    <t xml:space="preserve">      11:30PM on Nov.13(MON)-1:30AM Nov. 14(TUE) UTC</t>
    <phoneticPr fontId="24"/>
  </si>
  <si>
    <t>Meeting link: https://ieeesa.webex.com/ieeesa/j.php?MTID=mca39b1aeaf9ee5b85bb81cd3fcf994b1</t>
  </si>
  <si>
    <r>
      <t xml:space="preserve">Meeting number: </t>
    </r>
    <r>
      <rPr>
        <b/>
        <sz val="16"/>
        <color rgb="FF0000FF"/>
        <rFont val="Calibri"/>
        <family val="2"/>
      </rPr>
      <t>2340 662 2743</t>
    </r>
  </si>
  <si>
    <r>
      <t xml:space="preserve">Password: </t>
    </r>
    <r>
      <rPr>
        <b/>
        <sz val="16"/>
        <color rgb="FF0000FF"/>
        <rFont val="Calibri"/>
        <family val="2"/>
      </rPr>
      <t>80215novmtgrm2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</si>
  <si>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</si>
  <si>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Session2,    MON PM2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</si>
  <si>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November 13(MON) Local Hawaii Time</t>
    <phoneticPr fontId="24"/>
  </si>
  <si>
    <t xml:space="preserve">      11:30AM -1:30PM Nov. 13(TUE) (UTC-4:00) Japan &amp; Korea Time, </t>
    <phoneticPr fontId="24"/>
  </si>
  <si>
    <t xml:space="preserve">      2:00AM -4:00AM Nov. 14(TUE) UTC</t>
    <phoneticPr fontId="24"/>
  </si>
  <si>
    <t>Hybrid ARQ Scheme for High QoS Packets in High Class of Coexistence of IEEE 802.15.6ma</t>
    <phoneticPr fontId="24"/>
  </si>
  <si>
    <t>Performace Evaluation of Ranging in Coexixtence Environment</t>
    <phoneticPr fontId="24"/>
  </si>
  <si>
    <t>23-0353-03</t>
    <phoneticPr fontId="24"/>
  </si>
  <si>
    <t>Nov. 15 in Hawaii</t>
    <phoneticPr fontId="24"/>
  </si>
  <si>
    <t>Nov. 14 in Hawaii</t>
    <phoneticPr fontId="24"/>
  </si>
  <si>
    <t>Nov. 15 in UTC</t>
    <phoneticPr fontId="24"/>
  </si>
  <si>
    <t>2023/11/15 Wednesday</t>
    <phoneticPr fontId="24"/>
  </si>
  <si>
    <t>TG15.6ma(Revision for Enhanced Dependability of 15.6-2012) 4th Session at PM2 Wedensday (Virtual RM#2)</t>
    <phoneticPr fontId="24"/>
  </si>
  <si>
    <t>Nov.15 in PST</t>
    <phoneticPr fontId="24"/>
  </si>
  <si>
    <t>Nov. 16 in UTC</t>
    <phoneticPr fontId="24"/>
  </si>
  <si>
    <t>Nov.14 in PST</t>
    <phoneticPr fontId="24"/>
  </si>
  <si>
    <t>23-0555-03</t>
    <phoneticPr fontId="24"/>
  </si>
  <si>
    <t>23-0555-02</t>
    <phoneticPr fontId="24"/>
  </si>
  <si>
    <t>23-0555-01</t>
    <phoneticPr fontId="24"/>
  </si>
  <si>
    <t>23-0476-04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</si>
  <si>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Session3,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</si>
  <si>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Nov. 16 in Hawaii</t>
    <phoneticPr fontId="24"/>
  </si>
  <si>
    <t>Nov. 16 in PST</t>
    <phoneticPr fontId="24"/>
  </si>
  <si>
    <t>Ryuji Kohno,
Takumi Kobayashi</t>
    <phoneticPr fontId="24"/>
  </si>
  <si>
    <t>23-0558-00</t>
    <phoneticPr fontId="24"/>
  </si>
  <si>
    <t>Summary of Channel Models, Channel Coding, and Interference Mittigation</t>
    <phoneticPr fontId="24"/>
  </si>
  <si>
    <t>Kento Takabayashi, Takumi Kobayashi,  
Daisuke Anzai, Marco Hernandez, 
Ryuji Kohno</t>
    <phoneticPr fontId="24"/>
  </si>
  <si>
    <t>Takumi Kobayashi, Kamran Sayrafian, 
Daisuke Anzai, Marco Hernandez, 
Ryuji Kohno</t>
    <phoneticPr fontId="24"/>
  </si>
  <si>
    <t>Takumi Kobayashi, Daisuke Anzai, 
Ryuji Kohno</t>
    <phoneticPr fontId="24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</si>
  <si>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</si>
  <si>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</si>
  <si>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t>23-0zzz-00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</si>
  <si>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Session4,    WED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</si>
  <si>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Nov. 15(WED) Local Hawaii Time</t>
    <phoneticPr fontId="24"/>
  </si>
  <si>
    <t xml:space="preserve">      11:30AM -1:30PM Nov. 15(WED) (UTC-4:00) Japan &amp; Korea Time, </t>
    <phoneticPr fontId="24"/>
  </si>
  <si>
    <t xml:space="preserve">      2:00AM -4:00AM Nov. 15(WED) UTC</t>
    <phoneticPr fontId="24"/>
  </si>
  <si>
    <r>
      <t xml:space="preserve">Nov. 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</si>
  <si>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>Nov.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</si>
  <si>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 xml:space="preserve">Nov. </t>
    </r>
    <r>
      <rPr>
        <b/>
        <sz val="16"/>
        <color rgb="FFFF0000"/>
        <rFont val="Arial"/>
        <family val="2"/>
      </rPr>
      <t>15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</si>
  <si>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16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</si>
  <si>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17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</si>
  <si>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t xml:space="preserve">Nov. 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</si>
  <si>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</si>
  <si>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15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</si>
  <si>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16 in </t>
    </r>
    <r>
      <rPr>
        <b/>
        <sz val="14"/>
        <color rgb="FFFF0000"/>
        <rFont val="Arial"/>
        <family val="2"/>
      </rPr>
      <t>EST</t>
    </r>
    <phoneticPr fontId="24"/>
  </si>
  <si>
    <r>
      <t xml:space="preserve">Nov. 14 in </t>
    </r>
    <r>
      <rPr>
        <b/>
        <sz val="10"/>
        <color rgb="FFFF0000"/>
        <rFont val="Arial"/>
        <family val="2"/>
      </rPr>
      <t>EST</t>
    </r>
    <phoneticPr fontId="24"/>
  </si>
  <si>
    <t xml:space="preserve">802.15 WG Closing Plenary(Vertual Room#1)
PM3 September 16(THU) </t>
    <phoneticPr fontId="24"/>
  </si>
  <si>
    <t>MAC &amp; Ranging</t>
    <phoneticPr fontId="24"/>
  </si>
  <si>
    <r>
      <rPr>
        <b/>
        <sz val="16"/>
        <color rgb="FFFF0000"/>
        <rFont val="Arial"/>
        <family val="2"/>
      </rPr>
      <t>Nov.14</t>
    </r>
    <r>
      <rPr>
        <b/>
        <sz val="10"/>
        <color rgb="FFFF0000"/>
        <rFont val="Arial"/>
        <family val="2"/>
      </rPr>
      <t xml:space="preserve"> in 
JST/KST </t>
    </r>
    <phoneticPr fontId="24"/>
  </si>
  <si>
    <t>UWB Positioning in 15.6ma for Multiple BAN Adjacent Scenarios</t>
    <phoneticPr fontId="24"/>
  </si>
  <si>
    <t>23-0560-00</t>
    <phoneticPr fontId="24"/>
  </si>
  <si>
    <t>Jeong Gon Kim, Sung Hyun Oh(Tech University of Korea)</t>
    <phoneticPr fontId="24"/>
  </si>
  <si>
    <r>
      <t xml:space="preserve">TG4me
</t>
    </r>
    <r>
      <rPr>
        <b/>
        <sz val="6"/>
        <rFont val="Arial"/>
        <family val="2"/>
      </rPr>
      <t>Revision</t>
    </r>
  </si>
  <si>
    <r>
      <t>TG4me</t>
    </r>
    <r>
      <rPr>
        <b/>
        <sz val="6"/>
        <rFont val="Arial"/>
        <family val="2"/>
      </rPr>
      <t xml:space="preserve">
Revision</t>
    </r>
  </si>
  <si>
    <t>22-0519-04</t>
    <phoneticPr fontId="24"/>
  </si>
  <si>
    <t>23-0476-05</t>
    <phoneticPr fontId="24"/>
  </si>
  <si>
    <t>23-0556-01</t>
    <phoneticPr fontId="24"/>
  </si>
  <si>
    <t>23-0476-07</t>
    <phoneticPr fontId="24"/>
  </si>
  <si>
    <t>22-0562-06</t>
    <phoneticPr fontId="24"/>
  </si>
  <si>
    <t>23-0576-00</t>
    <phoneticPr fontId="24"/>
  </si>
  <si>
    <t>23-0577-00</t>
    <phoneticPr fontId="24"/>
  </si>
  <si>
    <t>2023-1115</t>
    <phoneticPr fontId="24"/>
  </si>
  <si>
    <t>15-23-0555-03</t>
    <phoneticPr fontId="24"/>
  </si>
  <si>
    <t>R2</t>
  </si>
  <si>
    <t>146th IEEE 802.15 WSN SESSION</t>
  </si>
  <si>
    <t>The weekly session of the IEEE P802.15 WG on WSN is given in graphic format below. Local Time is meeting location time.</t>
  </si>
  <si>
    <t xml:space="preserve">Nov. 17 in 
JST/KST </t>
    <phoneticPr fontId="24"/>
  </si>
  <si>
    <r>
      <t xml:space="preserve">Nov. 16 in </t>
    </r>
    <r>
      <rPr>
        <b/>
        <sz val="10"/>
        <color rgb="FFFF0000"/>
        <rFont val="Arial"/>
        <family val="2"/>
      </rPr>
      <t>EST</t>
    </r>
    <phoneticPr fontId="24"/>
  </si>
  <si>
    <t>Joint Session between 802.15 &amp; 802.1 WGs</t>
    <phoneticPr fontId="24"/>
  </si>
  <si>
    <t>https://ieeesa.webex.com/ieeesa/j.php?MTID=m19d14f457e5e625bd41b12c24f2d56d2</t>
    <phoneticPr fontId="24"/>
  </si>
  <si>
    <t>Proposal of MAC Revision for for IEEE802.15.6ma in Class 1 of Coexistence of Multiple BANs]</t>
    <phoneticPr fontId="24"/>
  </si>
  <si>
    <t>23-0593-00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</si>
</sst>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5" formatCode="h:mm;@"/>
    <numFmt numFmtId="189" formatCode="[$-409]dd\-mmm\-yy;@"/>
  </numFmts>
  <fonts count="12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2"/>
      <color rgb="FF000000"/>
      <name val="Arial"/>
      <family val="2"/>
    </font>
    <font>
      <b/>
      <u/>
      <sz val="9"/>
      <color theme="0"/>
      <name val="Arial"/>
      <family val="2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u/>
      <sz val="16"/>
      <color theme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3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05" fillId="0" borderId="0"/>
    <xf numFmtId="0" fontId="106" fillId="0" borderId="0" applyNumberFormat="0" applyFill="0" applyBorder="0" applyAlignment="0" applyProtection="0"/>
  </cellStyleXfs>
  <cellXfs count="511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6" fillId="0" borderId="0" xfId="7" applyFont="1" applyAlignment="1">
      <alignment horizontal="center" vertical="center"/>
    </xf>
    <xf numFmtId="177" fontId="26" fillId="0" borderId="0" xfId="7" quotePrefix="1" applyNumberFormat="1" applyFont="1"/>
    <xf numFmtId="0" fontId="5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6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28" fillId="0" borderId="0" xfId="0" applyFont="1"/>
    <xf numFmtId="0" fontId="64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7" fillId="0" borderId="0" xfId="0" applyFont="1"/>
    <xf numFmtId="0" fontId="58" fillId="0" borderId="0" xfId="7" applyFont="1" applyAlignment="1">
      <alignment vertical="top" wrapText="1"/>
    </xf>
    <xf numFmtId="0" fontId="88" fillId="0" borderId="0" xfId="0" applyFont="1"/>
    <xf numFmtId="0" fontId="89" fillId="0" borderId="0" xfId="0" applyFont="1"/>
    <xf numFmtId="0" fontId="91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59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3" fillId="0" borderId="0" xfId="7" applyFont="1" applyAlignment="1">
      <alignment horizontal="center" vertical="center" wrapText="1"/>
    </xf>
    <xf numFmtId="0" fontId="94" fillId="0" borderId="0" xfId="7" applyFont="1" applyAlignment="1">
      <alignment horizontal="center" vertical="center" wrapText="1"/>
    </xf>
    <xf numFmtId="0" fontId="93" fillId="0" borderId="0" xfId="0" applyFont="1" applyAlignment="1">
      <alignment vertical="top" wrapText="1"/>
    </xf>
    <xf numFmtId="0" fontId="95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96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93" fillId="0" borderId="0" xfId="7" applyFont="1" applyAlignment="1">
      <alignment horizontal="center" vertical="top" wrapText="1"/>
    </xf>
    <xf numFmtId="0" fontId="52" fillId="0" borderId="0" xfId="7" applyFont="1" applyAlignment="1">
      <alignment vertical="center" wrapText="1"/>
    </xf>
    <xf numFmtId="0" fontId="9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98" fillId="0" borderId="0" xfId="5" applyFont="1" applyAlignment="1" applyProtection="1"/>
    <xf numFmtId="0" fontId="99" fillId="0" borderId="0" xfId="7" applyFont="1" applyAlignment="1">
      <alignment horizontal="left" indent="4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2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/>
    </xf>
    <xf numFmtId="0" fontId="102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6" fillId="16" borderId="0" xfId="7" applyNumberFormat="1" applyFont="1" applyFill="1" applyAlignment="1">
      <alignment horizontal="center" vertical="center"/>
    </xf>
    <xf numFmtId="182" fontId="28" fillId="16" borderId="0" xfId="7" applyNumberFormat="1" applyFont="1" applyFill="1" applyAlignment="1">
      <alignment horizontal="center" vertical="center"/>
    </xf>
    <xf numFmtId="182" fontId="26" fillId="16" borderId="0" xfId="7" applyNumberFormat="1" applyFont="1" applyFill="1" applyAlignment="1">
      <alignment horizontal="center"/>
    </xf>
    <xf numFmtId="0" fontId="33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00" fillId="0" borderId="0" xfId="7" applyFont="1" applyAlignment="1">
      <alignment vertical="center" wrapText="1"/>
    </xf>
    <xf numFmtId="0" fontId="54" fillId="0" borderId="0" xfId="7" applyFont="1" applyAlignment="1">
      <alignment vertical="top"/>
    </xf>
    <xf numFmtId="0" fontId="13" fillId="0" borderId="0" xfId="0" applyFont="1" applyAlignment="1">
      <alignment horizontal="center"/>
    </xf>
    <xf numFmtId="0" fontId="64" fillId="0" borderId="0" xfId="0" applyFont="1" applyAlignment="1">
      <alignment vertical="center"/>
    </xf>
    <xf numFmtId="0" fontId="55" fillId="0" borderId="0" xfId="7" applyFont="1" applyAlignment="1">
      <alignment vertical="top" wrapText="1"/>
    </xf>
    <xf numFmtId="0" fontId="55" fillId="0" borderId="0" xfId="7" applyFont="1" applyAlignment="1">
      <alignment horizontal="center" vertical="top" wrapText="1"/>
    </xf>
    <xf numFmtId="0" fontId="28" fillId="0" borderId="0" xfId="14" applyFont="1"/>
    <xf numFmtId="0" fontId="64" fillId="0" borderId="0" xfId="14" applyFont="1" applyAlignment="1">
      <alignment vertical="center"/>
    </xf>
    <xf numFmtId="0" fontId="90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07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8" fillId="0" borderId="0" xfId="8" applyFont="1"/>
    <xf numFmtId="0" fontId="54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7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8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5" fillId="16" borderId="0" xfId="7" applyFont="1" applyFill="1" applyAlignment="1">
      <alignment horizontal="center" vertical="center" wrapText="1"/>
    </xf>
    <xf numFmtId="0" fontId="111" fillId="0" borderId="0" xfId="0" applyFont="1" applyAlignment="1">
      <alignment horizontal="left" vertical="center" indent="3" readingOrder="1"/>
    </xf>
    <xf numFmtId="0" fontId="110" fillId="0" borderId="0" xfId="0" applyFont="1" applyAlignment="1">
      <alignment horizontal="left" vertical="center" indent="3" readingOrder="1"/>
    </xf>
    <xf numFmtId="0" fontId="113" fillId="0" borderId="0" xfId="0" applyFont="1"/>
    <xf numFmtId="0" fontId="18" fillId="16" borderId="0" xfId="7" applyFont="1" applyFill="1" applyAlignment="1">
      <alignment horizontal="center" vertical="center" wrapText="1"/>
    </xf>
    <xf numFmtId="0" fontId="48" fillId="0" borderId="0" xfId="7" applyFont="1" applyAlignment="1">
      <alignment horizontal="center" vertical="center"/>
    </xf>
    <xf numFmtId="0" fontId="114" fillId="0" borderId="0" xfId="7" applyFont="1" applyAlignment="1">
      <alignment horizontal="center" vertical="center" wrapText="1"/>
    </xf>
    <xf numFmtId="0" fontId="61" fillId="6" borderId="2" xfId="0" applyFont="1" applyFill="1" applyBorder="1" applyAlignment="1">
      <alignment horizontal="left" vertical="center" indent="2"/>
    </xf>
    <xf numFmtId="0" fontId="28" fillId="6" borderId="2" xfId="0" applyFont="1" applyFill="1" applyBorder="1" applyAlignment="1">
      <alignment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0" fontId="61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6" xfId="0" applyFont="1" applyFill="1" applyBorder="1"/>
    <xf numFmtId="0" fontId="28" fillId="6" borderId="5" xfId="0" applyFont="1" applyFill="1" applyBorder="1" applyAlignment="1">
      <alignment horizontal="left" vertical="center" indent="2"/>
    </xf>
    <xf numFmtId="0" fontId="28" fillId="6" borderId="5" xfId="0" applyFont="1" applyFill="1" applyBorder="1" applyAlignment="1">
      <alignment vertical="center"/>
    </xf>
    <xf numFmtId="0" fontId="28" fillId="6" borderId="5" xfId="0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vertical="center"/>
    </xf>
    <xf numFmtId="0" fontId="28" fillId="6" borderId="6" xfId="0" applyFont="1" applyFill="1" applyBorder="1" applyAlignment="1">
      <alignment horizontal="center" vertical="center"/>
    </xf>
    <xf numFmtId="0" fontId="1" fillId="0" borderId="0" xfId="0" applyFont="1"/>
    <xf numFmtId="0" fontId="62" fillId="8" borderId="20" xfId="0" applyFont="1" applyFill="1" applyBorder="1" applyAlignment="1">
      <alignment horizontal="center" vertical="center" wrapText="1"/>
    </xf>
    <xf numFmtId="0" fontId="62" fillId="8" borderId="0" xfId="0" applyFont="1" applyFill="1" applyAlignment="1">
      <alignment horizontal="center" vertical="center" wrapText="1"/>
    </xf>
    <xf numFmtId="0" fontId="62" fillId="8" borderId="16" xfId="0" applyFont="1" applyFill="1" applyBorder="1" applyAlignment="1">
      <alignment horizontal="center" vertical="center" wrapText="1"/>
    </xf>
    <xf numFmtId="0" fontId="28" fillId="4" borderId="34" xfId="0" applyFont="1" applyFill="1" applyBorder="1" applyAlignment="1">
      <alignment horizontal="center" vertical="center"/>
    </xf>
    <xf numFmtId="0" fontId="28" fillId="4" borderId="35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63" fillId="7" borderId="22" xfId="0" applyFont="1" applyFill="1" applyBorder="1" applyAlignment="1">
      <alignment horizontal="center" vertical="center" wrapText="1"/>
    </xf>
    <xf numFmtId="185" fontId="13" fillId="0" borderId="21" xfId="0" applyNumberFormat="1" applyFont="1" applyBorder="1" applyAlignment="1">
      <alignment horizont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9" borderId="36" xfId="0" applyNumberFormat="1" applyFont="1" applyFill="1" applyBorder="1" applyAlignment="1">
      <alignment horizontal="center"/>
    </xf>
    <xf numFmtId="0" fontId="63" fillId="7" borderId="25" xfId="0" applyFont="1" applyFill="1" applyBorder="1" applyAlignment="1">
      <alignment horizontal="center" vertical="center" wrapText="1"/>
    </xf>
    <xf numFmtId="185" fontId="13" fillId="0" borderId="23" xfId="0" applyNumberFormat="1" applyFont="1" applyBorder="1" applyAlignment="1">
      <alignment horizontal="center"/>
    </xf>
    <xf numFmtId="185" fontId="13" fillId="3" borderId="24" xfId="0" applyNumberFormat="1" applyFont="1" applyFill="1" applyBorder="1" applyAlignment="1">
      <alignment horizontal="center"/>
    </xf>
    <xf numFmtId="185" fontId="13" fillId="0" borderId="24" xfId="0" applyNumberFormat="1" applyFont="1" applyBorder="1" applyAlignment="1">
      <alignment horizontal="center"/>
    </xf>
    <xf numFmtId="185" fontId="13" fillId="9" borderId="37" xfId="0" applyNumberFormat="1" applyFont="1" applyFill="1" applyBorder="1" applyAlignment="1">
      <alignment horizontal="center"/>
    </xf>
    <xf numFmtId="0" fontId="108" fillId="11" borderId="25" xfId="0" quotePrefix="1" applyFont="1" applyFill="1" applyBorder="1" applyAlignment="1">
      <alignment horizontal="center" vertical="center" wrapText="1"/>
    </xf>
    <xf numFmtId="0" fontId="28" fillId="17" borderId="25" xfId="0" applyFont="1" applyFill="1" applyBorder="1" applyAlignment="1">
      <alignment horizontal="center" vertical="center" wrapText="1"/>
    </xf>
    <xf numFmtId="0" fontId="108" fillId="11" borderId="25" xfId="0" applyFont="1" applyFill="1" applyBorder="1" applyAlignment="1">
      <alignment horizontal="center" vertical="center" wrapText="1"/>
    </xf>
    <xf numFmtId="185" fontId="13" fillId="0" borderId="37" xfId="0" applyNumberFormat="1" applyFont="1" applyBorder="1" applyAlignment="1">
      <alignment horizontal="center"/>
    </xf>
    <xf numFmtId="185" fontId="13" fillId="9" borderId="24" xfId="0" applyNumberFormat="1" applyFont="1" applyFill="1" applyBorder="1" applyAlignment="1">
      <alignment horizontal="center"/>
    </xf>
    <xf numFmtId="0" fontId="63" fillId="27" borderId="25" xfId="0" applyFont="1" applyFill="1" applyBorder="1" applyAlignment="1">
      <alignment horizontal="center" vertical="center" wrapText="1"/>
    </xf>
    <xf numFmtId="0" fontId="108" fillId="11" borderId="28" xfId="0" applyFont="1" applyFill="1" applyBorder="1" applyAlignment="1">
      <alignment horizontal="center" vertical="center" wrapText="1"/>
    </xf>
    <xf numFmtId="0" fontId="108" fillId="28" borderId="28" xfId="0" applyFont="1" applyFill="1" applyBorder="1" applyAlignment="1">
      <alignment horizontal="center" vertical="center" wrapText="1"/>
    </xf>
    <xf numFmtId="185" fontId="13" fillId="9" borderId="23" xfId="0" applyNumberFormat="1" applyFont="1" applyFill="1" applyBorder="1" applyAlignment="1">
      <alignment horizontal="center"/>
    </xf>
    <xf numFmtId="0" fontId="108" fillId="28" borderId="26" xfId="0" applyFont="1" applyFill="1" applyBorder="1" applyAlignment="1">
      <alignment horizontal="center" vertical="center" wrapText="1"/>
    </xf>
    <xf numFmtId="0" fontId="62" fillId="8" borderId="4" xfId="0" applyFont="1" applyFill="1" applyBorder="1" applyAlignment="1">
      <alignment horizontal="center" vertical="center" wrapText="1"/>
    </xf>
    <xf numFmtId="0" fontId="62" fillId="8" borderId="5" xfId="0" applyFont="1" applyFill="1" applyBorder="1" applyAlignment="1">
      <alignment horizontal="center" vertical="center" wrapText="1"/>
    </xf>
    <xf numFmtId="0" fontId="62" fillId="8" borderId="6" xfId="0" applyFont="1" applyFill="1" applyBorder="1" applyAlignment="1">
      <alignment horizontal="center" vertical="center" wrapText="1"/>
    </xf>
    <xf numFmtId="185" fontId="13" fillId="9" borderId="29" xfId="0" applyNumberFormat="1" applyFont="1" applyFill="1" applyBorder="1" applyAlignment="1">
      <alignment horizontal="center"/>
    </xf>
    <xf numFmtId="185" fontId="13" fillId="9" borderId="30" xfId="0" applyNumberFormat="1" applyFont="1" applyFill="1" applyBorder="1" applyAlignment="1">
      <alignment horizontal="center"/>
    </xf>
    <xf numFmtId="185" fontId="13" fillId="0" borderId="30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0" fontId="28" fillId="4" borderId="20" xfId="0" applyFont="1" applyFill="1" applyBorder="1" applyAlignment="1">
      <alignment horizontal="right" vertical="center"/>
    </xf>
    <xf numFmtId="0" fontId="28" fillId="24" borderId="1" xfId="0" applyFont="1" applyFill="1" applyBorder="1" applyAlignment="1">
      <alignment vertical="center"/>
    </xf>
    <xf numFmtId="0" fontId="69" fillId="24" borderId="2" xfId="0" applyFont="1" applyFill="1" applyBorder="1" applyAlignment="1">
      <alignment horizontal="left" vertical="center"/>
    </xf>
    <xf numFmtId="0" fontId="70" fillId="24" borderId="2" xfId="0" applyFont="1" applyFill="1" applyBorder="1" applyAlignment="1">
      <alignment horizontal="left" vertical="center"/>
    </xf>
    <xf numFmtId="0" fontId="70" fillId="24" borderId="3" xfId="0" applyFont="1" applyFill="1" applyBorder="1" applyAlignment="1">
      <alignment horizontal="left" vertical="center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0" fontId="63" fillId="24" borderId="2" xfId="0" applyFont="1" applyFill="1" applyBorder="1" applyAlignment="1">
      <alignment vertical="center"/>
    </xf>
    <xf numFmtId="0" fontId="71" fillId="24" borderId="2" xfId="0" applyFont="1" applyFill="1" applyBorder="1" applyAlignment="1">
      <alignment vertical="center"/>
    </xf>
    <xf numFmtId="0" fontId="71" fillId="24" borderId="3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28" fillId="4" borderId="16" xfId="0" applyFont="1" applyFill="1" applyBorder="1" applyAlignment="1">
      <alignment horizontal="center" vertical="center"/>
    </xf>
    <xf numFmtId="0" fontId="28" fillId="24" borderId="20" xfId="0" applyFont="1" applyFill="1" applyBorder="1" applyAlignment="1">
      <alignment vertical="center"/>
    </xf>
    <xf numFmtId="0" fontId="28" fillId="24" borderId="0" xfId="0" applyFont="1" applyFill="1" applyAlignment="1">
      <alignment vertical="center"/>
    </xf>
    <xf numFmtId="0" fontId="72" fillId="24" borderId="0" xfId="0" applyFont="1" applyFill="1" applyAlignment="1">
      <alignment horizontal="left" vertical="center"/>
    </xf>
    <xf numFmtId="0" fontId="72" fillId="24" borderId="16" xfId="0" applyFont="1" applyFill="1" applyBorder="1" applyAlignment="1">
      <alignment horizontal="left" vertical="center"/>
    </xf>
    <xf numFmtId="0" fontId="73" fillId="24" borderId="0" xfId="0" applyFont="1" applyFill="1" applyAlignment="1">
      <alignment vertical="center"/>
    </xf>
    <xf numFmtId="0" fontId="74" fillId="24" borderId="0" xfId="0" applyFont="1" applyFill="1" applyAlignment="1">
      <alignment vertical="center"/>
    </xf>
    <xf numFmtId="0" fontId="74" fillId="24" borderId="16" xfId="0" applyFont="1" applyFill="1" applyBorder="1" applyAlignment="1">
      <alignment vertical="center"/>
    </xf>
    <xf numFmtId="0" fontId="28" fillId="24" borderId="0" xfId="0" applyFont="1" applyFill="1" applyAlignment="1">
      <alignment horizontal="left" vertical="center"/>
    </xf>
    <xf numFmtId="0" fontId="75" fillId="24" borderId="0" xfId="0" applyFont="1" applyFill="1" applyAlignment="1">
      <alignment horizontal="left" vertical="center"/>
    </xf>
    <xf numFmtId="0" fontId="75" fillId="24" borderId="16" xfId="0" applyFont="1" applyFill="1" applyBorder="1" applyAlignment="1">
      <alignment horizontal="left" vertical="center"/>
    </xf>
    <xf numFmtId="0" fontId="76" fillId="24" borderId="0" xfId="0" applyFont="1" applyFill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80" fillId="24" borderId="0" xfId="0" applyFont="1" applyFill="1" applyAlignment="1">
      <alignment horizontal="left" vertical="center" indent="1"/>
    </xf>
    <xf numFmtId="0" fontId="69" fillId="24" borderId="0" xfId="0" applyFont="1" applyFill="1" applyAlignment="1">
      <alignment vertical="center"/>
    </xf>
    <xf numFmtId="0" fontId="70" fillId="24" borderId="0" xfId="0" applyFont="1" applyFill="1" applyAlignment="1">
      <alignment vertical="center"/>
    </xf>
    <xf numFmtId="0" fontId="70" fillId="24" borderId="16" xfId="0" applyFont="1" applyFill="1" applyBorder="1" applyAlignment="1">
      <alignment vertical="center"/>
    </xf>
    <xf numFmtId="0" fontId="78" fillId="24" borderId="0" xfId="0" applyFont="1" applyFill="1" applyAlignment="1">
      <alignment vertical="center"/>
    </xf>
    <xf numFmtId="0" fontId="80" fillId="24" borderId="0" xfId="0" applyFont="1" applyFill="1" applyAlignment="1">
      <alignment vertical="center"/>
    </xf>
    <xf numFmtId="0" fontId="80" fillId="24" borderId="16" xfId="0" applyFont="1" applyFill="1" applyBorder="1" applyAlignment="1">
      <alignment horizontal="left" vertical="center" indent="1"/>
    </xf>
    <xf numFmtId="0" fontId="80" fillId="24" borderId="16" xfId="0" applyFont="1" applyFill="1" applyBorder="1" applyAlignment="1">
      <alignment vertical="center"/>
    </xf>
    <xf numFmtId="0" fontId="81" fillId="24" borderId="0" xfId="0" applyFont="1" applyFill="1" applyAlignment="1">
      <alignment vertical="center"/>
    </xf>
    <xf numFmtId="0" fontId="81" fillId="24" borderId="0" xfId="0" applyFont="1" applyFill="1" applyAlignment="1">
      <alignment horizontal="left" vertical="center" indent="1"/>
    </xf>
    <xf numFmtId="0" fontId="84" fillId="24" borderId="4" xfId="0" applyFont="1" applyFill="1" applyBorder="1" applyAlignment="1">
      <alignment horizontal="left" vertical="center"/>
    </xf>
    <xf numFmtId="0" fontId="69" fillId="24" borderId="5" xfId="0" applyFont="1" applyFill="1" applyBorder="1" applyAlignment="1">
      <alignment vertical="center"/>
    </xf>
    <xf numFmtId="0" fontId="80" fillId="24" borderId="5" xfId="0" applyFont="1" applyFill="1" applyBorder="1" applyAlignment="1">
      <alignment vertical="center"/>
    </xf>
    <xf numFmtId="0" fontId="80" fillId="24" borderId="6" xfId="0" applyFont="1" applyFill="1" applyBorder="1" applyAlignment="1">
      <alignment vertical="center"/>
    </xf>
    <xf numFmtId="0" fontId="82" fillId="24" borderId="4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80" fillId="24" borderId="5" xfId="0" applyFont="1" applyFill="1" applyBorder="1" applyAlignment="1">
      <alignment horizontal="left" vertical="center" indent="1"/>
    </xf>
    <xf numFmtId="0" fontId="80" fillId="24" borderId="6" xfId="0" applyFont="1" applyFill="1" applyBorder="1" applyAlignment="1">
      <alignment horizontal="left" vertical="center" indent="1"/>
    </xf>
    <xf numFmtId="180" fontId="33" fillId="0" borderId="0" xfId="12" applyFont="1"/>
    <xf numFmtId="0" fontId="116" fillId="0" borderId="0" xfId="7" applyFont="1" applyAlignment="1">
      <alignment horizontal="center" vertical="center" wrapText="1"/>
    </xf>
    <xf numFmtId="0" fontId="116" fillId="0" borderId="0" xfId="7" applyFont="1" applyAlignment="1">
      <alignment vertical="center" wrapText="1"/>
    </xf>
    <xf numFmtId="0" fontId="116" fillId="0" borderId="0" xfId="7" applyFont="1" applyAlignment="1">
      <alignment horizontal="center" vertical="center"/>
    </xf>
    <xf numFmtId="0" fontId="117" fillId="0" borderId="0" xfId="2" applyFont="1" applyAlignment="1" applyProtection="1">
      <alignment vertical="center"/>
    </xf>
    <xf numFmtId="0" fontId="118" fillId="0" borderId="0" xfId="0" applyFont="1"/>
    <xf numFmtId="0" fontId="93" fillId="0" borderId="0" xfId="0" applyFont="1" applyAlignment="1">
      <alignment horizontal="center" vertical="center" wrapText="1"/>
    </xf>
    <xf numFmtId="0" fontId="46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5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4" fillId="16" borderId="0" xfId="7" applyFont="1" applyFill="1"/>
    <xf numFmtId="0" fontId="43" fillId="16" borderId="0" xfId="7" applyFont="1" applyFill="1" applyAlignment="1">
      <alignment horizontal="center" wrapText="1"/>
    </xf>
    <xf numFmtId="21" fontId="59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6" fillId="0" borderId="0" xfId="0" applyFont="1" applyAlignment="1">
      <alignment vertical="center" wrapText="1"/>
    </xf>
    <xf numFmtId="0" fontId="43" fillId="16" borderId="41" xfId="7" applyFont="1" applyFill="1" applyBorder="1" applyAlignment="1">
      <alignment horizontal="center" wrapText="1"/>
    </xf>
    <xf numFmtId="21" fontId="59" fillId="16" borderId="42" xfId="7" applyNumberFormat="1" applyFont="1" applyFill="1" applyBorder="1" applyAlignment="1">
      <alignment horizontal="center" vertical="center"/>
    </xf>
    <xf numFmtId="0" fontId="43" fillId="16" borderId="40" xfId="7" applyFont="1" applyFill="1" applyBorder="1" applyAlignment="1">
      <alignment horizontal="center" wrapText="1"/>
    </xf>
    <xf numFmtId="182" fontId="42" fillId="0" borderId="0" xfId="7" applyNumberFormat="1" applyFont="1" applyAlignment="1">
      <alignment horizontal="center" vertical="center"/>
    </xf>
    <xf numFmtId="182" fontId="122" fillId="0" borderId="0" xfId="7" applyNumberFormat="1" applyFont="1" applyAlignment="1">
      <alignment horizontal="center" vertical="center"/>
    </xf>
    <xf numFmtId="0" fontId="123" fillId="0" borderId="0" xfId="7" applyFont="1" applyAlignment="1">
      <alignment horizontal="center"/>
    </xf>
    <xf numFmtId="0" fontId="124" fillId="0" borderId="0" xfId="7" applyFont="1"/>
    <xf numFmtId="0" fontId="124" fillId="0" borderId="0" xfId="7" applyFont="1" applyAlignment="1">
      <alignment horizontal="center"/>
    </xf>
    <xf numFmtId="0" fontId="22" fillId="0" borderId="0" xfId="0" applyFont="1" applyAlignment="1">
      <alignment horizontal="left" vertical="center" wrapText="1"/>
    </xf>
    <xf numFmtId="0" fontId="46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24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59" fillId="16" borderId="0" xfId="0" applyFont="1" applyFill="1"/>
    <xf numFmtId="0" fontId="16" fillId="16" borderId="0" xfId="0" applyFont="1" applyFill="1"/>
    <xf numFmtId="0" fontId="3" fillId="16" borderId="0" xfId="0" applyFont="1" applyFill="1"/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64" fillId="17" borderId="18" xfId="0" applyFont="1" applyFill="1" applyBorder="1" applyAlignment="1">
      <alignment horizontal="center" vertical="center" wrapText="1"/>
    </xf>
    <xf numFmtId="0" fontId="64" fillId="17" borderId="19" xfId="0" applyFont="1" applyFill="1" applyBorder="1" applyAlignment="1">
      <alignment horizontal="center" vertical="center" wrapText="1"/>
    </xf>
    <xf numFmtId="0" fontId="64" fillId="17" borderId="27" xfId="0" applyFont="1" applyFill="1" applyBorder="1" applyAlignment="1">
      <alignment horizontal="center" vertical="center" wrapText="1"/>
    </xf>
    <xf numFmtId="0" fontId="60" fillId="5" borderId="15" xfId="0" applyFont="1" applyFill="1" applyBorder="1" applyAlignment="1">
      <alignment horizontal="center" vertical="center" wrapText="1"/>
    </xf>
    <xf numFmtId="0" fontId="60" fillId="5" borderId="17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64" fillId="13" borderId="15" xfId="0" applyFont="1" applyFill="1" applyBorder="1" applyAlignment="1">
      <alignment horizontal="center" vertical="center" wrapText="1"/>
    </xf>
    <xf numFmtId="0" fontId="64" fillId="13" borderId="17" xfId="0" applyFont="1" applyFill="1" applyBorder="1" applyAlignment="1">
      <alignment horizontal="center" vertical="center" wrapText="1"/>
    </xf>
    <xf numFmtId="0" fontId="64" fillId="13" borderId="26" xfId="0" applyFont="1" applyFill="1" applyBorder="1" applyAlignment="1">
      <alignment horizontal="center" vertical="center" wrapText="1"/>
    </xf>
    <xf numFmtId="0" fontId="65" fillId="14" borderId="15" xfId="0" applyFont="1" applyFill="1" applyBorder="1" applyAlignment="1">
      <alignment horizontal="center" vertical="center" wrapText="1"/>
    </xf>
    <xf numFmtId="0" fontId="65" fillId="14" borderId="17" xfId="0" applyFont="1" applyFill="1" applyBorder="1" applyAlignment="1">
      <alignment horizontal="center" vertical="center" wrapText="1"/>
    </xf>
    <xf numFmtId="0" fontId="65" fillId="14" borderId="26" xfId="0" applyFont="1" applyFill="1" applyBorder="1" applyAlignment="1">
      <alignment horizontal="center" vertical="center" wrapText="1"/>
    </xf>
    <xf numFmtId="0" fontId="64" fillId="18" borderId="15" xfId="0" applyFont="1" applyFill="1" applyBorder="1" applyAlignment="1">
      <alignment horizontal="center" vertical="center" wrapText="1"/>
    </xf>
    <xf numFmtId="0" fontId="64" fillId="18" borderId="17" xfId="0" applyFont="1" applyFill="1" applyBorder="1" applyAlignment="1">
      <alignment horizontal="center" vertical="center" wrapText="1"/>
    </xf>
    <xf numFmtId="0" fontId="64" fillId="18" borderId="26" xfId="0" applyFont="1" applyFill="1" applyBorder="1" applyAlignment="1">
      <alignment horizontal="center" vertical="center" wrapText="1"/>
    </xf>
    <xf numFmtId="0" fontId="64" fillId="25" borderId="15" xfId="0" applyFont="1" applyFill="1" applyBorder="1" applyAlignment="1">
      <alignment horizontal="center" vertical="center" wrapText="1"/>
    </xf>
    <xf numFmtId="0" fontId="64" fillId="25" borderId="17" xfId="0" applyFont="1" applyFill="1" applyBorder="1" applyAlignment="1">
      <alignment horizontal="center" vertical="center" wrapText="1"/>
    </xf>
    <xf numFmtId="0" fontId="64" fillId="25" borderId="26" xfId="0" applyFont="1" applyFill="1" applyBorder="1" applyAlignment="1">
      <alignment horizontal="center" vertical="center" wrapText="1"/>
    </xf>
    <xf numFmtId="0" fontId="67" fillId="10" borderId="2" xfId="0" applyFont="1" applyFill="1" applyBorder="1" applyAlignment="1">
      <alignment horizontal="center" vertical="center" wrapText="1"/>
    </xf>
    <xf numFmtId="0" fontId="67" fillId="10" borderId="3" xfId="0" applyFont="1" applyFill="1" applyBorder="1" applyAlignment="1">
      <alignment horizontal="center" vertical="center" wrapText="1"/>
    </xf>
    <xf numFmtId="0" fontId="67" fillId="10" borderId="5" xfId="0" applyFont="1" applyFill="1" applyBorder="1" applyAlignment="1">
      <alignment horizontal="center" vertical="center" wrapText="1"/>
    </xf>
    <xf numFmtId="0" fontId="67" fillId="10" borderId="6" xfId="0" applyFont="1" applyFill="1" applyBorder="1" applyAlignment="1">
      <alignment horizontal="center" vertical="center" wrapText="1"/>
    </xf>
    <xf numFmtId="0" fontId="64" fillId="19" borderId="15" xfId="0" applyFont="1" applyFill="1" applyBorder="1" applyAlignment="1">
      <alignment horizontal="center" vertical="center" wrapText="1"/>
    </xf>
    <xf numFmtId="0" fontId="64" fillId="19" borderId="17" xfId="0" applyFont="1" applyFill="1" applyBorder="1" applyAlignment="1">
      <alignment horizontal="center" vertical="center" wrapText="1"/>
    </xf>
    <xf numFmtId="0" fontId="64" fillId="19" borderId="26" xfId="0" applyFont="1" applyFill="1" applyBorder="1" applyAlignment="1">
      <alignment horizontal="center" vertical="center" wrapText="1"/>
    </xf>
    <xf numFmtId="0" fontId="65" fillId="26" borderId="15" xfId="0" applyFont="1" applyFill="1" applyBorder="1" applyAlignment="1">
      <alignment horizontal="center" vertical="center" wrapText="1"/>
    </xf>
    <xf numFmtId="0" fontId="65" fillId="26" borderId="17" xfId="0" applyFont="1" applyFill="1" applyBorder="1" applyAlignment="1">
      <alignment horizontal="center" vertical="center" wrapText="1"/>
    </xf>
    <xf numFmtId="0" fontId="65" fillId="26" borderId="26" xfId="0" applyFont="1" applyFill="1" applyBorder="1" applyAlignment="1">
      <alignment horizontal="center" vertical="center" wrapText="1"/>
    </xf>
    <xf numFmtId="0" fontId="64" fillId="20" borderId="15" xfId="0" applyFont="1" applyFill="1" applyBorder="1" applyAlignment="1">
      <alignment horizontal="center" vertical="center" wrapText="1"/>
    </xf>
    <xf numFmtId="0" fontId="64" fillId="20" borderId="17" xfId="0" applyFont="1" applyFill="1" applyBorder="1" applyAlignment="1">
      <alignment horizontal="center" vertical="center" wrapText="1"/>
    </xf>
    <xf numFmtId="0" fontId="64" fillId="20" borderId="26" xfId="0" applyFont="1" applyFill="1" applyBorder="1" applyAlignment="1">
      <alignment horizontal="center" vertical="center" wrapText="1"/>
    </xf>
    <xf numFmtId="0" fontId="64" fillId="16" borderId="15" xfId="0" applyFont="1" applyFill="1" applyBorder="1" applyAlignment="1">
      <alignment horizontal="center" vertical="center" wrapText="1"/>
    </xf>
    <xf numFmtId="0" fontId="64" fillId="16" borderId="17" xfId="0" applyFont="1" applyFill="1" applyBorder="1" applyAlignment="1">
      <alignment horizontal="center" vertical="center" wrapText="1"/>
    </xf>
    <xf numFmtId="0" fontId="64" fillId="16" borderId="26" xfId="0" applyFont="1" applyFill="1" applyBorder="1" applyAlignment="1">
      <alignment horizontal="center" vertical="center" wrapText="1"/>
    </xf>
    <xf numFmtId="0" fontId="64" fillId="21" borderId="15" xfId="0" applyFont="1" applyFill="1" applyBorder="1" applyAlignment="1">
      <alignment horizontal="center" vertical="center" wrapText="1"/>
    </xf>
    <xf numFmtId="0" fontId="64" fillId="21" borderId="17" xfId="0" applyFont="1" applyFill="1" applyBorder="1" applyAlignment="1">
      <alignment horizontal="center" vertical="center" wrapText="1"/>
    </xf>
    <xf numFmtId="0" fontId="64" fillId="21" borderId="26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65" fillId="15" borderId="15" xfId="0" applyFont="1" applyFill="1" applyBorder="1" applyAlignment="1">
      <alignment horizontal="center" vertical="center" wrapText="1"/>
    </xf>
    <xf numFmtId="0" fontId="65" fillId="15" borderId="17" xfId="0" applyFont="1" applyFill="1" applyBorder="1" applyAlignment="1">
      <alignment horizontal="center" vertical="center" wrapText="1"/>
    </xf>
    <xf numFmtId="0" fontId="65" fillId="15" borderId="26" xfId="0" applyFont="1" applyFill="1" applyBorder="1" applyAlignment="1">
      <alignment horizontal="center" vertical="center" wrapText="1"/>
    </xf>
    <xf numFmtId="0" fontId="109" fillId="7" borderId="1" xfId="0" applyFont="1" applyFill="1" applyBorder="1" applyAlignment="1">
      <alignment horizontal="center" vertical="center" wrapText="1"/>
    </xf>
    <xf numFmtId="0" fontId="109" fillId="7" borderId="2" xfId="0" applyFont="1" applyFill="1" applyBorder="1" applyAlignment="1">
      <alignment horizontal="center" vertical="center" wrapText="1"/>
    </xf>
    <xf numFmtId="0" fontId="109" fillId="7" borderId="3" xfId="0" applyFont="1" applyFill="1" applyBorder="1" applyAlignment="1">
      <alignment horizontal="center" vertical="center" wrapText="1"/>
    </xf>
    <xf numFmtId="0" fontId="109" fillId="7" borderId="20" xfId="0" applyFont="1" applyFill="1" applyBorder="1" applyAlignment="1">
      <alignment horizontal="center" vertical="center" wrapText="1"/>
    </xf>
    <xf numFmtId="0" fontId="109" fillId="7" borderId="0" xfId="0" applyFont="1" applyFill="1" applyAlignment="1">
      <alignment horizontal="center" vertical="center" wrapText="1"/>
    </xf>
    <xf numFmtId="0" fontId="109" fillId="7" borderId="16" xfId="0" applyFont="1" applyFill="1" applyBorder="1" applyAlignment="1">
      <alignment horizontal="center" vertical="center" wrapText="1"/>
    </xf>
    <xf numFmtId="0" fontId="109" fillId="7" borderId="4" xfId="0" applyFont="1" applyFill="1" applyBorder="1" applyAlignment="1">
      <alignment horizontal="center" vertical="center" wrapText="1"/>
    </xf>
    <xf numFmtId="0" fontId="109" fillId="7" borderId="5" xfId="0" applyFont="1" applyFill="1" applyBorder="1" applyAlignment="1">
      <alignment horizontal="center" vertical="center" wrapText="1"/>
    </xf>
    <xf numFmtId="0" fontId="109" fillId="7" borderId="6" xfId="0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18" fillId="23" borderId="20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16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 wrapText="1"/>
    </xf>
    <xf numFmtId="0" fontId="110" fillId="4" borderId="1" xfId="0" applyFont="1" applyFill="1" applyBorder="1" applyAlignment="1">
      <alignment horizontal="center" vertical="center"/>
    </xf>
    <xf numFmtId="0" fontId="110" fillId="4" borderId="2" xfId="0" applyFont="1" applyFill="1" applyBorder="1" applyAlignment="1">
      <alignment horizontal="center" vertical="center"/>
    </xf>
    <xf numFmtId="0" fontId="110" fillId="4" borderId="3" xfId="0" applyFont="1" applyFill="1" applyBorder="1" applyAlignment="1">
      <alignment horizontal="center" vertical="center"/>
    </xf>
    <xf numFmtId="0" fontId="110" fillId="4" borderId="4" xfId="0" applyFont="1" applyFill="1" applyBorder="1" applyAlignment="1">
      <alignment horizontal="center" vertical="center"/>
    </xf>
    <xf numFmtId="0" fontId="110" fillId="4" borderId="5" xfId="0" applyFont="1" applyFill="1" applyBorder="1" applyAlignment="1">
      <alignment horizontal="center" vertical="center"/>
    </xf>
    <xf numFmtId="0" fontId="110" fillId="4" borderId="6" xfId="0" applyFont="1" applyFill="1" applyBorder="1" applyAlignment="1">
      <alignment horizontal="center" vertical="center"/>
    </xf>
    <xf numFmtId="0" fontId="101" fillId="10" borderId="20" xfId="0" applyFont="1" applyFill="1" applyBorder="1" applyAlignment="1">
      <alignment horizontal="center" vertical="center" wrapText="1"/>
    </xf>
    <xf numFmtId="0" fontId="101" fillId="10" borderId="0" xfId="0" applyFont="1" applyFill="1" applyAlignment="1">
      <alignment horizontal="center" vertical="center" wrapText="1"/>
    </xf>
    <xf numFmtId="0" fontId="101" fillId="10" borderId="16" xfId="0" applyFont="1" applyFill="1" applyBorder="1" applyAlignment="1">
      <alignment horizontal="center" vertical="center" wrapText="1"/>
    </xf>
    <xf numFmtId="0" fontId="101" fillId="10" borderId="4" xfId="0" applyFont="1" applyFill="1" applyBorder="1" applyAlignment="1">
      <alignment horizontal="center" vertical="center" wrapText="1"/>
    </xf>
    <xf numFmtId="0" fontId="101" fillId="10" borderId="5" xfId="0" applyFont="1" applyFill="1" applyBorder="1" applyAlignment="1">
      <alignment horizontal="center" vertical="center" wrapText="1"/>
    </xf>
    <xf numFmtId="0" fontId="101" fillId="10" borderId="6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20" xfId="0" applyFont="1" applyFill="1" applyBorder="1" applyAlignment="1">
      <alignment horizontal="center" vertical="center" wrapText="1"/>
    </xf>
    <xf numFmtId="0" fontId="63" fillId="12" borderId="0" xfId="0" applyFont="1" applyFill="1" applyAlignment="1">
      <alignment horizontal="center" vertical="center" wrapText="1"/>
    </xf>
    <xf numFmtId="0" fontId="63" fillId="12" borderId="16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101" fillId="10" borderId="1" xfId="0" applyFont="1" applyFill="1" applyBorder="1" applyAlignment="1">
      <alignment horizontal="center" vertical="center" wrapText="1"/>
    </xf>
    <xf numFmtId="0" fontId="101" fillId="10" borderId="2" xfId="0" applyFont="1" applyFill="1" applyBorder="1" applyAlignment="1">
      <alignment horizontal="center" vertical="center" wrapText="1"/>
    </xf>
    <xf numFmtId="0" fontId="101" fillId="10" borderId="3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8" fillId="7" borderId="16" xfId="0" applyFont="1" applyFill="1" applyBorder="1" applyAlignment="1">
      <alignment horizontal="center" vertical="center" wrapText="1"/>
    </xf>
    <xf numFmtId="0" fontId="28" fillId="7" borderId="4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28" fillId="7" borderId="6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readingOrder="1"/>
    </xf>
    <xf numFmtId="0" fontId="47" fillId="0" borderId="9" xfId="0" applyFont="1" applyBorder="1" applyAlignment="1">
      <alignment horizontal="left" vertical="top" readingOrder="1"/>
    </xf>
    <xf numFmtId="0" fontId="47" fillId="0" borderId="10" xfId="0" applyFont="1" applyBorder="1" applyAlignment="1">
      <alignment horizontal="left" vertical="top" readingOrder="1"/>
    </xf>
    <xf numFmtId="0" fontId="47" fillId="0" borderId="0" xfId="0" applyFont="1" applyAlignment="1">
      <alignment horizontal="left" vertical="top" readingOrder="1"/>
    </xf>
    <xf numFmtId="0" fontId="47" fillId="0" borderId="11" xfId="0" applyFont="1" applyBorder="1" applyAlignment="1">
      <alignment horizontal="left" vertical="top" readingOrder="1"/>
    </xf>
    <xf numFmtId="0" fontId="47" fillId="0" borderId="12" xfId="0" applyFont="1" applyBorder="1" applyAlignment="1">
      <alignment horizontal="left" vertical="top" readingOrder="1"/>
    </xf>
    <xf numFmtId="0" fontId="47" fillId="0" borderId="13" xfId="0" applyFont="1" applyBorder="1" applyAlignment="1">
      <alignment horizontal="left" vertical="top" readingOrder="1"/>
    </xf>
    <xf numFmtId="0" fontId="47" fillId="0" borderId="14" xfId="0" applyFont="1" applyBorder="1" applyAlignment="1">
      <alignment horizontal="left" vertical="top" readingOrder="1"/>
    </xf>
    <xf numFmtId="0" fontId="46" fillId="29" borderId="0" xfId="7" applyFont="1" applyFill="1" applyAlignment="1">
      <alignment horizontal="center" vertical="center"/>
    </xf>
    <xf numFmtId="0" fontId="46" fillId="29" borderId="0" xfId="7" applyFont="1" applyFill="1" applyAlignment="1">
      <alignment horizontal="center" vertical="center" wrapText="1"/>
    </xf>
    <xf numFmtId="0" fontId="48" fillId="29" borderId="0" xfId="7" applyFont="1" applyFill="1" applyAlignment="1">
      <alignment horizontal="center" vertical="center" wrapText="1"/>
    </xf>
    <xf numFmtId="0" fontId="110" fillId="4" borderId="15" xfId="0" applyFont="1" applyFill="1" applyBorder="1" applyAlignment="1">
      <alignment horizontal="center" vertical="center" wrapText="1"/>
    </xf>
    <xf numFmtId="0" fontId="110" fillId="4" borderId="17" xfId="0" applyFont="1" applyFill="1" applyBorder="1" applyAlignment="1">
      <alignment horizontal="center" vertical="center"/>
    </xf>
    <xf numFmtId="189" fontId="28" fillId="4" borderId="5" xfId="0" applyNumberFormat="1" applyFont="1" applyFill="1" applyBorder="1" applyAlignment="1">
      <alignment horizontal="center" vertical="center"/>
    </xf>
    <xf numFmtId="189" fontId="28" fillId="4" borderId="6" xfId="0" applyNumberFormat="1" applyFont="1" applyFill="1" applyBorder="1" applyAlignment="1">
      <alignment horizontal="center" vertical="center"/>
    </xf>
    <xf numFmtId="189" fontId="28" fillId="4" borderId="5" xfId="0" applyNumberFormat="1" applyFont="1" applyFill="1" applyBorder="1" applyAlignment="1">
      <alignment horizontal="center" vertical="center" wrapText="1"/>
    </xf>
    <xf numFmtId="189" fontId="28" fillId="4" borderId="6" xfId="0" applyNumberFormat="1" applyFont="1" applyFill="1" applyBorder="1" applyAlignment="1">
      <alignment horizontal="center" vertical="center" wrapText="1"/>
    </xf>
    <xf numFmtId="189" fontId="28" fillId="4" borderId="4" xfId="0" applyNumberFormat="1" applyFont="1" applyFill="1" applyBorder="1" applyAlignment="1">
      <alignment horizontal="center" vertical="center" wrapText="1"/>
    </xf>
    <xf numFmtId="0" fontId="110" fillId="4" borderId="26" xfId="0" applyFont="1" applyFill="1" applyBorder="1" applyAlignment="1">
      <alignment horizontal="center" vertical="center"/>
    </xf>
    <xf numFmtId="0" fontId="90" fillId="0" borderId="31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90" fillId="0" borderId="31" xfId="3" applyFont="1" applyBorder="1" applyAlignment="1" applyProtection="1">
      <alignment horizontal="center" vertical="center" wrapText="1"/>
    </xf>
    <xf numFmtId="0" fontId="90" fillId="0" borderId="32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104" fillId="22" borderId="2" xfId="3" applyFont="1" applyFill="1" applyBorder="1" applyAlignment="1" applyProtection="1">
      <alignment horizontal="center" vertical="center" wrapText="1"/>
    </xf>
    <xf numFmtId="0" fontId="104" fillId="22" borderId="3" xfId="3" applyFont="1" applyFill="1" applyBorder="1" applyAlignment="1" applyProtection="1">
      <alignment horizontal="center" vertical="center" wrapText="1"/>
    </xf>
    <xf numFmtId="0" fontId="104" fillId="22" borderId="0" xfId="3" applyFont="1" applyFill="1" applyAlignment="1" applyProtection="1">
      <alignment horizontal="center" vertical="center" wrapText="1"/>
    </xf>
    <xf numFmtId="0" fontId="104" fillId="22" borderId="16" xfId="3" applyFont="1" applyFill="1" applyBorder="1" applyAlignment="1" applyProtection="1">
      <alignment horizontal="center" vertical="center" wrapText="1"/>
    </xf>
    <xf numFmtId="0" fontId="104" fillId="22" borderId="5" xfId="3" applyFont="1" applyFill="1" applyBorder="1" applyAlignment="1" applyProtection="1">
      <alignment horizontal="center" vertical="center" wrapText="1"/>
    </xf>
    <xf numFmtId="0" fontId="104" fillId="22" borderId="6" xfId="3" applyFont="1" applyFill="1" applyBorder="1" applyAlignment="1" applyProtection="1">
      <alignment horizontal="center" vertical="center" wrapText="1"/>
    </xf>
    <xf numFmtId="0" fontId="115" fillId="10" borderId="1" xfId="3" applyFont="1" applyFill="1" applyBorder="1" applyAlignment="1" applyProtection="1">
      <alignment horizontal="center" vertical="center" wrapText="1"/>
    </xf>
    <xf numFmtId="0" fontId="115" fillId="10" borderId="2" xfId="3" applyFont="1" applyFill="1" applyBorder="1" applyAlignment="1" applyProtection="1">
      <alignment horizontal="center" vertical="center" wrapText="1"/>
    </xf>
    <xf numFmtId="0" fontId="115" fillId="10" borderId="3" xfId="3" applyFont="1" applyFill="1" applyBorder="1" applyAlignment="1" applyProtection="1">
      <alignment horizontal="center" vertical="center" wrapText="1"/>
    </xf>
    <xf numFmtId="0" fontId="115" fillId="10" borderId="4" xfId="3" applyFont="1" applyFill="1" applyBorder="1" applyAlignment="1" applyProtection="1">
      <alignment horizontal="center" vertical="center" wrapText="1"/>
    </xf>
    <xf numFmtId="0" fontId="115" fillId="10" borderId="5" xfId="3" applyFont="1" applyFill="1" applyBorder="1" applyAlignment="1" applyProtection="1">
      <alignment horizontal="center" vertical="center" wrapText="1"/>
    </xf>
    <xf numFmtId="0" fontId="115" fillId="10" borderId="6" xfId="3" applyFont="1" applyFill="1" applyBorder="1" applyAlignment="1" applyProtection="1">
      <alignment horizontal="center" vertical="center" wrapText="1"/>
    </xf>
    <xf numFmtId="0" fontId="68" fillId="4" borderId="1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vertical="center"/>
    </xf>
    <xf numFmtId="0" fontId="28" fillId="4" borderId="3" xfId="0" applyFont="1" applyFill="1" applyBorder="1" applyAlignment="1">
      <alignment vertical="center"/>
    </xf>
    <xf numFmtId="0" fontId="83" fillId="4" borderId="20" xfId="0" applyFont="1" applyFill="1" applyBorder="1" applyAlignment="1">
      <alignment horizontal="right" vertical="center"/>
    </xf>
    <xf numFmtId="0" fontId="82" fillId="4" borderId="0" xfId="0" applyFont="1" applyFill="1" applyAlignment="1">
      <alignment horizontal="right" vertical="center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vertical="center"/>
    </xf>
    <xf numFmtId="0" fontId="63" fillId="4" borderId="6" xfId="0" applyFont="1" applyFill="1" applyBorder="1" applyAlignment="1">
      <alignment horizontal="center" vertical="center"/>
    </xf>
    <xf numFmtId="0" fontId="28" fillId="3" borderId="0" xfId="14" applyFont="1" applyFill="1"/>
    <xf numFmtId="0" fontId="13" fillId="0" borderId="0" xfId="7" applyFont="1" applyAlignment="1">
      <alignment horizontal="center" wrapText="1"/>
    </xf>
    <xf numFmtId="0" fontId="126" fillId="0" borderId="0" xfId="2" applyFont="1" applyAlignment="1" applyProtection="1">
      <alignment vertical="top" wrapText="1"/>
    </xf>
    <xf numFmtId="182" fontId="42" fillId="16" borderId="0" xfId="7" applyNumberFormat="1" applyFont="1" applyFill="1" applyAlignment="1">
      <alignment horizontal="center" vertical="center"/>
    </xf>
    <xf numFmtId="0" fontId="19" fillId="16" borderId="0" xfId="7" applyFont="1" applyFill="1"/>
    <xf numFmtId="0" fontId="54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6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5" fillId="3" borderId="0" xfId="7" applyFont="1" applyFill="1" applyAlignment="1">
      <alignment horizontal="center"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13</xdr:row>
      <xdr:rowOff>146602</xdr:rowOff>
    </xdr:from>
    <xdr:to>
      <xdr:col>7</xdr:col>
      <xdr:colOff>55859</xdr:colOff>
      <xdr:row>17</xdr:row>
      <xdr:rowOff>184150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306760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19</xdr:row>
      <xdr:rowOff>152400</xdr:rowOff>
    </xdr:from>
    <xdr:to>
      <xdr:col>5</xdr:col>
      <xdr:colOff>12701</xdr:colOff>
      <xdr:row>24</xdr:row>
      <xdr:rowOff>4707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42164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25</xdr:row>
      <xdr:rowOff>546</xdr:rowOff>
    </xdr:from>
    <xdr:to>
      <xdr:col>9</xdr:col>
      <xdr:colOff>52836</xdr:colOff>
      <xdr:row>29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52075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24</xdr:row>
      <xdr:rowOff>175039</xdr:rowOff>
    </xdr:from>
    <xdr:to>
      <xdr:col>13</xdr:col>
      <xdr:colOff>1647</xdr:colOff>
      <xdr:row>28</xdr:row>
      <xdr:rowOff>152400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5191539"/>
          <a:ext cx="779985" cy="739361"/>
        </a:xfrm>
        <a:prstGeom prst="rect">
          <a:avLst/>
        </a:prstGeom>
      </xdr:spPr>
    </xdr:pic>
    <xdr:clientData/>
  </xdr:twoCellAnchor>
  <xdr:twoCellAnchor editAs="oneCell">
    <xdr:from>
      <xdr:col>3</xdr:col>
      <xdr:colOff>755650</xdr:colOff>
      <xdr:row>25</xdr:row>
      <xdr:rowOff>0</xdr:rowOff>
    </xdr:from>
    <xdr:to>
      <xdr:col>5</xdr:col>
      <xdr:colOff>12700</xdr:colOff>
      <xdr:row>29</xdr:row>
      <xdr:rowOff>16869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13150" y="5207000"/>
          <a:ext cx="9588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14</xdr:row>
      <xdr:rowOff>22679</xdr:rowOff>
    </xdr:from>
    <xdr:to>
      <xdr:col>24</xdr:col>
      <xdr:colOff>275600</xdr:colOff>
      <xdr:row>48</xdr:row>
      <xdr:rowOff>75596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4EEF8E-459A-1133-AAD8-118B8B00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77" y="3091846"/>
          <a:ext cx="14910837" cy="1403047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</xdr:row>
      <xdr:rowOff>0</xdr:rowOff>
    </xdr:from>
    <xdr:to>
      <xdr:col>44</xdr:col>
      <xdr:colOff>393095</xdr:colOff>
      <xdr:row>50</xdr:row>
      <xdr:rowOff>30326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673E811-749E-3A3F-0DEB-6F45C5E0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8036" y="3069167"/>
          <a:ext cx="12027202" cy="14340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3337276</xdr:colOff>
      <xdr:row>0</xdr:row>
      <xdr:rowOff>56445</xdr:rowOff>
    </xdr:from>
    <xdr:to>
      <xdr:col>6</xdr:col>
      <xdr:colOff>620888</xdr:colOff>
      <xdr:row>2</xdr:row>
      <xdr:rowOff>141111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E5962E9-E13B-175D-7ACC-B283F357FB42}"/>
            </a:ext>
          </a:extLst>
        </xdr:cNvPr>
        <xdr:cNvSpPr/>
      </xdr:nvSpPr>
      <xdr:spPr bwMode="auto">
        <a:xfrm>
          <a:off x="3986387" y="56445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14th,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2921001</xdr:colOff>
      <xdr:row>0</xdr:row>
      <xdr:rowOff>42333</xdr:rowOff>
    </xdr:from>
    <xdr:to>
      <xdr:col>7</xdr:col>
      <xdr:colOff>296335</xdr:colOff>
      <xdr:row>2</xdr:row>
      <xdr:rowOff>148166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7E25BCE-47EE-4EE4-A542-ED3513553BA0}"/>
            </a:ext>
          </a:extLst>
        </xdr:cNvPr>
        <xdr:cNvSpPr/>
      </xdr:nvSpPr>
      <xdr:spPr bwMode="auto">
        <a:xfrm>
          <a:off x="4600223" y="42333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15th,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</xdr:col>
      <xdr:colOff>2714625</xdr:colOff>
      <xdr:row>39</xdr:row>
      <xdr:rowOff>341312</xdr:rowOff>
    </xdr:from>
    <xdr:to>
      <xdr:col>5</xdr:col>
      <xdr:colOff>694092</xdr:colOff>
      <xdr:row>41</xdr:row>
      <xdr:rowOff>30867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3142DFD-2919-4840-9033-6F458EC8A4C3}"/>
            </a:ext>
          </a:extLst>
        </xdr:cNvPr>
        <xdr:cNvSpPr/>
      </xdr:nvSpPr>
      <xdr:spPr bwMode="auto">
        <a:xfrm>
          <a:off x="4397375" y="14638337"/>
          <a:ext cx="1783117" cy="518230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05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05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17th, Nov. in Japan and Korea time.</a:t>
          </a:r>
          <a:endParaRPr kumimoji="0" lang="ja-JP" altLang="en-US" sz="105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84668</xdr:colOff>
      <xdr:row>0</xdr:row>
      <xdr:rowOff>162278</xdr:rowOff>
    </xdr:from>
    <xdr:to>
      <xdr:col>5</xdr:col>
      <xdr:colOff>2413002</xdr:colOff>
      <xdr:row>3</xdr:row>
      <xdr:rowOff>49389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D5A1D2B4-0088-42D2-B610-C91DA2E9C513}"/>
            </a:ext>
          </a:extLst>
        </xdr:cNvPr>
        <xdr:cNvSpPr/>
      </xdr:nvSpPr>
      <xdr:spPr bwMode="auto">
        <a:xfrm>
          <a:off x="4586112" y="162278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16th,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4</xdr:row>
      <xdr:rowOff>341312</xdr:rowOff>
    </xdr:from>
    <xdr:to>
      <xdr:col>5</xdr:col>
      <xdr:colOff>694092</xdr:colOff>
      <xdr:row>6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17th,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a39b1aeaf9ee5b85bb81cd3fcf994b1" TargetMode="External"/><Relationship Id="rId13" Type="http://schemas.openxmlformats.org/officeDocument/2006/relationships/hyperlink" Target="https://ieeesa.webex.com/ieeesa/j.php?MTID=mf23c3b49807f2617ef9ba7e583b852fe" TargetMode="External"/><Relationship Id="rId18" Type="http://schemas.openxmlformats.org/officeDocument/2006/relationships/hyperlink" Target="https://ieeesa.webex.com/ieeesa/j.php?MTID=m9066448c14f614d4d2b3da690ab0702a" TargetMode="External"/><Relationship Id="rId3" Type="http://schemas.openxmlformats.org/officeDocument/2006/relationships/hyperlink" Target="https://ieeesa.webex.com/ieeesa/j.php?MTID=mca39b1aeaf9ee5b85bb81cd3fcf994b1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e4bbb99ea98cc2857c74116f421893c" TargetMode="External"/><Relationship Id="rId12" Type="http://schemas.openxmlformats.org/officeDocument/2006/relationships/hyperlink" Target="https://ieeesa.webex.com/ieeesa/j.php?MTID=mca39b1aeaf9ee5b85bb81cd3fcf994b1" TargetMode="External"/><Relationship Id="rId17" Type="http://schemas.openxmlformats.org/officeDocument/2006/relationships/hyperlink" Target="https://ieeesa.webex.com/ieeesa/j.php?MTID=mf23c3b49807f2617ef9ba7e583b852fe" TargetMode="External"/><Relationship Id="rId2" Type="http://schemas.openxmlformats.org/officeDocument/2006/relationships/hyperlink" Target="https://ieeesa.webex.com/ieeesa/j.php?MTID=mde4bbb99ea98cc2857c74116f421893c" TargetMode="External"/><Relationship Id="rId16" Type="http://schemas.openxmlformats.org/officeDocument/2006/relationships/hyperlink" Target="https://ieeesa.webex.com/ieeesa/j.php?MTID=mca39b1aeaf9ee5b85bb81cd3fcf994b1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f23c3b49807f2617ef9ba7e583b852fe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e4bbb99ea98cc2857c74116f421893c" TargetMode="External"/><Relationship Id="rId5" Type="http://schemas.openxmlformats.org/officeDocument/2006/relationships/hyperlink" Target="https://ieeesa.webex.com/ieeesa/j.php?MTID=m9066448c14f614d4d2b3da690ab0702a" TargetMode="External"/><Relationship Id="rId15" Type="http://schemas.openxmlformats.org/officeDocument/2006/relationships/hyperlink" Target="https://ieeesa.webex.com/ieeesa/j.php?MTID=mde4bbb99ea98cc2857c74116f421893c" TargetMode="External"/><Relationship Id="rId10" Type="http://schemas.openxmlformats.org/officeDocument/2006/relationships/hyperlink" Target="https://ieeesa.webex.com/ieeesa/j.php?MTID=m9066448c14f614d4d2b3da690ab0702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f23c3b49807f2617ef9ba7e583b852fe" TargetMode="External"/><Relationship Id="rId9" Type="http://schemas.openxmlformats.org/officeDocument/2006/relationships/hyperlink" Target="https://ieeesa.webex.com/ieeesa/j.php?MTID=mf23c3b49807f2617ef9ba7e583b852fe" TargetMode="External"/><Relationship Id="rId14" Type="http://schemas.openxmlformats.org/officeDocument/2006/relationships/hyperlink" Target="https://ieeesa.webex.com/ieeesa/j.php?MTID=m9066448c14f614d4d2b3da690ab0702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ieeesa/j.php?MTID=m19d14f457e5e625bd41b12c24f2d56d2" TargetMode="External"/><Relationship Id="rId1" Type="http://schemas.openxmlformats.org/officeDocument/2006/relationships/hyperlink" Target="https://ieeesa.webex.com/ieeesa/j.php?MTID=mca39b1aeaf9ee5b85bb81cd3fcf994b1" TargetMode="External"/><Relationship Id="rId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D1" sqref="D1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218</v>
      </c>
      <c r="E3" s="5"/>
    </row>
    <row r="4" spans="2:5" ht="20.5">
      <c r="B4" s="3" t="s">
        <v>2</v>
      </c>
      <c r="C4" s="6">
        <v>45245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75">
      <c r="B9" s="9"/>
    </row>
    <row r="10" spans="2:5" ht="20.5">
      <c r="B10" s="3" t="s">
        <v>7</v>
      </c>
      <c r="C10" s="4" t="s">
        <v>219</v>
      </c>
    </row>
    <row r="12" spans="2:5" ht="20.5">
      <c r="B12" s="3" t="s">
        <v>8</v>
      </c>
      <c r="C12" s="4" t="s">
        <v>220</v>
      </c>
    </row>
    <row r="14" spans="2:5" ht="20.5">
      <c r="B14" s="3" t="s">
        <v>9</v>
      </c>
      <c r="C14" s="7" t="s">
        <v>10</v>
      </c>
    </row>
    <row r="15" spans="2:5" ht="20.5">
      <c r="C15" s="10" t="s">
        <v>11</v>
      </c>
    </row>
    <row r="16" spans="2:5" ht="20.5">
      <c r="C16" s="10" t="s">
        <v>12</v>
      </c>
    </row>
    <row r="17" spans="2:6" ht="20.5">
      <c r="C17" s="10" t="s">
        <v>13</v>
      </c>
      <c r="E17" s="2" t="s">
        <v>166</v>
      </c>
    </row>
    <row r="19" spans="2:6" ht="20.5">
      <c r="B19" s="3" t="s">
        <v>14</v>
      </c>
      <c r="C19" s="7" t="s">
        <v>15</v>
      </c>
    </row>
    <row r="20" spans="2:6" ht="20.5">
      <c r="C20" s="10" t="s">
        <v>16</v>
      </c>
    </row>
    <row r="22" spans="2:6" ht="95.5" customHeight="1">
      <c r="D22" s="118" t="s">
        <v>195</v>
      </c>
      <c r="E22" s="118" t="s">
        <v>150</v>
      </c>
      <c r="F22" s="118" t="s">
        <v>145</v>
      </c>
    </row>
    <row r="23" spans="2:6" ht="120.65" customHeight="1">
      <c r="D23" s="2" t="s">
        <v>190</v>
      </c>
      <c r="E23" s="118" t="s">
        <v>193</v>
      </c>
      <c r="F23" s="188" t="s">
        <v>192</v>
      </c>
    </row>
    <row r="25" spans="2:6" ht="79.5" customHeight="1">
      <c r="D25" s="2" t="s">
        <v>184</v>
      </c>
      <c r="E25" s="2" t="s">
        <v>185</v>
      </c>
      <c r="F25" s="188" t="s">
        <v>186</v>
      </c>
    </row>
    <row r="26" spans="2:6" ht="98.5" customHeight="1">
      <c r="D26" s="2" t="s">
        <v>187</v>
      </c>
      <c r="E26" s="2" t="s">
        <v>188</v>
      </c>
      <c r="F26" s="188" t="s">
        <v>189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C18" sqref="C18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>
      <c r="B1" s="49" t="s">
        <v>17</v>
      </c>
      <c r="C1" s="50" t="s">
        <v>221</v>
      </c>
    </row>
    <row r="2" spans="1:3" ht="15.5">
      <c r="B2" s="49" t="s">
        <v>18</v>
      </c>
      <c r="C2" s="50" t="s">
        <v>332</v>
      </c>
    </row>
    <row r="3" spans="1:3" ht="15.5">
      <c r="B3" s="49" t="s">
        <v>19</v>
      </c>
      <c r="C3" s="50" t="s">
        <v>331</v>
      </c>
    </row>
    <row r="4" spans="1:3" ht="41">
      <c r="A4" s="24"/>
      <c r="B4" s="95" t="s">
        <v>222</v>
      </c>
    </row>
    <row r="5" spans="1:3" ht="15.75">
      <c r="A5" s="24"/>
      <c r="B5" s="82"/>
    </row>
    <row r="6" spans="1:3" ht="15.75">
      <c r="A6" s="24"/>
      <c r="B6" s="83"/>
    </row>
    <row r="7" spans="1:3" s="30" customFormat="1" ht="31" customHeight="1">
      <c r="A7" s="156"/>
      <c r="B7" s="36" t="s">
        <v>20</v>
      </c>
    </row>
    <row r="8" spans="1:3" s="30" customFormat="1" ht="76" customHeight="1">
      <c r="A8" s="156"/>
      <c r="B8" s="157" t="s">
        <v>21</v>
      </c>
    </row>
    <row r="9" spans="1:3" s="26" customFormat="1" ht="15.75">
      <c r="A9" s="24"/>
      <c r="B9" s="19"/>
    </row>
    <row r="10" spans="1:3" s="108" customFormat="1" ht="20.5">
      <c r="A10" s="158">
        <v>1</v>
      </c>
      <c r="B10" s="158" t="s">
        <v>22</v>
      </c>
    </row>
    <row r="11" spans="1:3" s="108" customFormat="1" ht="25.25">
      <c r="A11" s="111"/>
      <c r="B11" s="206" t="s">
        <v>223</v>
      </c>
    </row>
    <row r="12" spans="1:3" s="108" customFormat="1" ht="32.25">
      <c r="A12" s="111"/>
      <c r="B12" s="206" t="s">
        <v>224</v>
      </c>
    </row>
    <row r="13" spans="1:3" s="108" customFormat="1" ht="32.25">
      <c r="A13" s="111"/>
      <c r="B13" s="206" t="s">
        <v>213</v>
      </c>
    </row>
    <row r="14" spans="1:3" s="108" customFormat="1" ht="25.25">
      <c r="A14" s="111"/>
      <c r="B14" s="206" t="s">
        <v>214</v>
      </c>
    </row>
    <row r="15" spans="1:3" s="108" customFormat="1" ht="25.25">
      <c r="A15" s="111"/>
      <c r="B15" s="207" t="s">
        <v>215</v>
      </c>
    </row>
    <row r="16" spans="1:3" s="108" customFormat="1" ht="25.25">
      <c r="A16" s="111"/>
      <c r="B16" s="207" t="s">
        <v>216</v>
      </c>
    </row>
    <row r="17" spans="1:6" s="108" customFormat="1" ht="20.5">
      <c r="A17" s="158">
        <v>2</v>
      </c>
      <c r="B17" s="158" t="s">
        <v>23</v>
      </c>
    </row>
    <row r="18" spans="1:6" s="108" customFormat="1" ht="23">
      <c r="A18" s="158"/>
      <c r="B18" s="208" t="s">
        <v>217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108" customFormat="1" ht="20.5">
      <c r="A22" s="111"/>
      <c r="B22" s="159" t="s">
        <v>24</v>
      </c>
      <c r="C22" s="160"/>
    </row>
    <row r="23" spans="1:6" s="191" customFormat="1" ht="95.5" customHeight="1">
      <c r="B23" s="191" t="s">
        <v>196</v>
      </c>
      <c r="D23" s="191" t="s">
        <v>211</v>
      </c>
      <c r="E23" s="191" t="s">
        <v>212</v>
      </c>
      <c r="F23" s="191" t="s">
        <v>145</v>
      </c>
    </row>
    <row r="24" spans="1:6" s="108" customFormat="1" ht="120.65" customHeight="1">
      <c r="A24" s="111"/>
      <c r="D24" s="108" t="s">
        <v>190</v>
      </c>
      <c r="E24" s="108" t="s">
        <v>191</v>
      </c>
      <c r="F24" s="190" t="s">
        <v>192</v>
      </c>
    </row>
    <row r="25" spans="1:6" s="108" customFormat="1" ht="20.25">
      <c r="A25" s="111"/>
      <c r="B25" s="161" t="s">
        <v>25</v>
      </c>
    </row>
    <row r="26" spans="1:6" s="108" customFormat="1" ht="79.5" customHeight="1">
      <c r="A26" s="111"/>
      <c r="B26" s="161" t="s">
        <v>26</v>
      </c>
      <c r="D26" s="108" t="s">
        <v>184</v>
      </c>
      <c r="E26" s="108" t="s">
        <v>185</v>
      </c>
      <c r="F26" s="190" t="s">
        <v>186</v>
      </c>
    </row>
    <row r="27" spans="1:6" s="108" customFormat="1" ht="98.5" customHeight="1">
      <c r="A27" s="111"/>
      <c r="B27" s="161" t="s">
        <v>27</v>
      </c>
      <c r="D27" s="108" t="s">
        <v>187</v>
      </c>
      <c r="E27" s="108" t="s">
        <v>188</v>
      </c>
      <c r="F27" s="190" t="s">
        <v>189</v>
      </c>
    </row>
    <row r="28" spans="1:6" s="108" customFormat="1" ht="20.25">
      <c r="A28" s="111"/>
      <c r="B28" s="161" t="s">
        <v>28</v>
      </c>
    </row>
    <row r="29" spans="1:6" s="108" customFormat="1" ht="20.25">
      <c r="A29" s="111"/>
      <c r="B29" s="161" t="s">
        <v>29</v>
      </c>
    </row>
    <row r="30" spans="1:6" s="108" customFormat="1" ht="20.25">
      <c r="A30" s="111"/>
      <c r="B30" s="162"/>
    </row>
    <row r="31" spans="1:6" s="108" customFormat="1" ht="20.5">
      <c r="A31" s="111"/>
      <c r="B31" s="158" t="s">
        <v>30</v>
      </c>
    </row>
    <row r="32" spans="1:6" s="108" customFormat="1" ht="20.25">
      <c r="A32" s="111"/>
    </row>
    <row r="34" spans="2:2">
      <c r="B34" s="28"/>
    </row>
    <row r="35" spans="2:2">
      <c r="B35" s="28"/>
    </row>
    <row r="36" spans="2:2" ht="16">
      <c r="B36" s="29"/>
    </row>
    <row r="37" spans="2:2" ht="16">
      <c r="B37" s="29"/>
    </row>
    <row r="38" spans="2:2" ht="16">
      <c r="B38" s="29"/>
    </row>
    <row r="39" spans="2:2" ht="16">
      <c r="B39" s="29"/>
    </row>
    <row r="40" spans="2:2" ht="16">
      <c r="B40" s="29"/>
    </row>
    <row r="41" spans="2:2" ht="16">
      <c r="B41" s="29"/>
    </row>
    <row r="42" spans="2:2" ht="15.25">
      <c r="B42" s="26"/>
    </row>
    <row r="43" spans="2:2" ht="15.25">
      <c r="B43" s="26"/>
    </row>
    <row r="44" spans="2:2" ht="15.25">
      <c r="B44" s="26"/>
    </row>
    <row r="45" spans="2:2" ht="15.25">
      <c r="B45" s="26"/>
    </row>
    <row r="46" spans="2:2" ht="15.25">
      <c r="B46" s="26"/>
    </row>
    <row r="47" spans="2:2" ht="15.2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E13" sqref="AE13"/>
    </sheetView>
  </sheetViews>
  <sheetFormatPr defaultColWidth="11.453125" defaultRowHeight="15.25"/>
  <cols>
    <col min="1" max="1" width="15.7265625" style="84" customWidth="1"/>
    <col min="2" max="2" width="10.453125" style="84" customWidth="1"/>
    <col min="3" max="3" width="14.453125" style="84" customWidth="1"/>
    <col min="4" max="4" width="10.81640625" style="84" customWidth="1"/>
    <col min="5" max="5" width="13.453125" style="84" customWidth="1"/>
    <col min="6" max="6" width="10.453125" style="84" customWidth="1"/>
    <col min="7" max="7" width="9.81640625" style="84" customWidth="1"/>
    <col min="8" max="9" width="10.81640625" style="84" customWidth="1"/>
    <col min="10" max="12" width="10.453125" style="84" customWidth="1"/>
    <col min="13" max="13" width="11.1796875" style="84" customWidth="1"/>
    <col min="14" max="14" width="10.453125" style="84" customWidth="1"/>
    <col min="15" max="15" width="11" style="84" customWidth="1"/>
    <col min="16" max="17" width="9.453125" style="84" customWidth="1"/>
    <col min="18" max="18" width="10.453125" style="84" customWidth="1"/>
    <col min="19" max="19" width="10.81640625" style="84" customWidth="1"/>
    <col min="20" max="20" width="2.81640625" style="84" customWidth="1"/>
    <col min="21" max="22" width="11.453125" style="84" hidden="1" customWidth="1"/>
    <col min="23" max="23" width="1.7265625" style="84" hidden="1" customWidth="1"/>
    <col min="24" max="25" width="11.453125" style="84" hidden="1" customWidth="1"/>
    <col min="26" max="16384" width="11.453125" style="84"/>
  </cols>
  <sheetData>
    <row r="1" spans="1:34" s="196" customFormat="1" ht="19.75" customHeight="1" thickBot="1">
      <c r="A1" s="501"/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184"/>
      <c r="AB1" s="184"/>
      <c r="AC1" s="184"/>
      <c r="AD1" s="184"/>
      <c r="AE1" s="184"/>
      <c r="AF1" s="184"/>
      <c r="AG1" s="184"/>
      <c r="AH1" s="184"/>
    </row>
    <row r="2" spans="1:34" s="121" customFormat="1" ht="19.649999999999999" customHeight="1">
      <c r="A2" s="353" t="s">
        <v>333</v>
      </c>
      <c r="B2" s="212" t="s">
        <v>334</v>
      </c>
      <c r="C2" s="212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4"/>
      <c r="V2" s="214"/>
      <c r="W2" s="213"/>
      <c r="X2" s="214"/>
      <c r="Y2" s="215"/>
      <c r="Z2" s="214"/>
      <c r="AA2" s="213"/>
      <c r="AB2" s="214"/>
      <c r="AC2" s="216"/>
    </row>
    <row r="3" spans="1:34" s="121" customFormat="1" ht="19.25" customHeight="1">
      <c r="A3" s="354"/>
      <c r="B3" s="217" t="s">
        <v>225</v>
      </c>
      <c r="C3" s="217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9"/>
      <c r="Z3" s="218"/>
      <c r="AA3" s="218"/>
      <c r="AB3" s="218"/>
      <c r="AC3" s="219"/>
      <c r="AD3" s="123"/>
      <c r="AE3" s="123"/>
      <c r="AF3"/>
      <c r="AG3"/>
    </row>
    <row r="4" spans="1:34" s="121" customFormat="1" ht="19.649999999999999" customHeight="1" thickBot="1">
      <c r="A4" s="354"/>
      <c r="B4" s="220" t="s">
        <v>335</v>
      </c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2"/>
      <c r="W4" s="221"/>
      <c r="X4" s="221"/>
      <c r="Y4" s="223"/>
      <c r="Z4" s="221"/>
      <c r="AA4" s="221" t="s">
        <v>35</v>
      </c>
      <c r="AB4" s="221"/>
      <c r="AC4" s="224"/>
    </row>
    <row r="5" spans="1:34" s="225" customFormat="1" ht="12.9" customHeight="1">
      <c r="A5" s="466" t="s">
        <v>180</v>
      </c>
      <c r="B5" s="355" t="s">
        <v>36</v>
      </c>
      <c r="C5" s="356"/>
      <c r="D5" s="357" t="s">
        <v>37</v>
      </c>
      <c r="E5" s="358"/>
      <c r="F5" s="358"/>
      <c r="G5" s="359"/>
      <c r="H5" s="357" t="s">
        <v>38</v>
      </c>
      <c r="I5" s="358"/>
      <c r="J5" s="358"/>
      <c r="K5" s="359"/>
      <c r="L5" s="357" t="s">
        <v>39</v>
      </c>
      <c r="M5" s="358"/>
      <c r="N5" s="358"/>
      <c r="O5" s="359"/>
      <c r="P5" s="357" t="s">
        <v>40</v>
      </c>
      <c r="Q5" s="358"/>
      <c r="R5" s="358"/>
      <c r="S5" s="359"/>
      <c r="T5" s="357" t="s">
        <v>41</v>
      </c>
      <c r="U5" s="358"/>
      <c r="V5" s="359"/>
      <c r="W5" s="357" t="s">
        <v>42</v>
      </c>
      <c r="X5" s="358"/>
      <c r="Y5" s="359"/>
      <c r="Z5" s="415" t="s">
        <v>181</v>
      </c>
      <c r="AA5" s="416"/>
      <c r="AB5" s="416"/>
      <c r="AC5" s="417"/>
    </row>
    <row r="6" spans="1:34" s="225" customFormat="1" ht="12.65" customHeight="1" thickBot="1">
      <c r="A6" s="467"/>
      <c r="B6" s="468">
        <f>DATE(2023,11,12)</f>
        <v>45242</v>
      </c>
      <c r="C6" s="469"/>
      <c r="D6" s="470">
        <f>B6+1</f>
        <v>45243</v>
      </c>
      <c r="E6" s="470"/>
      <c r="F6" s="470"/>
      <c r="G6" s="471"/>
      <c r="H6" s="472">
        <f>D6+1</f>
        <v>45244</v>
      </c>
      <c r="I6" s="470"/>
      <c r="J6" s="470"/>
      <c r="K6" s="471"/>
      <c r="L6" s="472">
        <f>H6+1</f>
        <v>45245</v>
      </c>
      <c r="M6" s="470"/>
      <c r="N6" s="470"/>
      <c r="O6" s="471"/>
      <c r="P6" s="472">
        <f>L6+1</f>
        <v>45246</v>
      </c>
      <c r="Q6" s="470"/>
      <c r="R6" s="470"/>
      <c r="S6" s="471"/>
      <c r="T6" s="472">
        <f>P6+1</f>
        <v>45247</v>
      </c>
      <c r="U6" s="470"/>
      <c r="V6" s="471"/>
      <c r="W6" s="472">
        <f>T6+1</f>
        <v>45248</v>
      </c>
      <c r="X6" s="470"/>
      <c r="Y6" s="471"/>
      <c r="Z6" s="418"/>
      <c r="AA6" s="419"/>
      <c r="AB6" s="419"/>
      <c r="AC6" s="420"/>
    </row>
    <row r="7" spans="1:34" s="121" customFormat="1" ht="38.25" customHeight="1" thickBot="1">
      <c r="A7" s="473"/>
      <c r="B7" s="474" t="s">
        <v>43</v>
      </c>
      <c r="C7" s="475"/>
      <c r="D7" s="476" t="s">
        <v>43</v>
      </c>
      <c r="E7" s="477" t="s">
        <v>44</v>
      </c>
      <c r="F7" s="477" t="s">
        <v>45</v>
      </c>
      <c r="G7" s="478" t="s">
        <v>46</v>
      </c>
      <c r="H7" s="476" t="s">
        <v>43</v>
      </c>
      <c r="I7" s="477" t="s">
        <v>44</v>
      </c>
      <c r="J7" s="477" t="s">
        <v>45</v>
      </c>
      <c r="K7" s="478" t="s">
        <v>46</v>
      </c>
      <c r="L7" s="476" t="s">
        <v>43</v>
      </c>
      <c r="M7" s="477" t="s">
        <v>44</v>
      </c>
      <c r="N7" s="477" t="s">
        <v>45</v>
      </c>
      <c r="O7" s="478" t="s">
        <v>46</v>
      </c>
      <c r="P7" s="476" t="s">
        <v>43</v>
      </c>
      <c r="Q7" s="477" t="s">
        <v>44</v>
      </c>
      <c r="R7" s="477" t="s">
        <v>45</v>
      </c>
      <c r="S7" s="478" t="s">
        <v>46</v>
      </c>
      <c r="T7" s="226"/>
      <c r="U7" s="227"/>
      <c r="V7" s="228"/>
      <c r="W7" s="226"/>
      <c r="X7" s="227"/>
      <c r="Y7" s="228"/>
      <c r="Z7" s="229" t="s">
        <v>32</v>
      </c>
      <c r="AA7" s="230" t="s">
        <v>31</v>
      </c>
      <c r="AB7" s="230" t="s">
        <v>33</v>
      </c>
      <c r="AC7" s="231" t="s">
        <v>34</v>
      </c>
    </row>
    <row r="8" spans="1:34" s="225" customFormat="1" ht="15" customHeight="1">
      <c r="A8" s="232" t="s">
        <v>47</v>
      </c>
      <c r="B8" s="227"/>
      <c r="C8" s="228"/>
      <c r="D8" s="344" t="s">
        <v>48</v>
      </c>
      <c r="E8" s="344"/>
      <c r="F8" s="344"/>
      <c r="G8" s="345"/>
      <c r="H8" s="348" t="s">
        <v>48</v>
      </c>
      <c r="I8" s="344"/>
      <c r="J8" s="344"/>
      <c r="K8" s="345"/>
      <c r="L8" s="348" t="s">
        <v>48</v>
      </c>
      <c r="M8" s="344"/>
      <c r="N8" s="344"/>
      <c r="O8" s="345"/>
      <c r="P8" s="348" t="s">
        <v>48</v>
      </c>
      <c r="Q8" s="344"/>
      <c r="R8" s="344"/>
      <c r="S8" s="345"/>
      <c r="T8" s="226"/>
      <c r="U8" s="227"/>
      <c r="V8" s="228"/>
      <c r="W8" s="226"/>
      <c r="X8" s="227"/>
      <c r="Y8" s="228"/>
      <c r="Z8" s="233">
        <v>0.375</v>
      </c>
      <c r="AA8" s="234">
        <f>Z8+3/24</f>
        <v>0.5</v>
      </c>
      <c r="AB8" s="235">
        <f>Z8+8/24</f>
        <v>0.70833333333333326</v>
      </c>
      <c r="AC8" s="236">
        <f>Z8+17/24</f>
        <v>1.0833333333333335</v>
      </c>
      <c r="AE8"/>
    </row>
    <row r="9" spans="1:34" s="225" customFormat="1" ht="15" customHeight="1" thickBot="1">
      <c r="A9" s="237" t="s">
        <v>49</v>
      </c>
      <c r="B9" s="227"/>
      <c r="C9" s="228"/>
      <c r="D9" s="346"/>
      <c r="E9" s="346"/>
      <c r="F9" s="346"/>
      <c r="G9" s="347"/>
      <c r="H9" s="349"/>
      <c r="I9" s="346"/>
      <c r="J9" s="346"/>
      <c r="K9" s="347"/>
      <c r="L9" s="349"/>
      <c r="M9" s="346"/>
      <c r="N9" s="346"/>
      <c r="O9" s="347"/>
      <c r="P9" s="349"/>
      <c r="Q9" s="346"/>
      <c r="R9" s="346"/>
      <c r="S9" s="347"/>
      <c r="T9" s="226"/>
      <c r="U9" s="227"/>
      <c r="V9" s="228"/>
      <c r="W9" s="226"/>
      <c r="X9" s="227"/>
      <c r="Y9" s="228"/>
      <c r="Z9" s="238">
        <f>Z8+0.5/24</f>
        <v>0.39583333333333331</v>
      </c>
      <c r="AA9" s="239">
        <f>Z9+3/24</f>
        <v>0.52083333333333326</v>
      </c>
      <c r="AB9" s="240">
        <f>Z9+8/24</f>
        <v>0.72916666666666663</v>
      </c>
      <c r="AC9" s="241">
        <f>Z9+17/24</f>
        <v>1.1041666666666667</v>
      </c>
      <c r="AE9"/>
    </row>
    <row r="10" spans="1:34" s="225" customFormat="1" ht="15" customHeight="1">
      <c r="A10" s="242" t="s">
        <v>50</v>
      </c>
      <c r="B10" s="227"/>
      <c r="C10" s="228"/>
      <c r="D10" s="427" t="s">
        <v>226</v>
      </c>
      <c r="E10" s="428"/>
      <c r="F10" s="428"/>
      <c r="G10" s="429"/>
      <c r="H10" s="360" t="s">
        <v>52</v>
      </c>
      <c r="I10" s="363"/>
      <c r="J10" s="366" t="s">
        <v>65</v>
      </c>
      <c r="K10" s="369" t="s">
        <v>51</v>
      </c>
      <c r="L10" s="421" t="s">
        <v>55</v>
      </c>
      <c r="M10" s="422"/>
      <c r="N10" s="422"/>
      <c r="O10" s="423"/>
      <c r="P10" s="360" t="s">
        <v>52</v>
      </c>
      <c r="Q10" s="379" t="s">
        <v>197</v>
      </c>
      <c r="R10" s="366" t="s">
        <v>65</v>
      </c>
      <c r="S10" s="369" t="s">
        <v>51</v>
      </c>
      <c r="T10" s="226"/>
      <c r="U10" s="227"/>
      <c r="V10" s="228"/>
      <c r="W10" s="226"/>
      <c r="X10" s="227"/>
      <c r="Y10" s="228"/>
      <c r="Z10" s="238">
        <f t="shared" ref="Z10:Z39" si="0">Z9+0.5/24</f>
        <v>0.41666666666666663</v>
      </c>
      <c r="AA10" s="239">
        <f t="shared" ref="AA10:AA39" si="1">Z10+3/24</f>
        <v>0.54166666666666663</v>
      </c>
      <c r="AB10" s="240">
        <f t="shared" ref="AB10:AB39" si="2">Z10+8/24</f>
        <v>0.75</v>
      </c>
      <c r="AC10" s="241">
        <f t="shared" ref="AC10:AC39" si="3">Z10+17/24</f>
        <v>1.125</v>
      </c>
      <c r="AE10"/>
    </row>
    <row r="11" spans="1:34" s="225" customFormat="1" ht="15" customHeight="1" thickBot="1">
      <c r="A11" s="242" t="s">
        <v>57</v>
      </c>
      <c r="B11" s="227"/>
      <c r="C11" s="228"/>
      <c r="D11" s="430"/>
      <c r="E11" s="431"/>
      <c r="F11" s="431"/>
      <c r="G11" s="432"/>
      <c r="H11" s="361"/>
      <c r="I11" s="364"/>
      <c r="J11" s="367"/>
      <c r="K11" s="370"/>
      <c r="L11" s="424"/>
      <c r="M11" s="425"/>
      <c r="N11" s="425"/>
      <c r="O11" s="426"/>
      <c r="P11" s="361"/>
      <c r="Q11" s="380"/>
      <c r="R11" s="367"/>
      <c r="S11" s="370"/>
      <c r="T11" s="226"/>
      <c r="U11" s="227"/>
      <c r="V11" s="228"/>
      <c r="W11" s="226"/>
      <c r="X11" s="227"/>
      <c r="Y11" s="228"/>
      <c r="Z11" s="238">
        <f t="shared" si="0"/>
        <v>0.43749999999999994</v>
      </c>
      <c r="AA11" s="239">
        <f t="shared" si="1"/>
        <v>0.5625</v>
      </c>
      <c r="AB11" s="240">
        <f t="shared" si="2"/>
        <v>0.77083333333333326</v>
      </c>
      <c r="AC11" s="241">
        <f t="shared" si="3"/>
        <v>1.1458333333333333</v>
      </c>
      <c r="AE11"/>
    </row>
    <row r="12" spans="1:34" s="225" customFormat="1" ht="15" customHeight="1">
      <c r="A12" s="242" t="s">
        <v>58</v>
      </c>
      <c r="B12" s="227"/>
      <c r="C12" s="228"/>
      <c r="D12" s="430"/>
      <c r="E12" s="431"/>
      <c r="F12" s="431"/>
      <c r="G12" s="432"/>
      <c r="H12" s="361"/>
      <c r="I12" s="364"/>
      <c r="J12" s="367"/>
      <c r="K12" s="370"/>
      <c r="L12" s="385" t="s">
        <v>322</v>
      </c>
      <c r="M12" s="379" t="s">
        <v>197</v>
      </c>
      <c r="N12" s="363"/>
      <c r="O12" s="363"/>
      <c r="P12" s="361"/>
      <c r="Q12" s="380"/>
      <c r="R12" s="367"/>
      <c r="S12" s="370"/>
      <c r="T12" s="226"/>
      <c r="U12" s="227"/>
      <c r="V12" s="228"/>
      <c r="W12" s="226"/>
      <c r="X12" s="227"/>
      <c r="Y12" s="228"/>
      <c r="Z12" s="238">
        <f t="shared" si="0"/>
        <v>0.45833333333333326</v>
      </c>
      <c r="AA12" s="239">
        <f t="shared" si="1"/>
        <v>0.58333333333333326</v>
      </c>
      <c r="AB12" s="240">
        <f t="shared" si="2"/>
        <v>0.79166666666666652</v>
      </c>
      <c r="AC12" s="241">
        <f t="shared" si="3"/>
        <v>1.1666666666666665</v>
      </c>
    </row>
    <row r="13" spans="1:34" s="225" customFormat="1" ht="15" customHeight="1" thickBot="1">
      <c r="A13" s="242" t="s">
        <v>59</v>
      </c>
      <c r="B13" s="227"/>
      <c r="C13" s="228"/>
      <c r="D13" s="433"/>
      <c r="E13" s="434"/>
      <c r="F13" s="434"/>
      <c r="G13" s="435"/>
      <c r="H13" s="362"/>
      <c r="I13" s="365"/>
      <c r="J13" s="368"/>
      <c r="K13" s="371"/>
      <c r="L13" s="387"/>
      <c r="M13" s="381"/>
      <c r="N13" s="365"/>
      <c r="O13" s="365"/>
      <c r="P13" s="362"/>
      <c r="Q13" s="381"/>
      <c r="R13" s="368"/>
      <c r="S13" s="371"/>
      <c r="T13" s="226"/>
      <c r="U13" s="227"/>
      <c r="V13" s="228"/>
      <c r="W13" s="226"/>
      <c r="X13" s="227"/>
      <c r="Y13" s="228"/>
      <c r="Z13" s="238">
        <f t="shared" si="0"/>
        <v>0.47916666666666657</v>
      </c>
      <c r="AA13" s="239">
        <f t="shared" si="1"/>
        <v>0.60416666666666652</v>
      </c>
      <c r="AB13" s="240">
        <f t="shared" si="2"/>
        <v>0.81249999999999989</v>
      </c>
      <c r="AC13" s="241">
        <f t="shared" si="3"/>
        <v>1.1875</v>
      </c>
    </row>
    <row r="14" spans="1:34" s="225" customFormat="1" ht="15" customHeight="1" thickBot="1">
      <c r="A14" s="243" t="s">
        <v>60</v>
      </c>
      <c r="B14" s="227"/>
      <c r="C14" s="228"/>
      <c r="D14" s="350" t="s">
        <v>61</v>
      </c>
      <c r="E14" s="350"/>
      <c r="F14" s="350"/>
      <c r="G14" s="351"/>
      <c r="H14" s="352" t="s">
        <v>61</v>
      </c>
      <c r="I14" s="350"/>
      <c r="J14" s="350"/>
      <c r="K14" s="351"/>
      <c r="L14" s="352" t="s">
        <v>61</v>
      </c>
      <c r="M14" s="350"/>
      <c r="N14" s="350"/>
      <c r="O14" s="351"/>
      <c r="P14" s="352" t="s">
        <v>61</v>
      </c>
      <c r="Q14" s="350"/>
      <c r="R14" s="350"/>
      <c r="S14" s="351"/>
      <c r="T14" s="226"/>
      <c r="U14" s="227"/>
      <c r="V14" s="228"/>
      <c r="W14" s="226"/>
      <c r="X14" s="227"/>
      <c r="Y14" s="228"/>
      <c r="Z14" s="238">
        <f t="shared" si="0"/>
        <v>0.49999999999999989</v>
      </c>
      <c r="AA14" s="239">
        <f t="shared" si="1"/>
        <v>0.62499999999999989</v>
      </c>
      <c r="AB14" s="240">
        <f t="shared" si="2"/>
        <v>0.83333333333333326</v>
      </c>
      <c r="AC14" s="241">
        <f t="shared" si="3"/>
        <v>1.2083333333333333</v>
      </c>
      <c r="AE14"/>
      <c r="AF14"/>
      <c r="AG14"/>
      <c r="AH14"/>
    </row>
    <row r="15" spans="1:34" s="225" customFormat="1" ht="15" customHeight="1">
      <c r="A15" s="244" t="s">
        <v>62</v>
      </c>
      <c r="B15" s="227"/>
      <c r="C15" s="228"/>
      <c r="D15" s="436" t="s">
        <v>63</v>
      </c>
      <c r="E15" s="437"/>
      <c r="F15" s="437"/>
      <c r="G15" s="438"/>
      <c r="H15" s="385" t="s">
        <v>323</v>
      </c>
      <c r="I15" s="363"/>
      <c r="J15" s="363"/>
      <c r="K15" s="369" t="s">
        <v>51</v>
      </c>
      <c r="L15" s="436" t="s">
        <v>66</v>
      </c>
      <c r="M15" s="437"/>
      <c r="N15" s="437"/>
      <c r="O15" s="438"/>
      <c r="P15" s="385" t="s">
        <v>323</v>
      </c>
      <c r="Q15" s="363"/>
      <c r="R15" s="388" t="s">
        <v>67</v>
      </c>
      <c r="S15" s="369" t="s">
        <v>54</v>
      </c>
      <c r="T15" s="226"/>
      <c r="U15" s="227"/>
      <c r="V15" s="228"/>
      <c r="W15" s="226"/>
      <c r="X15" s="227"/>
      <c r="Y15" s="228"/>
      <c r="Z15" s="238">
        <f t="shared" si="0"/>
        <v>0.52083333333333326</v>
      </c>
      <c r="AA15" s="239">
        <f t="shared" si="1"/>
        <v>0.64583333333333326</v>
      </c>
      <c r="AB15" s="240">
        <f t="shared" si="2"/>
        <v>0.85416666666666652</v>
      </c>
      <c r="AC15" s="241">
        <f t="shared" si="3"/>
        <v>1.2291666666666665</v>
      </c>
      <c r="AE15"/>
      <c r="AF15"/>
      <c r="AG15"/>
      <c r="AH15"/>
    </row>
    <row r="16" spans="1:34" s="225" customFormat="1" ht="15" customHeight="1" thickBot="1">
      <c r="A16" s="244" t="s">
        <v>68</v>
      </c>
      <c r="B16" s="227"/>
      <c r="C16" s="228"/>
      <c r="D16" s="421"/>
      <c r="E16" s="422"/>
      <c r="F16" s="422"/>
      <c r="G16" s="423"/>
      <c r="H16" s="386"/>
      <c r="I16" s="364"/>
      <c r="J16" s="364"/>
      <c r="K16" s="370"/>
      <c r="L16" s="424"/>
      <c r="M16" s="425"/>
      <c r="N16" s="425"/>
      <c r="O16" s="426"/>
      <c r="P16" s="386"/>
      <c r="Q16" s="364"/>
      <c r="R16" s="389"/>
      <c r="S16" s="370"/>
      <c r="T16" s="226"/>
      <c r="U16" s="227"/>
      <c r="V16" s="228"/>
      <c r="W16" s="226"/>
      <c r="X16" s="227"/>
      <c r="Y16" s="228"/>
      <c r="Z16" s="238">
        <f t="shared" si="0"/>
        <v>0.54166666666666663</v>
      </c>
      <c r="AA16" s="239">
        <f t="shared" si="1"/>
        <v>0.66666666666666663</v>
      </c>
      <c r="AB16" s="240">
        <f t="shared" si="2"/>
        <v>0.875</v>
      </c>
      <c r="AC16" s="241">
        <f t="shared" si="3"/>
        <v>1.25</v>
      </c>
      <c r="AE16"/>
      <c r="AF16"/>
      <c r="AG16"/>
      <c r="AH16"/>
    </row>
    <row r="17" spans="1:34" s="225" customFormat="1" ht="15" customHeight="1">
      <c r="A17" s="244" t="s">
        <v>69</v>
      </c>
      <c r="B17" s="227"/>
      <c r="C17" s="228"/>
      <c r="D17" s="421"/>
      <c r="E17" s="422"/>
      <c r="F17" s="422"/>
      <c r="G17" s="423"/>
      <c r="H17" s="386"/>
      <c r="I17" s="364"/>
      <c r="J17" s="364"/>
      <c r="K17" s="370"/>
      <c r="L17" s="436" t="s">
        <v>70</v>
      </c>
      <c r="M17" s="437"/>
      <c r="N17" s="437"/>
      <c r="O17" s="438"/>
      <c r="P17" s="386"/>
      <c r="Q17" s="364"/>
      <c r="R17" s="389"/>
      <c r="S17" s="370"/>
      <c r="T17" s="226"/>
      <c r="U17" s="227"/>
      <c r="V17" s="228"/>
      <c r="W17" s="226"/>
      <c r="X17" s="227"/>
      <c r="Y17" s="228"/>
      <c r="Z17" s="238">
        <f t="shared" si="0"/>
        <v>0.5625</v>
      </c>
      <c r="AA17" s="239">
        <f t="shared" si="1"/>
        <v>0.6875</v>
      </c>
      <c r="AB17" s="240">
        <f t="shared" si="2"/>
        <v>0.89583333333333326</v>
      </c>
      <c r="AC17" s="241">
        <f t="shared" si="3"/>
        <v>1.2708333333333335</v>
      </c>
      <c r="AE17"/>
      <c r="AF17"/>
      <c r="AG17"/>
      <c r="AH17"/>
    </row>
    <row r="18" spans="1:34" s="225" customFormat="1" ht="15" customHeight="1" thickBot="1">
      <c r="A18" s="244" t="s">
        <v>71</v>
      </c>
      <c r="B18" s="227"/>
      <c r="C18" s="228"/>
      <c r="D18" s="424"/>
      <c r="E18" s="425"/>
      <c r="F18" s="425"/>
      <c r="G18" s="426"/>
      <c r="H18" s="387"/>
      <c r="I18" s="365"/>
      <c r="J18" s="365"/>
      <c r="K18" s="371"/>
      <c r="L18" s="424"/>
      <c r="M18" s="425"/>
      <c r="N18" s="425"/>
      <c r="O18" s="426"/>
      <c r="P18" s="387"/>
      <c r="Q18" s="365"/>
      <c r="R18" s="390"/>
      <c r="S18" s="371"/>
      <c r="T18" s="226"/>
      <c r="U18" s="227"/>
      <c r="V18" s="228"/>
      <c r="W18" s="226"/>
      <c r="X18" s="227"/>
      <c r="Y18" s="228"/>
      <c r="Z18" s="238">
        <f t="shared" si="0"/>
        <v>0.58333333333333337</v>
      </c>
      <c r="AA18" s="239">
        <f t="shared" si="1"/>
        <v>0.70833333333333337</v>
      </c>
      <c r="AB18" s="240">
        <f t="shared" si="2"/>
        <v>0.91666666666666674</v>
      </c>
      <c r="AC18" s="245">
        <f t="shared" si="3"/>
        <v>1.2916666666666667</v>
      </c>
    </row>
    <row r="19" spans="1:34" s="225" customFormat="1" ht="15" customHeight="1" thickBot="1">
      <c r="A19" s="237" t="s">
        <v>72</v>
      </c>
      <c r="B19" s="227"/>
      <c r="C19" s="228"/>
      <c r="D19" s="344" t="s">
        <v>73</v>
      </c>
      <c r="E19" s="344"/>
      <c r="F19" s="344"/>
      <c r="G19" s="345"/>
      <c r="H19" s="344" t="s">
        <v>73</v>
      </c>
      <c r="I19" s="344"/>
      <c r="J19" s="344"/>
      <c r="K19" s="345"/>
      <c r="L19" s="344" t="s">
        <v>73</v>
      </c>
      <c r="M19" s="344"/>
      <c r="N19" s="344"/>
      <c r="O19" s="345"/>
      <c r="P19" s="344" t="s">
        <v>73</v>
      </c>
      <c r="Q19" s="344"/>
      <c r="R19" s="344"/>
      <c r="S19" s="345"/>
      <c r="T19" s="226"/>
      <c r="U19" s="227"/>
      <c r="V19" s="228"/>
      <c r="W19" s="226"/>
      <c r="X19" s="227"/>
      <c r="Y19" s="228"/>
      <c r="Z19" s="238">
        <f t="shared" si="0"/>
        <v>0.60416666666666674</v>
      </c>
      <c r="AA19" s="239">
        <f t="shared" si="1"/>
        <v>0.72916666666666674</v>
      </c>
      <c r="AB19" s="240">
        <f t="shared" si="2"/>
        <v>0.9375</v>
      </c>
      <c r="AC19" s="245">
        <f t="shared" si="3"/>
        <v>1.3125</v>
      </c>
    </row>
    <row r="20" spans="1:34" s="225" customFormat="1" ht="15" customHeight="1" thickBot="1">
      <c r="A20" s="237" t="s">
        <v>74</v>
      </c>
      <c r="B20" s="227"/>
      <c r="C20" s="228"/>
      <c r="D20" s="346"/>
      <c r="E20" s="346"/>
      <c r="F20" s="346"/>
      <c r="G20" s="347"/>
      <c r="H20" s="346"/>
      <c r="I20" s="346"/>
      <c r="J20" s="346"/>
      <c r="K20" s="347"/>
      <c r="L20" s="346"/>
      <c r="M20" s="346"/>
      <c r="N20" s="346"/>
      <c r="O20" s="347"/>
      <c r="P20" s="346"/>
      <c r="Q20" s="346"/>
      <c r="R20" s="346"/>
      <c r="S20" s="347"/>
      <c r="T20" s="427" t="s">
        <v>227</v>
      </c>
      <c r="U20" s="428"/>
      <c r="V20" s="429"/>
      <c r="W20" s="226"/>
      <c r="X20" s="227"/>
      <c r="Y20" s="228"/>
      <c r="Z20" s="238">
        <f t="shared" si="0"/>
        <v>0.62500000000000011</v>
      </c>
      <c r="AA20" s="239">
        <f t="shared" si="1"/>
        <v>0.75000000000000011</v>
      </c>
      <c r="AB20" s="240">
        <f t="shared" si="2"/>
        <v>0.95833333333333348</v>
      </c>
      <c r="AC20" s="245">
        <f t="shared" si="3"/>
        <v>1.3333333333333335</v>
      </c>
    </row>
    <row r="21" spans="1:34" s="225" customFormat="1" ht="15" customHeight="1" thickBot="1">
      <c r="A21" s="244" t="s">
        <v>75</v>
      </c>
      <c r="B21" s="227"/>
      <c r="C21" s="228"/>
      <c r="D21" s="385" t="s">
        <v>323</v>
      </c>
      <c r="E21" s="393" t="s">
        <v>56</v>
      </c>
      <c r="F21" s="382" t="s">
        <v>53</v>
      </c>
      <c r="G21" s="369" t="s">
        <v>54</v>
      </c>
      <c r="H21" s="360" t="s">
        <v>52</v>
      </c>
      <c r="I21" s="382" t="s">
        <v>53</v>
      </c>
      <c r="J21" s="388" t="s">
        <v>67</v>
      </c>
      <c r="K21" s="376" t="s">
        <v>64</v>
      </c>
      <c r="L21" s="360" t="s">
        <v>52</v>
      </c>
      <c r="M21" s="379" t="s">
        <v>197</v>
      </c>
      <c r="N21" s="388" t="s">
        <v>67</v>
      </c>
      <c r="O21" s="369" t="s">
        <v>51</v>
      </c>
      <c r="P21" s="360" t="s">
        <v>52</v>
      </c>
      <c r="Q21" s="382" t="s">
        <v>53</v>
      </c>
      <c r="R21" s="388" t="s">
        <v>67</v>
      </c>
      <c r="S21" s="376" t="s">
        <v>64</v>
      </c>
      <c r="T21" s="430"/>
      <c r="U21" s="431"/>
      <c r="V21" s="432"/>
      <c r="W21" s="226"/>
      <c r="X21" s="227"/>
      <c r="Y21" s="228"/>
      <c r="Z21" s="238">
        <f t="shared" si="0"/>
        <v>0.64583333333333348</v>
      </c>
      <c r="AA21" s="239">
        <f t="shared" si="1"/>
        <v>0.77083333333333348</v>
      </c>
      <c r="AB21" s="240">
        <f t="shared" si="2"/>
        <v>0.97916666666666674</v>
      </c>
      <c r="AC21" s="245">
        <f t="shared" si="3"/>
        <v>1.354166666666667</v>
      </c>
    </row>
    <row r="22" spans="1:34" s="225" customFormat="1" ht="15" customHeight="1">
      <c r="A22" s="244" t="s">
        <v>77</v>
      </c>
      <c r="B22" s="372" t="s">
        <v>78</v>
      </c>
      <c r="C22" s="373"/>
      <c r="D22" s="386"/>
      <c r="E22" s="394"/>
      <c r="F22" s="383"/>
      <c r="G22" s="370"/>
      <c r="H22" s="361"/>
      <c r="I22" s="383"/>
      <c r="J22" s="389"/>
      <c r="K22" s="377"/>
      <c r="L22" s="361"/>
      <c r="M22" s="380"/>
      <c r="N22" s="389"/>
      <c r="O22" s="370"/>
      <c r="P22" s="361"/>
      <c r="Q22" s="383"/>
      <c r="R22" s="389"/>
      <c r="S22" s="377"/>
      <c r="T22" s="430"/>
      <c r="U22" s="431"/>
      <c r="V22" s="432"/>
      <c r="W22" s="226"/>
      <c r="X22" s="227"/>
      <c r="Y22" s="228"/>
      <c r="Z22" s="238">
        <f t="shared" si="0"/>
        <v>0.66666666666666685</v>
      </c>
      <c r="AA22" s="239">
        <f t="shared" si="1"/>
        <v>0.79166666666666685</v>
      </c>
      <c r="AB22" s="246">
        <f t="shared" si="2"/>
        <v>1.0000000000000002</v>
      </c>
      <c r="AC22" s="245">
        <f t="shared" si="3"/>
        <v>1.3750000000000002</v>
      </c>
    </row>
    <row r="23" spans="1:34" s="225" customFormat="1" ht="15" customHeight="1" thickBot="1">
      <c r="A23" s="244" t="s">
        <v>79</v>
      </c>
      <c r="B23" s="374"/>
      <c r="C23" s="375"/>
      <c r="D23" s="386"/>
      <c r="E23" s="394"/>
      <c r="F23" s="383"/>
      <c r="G23" s="370"/>
      <c r="H23" s="361"/>
      <c r="I23" s="383"/>
      <c r="J23" s="389"/>
      <c r="K23" s="377"/>
      <c r="L23" s="361"/>
      <c r="M23" s="380"/>
      <c r="N23" s="389"/>
      <c r="O23" s="370"/>
      <c r="P23" s="361"/>
      <c r="Q23" s="383"/>
      <c r="R23" s="389"/>
      <c r="S23" s="377"/>
      <c r="T23" s="430"/>
      <c r="U23" s="431"/>
      <c r="V23" s="432"/>
      <c r="W23" s="226"/>
      <c r="X23" s="227"/>
      <c r="Y23" s="228"/>
      <c r="Z23" s="238">
        <f t="shared" si="0"/>
        <v>0.68750000000000022</v>
      </c>
      <c r="AA23" s="239">
        <f t="shared" si="1"/>
        <v>0.81250000000000022</v>
      </c>
      <c r="AB23" s="246">
        <f t="shared" si="2"/>
        <v>1.0208333333333335</v>
      </c>
      <c r="AC23" s="245">
        <f t="shared" si="3"/>
        <v>1.3958333333333335</v>
      </c>
    </row>
    <row r="24" spans="1:34" s="225" customFormat="1" ht="15" customHeight="1" thickBot="1">
      <c r="A24" s="244" t="s">
        <v>80</v>
      </c>
      <c r="B24" s="227"/>
      <c r="C24" s="228"/>
      <c r="D24" s="387"/>
      <c r="E24" s="395"/>
      <c r="F24" s="384"/>
      <c r="G24" s="371"/>
      <c r="H24" s="362"/>
      <c r="I24" s="384"/>
      <c r="J24" s="390"/>
      <c r="K24" s="378"/>
      <c r="L24" s="362"/>
      <c r="M24" s="381"/>
      <c r="N24" s="390"/>
      <c r="O24" s="371"/>
      <c r="P24" s="362"/>
      <c r="Q24" s="384"/>
      <c r="R24" s="390"/>
      <c r="S24" s="378"/>
      <c r="T24" s="430"/>
      <c r="U24" s="431"/>
      <c r="V24" s="432"/>
      <c r="W24" s="226"/>
      <c r="X24" s="227"/>
      <c r="Y24" s="228"/>
      <c r="Z24" s="238">
        <f t="shared" si="0"/>
        <v>0.70833333333333359</v>
      </c>
      <c r="AA24" s="239">
        <f t="shared" si="1"/>
        <v>0.83333333333333359</v>
      </c>
      <c r="AB24" s="246">
        <f t="shared" si="2"/>
        <v>1.041666666666667</v>
      </c>
      <c r="AC24" s="245">
        <f t="shared" si="3"/>
        <v>1.416666666666667</v>
      </c>
    </row>
    <row r="25" spans="1:34" s="225" customFormat="1" ht="15" customHeight="1" thickBot="1">
      <c r="A25" s="243" t="s">
        <v>81</v>
      </c>
      <c r="B25" s="227"/>
      <c r="C25" s="228"/>
      <c r="D25" s="352" t="s">
        <v>61</v>
      </c>
      <c r="E25" s="350"/>
      <c r="F25" s="350"/>
      <c r="G25" s="351"/>
      <c r="H25" s="352" t="s">
        <v>61</v>
      </c>
      <c r="I25" s="350"/>
      <c r="J25" s="350"/>
      <c r="K25" s="351"/>
      <c r="L25" s="352" t="s">
        <v>61</v>
      </c>
      <c r="M25" s="350"/>
      <c r="N25" s="350"/>
      <c r="O25" s="351"/>
      <c r="P25" s="352" t="s">
        <v>61</v>
      </c>
      <c r="Q25" s="350"/>
      <c r="R25" s="350"/>
      <c r="S25" s="351"/>
      <c r="T25" s="430"/>
      <c r="U25" s="431"/>
      <c r="V25" s="432"/>
      <c r="W25" s="226"/>
      <c r="X25" s="227"/>
      <c r="Y25" s="228"/>
      <c r="Z25" s="238">
        <f t="shared" si="0"/>
        <v>0.72916666666666696</v>
      </c>
      <c r="AA25" s="239">
        <f t="shared" si="1"/>
        <v>0.85416666666666696</v>
      </c>
      <c r="AB25" s="246">
        <f t="shared" si="2"/>
        <v>1.0625000000000002</v>
      </c>
      <c r="AC25" s="245">
        <f t="shared" si="3"/>
        <v>1.4375000000000004</v>
      </c>
    </row>
    <row r="26" spans="1:34" s="225" customFormat="1" ht="15" customHeight="1">
      <c r="A26" s="242" t="s">
        <v>82</v>
      </c>
      <c r="B26" s="479" t="s">
        <v>83</v>
      </c>
      <c r="C26" s="480"/>
      <c r="D26" s="360" t="s">
        <v>52</v>
      </c>
      <c r="E26" s="393" t="s">
        <v>56</v>
      </c>
      <c r="F26" s="366" t="s">
        <v>65</v>
      </c>
      <c r="G26" s="369" t="s">
        <v>51</v>
      </c>
      <c r="H26" s="360" t="s">
        <v>52</v>
      </c>
      <c r="I26" s="393" t="s">
        <v>56</v>
      </c>
      <c r="J26" s="363"/>
      <c r="K26" s="369" t="s">
        <v>51</v>
      </c>
      <c r="L26" s="360" t="s">
        <v>52</v>
      </c>
      <c r="M26" s="393" t="s">
        <v>56</v>
      </c>
      <c r="N26" s="366" t="s">
        <v>65</v>
      </c>
      <c r="O26" s="369" t="s">
        <v>51</v>
      </c>
      <c r="P26" s="436" t="s">
        <v>92</v>
      </c>
      <c r="Q26" s="437"/>
      <c r="R26" s="437"/>
      <c r="S26" s="438"/>
      <c r="T26" s="430"/>
      <c r="U26" s="431"/>
      <c r="V26" s="432"/>
      <c r="W26" s="226"/>
      <c r="X26" s="227"/>
      <c r="Y26" s="228"/>
      <c r="Z26" s="238">
        <f t="shared" si="0"/>
        <v>0.75000000000000033</v>
      </c>
      <c r="AA26" s="239">
        <f t="shared" si="1"/>
        <v>0.87500000000000033</v>
      </c>
      <c r="AB26" s="246">
        <f t="shared" si="2"/>
        <v>1.0833333333333337</v>
      </c>
      <c r="AC26" s="245">
        <f t="shared" si="3"/>
        <v>1.4583333333333337</v>
      </c>
    </row>
    <row r="27" spans="1:34" s="225" customFormat="1" ht="15" customHeight="1">
      <c r="A27" s="244" t="s">
        <v>84</v>
      </c>
      <c r="B27" s="481"/>
      <c r="C27" s="482"/>
      <c r="D27" s="361"/>
      <c r="E27" s="394"/>
      <c r="F27" s="367"/>
      <c r="G27" s="370"/>
      <c r="H27" s="361"/>
      <c r="I27" s="394"/>
      <c r="J27" s="364"/>
      <c r="K27" s="370"/>
      <c r="L27" s="361"/>
      <c r="M27" s="394"/>
      <c r="N27" s="367"/>
      <c r="O27" s="370"/>
      <c r="P27" s="421"/>
      <c r="Q27" s="422"/>
      <c r="R27" s="422"/>
      <c r="S27" s="423"/>
      <c r="T27" s="430"/>
      <c r="U27" s="431"/>
      <c r="V27" s="432"/>
      <c r="W27" s="226"/>
      <c r="X27" s="227"/>
      <c r="Y27" s="228"/>
      <c r="Z27" s="238">
        <f t="shared" si="0"/>
        <v>0.7708333333333337</v>
      </c>
      <c r="AA27" s="239">
        <f t="shared" si="1"/>
        <v>0.8958333333333337</v>
      </c>
      <c r="AB27" s="246">
        <f t="shared" si="2"/>
        <v>1.104166666666667</v>
      </c>
      <c r="AC27" s="245">
        <f t="shared" si="3"/>
        <v>1.479166666666667</v>
      </c>
    </row>
    <row r="28" spans="1:34" s="225" customFormat="1" ht="15" customHeight="1" thickBot="1">
      <c r="A28" s="244" t="s">
        <v>85</v>
      </c>
      <c r="B28" s="483"/>
      <c r="C28" s="484"/>
      <c r="D28" s="361"/>
      <c r="E28" s="394"/>
      <c r="F28" s="367"/>
      <c r="G28" s="370"/>
      <c r="H28" s="361"/>
      <c r="I28" s="394"/>
      <c r="J28" s="364"/>
      <c r="K28" s="370"/>
      <c r="L28" s="361"/>
      <c r="M28" s="394"/>
      <c r="N28" s="367"/>
      <c r="O28" s="370"/>
      <c r="P28" s="421"/>
      <c r="Q28" s="422"/>
      <c r="R28" s="422"/>
      <c r="S28" s="423"/>
      <c r="T28" s="430"/>
      <c r="U28" s="431"/>
      <c r="V28" s="432"/>
      <c r="W28" s="226"/>
      <c r="X28" s="227"/>
      <c r="Y28" s="228"/>
      <c r="Z28" s="238">
        <f t="shared" si="0"/>
        <v>0.79166666666666707</v>
      </c>
      <c r="AA28" s="239">
        <f t="shared" si="1"/>
        <v>0.91666666666666707</v>
      </c>
      <c r="AB28" s="246">
        <f t="shared" si="2"/>
        <v>1.1250000000000004</v>
      </c>
      <c r="AC28" s="245">
        <f t="shared" si="3"/>
        <v>1.5000000000000004</v>
      </c>
    </row>
    <row r="29" spans="1:34" s="225" customFormat="1" ht="15" customHeight="1" thickBot="1">
      <c r="A29" s="244" t="s">
        <v>86</v>
      </c>
      <c r="B29" s="372" t="s">
        <v>87</v>
      </c>
      <c r="C29" s="373"/>
      <c r="D29" s="362"/>
      <c r="E29" s="395"/>
      <c r="F29" s="368"/>
      <c r="G29" s="371"/>
      <c r="H29" s="362"/>
      <c r="I29" s="395"/>
      <c r="J29" s="365"/>
      <c r="K29" s="371"/>
      <c r="L29" s="362"/>
      <c r="M29" s="395"/>
      <c r="N29" s="368"/>
      <c r="O29" s="371"/>
      <c r="P29" s="424"/>
      <c r="Q29" s="425"/>
      <c r="R29" s="425"/>
      <c r="S29" s="426"/>
      <c r="T29" s="433"/>
      <c r="U29" s="434"/>
      <c r="V29" s="435"/>
      <c r="W29" s="226"/>
      <c r="X29" s="227"/>
      <c r="Y29" s="228"/>
      <c r="Z29" s="238">
        <f t="shared" si="0"/>
        <v>0.81250000000000044</v>
      </c>
      <c r="AA29" s="239">
        <f t="shared" si="1"/>
        <v>0.93750000000000044</v>
      </c>
      <c r="AB29" s="246">
        <f t="shared" si="2"/>
        <v>1.1458333333333337</v>
      </c>
      <c r="AC29" s="245">
        <f t="shared" si="3"/>
        <v>1.5208333333333339</v>
      </c>
    </row>
    <row r="30" spans="1:34" s="225" customFormat="1" ht="15" customHeight="1" thickBot="1">
      <c r="A30" s="247" t="s">
        <v>88</v>
      </c>
      <c r="B30" s="374"/>
      <c r="C30" s="375"/>
      <c r="D30" s="352" t="s">
        <v>61</v>
      </c>
      <c r="E30" s="350"/>
      <c r="F30" s="350"/>
      <c r="G30" s="351"/>
      <c r="H30" s="485" t="s">
        <v>89</v>
      </c>
      <c r="I30" s="486"/>
      <c r="J30" s="486"/>
      <c r="K30" s="487"/>
      <c r="L30" s="352" t="s">
        <v>61</v>
      </c>
      <c r="M30" s="350"/>
      <c r="N30" s="350"/>
      <c r="O30" s="351"/>
      <c r="P30" s="352" t="s">
        <v>61</v>
      </c>
      <c r="Q30" s="350"/>
      <c r="R30" s="350"/>
      <c r="S30" s="351"/>
      <c r="T30" s="226"/>
      <c r="U30" s="227"/>
      <c r="V30" s="228"/>
      <c r="W30" s="226"/>
      <c r="X30" s="227"/>
      <c r="Y30" s="228"/>
      <c r="Z30" s="238">
        <f t="shared" si="0"/>
        <v>0.83333333333333381</v>
      </c>
      <c r="AA30" s="239">
        <f t="shared" si="1"/>
        <v>0.95833333333333381</v>
      </c>
      <c r="AB30" s="246">
        <f t="shared" si="2"/>
        <v>1.1666666666666672</v>
      </c>
      <c r="AC30" s="245">
        <f t="shared" si="3"/>
        <v>1.5416666666666672</v>
      </c>
    </row>
    <row r="31" spans="1:34" s="225" customFormat="1" ht="15" customHeight="1" thickBot="1">
      <c r="A31" s="237" t="s">
        <v>90</v>
      </c>
      <c r="B31" s="344" t="s">
        <v>91</v>
      </c>
      <c r="C31" s="345"/>
      <c r="D31" s="396" t="s">
        <v>91</v>
      </c>
      <c r="E31" s="397"/>
      <c r="F31" s="397"/>
      <c r="G31" s="398"/>
      <c r="H31" s="488"/>
      <c r="I31" s="489"/>
      <c r="J31" s="489"/>
      <c r="K31" s="490"/>
      <c r="L31" s="405" t="s">
        <v>228</v>
      </c>
      <c r="M31" s="406"/>
      <c r="N31" s="406"/>
      <c r="O31" s="407"/>
      <c r="P31" s="396" t="s">
        <v>91</v>
      </c>
      <c r="Q31" s="397"/>
      <c r="R31" s="397"/>
      <c r="S31" s="398"/>
      <c r="T31" s="226"/>
      <c r="U31" s="227"/>
      <c r="V31" s="228"/>
      <c r="W31" s="226"/>
      <c r="X31" s="227"/>
      <c r="Y31" s="228"/>
      <c r="Z31" s="238">
        <f t="shared" si="0"/>
        <v>0.85416666666666718</v>
      </c>
      <c r="AA31" s="239">
        <f t="shared" si="1"/>
        <v>0.97916666666666718</v>
      </c>
      <c r="AB31" s="246">
        <f t="shared" si="2"/>
        <v>1.1875000000000004</v>
      </c>
      <c r="AC31" s="245">
        <f t="shared" si="3"/>
        <v>1.5625000000000004</v>
      </c>
    </row>
    <row r="32" spans="1:34" s="225" customFormat="1" ht="15" customHeight="1">
      <c r="A32" s="237" t="s">
        <v>93</v>
      </c>
      <c r="B32" s="391"/>
      <c r="C32" s="392"/>
      <c r="D32" s="399"/>
      <c r="E32" s="400"/>
      <c r="F32" s="400"/>
      <c r="G32" s="401"/>
      <c r="H32" s="439" t="s">
        <v>91</v>
      </c>
      <c r="I32" s="440"/>
      <c r="J32" s="440"/>
      <c r="K32" s="441"/>
      <c r="L32" s="408"/>
      <c r="M32" s="409"/>
      <c r="N32" s="409"/>
      <c r="O32" s="410"/>
      <c r="P32" s="399"/>
      <c r="Q32" s="400"/>
      <c r="R32" s="400"/>
      <c r="S32" s="401"/>
      <c r="T32" s="226"/>
      <c r="U32" s="227"/>
      <c r="V32" s="228"/>
      <c r="W32" s="226"/>
      <c r="X32" s="227"/>
      <c r="Y32" s="228"/>
      <c r="Z32" s="238">
        <f t="shared" si="0"/>
        <v>0.87500000000000056</v>
      </c>
      <c r="AA32" s="246">
        <f t="shared" si="1"/>
        <v>1.0000000000000004</v>
      </c>
      <c r="AB32" s="246">
        <f t="shared" si="2"/>
        <v>1.2083333333333339</v>
      </c>
      <c r="AC32" s="245">
        <f t="shared" si="3"/>
        <v>1.5833333333333339</v>
      </c>
    </row>
    <row r="33" spans="1:29" s="225" customFormat="1" ht="15" customHeight="1">
      <c r="A33" s="237" t="s">
        <v>94</v>
      </c>
      <c r="B33" s="391"/>
      <c r="C33" s="392"/>
      <c r="D33" s="399"/>
      <c r="E33" s="400"/>
      <c r="F33" s="400"/>
      <c r="G33" s="401"/>
      <c r="H33" s="442"/>
      <c r="I33" s="443"/>
      <c r="J33" s="443"/>
      <c r="K33" s="444"/>
      <c r="L33" s="408"/>
      <c r="M33" s="409"/>
      <c r="N33" s="409"/>
      <c r="O33" s="410"/>
      <c r="P33" s="399"/>
      <c r="Q33" s="400"/>
      <c r="R33" s="400"/>
      <c r="S33" s="401"/>
      <c r="T33" s="226"/>
      <c r="U33" s="227"/>
      <c r="V33" s="228"/>
      <c r="W33" s="226"/>
      <c r="X33" s="227"/>
      <c r="Y33" s="228"/>
      <c r="Z33" s="238">
        <f t="shared" si="0"/>
        <v>0.89583333333333393</v>
      </c>
      <c r="AA33" s="246">
        <f t="shared" si="1"/>
        <v>1.0208333333333339</v>
      </c>
      <c r="AB33" s="246">
        <f t="shared" si="2"/>
        <v>1.2291666666666672</v>
      </c>
      <c r="AC33" s="245">
        <f t="shared" si="3"/>
        <v>1.6041666666666674</v>
      </c>
    </row>
    <row r="34" spans="1:29" s="225" customFormat="1" ht="15" customHeight="1" thickBot="1">
      <c r="A34" s="237" t="s">
        <v>95</v>
      </c>
      <c r="B34" s="391"/>
      <c r="C34" s="392"/>
      <c r="D34" s="399"/>
      <c r="E34" s="400"/>
      <c r="F34" s="400"/>
      <c r="G34" s="401"/>
      <c r="H34" s="442"/>
      <c r="I34" s="443"/>
      <c r="J34" s="443"/>
      <c r="K34" s="444"/>
      <c r="L34" s="411"/>
      <c r="M34" s="412"/>
      <c r="N34" s="412"/>
      <c r="O34" s="413"/>
      <c r="P34" s="399"/>
      <c r="Q34" s="400"/>
      <c r="R34" s="400"/>
      <c r="S34" s="401"/>
      <c r="T34" s="226"/>
      <c r="U34" s="227"/>
      <c r="V34" s="228"/>
      <c r="W34" s="226"/>
      <c r="X34" s="227"/>
      <c r="Y34" s="228"/>
      <c r="Z34" s="238">
        <f t="shared" si="0"/>
        <v>0.9166666666666673</v>
      </c>
      <c r="AA34" s="246">
        <f t="shared" si="1"/>
        <v>1.0416666666666674</v>
      </c>
      <c r="AB34" s="246">
        <f t="shared" si="2"/>
        <v>1.2500000000000007</v>
      </c>
      <c r="AC34" s="245">
        <f t="shared" si="3"/>
        <v>1.6250000000000007</v>
      </c>
    </row>
    <row r="35" spans="1:29" s="225" customFormat="1" ht="15" customHeight="1">
      <c r="A35" s="248" t="s">
        <v>96</v>
      </c>
      <c r="B35" s="391"/>
      <c r="C35" s="392"/>
      <c r="D35" s="399"/>
      <c r="E35" s="400"/>
      <c r="F35" s="400"/>
      <c r="G35" s="401"/>
      <c r="H35" s="442"/>
      <c r="I35" s="443"/>
      <c r="J35" s="443"/>
      <c r="K35" s="444"/>
      <c r="L35" s="414" t="s">
        <v>91</v>
      </c>
      <c r="M35" s="391"/>
      <c r="N35" s="391"/>
      <c r="O35" s="392"/>
      <c r="P35" s="399"/>
      <c r="Q35" s="400"/>
      <c r="R35" s="400"/>
      <c r="S35" s="401"/>
      <c r="T35" s="226"/>
      <c r="U35" s="227"/>
      <c r="V35" s="228"/>
      <c r="W35" s="226"/>
      <c r="X35" s="227"/>
      <c r="Y35" s="228"/>
      <c r="Z35" s="238">
        <f t="shared" si="0"/>
        <v>0.93750000000000067</v>
      </c>
      <c r="AA35" s="246">
        <f t="shared" si="1"/>
        <v>1.0625000000000007</v>
      </c>
      <c r="AB35" s="246">
        <f t="shared" si="2"/>
        <v>1.2708333333333339</v>
      </c>
      <c r="AC35" s="245">
        <f t="shared" si="3"/>
        <v>1.6458333333333339</v>
      </c>
    </row>
    <row r="36" spans="1:29" s="225" customFormat="1" ht="15" customHeight="1">
      <c r="A36" s="248" t="s">
        <v>97</v>
      </c>
      <c r="B36" s="391"/>
      <c r="C36" s="392"/>
      <c r="D36" s="399"/>
      <c r="E36" s="400"/>
      <c r="F36" s="400"/>
      <c r="G36" s="401"/>
      <c r="H36" s="442"/>
      <c r="I36" s="443"/>
      <c r="J36" s="443"/>
      <c r="K36" s="444"/>
      <c r="L36" s="414"/>
      <c r="M36" s="391"/>
      <c r="N36" s="391"/>
      <c r="O36" s="392"/>
      <c r="P36" s="399"/>
      <c r="Q36" s="400"/>
      <c r="R36" s="400"/>
      <c r="S36" s="401"/>
      <c r="T36" s="226"/>
      <c r="U36" s="227"/>
      <c r="V36" s="228"/>
      <c r="W36" s="226"/>
      <c r="X36" s="227"/>
      <c r="Y36" s="228"/>
      <c r="Z36" s="238">
        <f t="shared" si="0"/>
        <v>0.95833333333333404</v>
      </c>
      <c r="AA36" s="246">
        <f t="shared" si="1"/>
        <v>1.0833333333333339</v>
      </c>
      <c r="AB36" s="240">
        <f t="shared" si="2"/>
        <v>1.2916666666666674</v>
      </c>
      <c r="AC36" s="245">
        <f t="shared" si="3"/>
        <v>1.6666666666666674</v>
      </c>
    </row>
    <row r="37" spans="1:29" s="225" customFormat="1" ht="15" customHeight="1">
      <c r="A37" s="249" t="s">
        <v>98</v>
      </c>
      <c r="B37" s="391"/>
      <c r="C37" s="392"/>
      <c r="D37" s="399"/>
      <c r="E37" s="400"/>
      <c r="F37" s="400"/>
      <c r="G37" s="401"/>
      <c r="H37" s="442"/>
      <c r="I37" s="443"/>
      <c r="J37" s="443"/>
      <c r="K37" s="444"/>
      <c r="L37" s="414"/>
      <c r="M37" s="391"/>
      <c r="N37" s="391"/>
      <c r="O37" s="392"/>
      <c r="P37" s="399"/>
      <c r="Q37" s="400"/>
      <c r="R37" s="400"/>
      <c r="S37" s="401"/>
      <c r="T37" s="226"/>
      <c r="U37" s="227"/>
      <c r="V37" s="228"/>
      <c r="W37" s="226"/>
      <c r="X37" s="227"/>
      <c r="Y37" s="228"/>
      <c r="Z37" s="238">
        <f t="shared" si="0"/>
        <v>0.97916666666666741</v>
      </c>
      <c r="AA37" s="246">
        <f t="shared" si="1"/>
        <v>1.1041666666666674</v>
      </c>
      <c r="AB37" s="240">
        <f t="shared" si="2"/>
        <v>1.3125000000000007</v>
      </c>
      <c r="AC37" s="245">
        <f t="shared" si="3"/>
        <v>1.6875000000000009</v>
      </c>
    </row>
    <row r="38" spans="1:29" s="225" customFormat="1" ht="15" customHeight="1">
      <c r="A38" s="249" t="s">
        <v>99</v>
      </c>
      <c r="B38" s="391"/>
      <c r="C38" s="392"/>
      <c r="D38" s="399"/>
      <c r="E38" s="400"/>
      <c r="F38" s="400"/>
      <c r="G38" s="401"/>
      <c r="H38" s="442"/>
      <c r="I38" s="443"/>
      <c r="J38" s="443"/>
      <c r="K38" s="444"/>
      <c r="L38" s="414"/>
      <c r="M38" s="391"/>
      <c r="N38" s="391"/>
      <c r="O38" s="392"/>
      <c r="P38" s="399"/>
      <c r="Q38" s="400"/>
      <c r="R38" s="400"/>
      <c r="S38" s="401"/>
      <c r="T38" s="226"/>
      <c r="U38" s="227"/>
      <c r="V38" s="228"/>
      <c r="W38" s="226"/>
      <c r="X38" s="227"/>
      <c r="Y38" s="228"/>
      <c r="Z38" s="250">
        <f t="shared" si="0"/>
        <v>1.0000000000000007</v>
      </c>
      <c r="AA38" s="246">
        <f t="shared" si="1"/>
        <v>1.1250000000000007</v>
      </c>
      <c r="AB38" s="240">
        <f t="shared" si="2"/>
        <v>1.3333333333333339</v>
      </c>
      <c r="AC38" s="245">
        <f t="shared" si="3"/>
        <v>1.7083333333333339</v>
      </c>
    </row>
    <row r="39" spans="1:29" s="225" customFormat="1" ht="15" customHeight="1" thickBot="1">
      <c r="A39" s="251" t="s">
        <v>100</v>
      </c>
      <c r="B39" s="346"/>
      <c r="C39" s="347"/>
      <c r="D39" s="402"/>
      <c r="E39" s="403"/>
      <c r="F39" s="403"/>
      <c r="G39" s="404"/>
      <c r="H39" s="445"/>
      <c r="I39" s="446"/>
      <c r="J39" s="446"/>
      <c r="K39" s="447"/>
      <c r="L39" s="349"/>
      <c r="M39" s="346"/>
      <c r="N39" s="346"/>
      <c r="O39" s="347"/>
      <c r="P39" s="402"/>
      <c r="Q39" s="403"/>
      <c r="R39" s="403"/>
      <c r="S39" s="404"/>
      <c r="T39" s="252"/>
      <c r="U39" s="253"/>
      <c r="V39" s="254"/>
      <c r="W39" s="252"/>
      <c r="X39" s="253"/>
      <c r="Y39" s="254"/>
      <c r="Z39" s="255">
        <f t="shared" si="0"/>
        <v>1.0208333333333339</v>
      </c>
      <c r="AA39" s="256">
        <f t="shared" si="1"/>
        <v>1.1458333333333339</v>
      </c>
      <c r="AB39" s="257">
        <f t="shared" si="2"/>
        <v>1.3541666666666672</v>
      </c>
      <c r="AC39" s="258">
        <f t="shared" si="3"/>
        <v>1.7291666666666674</v>
      </c>
    </row>
    <row r="40" spans="1:29" s="121" customFormat="1" ht="15" customHeight="1" thickBot="1">
      <c r="A40" s="491" t="s">
        <v>101</v>
      </c>
      <c r="B40" s="492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  <c r="W40" s="492"/>
      <c r="X40" s="492"/>
      <c r="Y40" s="493"/>
    </row>
    <row r="41" spans="1:29" s="121" customFormat="1" ht="13">
      <c r="A41" s="259" t="s">
        <v>102</v>
      </c>
      <c r="B41" s="260" t="s">
        <v>103</v>
      </c>
      <c r="C41" s="261"/>
      <c r="D41" s="262"/>
      <c r="E41" s="262"/>
      <c r="F41" s="262"/>
      <c r="G41" s="262"/>
      <c r="H41" s="262"/>
      <c r="I41" s="263"/>
      <c r="J41" s="264"/>
      <c r="K41" s="264"/>
      <c r="L41" s="265" t="s">
        <v>104</v>
      </c>
      <c r="M41" s="260" t="s">
        <v>105</v>
      </c>
      <c r="N41" s="266"/>
      <c r="O41" s="266"/>
      <c r="P41" s="267"/>
      <c r="Q41" s="267"/>
      <c r="R41" s="267"/>
      <c r="S41" s="267"/>
      <c r="T41" s="268"/>
      <c r="U41" s="269"/>
      <c r="V41" s="264"/>
      <c r="W41" s="264"/>
      <c r="X41" s="269"/>
      <c r="Y41" s="270"/>
    </row>
    <row r="42" spans="1:29" s="121" customFormat="1" ht="13">
      <c r="A42" s="259" t="s">
        <v>106</v>
      </c>
      <c r="B42" s="271" t="s">
        <v>107</v>
      </c>
      <c r="C42" s="272"/>
      <c r="D42" s="273"/>
      <c r="E42" s="273"/>
      <c r="F42" s="273"/>
      <c r="G42" s="273"/>
      <c r="H42" s="273"/>
      <c r="I42" s="274"/>
      <c r="J42" s="264"/>
      <c r="K42" s="264"/>
      <c r="L42" s="265" t="s">
        <v>108</v>
      </c>
      <c r="M42" s="271" t="s">
        <v>109</v>
      </c>
      <c r="N42" s="275"/>
      <c r="O42" s="275"/>
      <c r="P42" s="276"/>
      <c r="Q42" s="276"/>
      <c r="R42" s="276"/>
      <c r="S42" s="276"/>
      <c r="T42" s="277"/>
      <c r="U42" s="269"/>
      <c r="V42" s="264"/>
      <c r="W42" s="264"/>
      <c r="X42" s="269"/>
      <c r="Y42" s="270"/>
    </row>
    <row r="43" spans="1:29" s="121" customFormat="1" ht="13">
      <c r="A43" s="259" t="s">
        <v>110</v>
      </c>
      <c r="B43" s="271" t="s">
        <v>111</v>
      </c>
      <c r="C43" s="278"/>
      <c r="D43" s="279"/>
      <c r="E43" s="279"/>
      <c r="F43" s="279"/>
      <c r="G43" s="279"/>
      <c r="H43" s="279"/>
      <c r="I43" s="280"/>
      <c r="J43" s="264"/>
      <c r="K43" s="264"/>
      <c r="L43" s="265" t="s">
        <v>112</v>
      </c>
      <c r="M43" s="271" t="s">
        <v>113</v>
      </c>
      <c r="N43" s="281"/>
      <c r="O43" s="281"/>
      <c r="P43" s="282"/>
      <c r="Q43" s="282"/>
      <c r="R43" s="282"/>
      <c r="S43" s="282"/>
      <c r="T43" s="277"/>
      <c r="U43" s="269"/>
      <c r="V43" s="264"/>
      <c r="W43" s="264"/>
      <c r="X43" s="269"/>
      <c r="Y43" s="270"/>
      <c r="Z43"/>
      <c r="AA43"/>
      <c r="AB43"/>
      <c r="AC43"/>
    </row>
    <row r="44" spans="1:29" s="121" customFormat="1" ht="13">
      <c r="A44" s="259" t="s">
        <v>76</v>
      </c>
      <c r="B44" s="271" t="s">
        <v>114</v>
      </c>
      <c r="C44" s="283"/>
      <c r="D44" s="284"/>
      <c r="E44" s="279"/>
      <c r="F44" s="279"/>
      <c r="G44" s="279"/>
      <c r="H44" s="279"/>
      <c r="I44" s="280"/>
      <c r="J44" s="264"/>
      <c r="K44" s="264"/>
      <c r="L44" s="265" t="s">
        <v>115</v>
      </c>
      <c r="M44" s="271" t="s">
        <v>116</v>
      </c>
      <c r="N44" s="285"/>
      <c r="O44" s="285"/>
      <c r="P44" s="286"/>
      <c r="Q44" s="286"/>
      <c r="R44" s="286"/>
      <c r="S44" s="286"/>
      <c r="T44" s="287"/>
      <c r="U44" s="269"/>
      <c r="V44" s="264"/>
      <c r="W44" s="264"/>
      <c r="X44" s="269"/>
      <c r="Y44" s="270"/>
      <c r="Z44"/>
      <c r="AA44"/>
      <c r="AB44"/>
      <c r="AC44"/>
    </row>
    <row r="45" spans="1:29" s="121" customFormat="1" ht="13">
      <c r="A45" s="259" t="s">
        <v>117</v>
      </c>
      <c r="B45" s="271" t="s">
        <v>118</v>
      </c>
      <c r="C45" s="278"/>
      <c r="D45" s="279"/>
      <c r="E45" s="279"/>
      <c r="F45" s="286"/>
      <c r="G45" s="279"/>
      <c r="H45" s="279"/>
      <c r="I45" s="280"/>
      <c r="J45" s="264"/>
      <c r="K45" s="264"/>
      <c r="L45" s="265" t="s">
        <v>119</v>
      </c>
      <c r="M45" s="271" t="s">
        <v>120</v>
      </c>
      <c r="N45" s="283"/>
      <c r="O45" s="283"/>
      <c r="P45" s="284"/>
      <c r="Q45" s="284"/>
      <c r="R45" s="284"/>
      <c r="S45" s="286"/>
      <c r="T45" s="287"/>
      <c r="U45" s="269"/>
      <c r="V45" s="264"/>
      <c r="W45" s="264"/>
      <c r="X45" s="269"/>
      <c r="Y45" s="270"/>
      <c r="Z45"/>
      <c r="AA45"/>
      <c r="AB45"/>
      <c r="AC45"/>
    </row>
    <row r="46" spans="1:29" s="121" customFormat="1" ht="13">
      <c r="A46" s="259" t="s">
        <v>121</v>
      </c>
      <c r="B46" s="271" t="s">
        <v>122</v>
      </c>
      <c r="C46" s="272"/>
      <c r="D46" s="288"/>
      <c r="E46" s="286"/>
      <c r="F46" s="286"/>
      <c r="G46" s="286"/>
      <c r="H46" s="286"/>
      <c r="I46" s="287"/>
      <c r="J46" s="264"/>
      <c r="K46" s="264"/>
      <c r="L46" s="265" t="s">
        <v>123</v>
      </c>
      <c r="M46" s="271" t="s">
        <v>124</v>
      </c>
      <c r="N46" s="285"/>
      <c r="O46" s="285"/>
      <c r="P46" s="286"/>
      <c r="Q46" s="289"/>
      <c r="R46" s="289"/>
      <c r="S46" s="289"/>
      <c r="T46" s="287"/>
      <c r="U46" s="269"/>
      <c r="V46" s="264"/>
      <c r="W46" s="264"/>
      <c r="X46" s="269"/>
      <c r="Y46" s="270"/>
      <c r="Z46"/>
      <c r="AA46"/>
      <c r="AB46"/>
      <c r="AC46"/>
    </row>
    <row r="47" spans="1:29" s="121" customFormat="1" ht="13">
      <c r="A47" s="259" t="s">
        <v>125</v>
      </c>
      <c r="B47" s="271" t="s">
        <v>126</v>
      </c>
      <c r="C47" s="272"/>
      <c r="D47" s="286"/>
      <c r="E47" s="284"/>
      <c r="F47" s="286"/>
      <c r="G47" s="286"/>
      <c r="H47" s="286"/>
      <c r="I47" s="287"/>
      <c r="J47" s="264"/>
      <c r="K47" s="264"/>
      <c r="L47" s="265"/>
      <c r="M47" s="271"/>
      <c r="N47" s="285"/>
      <c r="O47" s="285"/>
      <c r="P47" s="289"/>
      <c r="Q47" s="284"/>
      <c r="R47" s="284"/>
      <c r="S47" s="284"/>
      <c r="T47" s="290"/>
      <c r="U47" s="269"/>
      <c r="V47" s="264"/>
      <c r="W47" s="264"/>
      <c r="X47" s="269"/>
      <c r="Y47" s="270"/>
      <c r="Z47"/>
      <c r="AA47"/>
      <c r="AB47"/>
      <c r="AC47"/>
    </row>
    <row r="48" spans="1:29" s="121" customFormat="1" ht="13">
      <c r="A48" s="259" t="s">
        <v>127</v>
      </c>
      <c r="B48" s="271" t="s">
        <v>128</v>
      </c>
      <c r="C48" s="272"/>
      <c r="D48" s="289"/>
      <c r="E48" s="286"/>
      <c r="F48" s="284"/>
      <c r="G48" s="289"/>
      <c r="H48" s="286"/>
      <c r="I48" s="287"/>
      <c r="J48" s="264"/>
      <c r="K48" s="264"/>
      <c r="L48" s="265"/>
      <c r="M48" s="271"/>
      <c r="N48" s="285"/>
      <c r="O48" s="285"/>
      <c r="P48" s="289"/>
      <c r="Q48" s="284"/>
      <c r="R48" s="284"/>
      <c r="S48" s="284"/>
      <c r="T48" s="290"/>
      <c r="U48" s="269"/>
      <c r="V48" s="264"/>
      <c r="W48" s="264"/>
      <c r="X48" s="269"/>
      <c r="Y48" s="270"/>
      <c r="Z48"/>
      <c r="AA48"/>
      <c r="AB48"/>
      <c r="AC48"/>
    </row>
    <row r="49" spans="1:32" s="121" customFormat="1" ht="13">
      <c r="A49" s="259" t="s">
        <v>129</v>
      </c>
      <c r="B49" s="271" t="s">
        <v>130</v>
      </c>
      <c r="C49" s="272"/>
      <c r="D49" s="284"/>
      <c r="E49" s="284"/>
      <c r="F49" s="289"/>
      <c r="G49" s="289"/>
      <c r="H49" s="289"/>
      <c r="I49" s="291"/>
      <c r="J49" s="264"/>
      <c r="K49" s="264"/>
      <c r="L49" s="265"/>
      <c r="M49" s="271"/>
      <c r="N49" s="292"/>
      <c r="O49" s="292"/>
      <c r="P49" s="284"/>
      <c r="Q49" s="284"/>
      <c r="R49" s="284"/>
      <c r="S49" s="284"/>
      <c r="T49" s="290"/>
      <c r="U49" s="269"/>
      <c r="V49" s="264"/>
      <c r="W49" s="264"/>
      <c r="X49" s="269"/>
      <c r="Y49" s="270"/>
      <c r="Z49"/>
      <c r="AA49"/>
      <c r="AB49"/>
      <c r="AC49"/>
    </row>
    <row r="50" spans="1:32" s="121" customFormat="1" ht="13">
      <c r="A50" s="259" t="s">
        <v>198</v>
      </c>
      <c r="B50" s="271" t="s">
        <v>199</v>
      </c>
      <c r="C50" s="278"/>
      <c r="D50" s="284"/>
      <c r="E50" s="284"/>
      <c r="F50" s="284"/>
      <c r="G50" s="289"/>
      <c r="H50" s="289"/>
      <c r="I50" s="291"/>
      <c r="J50" s="264"/>
      <c r="K50" s="264"/>
      <c r="L50" s="265"/>
      <c r="M50" s="271"/>
      <c r="N50" s="293"/>
      <c r="O50" s="293"/>
      <c r="P50" s="284"/>
      <c r="Q50" s="284"/>
      <c r="R50" s="284"/>
      <c r="S50" s="284"/>
      <c r="T50" s="290"/>
      <c r="U50" s="269"/>
      <c r="V50" s="264"/>
      <c r="W50" s="264"/>
      <c r="X50" s="269"/>
      <c r="Y50" s="270"/>
      <c r="Z50"/>
      <c r="AA50"/>
      <c r="AB50"/>
      <c r="AC50"/>
    </row>
    <row r="51" spans="1:32" s="121" customFormat="1" ht="13">
      <c r="A51" s="259"/>
      <c r="B51" s="271"/>
      <c r="C51" s="278"/>
      <c r="D51" s="284"/>
      <c r="E51" s="284"/>
      <c r="F51" s="284"/>
      <c r="G51" s="284"/>
      <c r="H51" s="289"/>
      <c r="I51" s="291"/>
      <c r="J51" s="264"/>
      <c r="K51" s="264"/>
      <c r="L51" s="265"/>
      <c r="M51" s="271"/>
      <c r="N51" s="283"/>
      <c r="O51" s="283"/>
      <c r="P51" s="284"/>
      <c r="Q51" s="284"/>
      <c r="R51" s="284"/>
      <c r="S51" s="284"/>
      <c r="T51" s="290"/>
      <c r="U51" s="269"/>
      <c r="V51" s="264"/>
      <c r="W51" s="264"/>
      <c r="X51" s="269"/>
      <c r="Y51" s="270"/>
      <c r="Z51"/>
      <c r="AA51"/>
      <c r="AB51"/>
      <c r="AC51"/>
    </row>
    <row r="52" spans="1:32" s="121" customFormat="1" ht="13.75" thickBot="1">
      <c r="A52" s="494"/>
      <c r="B52" s="294"/>
      <c r="C52" s="295"/>
      <c r="D52" s="296"/>
      <c r="E52" s="296"/>
      <c r="F52" s="296"/>
      <c r="G52" s="296"/>
      <c r="H52" s="296"/>
      <c r="I52" s="297"/>
      <c r="J52" s="264"/>
      <c r="K52" s="264"/>
      <c r="L52" s="495"/>
      <c r="M52" s="298"/>
      <c r="N52" s="299"/>
      <c r="O52" s="299"/>
      <c r="P52" s="300"/>
      <c r="Q52" s="300"/>
      <c r="R52" s="300"/>
      <c r="S52" s="300"/>
      <c r="T52" s="301"/>
      <c r="U52" s="269"/>
      <c r="V52" s="264"/>
      <c r="W52" s="264"/>
      <c r="X52" s="269"/>
      <c r="Y52" s="270"/>
      <c r="Z52"/>
      <c r="AA52"/>
      <c r="AB52"/>
      <c r="AC52"/>
    </row>
    <row r="53" spans="1:32" s="121" customFormat="1" ht="12.25" customHeight="1" thickBot="1">
      <c r="A53" s="496"/>
      <c r="B53" s="497"/>
      <c r="C53" s="497"/>
      <c r="D53" s="497"/>
      <c r="E53" s="497"/>
      <c r="F53" s="497"/>
      <c r="G53" s="497"/>
      <c r="H53" s="497"/>
      <c r="I53" s="497"/>
      <c r="J53" s="497"/>
      <c r="K53" s="497"/>
      <c r="L53" s="498"/>
      <c r="M53" s="498"/>
      <c r="N53" s="498"/>
      <c r="O53" s="498"/>
      <c r="P53" s="498"/>
      <c r="Q53" s="498"/>
      <c r="R53" s="498"/>
      <c r="S53" s="498"/>
      <c r="T53" s="499"/>
      <c r="U53" s="499"/>
      <c r="V53" s="498"/>
      <c r="W53" s="499"/>
      <c r="X53" s="499"/>
      <c r="Y53" s="500"/>
    </row>
    <row r="54" spans="1:32" s="122" customFormat="1" ht="13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4"/>
      <c r="AA54" s="184"/>
      <c r="AB54" s="184"/>
      <c r="AC54" s="184"/>
      <c r="AD54" s="184"/>
      <c r="AE54" s="184"/>
      <c r="AF54" s="184"/>
    </row>
    <row r="55" spans="1:32" s="121" customFormat="1" ht="13"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</row>
  </sheetData>
  <mergeCells count="102">
    <mergeCell ref="T20:V29"/>
    <mergeCell ref="D21:D24"/>
    <mergeCell ref="E21:E24"/>
    <mergeCell ref="F21:F24"/>
    <mergeCell ref="D31:G39"/>
    <mergeCell ref="P14:S14"/>
    <mergeCell ref="L15:O16"/>
    <mergeCell ref="L17:O18"/>
    <mergeCell ref="O21:O24"/>
    <mergeCell ref="O26:O29"/>
    <mergeCell ref="Q15:Q18"/>
    <mergeCell ref="L14:O14"/>
    <mergeCell ref="L21:L24"/>
    <mergeCell ref="N21:N24"/>
    <mergeCell ref="P19:S20"/>
    <mergeCell ref="I26:I29"/>
    <mergeCell ref="Q21:Q24"/>
    <mergeCell ref="P26:S29"/>
    <mergeCell ref="J26:J29"/>
    <mergeCell ref="M26:M29"/>
    <mergeCell ref="H30:K31"/>
    <mergeCell ref="H32:K39"/>
    <mergeCell ref="L5:O5"/>
    <mergeCell ref="Z5:AC6"/>
    <mergeCell ref="W5:Y5"/>
    <mergeCell ref="W6:Y6"/>
    <mergeCell ref="T5:V5"/>
    <mergeCell ref="L6:O6"/>
    <mergeCell ref="S10:S13"/>
    <mergeCell ref="R10:R13"/>
    <mergeCell ref="P8:S9"/>
    <mergeCell ref="M12:M13"/>
    <mergeCell ref="N12:N13"/>
    <mergeCell ref="O12:O13"/>
    <mergeCell ref="L12:L13"/>
    <mergeCell ref="L10:O11"/>
    <mergeCell ref="L8:O9"/>
    <mergeCell ref="P10:P13"/>
    <mergeCell ref="Q10:Q13"/>
    <mergeCell ref="P6:S6"/>
    <mergeCell ref="T6:V6"/>
    <mergeCell ref="P5:S5"/>
    <mergeCell ref="B31:C39"/>
    <mergeCell ref="B26:C28"/>
    <mergeCell ref="E26:E29"/>
    <mergeCell ref="H26:H29"/>
    <mergeCell ref="D26:D29"/>
    <mergeCell ref="F26:F29"/>
    <mergeCell ref="K26:K29"/>
    <mergeCell ref="P31:S39"/>
    <mergeCell ref="P30:S30"/>
    <mergeCell ref="L31:O34"/>
    <mergeCell ref="L35:O39"/>
    <mergeCell ref="L30:O30"/>
    <mergeCell ref="L26:L29"/>
    <mergeCell ref="G26:G29"/>
    <mergeCell ref="B29:C30"/>
    <mergeCell ref="N26:N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L25:O25"/>
    <mergeCell ref="I21:I24"/>
    <mergeCell ref="J15:J18"/>
    <mergeCell ref="H15:H18"/>
    <mergeCell ref="L19:O20"/>
    <mergeCell ref="K21:K24"/>
    <mergeCell ref="H21:H24"/>
    <mergeCell ref="K15:K18"/>
    <mergeCell ref="H19:K20"/>
    <mergeCell ref="R21:R24"/>
    <mergeCell ref="P15:P18"/>
    <mergeCell ref="R15:R18"/>
    <mergeCell ref="D19:G20"/>
    <mergeCell ref="D25:G25"/>
    <mergeCell ref="J21:J24"/>
    <mergeCell ref="D8:G9"/>
    <mergeCell ref="H8:K9"/>
    <mergeCell ref="D14:G14"/>
    <mergeCell ref="D30:G30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I10:I13"/>
    <mergeCell ref="J10:J13"/>
    <mergeCell ref="K10:K13"/>
    <mergeCell ref="A5:A7"/>
    <mergeCell ref="D10:G13"/>
    <mergeCell ref="D15:G18"/>
  </mergeCells>
  <phoneticPr fontId="24"/>
  <hyperlinks>
    <hyperlink ref="B7:C7" r:id="rId1" display="Virtual Rm 1" xr:uid="{800D457F-97B0-4B81-978B-3BDB28943F38}"/>
    <hyperlink ref="G7" r:id="rId2" xr:uid="{4CD1A7E2-55F3-4423-9F49-5A2742F7A29D}"/>
    <hyperlink ref="E7" r:id="rId3" xr:uid="{14B62AE8-E4CD-402C-A42C-22382EC80D4A}"/>
    <hyperlink ref="D7" r:id="rId4" xr:uid="{FFE775BD-1DAE-49CF-9575-1764811979BD}"/>
    <hyperlink ref="F7" r:id="rId5" xr:uid="{04DC219E-42B5-4381-BE43-3AD1477F3539}"/>
    <hyperlink ref="B26:C28" r:id="rId6" display="WIRELESS CHAIRS MTG" xr:uid="{CC8FBF66-B88C-4715-9225-FF9D77A1CF3C}"/>
    <hyperlink ref="K7" r:id="rId7" xr:uid="{3A41EACF-77AE-4136-AB8D-B46C51B79FF2}"/>
    <hyperlink ref="I7" r:id="rId8" xr:uid="{C360D79C-69E2-4FF9-8943-72D650B5E0E8}"/>
    <hyperlink ref="H7" r:id="rId9" xr:uid="{6D094C1C-150C-442A-9226-7F6F61E031FE}"/>
    <hyperlink ref="J7" r:id="rId10" xr:uid="{3A1A4F4F-58F8-487B-A6D5-773324DF8576}"/>
    <hyperlink ref="O7" r:id="rId11" xr:uid="{F399F96F-1294-4ABE-8A11-E4583696582A}"/>
    <hyperlink ref="M7" r:id="rId12" xr:uid="{44AC8A47-FA1C-4D6F-A1A1-17244A5A7F0D}"/>
    <hyperlink ref="L7" r:id="rId13" xr:uid="{A06533AB-ED44-4DDF-B1BC-09E650F5DF48}"/>
    <hyperlink ref="N7" r:id="rId14" xr:uid="{CF2916E2-1A06-47F2-8A89-C7BF54CA5757}"/>
    <hyperlink ref="S7" r:id="rId15" xr:uid="{CB638E58-A240-4BAC-86FF-AE4146C249E9}"/>
    <hyperlink ref="Q7" r:id="rId16" xr:uid="{37E9F067-40D0-4411-B361-5CD8028400B4}"/>
    <hyperlink ref="P7" r:id="rId17" xr:uid="{B82EFEFC-2244-43B0-AE6A-12AE83A75274}"/>
    <hyperlink ref="R7" r:id="rId18" xr:uid="{9FFABC5A-8B9C-401F-B137-BE832BA274B3}"/>
    <hyperlink ref="H30" r:id="rId19" display="802.15/802.1 Joint Mtg." xr:uid="{8B53644F-503D-4128-B49B-5FD0DD1C861A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49" zoomScale="42" zoomScaleNormal="42" workbookViewId="0">
      <selection activeCell="AG79" sqref="AG79"/>
    </sheetView>
  </sheetViews>
  <sheetFormatPr defaultColWidth="8.81640625" defaultRowHeight="13"/>
  <sheetData>
    <row r="1" spans="1:9" s="132" customFormat="1" ht="15" customHeight="1">
      <c r="A1" s="448" t="s">
        <v>229</v>
      </c>
      <c r="B1" s="449"/>
      <c r="C1" s="449"/>
      <c r="D1" s="449"/>
      <c r="E1" s="449"/>
      <c r="F1" s="449"/>
      <c r="G1" s="450"/>
      <c r="I1" s="133"/>
    </row>
    <row r="2" spans="1:9" s="132" customFormat="1" ht="15" customHeight="1" thickBot="1">
      <c r="A2" s="451" t="s">
        <v>230</v>
      </c>
      <c r="B2" s="452"/>
      <c r="C2" s="452"/>
      <c r="D2" s="452"/>
      <c r="E2" s="452"/>
      <c r="F2" s="452"/>
      <c r="G2" s="453"/>
      <c r="I2" s="134"/>
    </row>
    <row r="3" spans="1:9" ht="15" customHeight="1"/>
    <row r="4" spans="1:9" s="123" customFormat="1" ht="15" customHeight="1">
      <c r="A4" s="454" t="s">
        <v>231</v>
      </c>
      <c r="B4" s="455"/>
      <c r="C4" s="455"/>
      <c r="D4" s="455"/>
      <c r="E4" s="455"/>
      <c r="F4" s="455"/>
      <c r="G4" s="456"/>
    </row>
    <row r="5" spans="1:9" s="123" customFormat="1" ht="15" customHeight="1">
      <c r="A5" s="457"/>
      <c r="B5" s="458"/>
      <c r="C5" s="458"/>
      <c r="D5" s="458"/>
      <c r="E5" s="458"/>
      <c r="F5" s="458"/>
      <c r="G5" s="459"/>
    </row>
    <row r="6" spans="1:9" s="123" customFormat="1" ht="15" customHeight="1">
      <c r="A6" s="457"/>
      <c r="B6" s="458"/>
      <c r="C6" s="458"/>
      <c r="D6" s="458"/>
      <c r="E6" s="458"/>
      <c r="F6" s="458"/>
      <c r="G6" s="459"/>
    </row>
    <row r="7" spans="1:9" s="123" customFormat="1" ht="15" customHeight="1">
      <c r="A7" s="457"/>
      <c r="B7" s="458"/>
      <c r="C7" s="458"/>
      <c r="D7" s="458"/>
      <c r="E7" s="458"/>
      <c r="F7" s="458"/>
      <c r="G7" s="459"/>
    </row>
    <row r="8" spans="1:9" ht="15" customHeight="1">
      <c r="A8" s="460"/>
      <c r="B8" s="461"/>
      <c r="C8" s="461"/>
      <c r="D8" s="461"/>
      <c r="E8" s="461"/>
      <c r="F8" s="461"/>
      <c r="G8" s="462"/>
    </row>
    <row r="9" spans="1:9" ht="14.5">
      <c r="A9" s="119" t="s">
        <v>131</v>
      </c>
      <c r="B9" s="302" t="s">
        <v>132</v>
      </c>
    </row>
    <row r="10" spans="1:9" ht="14.5">
      <c r="A10" s="119"/>
      <c r="B10" s="120"/>
    </row>
    <row r="12" spans="1:9" s="117" customFormat="1" ht="32.75">
      <c r="A12" s="131" t="s">
        <v>133</v>
      </c>
    </row>
    <row r="13" spans="1:9" s="130" customFormat="1" ht="35">
      <c r="A13" s="174" t="s">
        <v>134</v>
      </c>
    </row>
    <row r="15" spans="1:9" ht="409.5" customHeight="1"/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2:19" ht="20.25"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</row>
    <row r="76" spans="2:19" ht="20.25"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</row>
    <row r="77" spans="2:19" ht="20.2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2:19" ht="20.25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2:19" ht="20.2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2:19" ht="20.25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</row>
    <row r="81" spans="2:19" ht="20.2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</row>
    <row r="82" spans="2:19" ht="20.25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</row>
    <row r="83" spans="2:19" ht="20.2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</row>
    <row r="84" spans="2:19" ht="20.25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</row>
    <row r="85" spans="2:19" ht="20.2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</row>
    <row r="86" spans="2:19" ht="20.25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</row>
    <row r="87" spans="2:19" ht="20.25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</row>
    <row r="88" spans="2:19" ht="20.25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</row>
    <row r="89" spans="2:19" ht="20.25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</row>
    <row r="90" spans="2:19" ht="20.25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</row>
    <row r="91" spans="2:19" ht="20.25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</row>
  </sheetData>
  <mergeCells count="3">
    <mergeCell ref="A1:G1"/>
    <mergeCell ref="A2:G2"/>
    <mergeCell ref="A4:G8"/>
  </mergeCells>
  <phoneticPr fontId="24"/>
  <hyperlinks>
    <hyperlink ref="A13" r:id="rId1" xr:uid="{6F7E063E-394F-4212-90B7-92E01641BCFC}"/>
    <hyperlink ref="B9" r:id="rId2" xr:uid="{5FE2363D-49CB-4099-B264-A2B647917AA5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3" workbookViewId="0">
      <selection activeCell="D25" sqref="D25"/>
    </sheetView>
  </sheetViews>
  <sheetFormatPr defaultColWidth="8.81640625" defaultRowHeight="13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0"/>
  <sheetViews>
    <sheetView topLeftCell="A35" zoomScale="90" zoomScaleNormal="90" workbookViewId="0">
      <selection activeCell="D35" sqref="D35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135</v>
      </c>
      <c r="F1" s="15"/>
      <c r="G1" s="16"/>
      <c r="H1" s="329"/>
      <c r="I1" s="329"/>
      <c r="J1" s="330"/>
      <c r="K1" s="331"/>
      <c r="L1" s="331"/>
    </row>
    <row r="2" spans="1:16" ht="16.25" thickBot="1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34.5">
      <c r="B3" s="48"/>
      <c r="C3" s="48"/>
      <c r="E3" s="65"/>
      <c r="F3" s="35"/>
      <c r="G3" s="105" t="s">
        <v>136</v>
      </c>
      <c r="H3" s="106" t="s">
        <v>233</v>
      </c>
      <c r="I3" s="78" t="s">
        <v>234</v>
      </c>
      <c r="J3" s="324" t="s">
        <v>306</v>
      </c>
      <c r="K3" s="90" t="s">
        <v>236</v>
      </c>
      <c r="L3" s="90" t="s">
        <v>311</v>
      </c>
    </row>
    <row r="4" spans="1:16" s="17" customFormat="1" ht="18.75" customHeight="1" thickBot="1">
      <c r="D4" s="54" t="s">
        <v>137</v>
      </c>
      <c r="E4" s="20"/>
      <c r="F4" s="37"/>
      <c r="G4" s="14">
        <v>60</v>
      </c>
      <c r="H4" s="77">
        <v>0.4375</v>
      </c>
      <c r="I4" s="77">
        <v>0.52083333333333337</v>
      </c>
      <c r="J4" s="325" t="s">
        <v>235</v>
      </c>
      <c r="K4" s="77">
        <v>0.85416666666666663</v>
      </c>
      <c r="L4" s="77">
        <v>0.64583333333333337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1" customFormat="1" ht="16.5" customHeight="1" thickBot="1">
      <c r="B6" s="99"/>
      <c r="D6" s="100" t="s">
        <v>138</v>
      </c>
      <c r="E6" s="14"/>
      <c r="F6" s="69"/>
      <c r="G6" s="70"/>
      <c r="H6" s="70"/>
      <c r="I6" s="74"/>
      <c r="K6" s="101"/>
      <c r="L6" s="101"/>
      <c r="M6" s="101"/>
    </row>
    <row r="7" spans="1:16" ht="195.75" thickBot="1">
      <c r="D7" s="182" t="s">
        <v>237</v>
      </c>
      <c r="E7" s="154"/>
      <c r="F7" s="192" t="s">
        <v>238</v>
      </c>
      <c r="G7" s="186"/>
      <c r="H7" s="42"/>
      <c r="I7" s="61"/>
      <c r="J7" s="30"/>
      <c r="K7" s="35"/>
      <c r="L7" s="35"/>
      <c r="M7" s="35"/>
      <c r="N7" s="30"/>
      <c r="O7" s="30"/>
      <c r="P7" s="30"/>
    </row>
    <row r="8" spans="1:16" ht="18">
      <c r="A8" s="30"/>
      <c r="B8" s="59"/>
      <c r="C8" s="21"/>
      <c r="D8" s="63"/>
      <c r="F8" s="55"/>
      <c r="G8" s="42"/>
      <c r="H8" s="42"/>
      <c r="I8" s="61"/>
      <c r="J8" s="30"/>
      <c r="K8" s="35"/>
      <c r="L8" s="35"/>
      <c r="M8" s="35"/>
      <c r="N8" s="30"/>
      <c r="O8" s="30"/>
      <c r="P8" s="30"/>
    </row>
    <row r="9" spans="1:16" s="22" customFormat="1" ht="27" customHeight="1">
      <c r="A9" s="45"/>
      <c r="B9" s="56"/>
      <c r="C9" s="39"/>
      <c r="D9" s="63"/>
      <c r="E9" s="14"/>
      <c r="F9" s="55"/>
      <c r="G9" s="42"/>
      <c r="H9" s="42"/>
      <c r="I9" s="61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141</v>
      </c>
      <c r="F10" s="15"/>
      <c r="G10" s="16"/>
      <c r="H10" s="16"/>
      <c r="I10" s="16"/>
    </row>
    <row r="11" spans="1:16">
      <c r="B11" s="15"/>
      <c r="C11" s="12"/>
      <c r="D11" s="18" t="s">
        <v>232</v>
      </c>
      <c r="F11" s="15"/>
      <c r="G11" s="16"/>
      <c r="H11" s="16"/>
      <c r="I11" s="16"/>
    </row>
    <row r="12" spans="1:16" ht="16.25" thickBot="1"/>
    <row r="13" spans="1:16" ht="35.25" thickBot="1">
      <c r="A13" s="30"/>
      <c r="B13" s="33"/>
      <c r="C13" s="39"/>
      <c r="D13" s="57"/>
      <c r="E13" s="20" t="s">
        <v>142</v>
      </c>
      <c r="F13" s="69" t="s">
        <v>143</v>
      </c>
      <c r="G13" s="85" t="s">
        <v>136</v>
      </c>
      <c r="H13" s="106" t="s">
        <v>240</v>
      </c>
      <c r="I13" s="78" t="s">
        <v>241</v>
      </c>
      <c r="J13" s="326" t="s">
        <v>307</v>
      </c>
      <c r="K13" s="90" t="s">
        <v>242</v>
      </c>
      <c r="L13" s="90" t="s">
        <v>312</v>
      </c>
      <c r="M13" s="35"/>
      <c r="N13" s="30"/>
      <c r="O13" s="30"/>
      <c r="P13" s="30"/>
    </row>
    <row r="14" spans="1:16" ht="60" customHeight="1">
      <c r="A14" s="30"/>
      <c r="B14" s="33"/>
      <c r="C14" s="39"/>
      <c r="D14" s="80" t="s">
        <v>239</v>
      </c>
      <c r="E14" s="20"/>
      <c r="F14" s="69"/>
      <c r="G14" s="55">
        <v>120</v>
      </c>
      <c r="H14" s="86">
        <v>0.5625</v>
      </c>
      <c r="I14" s="86">
        <v>0.64583333333333337</v>
      </c>
      <c r="J14" s="169">
        <v>0.35416666666666669</v>
      </c>
      <c r="K14" s="86">
        <v>0.97916666666666663</v>
      </c>
      <c r="L14" s="86">
        <v>0.77083333333333337</v>
      </c>
      <c r="M14" s="35"/>
      <c r="N14" s="30"/>
      <c r="O14" s="30"/>
      <c r="P14" s="30"/>
    </row>
    <row r="15" spans="1:16" ht="18">
      <c r="A15" s="30"/>
      <c r="B15" s="33"/>
      <c r="C15" s="39"/>
      <c r="D15" s="57"/>
      <c r="E15" s="20"/>
      <c r="F15" s="69"/>
      <c r="G15" s="14"/>
      <c r="H15" s="86"/>
      <c r="I15" s="86"/>
      <c r="J15" s="169"/>
      <c r="K15" s="86"/>
      <c r="L15" s="86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144</v>
      </c>
      <c r="E16" s="76"/>
      <c r="F16" s="85" t="s">
        <v>145</v>
      </c>
      <c r="G16" s="14">
        <v>1</v>
      </c>
      <c r="H16" s="86">
        <v>0.5625</v>
      </c>
      <c r="I16" s="86">
        <v>0.64583333333333337</v>
      </c>
      <c r="J16" s="169">
        <v>0.35416666666666669</v>
      </c>
      <c r="K16" s="86">
        <v>0.97916666666666663</v>
      </c>
      <c r="L16" s="86">
        <v>0.77083333333333337</v>
      </c>
      <c r="M16" s="35"/>
      <c r="N16" s="30"/>
      <c r="O16" s="30"/>
      <c r="P16" s="30"/>
    </row>
    <row r="17" spans="1:16" ht="54">
      <c r="A17" s="30"/>
      <c r="B17" s="38"/>
      <c r="C17" s="39"/>
      <c r="D17" s="40" t="s">
        <v>243</v>
      </c>
      <c r="E17" s="55" t="s">
        <v>287</v>
      </c>
      <c r="F17" s="72" t="s">
        <v>145</v>
      </c>
      <c r="G17" s="55">
        <v>1</v>
      </c>
      <c r="H17" s="86">
        <f>H16+TIME(0,G16,0)</f>
        <v>0.56319444444444444</v>
      </c>
      <c r="I17" s="86">
        <f>I16+TIME(0,G16,0)</f>
        <v>0.64652777777777781</v>
      </c>
      <c r="J17" s="169">
        <f>J16+TIME(0,G16,0)</f>
        <v>0.35486111111111113</v>
      </c>
      <c r="K17" s="86">
        <f>K16+TIME(0,G16,0)</f>
        <v>0.97986111111111107</v>
      </c>
      <c r="L17" s="86">
        <f>L16+TIME(0,G16,0)</f>
        <v>0.77152777777777781</v>
      </c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146</v>
      </c>
      <c r="F18" s="69" t="s">
        <v>147</v>
      </c>
      <c r="G18" s="14">
        <v>3</v>
      </c>
      <c r="H18" s="77">
        <f>H17+TIME(0,G17,0)</f>
        <v>0.56388888888888888</v>
      </c>
      <c r="I18" s="77">
        <f>I17+TIME(0,G17,0)</f>
        <v>0.64722222222222225</v>
      </c>
      <c r="J18" s="170">
        <f>J17+TIME(0,G17,0)</f>
        <v>0.35555555555555557</v>
      </c>
      <c r="K18" s="77">
        <f>K17+TIME(0,G17,0)</f>
        <v>0.98055555555555551</v>
      </c>
      <c r="L18" s="77">
        <f>L17+TIME(0,G17,0)</f>
        <v>0.77222222222222225</v>
      </c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148</v>
      </c>
      <c r="E19" s="20" t="s">
        <v>326</v>
      </c>
      <c r="F19" s="69" t="s">
        <v>145</v>
      </c>
      <c r="G19" s="14">
        <v>5</v>
      </c>
      <c r="H19" s="77">
        <f>H18+TIME(0,G18,0)</f>
        <v>0.56597222222222221</v>
      </c>
      <c r="I19" s="77">
        <f>I18+TIME(0,G18,0)</f>
        <v>0.64930555555555558</v>
      </c>
      <c r="J19" s="170">
        <f>J18+TIME(0,G18,0)</f>
        <v>0.3576388888888889</v>
      </c>
      <c r="K19" s="77">
        <f>K18+TIME(0,G18,0)</f>
        <v>0.98263888888888884</v>
      </c>
      <c r="L19" s="77">
        <f>L18+TIME(0,G18,0)</f>
        <v>0.77430555555555558</v>
      </c>
      <c r="M19" s="35"/>
      <c r="N19" s="30"/>
      <c r="O19" s="30"/>
      <c r="P19" s="30"/>
    </row>
    <row r="20" spans="1:16" ht="41" customHeight="1">
      <c r="A20" s="30"/>
      <c r="B20" s="38">
        <v>1.4</v>
      </c>
      <c r="C20" s="39"/>
      <c r="D20" s="81" t="s">
        <v>200</v>
      </c>
      <c r="E20" s="76" t="s">
        <v>245</v>
      </c>
      <c r="F20" s="85" t="s">
        <v>293</v>
      </c>
      <c r="G20" s="55">
        <v>5</v>
      </c>
      <c r="H20" s="77">
        <f>H19+TIME(0,G19,0)</f>
        <v>0.56944444444444442</v>
      </c>
      <c r="I20" s="77">
        <f>I19+TIME(0,G19,0)</f>
        <v>0.65277777777777779</v>
      </c>
      <c r="J20" s="170">
        <f>J19+TIME(0,G19,0)</f>
        <v>0.3611111111111111</v>
      </c>
      <c r="K20" s="77">
        <f>K19+TIME(0,G19,0)</f>
        <v>0.98611111111111105</v>
      </c>
      <c r="L20" s="77">
        <f>L19+TIME(0,G19,0)</f>
        <v>0.77777777777777779</v>
      </c>
      <c r="M20" s="35"/>
      <c r="N20" s="30"/>
      <c r="O20" s="30"/>
      <c r="P20" s="30"/>
    </row>
    <row r="21" spans="1:16" s="127" customFormat="1" ht="33.75" customHeight="1">
      <c r="A21" s="124"/>
      <c r="B21" s="56"/>
      <c r="C21" s="125"/>
      <c r="D21" s="57" t="s">
        <v>149</v>
      </c>
      <c r="E21" s="76"/>
      <c r="F21" s="73"/>
      <c r="G21" s="55"/>
      <c r="H21" s="86"/>
      <c r="I21" s="86"/>
      <c r="J21" s="169"/>
      <c r="K21" s="86"/>
      <c r="L21" s="86"/>
      <c r="M21" s="126"/>
      <c r="N21" s="124"/>
      <c r="O21" s="124"/>
      <c r="P21" s="124"/>
    </row>
    <row r="22" spans="1:16" ht="82" customHeight="1">
      <c r="A22" s="30"/>
      <c r="B22" s="56">
        <f>B20+0.1</f>
        <v>1.5</v>
      </c>
      <c r="C22" s="21"/>
      <c r="D22" s="81" t="s">
        <v>246</v>
      </c>
      <c r="E22" s="55" t="s">
        <v>247</v>
      </c>
      <c r="F22" s="72" t="s">
        <v>248</v>
      </c>
      <c r="G22" s="76">
        <v>20</v>
      </c>
      <c r="H22" s="86">
        <f>H20+TIME(0,G20,0)</f>
        <v>0.57291666666666663</v>
      </c>
      <c r="I22" s="86">
        <f>I20+TIME(0,G20,0)</f>
        <v>0.65625</v>
      </c>
      <c r="J22" s="169">
        <f>J20+TIME(0,G20,0)</f>
        <v>0.36458333333333331</v>
      </c>
      <c r="K22" s="86">
        <f>K20+TIME(0,G20,0)</f>
        <v>0.98958333333333326</v>
      </c>
      <c r="L22" s="86">
        <f>L20+TIME(0,H20,0)</f>
        <v>0.77777777777777779</v>
      </c>
      <c r="M22" s="35"/>
      <c r="N22" s="30"/>
      <c r="O22" s="30"/>
      <c r="P22" s="30"/>
    </row>
    <row r="23" spans="1:16" ht="82.5" customHeight="1">
      <c r="A23" s="30"/>
      <c r="B23" s="62">
        <f t="shared" ref="B23:B28" si="0">B22+0.1</f>
        <v>1.6</v>
      </c>
      <c r="C23" s="21"/>
      <c r="D23" s="93" t="s">
        <v>256</v>
      </c>
      <c r="E23" s="137" t="s">
        <v>294</v>
      </c>
      <c r="F23" s="55" t="s">
        <v>255</v>
      </c>
      <c r="G23" s="73">
        <v>20</v>
      </c>
      <c r="H23" s="64">
        <f t="shared" ref="H23:H28" si="1">H22+TIME(0,G22,0)</f>
        <v>0.58680555555555547</v>
      </c>
      <c r="I23" s="64">
        <f t="shared" ref="I23:I28" si="2">I22+TIME(0,G22,0)</f>
        <v>0.67013888888888884</v>
      </c>
      <c r="J23" s="171">
        <f t="shared" ref="J23:J28" si="3">J22+TIME(0,G22,0)</f>
        <v>0.37847222222222221</v>
      </c>
      <c r="K23" s="64">
        <f t="shared" ref="K23:K28" si="4">K22+TIME(0,G22,0)</f>
        <v>1.0034722222222221</v>
      </c>
      <c r="L23" s="64">
        <f t="shared" ref="L23:L28" si="5">L22+TIME(0,G22,0)</f>
        <v>0.79166666666666663</v>
      </c>
      <c r="M23" s="35"/>
      <c r="N23" s="30"/>
      <c r="O23" s="30"/>
      <c r="P23" s="30"/>
    </row>
    <row r="24" spans="1:16" ht="108" customHeight="1">
      <c r="A24" s="30"/>
      <c r="B24" s="62">
        <f t="shared" si="0"/>
        <v>1.7000000000000002</v>
      </c>
      <c r="C24" s="21"/>
      <c r="D24" s="93" t="s">
        <v>190</v>
      </c>
      <c r="E24" s="137" t="s">
        <v>208</v>
      </c>
      <c r="F24" s="55" t="s">
        <v>192</v>
      </c>
      <c r="G24" s="73">
        <v>20</v>
      </c>
      <c r="H24" s="64">
        <f t="shared" si="1"/>
        <v>0.60069444444444431</v>
      </c>
      <c r="I24" s="64">
        <f t="shared" si="2"/>
        <v>0.68402777777777768</v>
      </c>
      <c r="J24" s="171">
        <f t="shared" si="3"/>
        <v>0.3923611111111111</v>
      </c>
      <c r="K24" s="64">
        <f t="shared" si="4"/>
        <v>1.0173611111111109</v>
      </c>
      <c r="L24" s="64">
        <f t="shared" si="5"/>
        <v>0.80555555555555547</v>
      </c>
      <c r="M24" s="35"/>
      <c r="N24" s="30"/>
      <c r="O24" s="30"/>
      <c r="P24" s="30"/>
    </row>
    <row r="25" spans="1:16" s="17" customFormat="1" ht="55.5" customHeight="1">
      <c r="B25" s="62">
        <f t="shared" si="0"/>
        <v>1.8000000000000003</v>
      </c>
      <c r="D25" s="92" t="s">
        <v>250</v>
      </c>
      <c r="E25" s="89" t="s">
        <v>249</v>
      </c>
      <c r="F25" s="87" t="s">
        <v>151</v>
      </c>
      <c r="G25" s="73">
        <v>20</v>
      </c>
      <c r="H25" s="64">
        <f t="shared" si="1"/>
        <v>0.61458333333333315</v>
      </c>
      <c r="I25" s="64">
        <f t="shared" si="2"/>
        <v>0.69791666666666652</v>
      </c>
      <c r="J25" s="171">
        <f t="shared" si="3"/>
        <v>0.40625</v>
      </c>
      <c r="K25" s="64">
        <f t="shared" si="4"/>
        <v>1.0312499999999998</v>
      </c>
      <c r="L25" s="64">
        <f t="shared" si="5"/>
        <v>0.81944444444444431</v>
      </c>
    </row>
    <row r="26" spans="1:16" s="17" customFormat="1" ht="55.5" customHeight="1">
      <c r="B26" s="62">
        <f t="shared" si="0"/>
        <v>1.9000000000000004</v>
      </c>
      <c r="D26" s="168" t="s">
        <v>152</v>
      </c>
      <c r="E26" s="89" t="s">
        <v>251</v>
      </c>
      <c r="F26" s="87" t="s">
        <v>202</v>
      </c>
      <c r="G26" s="73">
        <v>5</v>
      </c>
      <c r="H26" s="64">
        <f t="shared" si="1"/>
        <v>0.62847222222222199</v>
      </c>
      <c r="I26" s="64">
        <f t="shared" si="2"/>
        <v>0.71180555555555536</v>
      </c>
      <c r="J26" s="171">
        <f t="shared" si="3"/>
        <v>0.4201388888888889</v>
      </c>
      <c r="K26" s="64">
        <f t="shared" si="4"/>
        <v>1.0451388888888886</v>
      </c>
      <c r="L26" s="64">
        <f t="shared" si="5"/>
        <v>0.83333333333333315</v>
      </c>
    </row>
    <row r="27" spans="1:16" s="17" customFormat="1" ht="49.5" customHeight="1">
      <c r="B27" s="62">
        <f t="shared" si="0"/>
        <v>2.0000000000000004</v>
      </c>
      <c r="D27" s="92" t="s">
        <v>153</v>
      </c>
      <c r="E27" s="89"/>
      <c r="F27" s="87" t="s">
        <v>203</v>
      </c>
      <c r="G27" s="73">
        <v>20</v>
      </c>
      <c r="H27" s="86">
        <f t="shared" si="1"/>
        <v>0.6319444444444442</v>
      </c>
      <c r="I27" s="86">
        <f t="shared" si="2"/>
        <v>0.71527777777777757</v>
      </c>
      <c r="J27" s="169">
        <f t="shared" si="3"/>
        <v>0.4236111111111111</v>
      </c>
      <c r="K27" s="86">
        <f t="shared" si="4"/>
        <v>1.0486111111111109</v>
      </c>
      <c r="L27" s="86">
        <f t="shared" si="5"/>
        <v>0.83680555555555536</v>
      </c>
    </row>
    <row r="28" spans="1:16" s="111" customFormat="1" ht="48" customHeight="1">
      <c r="B28" s="62">
        <f t="shared" si="0"/>
        <v>2.1000000000000005</v>
      </c>
      <c r="D28" s="155" t="s">
        <v>154</v>
      </c>
      <c r="E28" s="137"/>
      <c r="F28" s="146" t="s">
        <v>145</v>
      </c>
      <c r="G28" s="146">
        <v>1</v>
      </c>
      <c r="H28" s="86">
        <f t="shared" si="1"/>
        <v>0.64583333333333304</v>
      </c>
      <c r="I28" s="86">
        <f t="shared" si="2"/>
        <v>0.72916666666666641</v>
      </c>
      <c r="J28" s="169">
        <f t="shared" si="3"/>
        <v>0.4375</v>
      </c>
      <c r="K28" s="86">
        <f t="shared" si="4"/>
        <v>1.0624999999999998</v>
      </c>
      <c r="L28" s="86">
        <f t="shared" si="5"/>
        <v>0.8506944444444442</v>
      </c>
    </row>
    <row r="29" spans="1:16" ht="34.5" customHeight="1"/>
    <row r="30" spans="1:16" ht="39" customHeight="1"/>
    <row r="32" spans="1:16" ht="34.5">
      <c r="A32" s="30"/>
      <c r="B32" s="33"/>
      <c r="C32" s="39"/>
      <c r="D32" s="140"/>
      <c r="E32" s="20" t="s">
        <v>142</v>
      </c>
      <c r="F32" s="69" t="s">
        <v>143</v>
      </c>
      <c r="G32" s="105" t="s">
        <v>136</v>
      </c>
      <c r="H32" s="106" t="s">
        <v>233</v>
      </c>
      <c r="I32" s="78" t="s">
        <v>241</v>
      </c>
      <c r="J32" s="318" t="s">
        <v>318</v>
      </c>
      <c r="K32" s="90" t="s">
        <v>236</v>
      </c>
      <c r="L32" s="90" t="s">
        <v>254</v>
      </c>
      <c r="M32" s="35"/>
      <c r="N32" s="30"/>
      <c r="O32" s="30"/>
      <c r="P32" s="30"/>
    </row>
    <row r="33" spans="1:16" s="194" customFormat="1" ht="47.25">
      <c r="B33" s="195"/>
      <c r="C33" s="98"/>
      <c r="D33" s="141" t="s">
        <v>252</v>
      </c>
      <c r="E33" s="76"/>
      <c r="F33" s="146"/>
      <c r="G33" s="104">
        <v>120</v>
      </c>
      <c r="H33" s="86">
        <v>0.66666666666666663</v>
      </c>
      <c r="I33" s="86">
        <v>0.75</v>
      </c>
      <c r="J33" s="319">
        <v>0.45833333333333331</v>
      </c>
      <c r="K33" s="86">
        <v>8.3333333333333329E-2</v>
      </c>
      <c r="L33" s="86">
        <v>0.875</v>
      </c>
    </row>
    <row r="34" spans="1:16" s="108" customFormat="1" ht="20.5">
      <c r="B34" s="109"/>
      <c r="C34" s="110"/>
      <c r="D34" s="140"/>
      <c r="E34" s="20"/>
      <c r="F34" s="78"/>
      <c r="G34" s="103"/>
      <c r="H34" s="64"/>
      <c r="I34" s="64"/>
      <c r="J34" s="171"/>
      <c r="K34" s="64"/>
      <c r="L34" s="64"/>
    </row>
    <row r="35" spans="1:16" s="108" customFormat="1" ht="20.5">
      <c r="A35" s="112"/>
      <c r="B35" s="79">
        <v>2.1</v>
      </c>
      <c r="C35" s="113"/>
      <c r="D35" s="142" t="s">
        <v>156</v>
      </c>
      <c r="E35" s="163" t="s">
        <v>244</v>
      </c>
      <c r="F35" s="145" t="s">
        <v>157</v>
      </c>
      <c r="G35" s="150">
        <v>1</v>
      </c>
      <c r="H35" s="64">
        <v>0.66666666666666663</v>
      </c>
      <c r="I35" s="64">
        <v>0.75</v>
      </c>
      <c r="J35" s="171">
        <v>0.45833333333333331</v>
      </c>
      <c r="K35" s="64">
        <v>8.3333333333333329E-2</v>
      </c>
      <c r="L35" s="64">
        <v>0.875</v>
      </c>
    </row>
    <row r="36" spans="1:16" s="108" customFormat="1" ht="31.5">
      <c r="A36" s="112"/>
      <c r="B36" s="79"/>
      <c r="C36" s="113"/>
      <c r="D36" s="142" t="s">
        <v>30</v>
      </c>
      <c r="E36" s="164"/>
      <c r="F36" s="123"/>
      <c r="G36" s="150">
        <v>1</v>
      </c>
      <c r="H36" s="64">
        <f>H35+TIME(0,G35,0)</f>
        <v>0.66736111111111107</v>
      </c>
      <c r="I36" s="64">
        <f>I35+TIME(0,G35,0)</f>
        <v>0.75069444444444444</v>
      </c>
      <c r="J36" s="171">
        <f>J35+TIME(0,G35,0)</f>
        <v>0.45902777777777776</v>
      </c>
      <c r="K36" s="64">
        <f>K35+TIME(0,G35,0)</f>
        <v>8.4027777777777771E-2</v>
      </c>
      <c r="L36" s="64">
        <f>L35+TIME(0,G35,0)</f>
        <v>0.87569444444444444</v>
      </c>
    </row>
    <row r="37" spans="1:16" s="108" customFormat="1" ht="20.25">
      <c r="A37" s="112"/>
      <c r="B37" s="38">
        <f>B35+0.1</f>
        <v>2.2000000000000002</v>
      </c>
      <c r="C37" s="97"/>
      <c r="D37" s="142" t="s">
        <v>146</v>
      </c>
      <c r="E37" s="164" t="s">
        <v>244</v>
      </c>
      <c r="F37" s="145" t="s">
        <v>158</v>
      </c>
      <c r="G37" s="150">
        <v>1</v>
      </c>
      <c r="H37" s="74">
        <f>H36+TIME(0,G36,0)</f>
        <v>0.66805555555555551</v>
      </c>
      <c r="I37" s="74">
        <f>I36+TIME(0,G36,0)</f>
        <v>0.75138888888888888</v>
      </c>
      <c r="J37" s="173">
        <f>J36+TIME(0,G36,0)</f>
        <v>0.4597222222222222</v>
      </c>
      <c r="K37" s="74">
        <f>K36+TIME(0,G36,0)</f>
        <v>8.4722222222222213E-2</v>
      </c>
      <c r="L37" s="74">
        <f>L36+TIME(0,G36,0)</f>
        <v>0.87638888888888888</v>
      </c>
    </row>
    <row r="38" spans="1:16" s="108" customFormat="1" ht="23.25" customHeight="1">
      <c r="A38" s="112"/>
      <c r="B38" s="38">
        <f>B37+0.1</f>
        <v>2.3000000000000003</v>
      </c>
      <c r="C38" s="97"/>
      <c r="D38" s="142" t="s">
        <v>159</v>
      </c>
      <c r="E38" s="136"/>
      <c r="F38" s="145" t="s">
        <v>145</v>
      </c>
      <c r="G38" s="150">
        <v>1</v>
      </c>
      <c r="H38" s="74">
        <f>H37+TIME(0,G37,0)</f>
        <v>0.66874999999999996</v>
      </c>
      <c r="I38" s="74">
        <f>I37+TIME(0,G37,0)</f>
        <v>0.75208333333333333</v>
      </c>
      <c r="J38" s="173">
        <f>J37+TIME(0,G37,0)</f>
        <v>0.46041666666666664</v>
      </c>
      <c r="K38" s="74">
        <f>K37+TIME(0,G37,0)</f>
        <v>8.5416666666666655E-2</v>
      </c>
      <c r="L38" s="74">
        <f>L37+TIME(0,G37,0)</f>
        <v>0.87708333333333333</v>
      </c>
    </row>
    <row r="39" spans="1:16" s="111" customFormat="1" ht="55" customHeight="1">
      <c r="B39" s="62">
        <f>B38+0.1</f>
        <v>2.4000000000000004</v>
      </c>
      <c r="D39" s="308" t="s">
        <v>160</v>
      </c>
      <c r="E39" s="55" t="s">
        <v>288</v>
      </c>
      <c r="F39" s="102" t="s">
        <v>145</v>
      </c>
      <c r="G39" s="146">
        <v>5</v>
      </c>
      <c r="H39" s="64">
        <f>H38+TIME(0,G38,0)</f>
        <v>0.6694444444444444</v>
      </c>
      <c r="I39" s="64">
        <f>I38+TIME(0,G38,0)</f>
        <v>0.75277777777777777</v>
      </c>
      <c r="J39" s="171">
        <f>J38+TIME(0,G38,0)</f>
        <v>0.46111111111111108</v>
      </c>
      <c r="K39" s="64">
        <f>K38+TIME(0,G38,0)</f>
        <v>8.6111111111111097E-2</v>
      </c>
      <c r="L39" s="64">
        <f>L38+TIME(0,G38,0)</f>
        <v>0.87777777777777777</v>
      </c>
    </row>
    <row r="40" spans="1:16" s="197" customFormat="1" ht="48" customHeight="1">
      <c r="B40" s="198">
        <f>B39+0.1</f>
        <v>2.5000000000000004</v>
      </c>
      <c r="D40" s="199" t="s">
        <v>210</v>
      </c>
      <c r="E40" s="200" t="s">
        <v>325</v>
      </c>
      <c r="F40" s="201" t="s">
        <v>163</v>
      </c>
      <c r="G40" s="202">
        <v>30</v>
      </c>
      <c r="H40" s="171">
        <f>H39+TIME(0,G39,0)</f>
        <v>0.67291666666666661</v>
      </c>
      <c r="I40" s="171">
        <f>I39+TIME(0,G39,0)</f>
        <v>0.75624999999999998</v>
      </c>
      <c r="J40" s="171">
        <f>J39+TIME(0,G39,0)</f>
        <v>0.46458333333333329</v>
      </c>
      <c r="K40" s="171">
        <f>K39+TIME(0,G39,0)</f>
        <v>8.958333333333332E-2</v>
      </c>
      <c r="L40" s="171">
        <f>L39+TIME(0,G39,0)</f>
        <v>0.88124999999999998</v>
      </c>
    </row>
    <row r="41" spans="1:16" s="111" customFormat="1" ht="34.5" customHeight="1">
      <c r="B41" s="114"/>
      <c r="D41" s="93" t="s">
        <v>162</v>
      </c>
      <c r="E41" s="137"/>
      <c r="F41" s="2"/>
      <c r="G41" s="76"/>
      <c r="H41" s="147"/>
      <c r="I41" s="147"/>
      <c r="J41" s="172"/>
      <c r="K41" s="147"/>
      <c r="L41" s="147"/>
    </row>
    <row r="42" spans="1:16" s="111" customFormat="1" ht="84.75" customHeight="1">
      <c r="B42" s="62">
        <f>B40+0.1</f>
        <v>2.6000000000000005</v>
      </c>
      <c r="D42" s="92" t="s">
        <v>257</v>
      </c>
      <c r="E42" s="211"/>
      <c r="F42" s="87" t="s">
        <v>203</v>
      </c>
      <c r="G42" s="73">
        <v>15</v>
      </c>
      <c r="H42" s="64">
        <f>H40+TIME(0,G40,0)</f>
        <v>0.69374999999999998</v>
      </c>
      <c r="I42" s="64">
        <f>I40+TIME(0,G40,0)</f>
        <v>0.77708333333333335</v>
      </c>
      <c r="J42" s="171">
        <f>J40+TIME(0,G40,0)</f>
        <v>0.48541666666666661</v>
      </c>
      <c r="K42" s="64">
        <f>K40+TIME(0,G40,0)</f>
        <v>0.11041666666666665</v>
      </c>
      <c r="L42" s="64">
        <f>L40+TIME(0,G40,0)</f>
        <v>0.90208333333333335</v>
      </c>
    </row>
    <row r="43" spans="1:16" s="111" customFormat="1" ht="73" customHeight="1">
      <c r="B43" s="62">
        <f>B42+0.1</f>
        <v>2.7000000000000006</v>
      </c>
      <c r="D43" s="323" t="s">
        <v>259</v>
      </c>
      <c r="E43" s="303"/>
      <c r="F43" s="87" t="s">
        <v>203</v>
      </c>
      <c r="G43" s="73">
        <v>15</v>
      </c>
      <c r="H43" s="86">
        <f>H42+TIME(0,G42,0)</f>
        <v>0.70416666666666661</v>
      </c>
      <c r="I43" s="86">
        <f>I42+TIME(0,G42,0)</f>
        <v>0.78749999999999998</v>
      </c>
      <c r="J43" s="169">
        <f>J42+TIME(0,G42,0)</f>
        <v>0.49583333333333329</v>
      </c>
      <c r="K43" s="86">
        <f>K42+TIME(0,G42,0)</f>
        <v>0.12083333333333332</v>
      </c>
      <c r="L43" s="86">
        <f>L42+TIME(0,G42,0)</f>
        <v>0.91249999999999998</v>
      </c>
    </row>
    <row r="44" spans="1:16" s="111" customFormat="1" ht="73" customHeight="1">
      <c r="B44" s="62">
        <f>B43+0.1</f>
        <v>2.8000000000000007</v>
      </c>
      <c r="D44" s="323" t="s">
        <v>258</v>
      </c>
      <c r="E44" s="304"/>
      <c r="F44" s="87" t="s">
        <v>203</v>
      </c>
      <c r="G44" s="73">
        <v>15</v>
      </c>
      <c r="H44" s="86">
        <f>H43+TIME(0,G43,0)</f>
        <v>0.71458333333333324</v>
      </c>
      <c r="I44" s="86">
        <f>I43+TIME(0,G43,0)</f>
        <v>0.79791666666666661</v>
      </c>
      <c r="J44" s="169">
        <f>J43+TIME(0,G43,0)</f>
        <v>0.50624999999999998</v>
      </c>
      <c r="K44" s="86">
        <f>K43+TIME(0,G43,0)</f>
        <v>0.13124999999999998</v>
      </c>
      <c r="L44" s="86">
        <f>L43+TIME(0,G43,0)</f>
        <v>0.92291666666666661</v>
      </c>
    </row>
    <row r="45" spans="1:16" s="111" customFormat="1" ht="73" customHeight="1">
      <c r="B45" s="62">
        <f>B44+0.1</f>
        <v>2.9000000000000008</v>
      </c>
      <c r="D45" s="323" t="s">
        <v>260</v>
      </c>
      <c r="E45" s="305"/>
      <c r="F45" s="87" t="s">
        <v>203</v>
      </c>
      <c r="G45" s="146">
        <v>15</v>
      </c>
      <c r="H45" s="86">
        <f>H44+TIME(0,G44,0)</f>
        <v>0.72499999999999987</v>
      </c>
      <c r="I45" s="86">
        <f>I44+TIME(0,G44,0)</f>
        <v>0.80833333333333324</v>
      </c>
      <c r="J45" s="169">
        <f>J44+TIME(0,G44,0)</f>
        <v>0.51666666666666661</v>
      </c>
      <c r="K45" s="86">
        <f>K44+TIME(0,G44,0)</f>
        <v>0.14166666666666664</v>
      </c>
      <c r="L45" s="86">
        <f>L44+TIME(0,G44,0)</f>
        <v>0.93333333333333324</v>
      </c>
    </row>
    <row r="46" spans="1:16" s="111" customFormat="1" ht="73" customHeight="1">
      <c r="B46" s="62">
        <f>B45+0.1</f>
        <v>3.0000000000000009</v>
      </c>
      <c r="D46" s="323" t="s">
        <v>261</v>
      </c>
      <c r="E46" s="137"/>
      <c r="F46" s="87" t="s">
        <v>203</v>
      </c>
      <c r="G46" s="146">
        <v>15</v>
      </c>
      <c r="H46" s="86">
        <f>H45+TIME(0,G45,0)</f>
        <v>0.7354166666666665</v>
      </c>
      <c r="I46" s="86">
        <f>I45+TIME(0,G45,0)</f>
        <v>0.81874999999999987</v>
      </c>
      <c r="J46" s="169">
        <f>J45+TIME(0,G45,0)</f>
        <v>0.52708333333333324</v>
      </c>
      <c r="K46" s="86">
        <f>K45+TIME(0,G45,0)</f>
        <v>0.15208333333333329</v>
      </c>
      <c r="L46" s="86">
        <f>L45+TIME(0,G45,0)</f>
        <v>0.94374999999999987</v>
      </c>
    </row>
    <row r="47" spans="1:16" s="111" customFormat="1" ht="68.5" customHeight="1">
      <c r="B47" s="62">
        <f>B46+0.1</f>
        <v>3.100000000000001</v>
      </c>
      <c r="D47" s="155" t="s">
        <v>154</v>
      </c>
      <c r="E47" s="137"/>
      <c r="F47" s="146" t="s">
        <v>145</v>
      </c>
      <c r="G47" s="146">
        <v>1</v>
      </c>
      <c r="H47" s="86">
        <f>H46+TIME(0,G46,0)</f>
        <v>0.74583333333333313</v>
      </c>
      <c r="I47" s="86">
        <f>I46+TIME(0,G46,0)</f>
        <v>0.8291666666666665</v>
      </c>
      <c r="J47" s="169">
        <f>J46+TIME(0,G46,0)</f>
        <v>0.53749999999999987</v>
      </c>
      <c r="K47" s="86">
        <f>K46+TIME(0,G46,0)</f>
        <v>0.16249999999999995</v>
      </c>
      <c r="L47" s="86">
        <f>L46+TIME(0,G46,0)</f>
        <v>0.9541666666666665</v>
      </c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s="22" customFormat="1" ht="15" customHeight="1">
      <c r="D54" s="193" t="s">
        <v>155</v>
      </c>
      <c r="E54" s="138"/>
      <c r="J54" s="23"/>
      <c r="K54" s="23"/>
      <c r="L54" s="23"/>
    </row>
    <row r="55" spans="1:16" s="107" customFormat="1">
      <c r="A55" s="107" t="s">
        <v>270</v>
      </c>
    </row>
    <row r="56" spans="1:16" s="107" customFormat="1" ht="19.25">
      <c r="A56" s="107" t="s">
        <v>264</v>
      </c>
    </row>
    <row r="57" spans="1:16" s="135" customFormat="1">
      <c r="A57" s="135" t="s">
        <v>265</v>
      </c>
    </row>
    <row r="58" spans="1:16" s="107" customFormat="1">
      <c r="A58" s="107" t="s">
        <v>266</v>
      </c>
    </row>
    <row r="59" spans="1:16" s="107" customFormat="1">
      <c r="A59" s="107" t="s">
        <v>271</v>
      </c>
    </row>
    <row r="60" spans="1:16" s="107" customFormat="1">
      <c r="A60" s="107" t="s">
        <v>272</v>
      </c>
    </row>
    <row r="61" spans="1:16" s="135" customFormat="1">
      <c r="A61" s="135" t="s">
        <v>273</v>
      </c>
    </row>
    <row r="62" spans="1:16" s="107" customFormat="1">
      <c r="A62" s="107" t="s">
        <v>274</v>
      </c>
    </row>
    <row r="63" spans="1:16" s="107" customFormat="1"/>
    <row r="64" spans="1:16" s="117" customFormat="1" ht="20.5">
      <c r="A64" s="306" t="s">
        <v>267</v>
      </c>
    </row>
    <row r="65" spans="1:9" s="117" customFormat="1" ht="21">
      <c r="A65" s="307" t="s">
        <v>268</v>
      </c>
    </row>
    <row r="66" spans="1:9" s="117" customFormat="1" ht="21">
      <c r="A66" s="307" t="s">
        <v>269</v>
      </c>
    </row>
    <row r="67" spans="1:9" ht="18">
      <c r="G67" s="30"/>
      <c r="H67" s="30"/>
      <c r="I67" s="30"/>
    </row>
    <row r="68" spans="1:9" ht="18">
      <c r="G68" s="30"/>
      <c r="H68" s="30"/>
      <c r="I68" s="30"/>
    </row>
    <row r="69" spans="1:9" ht="18">
      <c r="G69" s="30"/>
      <c r="H69" s="30"/>
      <c r="I69" s="30"/>
    </row>
    <row r="70" spans="1:9" ht="18">
      <c r="G70" s="30"/>
      <c r="H70" s="30"/>
      <c r="I70" s="30"/>
    </row>
  </sheetData>
  <phoneticPr fontId="24"/>
  <hyperlinks>
    <hyperlink ref="A64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4"/>
  <sheetViews>
    <sheetView tabSelected="1" topLeftCell="B5" zoomScale="90" zoomScaleNormal="90" workbookViewId="0">
      <selection activeCell="D4" sqref="D4"/>
    </sheetView>
  </sheetViews>
  <sheetFormatPr defaultColWidth="8.81640625" defaultRowHeight="15.25"/>
  <cols>
    <col min="3" max="3" width="6.453125" customWidth="1"/>
    <col min="4" max="4" width="42" style="84" customWidth="1"/>
    <col min="5" max="5" width="12.453125" style="84" customWidth="1"/>
    <col min="6" max="6" width="22.453125" style="123" customWidth="1"/>
    <col min="7" max="7" width="8.453125" style="123"/>
    <col min="8" max="8" width="14.1796875" style="123" customWidth="1"/>
    <col min="9" max="9" width="13.453125" style="123" customWidth="1"/>
    <col min="10" max="10" width="13.453125" style="343" customWidth="1"/>
    <col min="11" max="11" width="14" style="123" customWidth="1"/>
    <col min="12" max="12" width="13.90625" customWidth="1"/>
  </cols>
  <sheetData>
    <row r="1" spans="1:16" s="2" customFormat="1" ht="16.5" customHeight="1">
      <c r="B1" s="11"/>
      <c r="C1" s="12"/>
      <c r="D1" s="139" t="s">
        <v>141</v>
      </c>
      <c r="E1" s="14"/>
      <c r="F1" s="15"/>
      <c r="G1" s="16"/>
      <c r="H1" s="16"/>
      <c r="I1" s="16"/>
      <c r="J1" s="334"/>
      <c r="K1" s="17"/>
      <c r="L1" s="17"/>
      <c r="M1" s="17"/>
    </row>
    <row r="2" spans="1:16" s="2" customFormat="1" ht="15.5">
      <c r="B2" s="15"/>
      <c r="C2" s="12"/>
      <c r="D2" s="18" t="s">
        <v>262</v>
      </c>
      <c r="E2" s="14"/>
      <c r="F2" s="15"/>
      <c r="G2" s="16"/>
      <c r="H2" s="16"/>
      <c r="I2" s="16"/>
      <c r="J2" s="335"/>
      <c r="K2" s="148"/>
      <c r="L2" s="17"/>
      <c r="M2" s="17"/>
    </row>
    <row r="3" spans="1:16" s="2" customFormat="1" ht="16.25" thickBot="1">
      <c r="B3" s="15"/>
      <c r="C3" s="12"/>
      <c r="D3" s="60"/>
      <c r="E3" s="14"/>
      <c r="F3" s="15"/>
      <c r="G3" s="16"/>
      <c r="H3" s="329">
        <v>0</v>
      </c>
      <c r="I3" s="329">
        <v>2</v>
      </c>
      <c r="J3" s="336">
        <v>19</v>
      </c>
      <c r="K3" s="331">
        <v>10</v>
      </c>
      <c r="L3" s="331">
        <v>5</v>
      </c>
      <c r="M3" s="17"/>
    </row>
    <row r="4" spans="1:16" s="2" customFormat="1" ht="35.25" thickBot="1">
      <c r="A4" s="30"/>
      <c r="B4" s="33"/>
      <c r="C4" s="39"/>
      <c r="D4" s="140"/>
      <c r="E4" s="20" t="s">
        <v>142</v>
      </c>
      <c r="F4" s="69" t="s">
        <v>143</v>
      </c>
      <c r="G4" s="105" t="s">
        <v>136</v>
      </c>
      <c r="H4" s="106" t="s">
        <v>279</v>
      </c>
      <c r="I4" s="78" t="s">
        <v>285</v>
      </c>
      <c r="J4" s="326" t="s">
        <v>308</v>
      </c>
      <c r="K4" s="90" t="s">
        <v>253</v>
      </c>
      <c r="L4" s="90" t="s">
        <v>315</v>
      </c>
      <c r="M4" s="35"/>
      <c r="N4" s="30"/>
      <c r="O4" s="30"/>
      <c r="P4" s="30"/>
    </row>
    <row r="5" spans="1:16" s="194" customFormat="1" ht="47.25">
      <c r="B5" s="195"/>
      <c r="C5" s="98"/>
      <c r="D5" s="141" t="s">
        <v>263</v>
      </c>
      <c r="E5" s="76"/>
      <c r="F5" s="146"/>
      <c r="G5" s="104">
        <v>120</v>
      </c>
      <c r="H5" s="86">
        <v>0.66666666666666663</v>
      </c>
      <c r="I5" s="86">
        <v>0.75</v>
      </c>
      <c r="J5" s="171">
        <f>$H5+TIME(J3,0,0)</f>
        <v>1.4583333333333333</v>
      </c>
      <c r="K5" s="86">
        <v>8.3333333333333329E-2</v>
      </c>
      <c r="L5" s="86">
        <v>0.875</v>
      </c>
    </row>
    <row r="6" spans="1:16" s="108" customFormat="1" ht="20.5">
      <c r="B6" s="109"/>
      <c r="C6" s="110"/>
      <c r="D6" s="140"/>
      <c r="E6" s="20"/>
      <c r="F6" s="78"/>
      <c r="G6" s="103"/>
      <c r="H6" s="64"/>
      <c r="I6" s="64"/>
      <c r="J6" s="171"/>
      <c r="K6" s="64"/>
      <c r="L6" s="64"/>
    </row>
    <row r="7" spans="1:16" s="108" customFormat="1" ht="20.5">
      <c r="A7" s="112"/>
      <c r="B7" s="79">
        <v>3.1</v>
      </c>
      <c r="C7" s="113"/>
      <c r="D7" s="142" t="s">
        <v>156</v>
      </c>
      <c r="E7" s="163" t="s">
        <v>287</v>
      </c>
      <c r="F7" s="145" t="s">
        <v>157</v>
      </c>
      <c r="G7" s="150">
        <v>1</v>
      </c>
      <c r="H7" s="64">
        <v>0.66666666666666663</v>
      </c>
      <c r="I7" s="64">
        <v>0.75</v>
      </c>
      <c r="J7" s="171">
        <v>0.45833333333333331</v>
      </c>
      <c r="K7" s="64">
        <v>8.3333333333333329E-2</v>
      </c>
      <c r="L7" s="64">
        <v>0.875</v>
      </c>
    </row>
    <row r="8" spans="1:16" s="108" customFormat="1" ht="31.5">
      <c r="A8" s="112"/>
      <c r="B8" s="79"/>
      <c r="C8" s="113"/>
      <c r="D8" s="142" t="s">
        <v>30</v>
      </c>
      <c r="E8" s="164"/>
      <c r="F8" s="123"/>
      <c r="G8" s="150">
        <v>1</v>
      </c>
      <c r="H8" s="64">
        <f t="shared" ref="H8:H11" si="0">H7+TIME(0,G7,0)</f>
        <v>0.66736111111111107</v>
      </c>
      <c r="I8" s="64">
        <f t="shared" ref="I8:I12" si="1">I7+TIME(0,G7,0)</f>
        <v>0.75069444444444444</v>
      </c>
      <c r="J8" s="171">
        <f t="shared" ref="J8:J12" si="2">J7+TIME(0,G7,0)</f>
        <v>0.45902777777777776</v>
      </c>
      <c r="K8" s="64">
        <f t="shared" ref="K8:K12" si="3">K7+TIME(0,G7,0)</f>
        <v>8.4027777777777771E-2</v>
      </c>
      <c r="L8" s="64">
        <f t="shared" ref="L8:L13" si="4">L7+TIME(0,G7,0)</f>
        <v>0.87569444444444444</v>
      </c>
    </row>
    <row r="9" spans="1:16" s="108" customFormat="1" ht="20.25">
      <c r="A9" s="112"/>
      <c r="B9" s="38">
        <f>B7+0.1</f>
        <v>3.2</v>
      </c>
      <c r="C9" s="97"/>
      <c r="D9" s="142" t="s">
        <v>146</v>
      </c>
      <c r="E9" s="164" t="s">
        <v>326</v>
      </c>
      <c r="F9" s="145" t="s">
        <v>158</v>
      </c>
      <c r="G9" s="150">
        <v>1</v>
      </c>
      <c r="H9" s="74">
        <f t="shared" si="0"/>
        <v>0.66805555555555551</v>
      </c>
      <c r="I9" s="74">
        <f t="shared" si="1"/>
        <v>0.75138888888888888</v>
      </c>
      <c r="J9" s="173">
        <f t="shared" si="2"/>
        <v>0.4597222222222222</v>
      </c>
      <c r="K9" s="74">
        <f t="shared" si="3"/>
        <v>8.4722222222222213E-2</v>
      </c>
      <c r="L9" s="74">
        <f t="shared" si="4"/>
        <v>0.87638888888888888</v>
      </c>
    </row>
    <row r="10" spans="1:16" s="108" customFormat="1" ht="23.25" customHeight="1">
      <c r="A10" s="112"/>
      <c r="B10" s="38">
        <f>B9+0.1</f>
        <v>3.3000000000000003</v>
      </c>
      <c r="C10" s="97"/>
      <c r="D10" s="142" t="s">
        <v>159</v>
      </c>
      <c r="E10" s="136"/>
      <c r="F10" s="145" t="s">
        <v>145</v>
      </c>
      <c r="G10" s="150">
        <v>1</v>
      </c>
      <c r="H10" s="74">
        <f t="shared" si="0"/>
        <v>0.66874999999999996</v>
      </c>
      <c r="I10" s="74">
        <f t="shared" si="1"/>
        <v>0.75208333333333333</v>
      </c>
      <c r="J10" s="173">
        <f t="shared" si="2"/>
        <v>0.46041666666666664</v>
      </c>
      <c r="K10" s="74">
        <f t="shared" si="3"/>
        <v>8.5416666666666655E-2</v>
      </c>
      <c r="L10" s="74">
        <f t="shared" si="4"/>
        <v>0.87708333333333333</v>
      </c>
    </row>
    <row r="11" spans="1:16" s="108" customFormat="1" ht="23.25" customHeight="1">
      <c r="A11" s="112"/>
      <c r="B11" s="38">
        <f>B10+0.1</f>
        <v>3.4000000000000004</v>
      </c>
      <c r="C11" s="97"/>
      <c r="D11" s="142" t="s">
        <v>160</v>
      </c>
      <c r="E11" s="136" t="s">
        <v>287</v>
      </c>
      <c r="F11" s="145" t="s">
        <v>145</v>
      </c>
      <c r="G11" s="150">
        <v>1</v>
      </c>
      <c r="H11" s="74">
        <f t="shared" si="0"/>
        <v>0.6694444444444444</v>
      </c>
      <c r="I11" s="74">
        <f t="shared" si="1"/>
        <v>0.75277777777777777</v>
      </c>
      <c r="J11" s="173">
        <f t="shared" si="2"/>
        <v>0.46111111111111108</v>
      </c>
      <c r="K11" s="74">
        <f t="shared" si="3"/>
        <v>8.6111111111111097E-2</v>
      </c>
      <c r="L11" s="74">
        <f t="shared" si="4"/>
        <v>0.87777777777777777</v>
      </c>
    </row>
    <row r="12" spans="1:16" s="111" customFormat="1" ht="48" customHeight="1">
      <c r="B12" s="62">
        <f>B11+0.1</f>
        <v>3.5000000000000004</v>
      </c>
      <c r="D12" s="143" t="s">
        <v>161</v>
      </c>
      <c r="E12" s="55"/>
      <c r="F12" s="102" t="s">
        <v>145</v>
      </c>
      <c r="G12" s="146">
        <v>5</v>
      </c>
      <c r="H12" s="64">
        <f>H11+TIME(0,G11,0)</f>
        <v>0.67013888888888884</v>
      </c>
      <c r="I12" s="64">
        <f t="shared" si="1"/>
        <v>0.75347222222222221</v>
      </c>
      <c r="J12" s="171">
        <f t="shared" si="2"/>
        <v>0.46180555555555552</v>
      </c>
      <c r="K12" s="64">
        <f t="shared" si="3"/>
        <v>8.6805555555555539E-2</v>
      </c>
      <c r="L12" s="64">
        <f t="shared" si="4"/>
        <v>0.87847222222222221</v>
      </c>
    </row>
    <row r="13" spans="1:16" s="197" customFormat="1" ht="80" customHeight="1">
      <c r="B13" s="198">
        <f>B12+0.1</f>
        <v>3.6000000000000005</v>
      </c>
      <c r="D13" s="309" t="s">
        <v>210</v>
      </c>
      <c r="E13" s="200" t="s">
        <v>327</v>
      </c>
      <c r="F13" s="205" t="s">
        <v>163</v>
      </c>
      <c r="G13" s="310">
        <v>10</v>
      </c>
      <c r="H13" s="171">
        <f>H12+TIME(0,G12,0)</f>
        <v>0.67361111111111105</v>
      </c>
      <c r="I13" s="171">
        <f>I12+TIME(0,G12,0)</f>
        <v>0.75694444444444442</v>
      </c>
      <c r="J13" s="171">
        <f>J12+TIME(0,G12,0)</f>
        <v>0.46527777777777773</v>
      </c>
      <c r="K13" s="171">
        <f>K12+TIME(0,G12,0)</f>
        <v>9.0277777777777762E-2</v>
      </c>
      <c r="L13" s="171">
        <f t="shared" si="4"/>
        <v>0.88194444444444442</v>
      </c>
    </row>
    <row r="14" spans="1:16" s="506" customFormat="1" ht="80" customHeight="1">
      <c r="B14" s="507">
        <f>B13+0.1</f>
        <v>3.7000000000000006</v>
      </c>
      <c r="D14" s="508" t="s">
        <v>340</v>
      </c>
      <c r="E14" s="509" t="s">
        <v>341</v>
      </c>
      <c r="F14" s="510" t="s">
        <v>145</v>
      </c>
      <c r="G14" s="76">
        <v>15</v>
      </c>
      <c r="H14" s="64">
        <f>H13+TIME(0,G13,0)</f>
        <v>0.68055555555555547</v>
      </c>
      <c r="I14" s="64">
        <f>I13+TIME(0,G13,0)</f>
        <v>0.76388888888888884</v>
      </c>
      <c r="J14" s="171">
        <f>J13+TIME(0,G13,0)</f>
        <v>0.47222222222222215</v>
      </c>
      <c r="K14" s="64">
        <f>K13+TIME(0,G13,0)</f>
        <v>9.722222222222221E-2</v>
      </c>
      <c r="L14" s="64">
        <f>L13+TIME(0,G13,0)</f>
        <v>0.88888888888888884</v>
      </c>
    </row>
    <row r="15" spans="1:16" s="108" customFormat="1" ht="54.75" customHeight="1">
      <c r="B15" s="115"/>
      <c r="C15" s="110"/>
      <c r="D15" s="311" t="s">
        <v>165</v>
      </c>
      <c r="E15" s="137"/>
      <c r="F15" s="89"/>
      <c r="G15" s="76"/>
      <c r="J15" s="317"/>
    </row>
    <row r="16" spans="1:16" s="111" customFormat="1" ht="74.5" customHeight="1">
      <c r="B16" s="114">
        <f>B14+0.1</f>
        <v>3.8000000000000007</v>
      </c>
      <c r="D16" s="333" t="s">
        <v>275</v>
      </c>
      <c r="E16" s="463" t="s">
        <v>329</v>
      </c>
      <c r="F16" s="89" t="s">
        <v>167</v>
      </c>
      <c r="G16" s="76">
        <v>15</v>
      </c>
      <c r="H16" s="64">
        <f>H14+TIME(0,G14,0)</f>
        <v>0.6909722222222221</v>
      </c>
      <c r="I16" s="64">
        <f>I14+TIME(0,G14,0)</f>
        <v>0.77430555555555547</v>
      </c>
      <c r="J16" s="171">
        <f>J14+TIME(0,G14,0)</f>
        <v>0.48263888888888884</v>
      </c>
      <c r="K16" s="64">
        <f>K14+TIME(0,G14,0)</f>
        <v>0.10763888888888888</v>
      </c>
      <c r="L16" s="64">
        <f>L14+TIME(0,G14,0)</f>
        <v>0.89930555555555547</v>
      </c>
    </row>
    <row r="17" spans="1:12" s="111" customFormat="1" ht="80.25" customHeight="1">
      <c r="B17" s="114">
        <f>B16+0.1</f>
        <v>3.9000000000000008</v>
      </c>
      <c r="D17" s="323" t="s">
        <v>168</v>
      </c>
      <c r="E17" s="464" t="s">
        <v>328</v>
      </c>
      <c r="F17" s="89" t="s">
        <v>169</v>
      </c>
      <c r="G17" s="76">
        <v>15</v>
      </c>
      <c r="H17" s="86">
        <f>H16+TIME(0,G16,0)</f>
        <v>0.70138888888888873</v>
      </c>
      <c r="I17" s="86">
        <f>I16+TIME(0,G16,0)</f>
        <v>0.7847222222222221</v>
      </c>
      <c r="J17" s="169">
        <f>J16+TIME(0,G16,0)</f>
        <v>0.49305555555555552</v>
      </c>
      <c r="K17" s="86">
        <f>K13+TIME(0,G13,0)</f>
        <v>9.722222222222221E-2</v>
      </c>
      <c r="L17" s="86">
        <f>L16+TIME(0,G16,0)</f>
        <v>0.9097222222222221</v>
      </c>
    </row>
    <row r="18" spans="1:12" s="17" customFormat="1" ht="54" customHeight="1">
      <c r="B18" s="62"/>
      <c r="D18" s="89" t="s">
        <v>317</v>
      </c>
      <c r="E18" s="76"/>
      <c r="F18" s="89"/>
      <c r="G18" s="76"/>
      <c r="H18" s="86"/>
      <c r="I18" s="86"/>
      <c r="J18" s="169"/>
      <c r="K18" s="86"/>
      <c r="L18" s="86"/>
    </row>
    <row r="19" spans="1:12" s="111" customFormat="1" ht="84.75" customHeight="1">
      <c r="B19" s="62">
        <f>B17+0.1</f>
        <v>4.0000000000000009</v>
      </c>
      <c r="D19" s="332" t="s">
        <v>177</v>
      </c>
      <c r="E19" s="55" t="s">
        <v>204</v>
      </c>
      <c r="F19" s="72" t="s">
        <v>178</v>
      </c>
      <c r="G19" s="73">
        <v>20</v>
      </c>
      <c r="H19" s="64">
        <f>H17+TIME(0,G17,0)</f>
        <v>0.71180555555555536</v>
      </c>
      <c r="I19" s="86">
        <f>I17+TIME(0,G17,0)</f>
        <v>0.79513888888888873</v>
      </c>
      <c r="J19" s="169">
        <f>J17+TIME(0,G17,0)</f>
        <v>0.50347222222222221</v>
      </c>
      <c r="K19" s="86">
        <f>K17+TIME(0,G17,0)</f>
        <v>0.10763888888888888</v>
      </c>
      <c r="L19" s="86">
        <f>L17+TIME(0,G17,0)</f>
        <v>0.92013888888888873</v>
      </c>
    </row>
    <row r="20" spans="1:12" s="17" customFormat="1" ht="54" customHeight="1">
      <c r="B20" s="62">
        <f>B19+0.1</f>
        <v>4.1000000000000005</v>
      </c>
      <c r="D20" s="89" t="s">
        <v>319</v>
      </c>
      <c r="E20" s="76" t="s">
        <v>320</v>
      </c>
      <c r="F20" s="89" t="s">
        <v>321</v>
      </c>
      <c r="G20" s="76">
        <v>20</v>
      </c>
      <c r="H20" s="64">
        <f>H19+TIME(0,G19,0)</f>
        <v>0.7256944444444442</v>
      </c>
      <c r="I20" s="86">
        <f>I19+TIME(0,G19,0)</f>
        <v>0.80902777777777757</v>
      </c>
      <c r="J20" s="169">
        <f>J19+TIME(0,G19,0)</f>
        <v>0.51736111111111105</v>
      </c>
      <c r="K20" s="86">
        <f>K19+TIME(0,G19,0)</f>
        <v>0.12152777777777776</v>
      </c>
      <c r="L20" s="86">
        <f>L19+TIME(0,G19,0)</f>
        <v>0.93402777777777757</v>
      </c>
    </row>
    <row r="21" spans="1:12" s="2" customFormat="1" ht="68.25" customHeight="1">
      <c r="A21" s="30"/>
      <c r="B21" s="62">
        <f>B20+0.1</f>
        <v>4.2</v>
      </c>
      <c r="C21" s="118"/>
      <c r="D21" s="55" t="s">
        <v>276</v>
      </c>
      <c r="E21" s="153" t="s">
        <v>277</v>
      </c>
      <c r="F21" s="312" t="s">
        <v>179</v>
      </c>
      <c r="G21" s="76">
        <v>15</v>
      </c>
      <c r="H21" s="86">
        <f>H20+TIME(0,G20,0)</f>
        <v>0.73958333333333304</v>
      </c>
      <c r="I21" s="86">
        <f>K22</f>
        <v>0.14583333333333331</v>
      </c>
      <c r="J21" s="169">
        <f>J20+TIME(0,G20,0)</f>
        <v>0.53124999999999989</v>
      </c>
      <c r="K21" s="86">
        <f>K20+TIME(0,G20,0)</f>
        <v>0.13541666666666666</v>
      </c>
      <c r="L21" s="86">
        <f>L20+TIME(0,G20,0)</f>
        <v>0.94791666666666641</v>
      </c>
    </row>
    <row r="22" spans="1:12" s="2" customFormat="1" ht="47.5" customHeight="1">
      <c r="A22" s="30"/>
      <c r="B22" s="62">
        <f>B21+0.1</f>
        <v>4.3</v>
      </c>
      <c r="C22" s="118"/>
      <c r="D22" s="76" t="s">
        <v>154</v>
      </c>
      <c r="E22" s="14"/>
      <c r="F22" s="313" t="s">
        <v>145</v>
      </c>
      <c r="G22" s="76">
        <v>1</v>
      </c>
      <c r="H22" s="86">
        <f>H21+TIME(0,G21,0)</f>
        <v>0.74999999999999967</v>
      </c>
      <c r="I22" s="86">
        <f>I21+TIME(0,G21,0)</f>
        <v>0.15624999999999997</v>
      </c>
      <c r="J22" s="169">
        <f>J21+TIME(0,G21,0)</f>
        <v>0.54166666666666652</v>
      </c>
      <c r="K22" s="86">
        <f>K21+TIME(0,G21,0)</f>
        <v>0.14583333333333331</v>
      </c>
      <c r="L22" s="86">
        <f>L21+TIME(0,G21,0)</f>
        <v>0.95833333333333304</v>
      </c>
    </row>
    <row r="24" spans="1:12" s="17" customFormat="1" ht="18">
      <c r="B24" s="62"/>
      <c r="D24" s="144"/>
      <c r="E24" s="76"/>
      <c r="F24" s="146"/>
      <c r="G24" s="146"/>
      <c r="H24" s="147"/>
      <c r="I24" s="149"/>
      <c r="J24" s="337"/>
      <c r="K24" s="148"/>
    </row>
    <row r="25" spans="1:12" s="116" customFormat="1" ht="18">
      <c r="J25" s="338"/>
    </row>
    <row r="26" spans="1:12" s="107" customFormat="1" ht="11.9" customHeight="1">
      <c r="F26" s="189"/>
      <c r="J26" s="339"/>
    </row>
    <row r="27" spans="1:12" s="22" customFormat="1" ht="15" customHeight="1">
      <c r="D27" s="193" t="s">
        <v>155</v>
      </c>
      <c r="E27" s="138"/>
      <c r="J27" s="340"/>
      <c r="K27" s="23"/>
      <c r="L27" s="23"/>
    </row>
    <row r="28" spans="1:12" s="107" customFormat="1" ht="15.5">
      <c r="A28" s="107" t="s">
        <v>290</v>
      </c>
      <c r="J28" s="339"/>
    </row>
    <row r="29" spans="1:12" s="107" customFormat="1" ht="15.5">
      <c r="A29" s="107" t="s">
        <v>272</v>
      </c>
      <c r="J29" s="339"/>
    </row>
    <row r="30" spans="1:12" s="135" customFormat="1" ht="15.5">
      <c r="A30" s="135" t="s">
        <v>273</v>
      </c>
      <c r="J30" s="341"/>
    </row>
    <row r="31" spans="1:12" s="107" customFormat="1" ht="15.5">
      <c r="A31" s="107" t="s">
        <v>274</v>
      </c>
      <c r="J31" s="339"/>
    </row>
    <row r="32" spans="1:12" s="107" customFormat="1" ht="15.5">
      <c r="J32" s="339"/>
    </row>
    <row r="33" spans="1:16" s="117" customFormat="1" ht="20.5">
      <c r="A33" s="306" t="s">
        <v>267</v>
      </c>
      <c r="J33" s="342"/>
    </row>
    <row r="34" spans="1:16" s="117" customFormat="1" ht="21">
      <c r="A34" s="307" t="s">
        <v>268</v>
      </c>
      <c r="J34" s="342"/>
    </row>
    <row r="35" spans="1:16" s="117" customFormat="1" ht="21">
      <c r="A35" s="307" t="s">
        <v>269</v>
      </c>
      <c r="J35" s="342"/>
    </row>
    <row r="38" spans="1:16" ht="16" thickBot="1"/>
    <row r="39" spans="1:16" s="30" customFormat="1" ht="32.25" thickBot="1">
      <c r="A39" s="84"/>
      <c r="B39" s="48"/>
      <c r="C39" s="48"/>
      <c r="E39" s="35"/>
      <c r="F39" s="35"/>
      <c r="G39" s="502" t="s">
        <v>136</v>
      </c>
      <c r="H39" s="85" t="s">
        <v>291</v>
      </c>
      <c r="I39" s="78" t="s">
        <v>292</v>
      </c>
      <c r="J39" s="326" t="s">
        <v>336</v>
      </c>
      <c r="K39" s="90" t="s">
        <v>284</v>
      </c>
      <c r="L39" s="90" t="s">
        <v>337</v>
      </c>
      <c r="M39" s="26"/>
    </row>
    <row r="40" spans="1:16" s="17" customFormat="1" ht="47.25" customHeight="1">
      <c r="A40" s="30"/>
      <c r="D40" s="129" t="s">
        <v>338</v>
      </c>
      <c r="E40" s="37"/>
      <c r="F40" s="37"/>
      <c r="G40" s="58">
        <v>60</v>
      </c>
      <c r="H40" s="61">
        <v>0.75</v>
      </c>
      <c r="I40" s="327">
        <f>$H40+TIME(I38,0,0)</f>
        <v>0.75</v>
      </c>
      <c r="J40" s="504">
        <v>0.83333333333333337</v>
      </c>
      <c r="K40" s="327">
        <v>0.16666666666666666</v>
      </c>
      <c r="L40" s="327">
        <v>0.95833333333333337</v>
      </c>
    </row>
    <row r="41" spans="1:16" s="30" customFormat="1" ht="18">
      <c r="A41" s="17"/>
      <c r="B41" s="48"/>
      <c r="C41" s="48"/>
      <c r="E41" s="35"/>
      <c r="F41" s="35"/>
      <c r="G41" s="32"/>
      <c r="H41" s="35"/>
      <c r="I41" s="47"/>
      <c r="J41" s="505"/>
    </row>
    <row r="42" spans="1:16" s="116" customFormat="1" ht="18">
      <c r="A42" s="48"/>
      <c r="J42" s="338"/>
    </row>
    <row r="43" spans="1:16" s="30" customFormat="1" ht="45" customHeight="1" thickBot="1">
      <c r="B43" s="38"/>
      <c r="D43" s="57" t="s">
        <v>138</v>
      </c>
      <c r="E43" s="32"/>
      <c r="F43" s="37"/>
      <c r="G43" s="32"/>
      <c r="H43" s="32"/>
      <c r="I43" s="41"/>
      <c r="J43" s="505"/>
      <c r="K43" s="35"/>
      <c r="L43" s="35"/>
      <c r="M43" s="35"/>
    </row>
    <row r="44" spans="1:16" s="2" customFormat="1" ht="61.5" thickBot="1">
      <c r="D44" s="503" t="s">
        <v>339</v>
      </c>
      <c r="E44" s="154"/>
      <c r="F44" s="192"/>
      <c r="G44" s="186"/>
      <c r="H44" s="42"/>
      <c r="I44" s="61"/>
      <c r="J44" s="505"/>
      <c r="K44" s="35"/>
      <c r="L44" s="35"/>
      <c r="M44" s="35"/>
      <c r="N44" s="30"/>
      <c r="O44" s="30"/>
      <c r="P44" s="30"/>
    </row>
  </sheetData>
  <phoneticPr fontId="24"/>
  <hyperlinks>
    <hyperlink ref="A33" r:id="rId1" display="https://ieeesa.webex.com/ieeesa/j.php?MTID=mca39b1aeaf9ee5b85bb81cd3fcf994b1" xr:uid="{3C4607D1-B301-435A-AB74-772FF8E73559}"/>
    <hyperlink ref="D44" r:id="rId2" xr:uid="{172BAB94-B429-4B72-A06F-977CC408107E}"/>
  </hyperlinks>
  <pageMargins left="0.7" right="0.7" top="0.75" bottom="0.75" header="0.3" footer="0.3"/>
  <pageSetup paperSize="9" orientation="portrait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7"/>
  <sheetViews>
    <sheetView topLeftCell="A34" zoomScale="90" zoomScaleNormal="90" workbookViewId="0">
      <selection activeCell="F44" sqref="F44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135</v>
      </c>
      <c r="F1" s="15"/>
      <c r="G1" s="16"/>
      <c r="M1" s="17"/>
    </row>
    <row r="2" spans="1:15">
      <c r="B2" s="15"/>
      <c r="C2" s="12"/>
      <c r="D2" s="18" t="s">
        <v>281</v>
      </c>
      <c r="F2" s="15"/>
      <c r="G2" s="16"/>
      <c r="H2" s="16"/>
      <c r="I2" s="16"/>
      <c r="J2" s="2"/>
      <c r="M2" s="17"/>
    </row>
    <row r="3" spans="1:15" ht="16.25" thickBot="1">
      <c r="H3" s="329">
        <v>0</v>
      </c>
      <c r="I3" s="329">
        <v>2</v>
      </c>
      <c r="J3" s="330">
        <v>19</v>
      </c>
      <c r="K3" s="331">
        <v>10</v>
      </c>
      <c r="L3" s="331">
        <v>5</v>
      </c>
    </row>
    <row r="4" spans="1:15" s="30" customFormat="1" ht="39.75" thickBot="1">
      <c r="B4" s="48"/>
      <c r="C4" s="48"/>
      <c r="E4" s="35"/>
      <c r="F4" s="35"/>
      <c r="G4" s="53" t="s">
        <v>136</v>
      </c>
      <c r="H4" s="53" t="s">
        <v>278</v>
      </c>
      <c r="I4" s="37" t="s">
        <v>283</v>
      </c>
      <c r="J4" s="326" t="s">
        <v>309</v>
      </c>
      <c r="K4" s="152" t="s">
        <v>280</v>
      </c>
      <c r="L4" s="90" t="s">
        <v>313</v>
      </c>
    </row>
    <row r="5" spans="1:15" s="17" customFormat="1" ht="52" customHeight="1">
      <c r="D5" s="151" t="s">
        <v>170</v>
      </c>
      <c r="E5" s="37"/>
      <c r="F5" s="37"/>
      <c r="G5" s="58">
        <v>60</v>
      </c>
      <c r="H5" s="61">
        <v>0.4375</v>
      </c>
      <c r="I5" s="327">
        <f>H5+TIME(2,0,0)</f>
        <v>0.52083333333333337</v>
      </c>
      <c r="J5" s="61">
        <v>0.72916666666666663</v>
      </c>
      <c r="K5" s="61">
        <v>0.35416666666666669</v>
      </c>
      <c r="L5" s="61">
        <v>0.64583333333333337</v>
      </c>
    </row>
    <row r="6" spans="1:15" ht="18" hidden="1">
      <c r="D6" s="40"/>
      <c r="E6" s="37"/>
      <c r="F6" s="37"/>
      <c r="G6" s="32"/>
      <c r="H6" s="41"/>
      <c r="I6" s="327">
        <f t="shared" ref="I6:I7" si="0">H6+TIME(H6+2,0,0)</f>
        <v>8.3333333333333329E-2</v>
      </c>
    </row>
    <row r="7" spans="1:15" ht="58.5" customHeight="1">
      <c r="B7" s="15"/>
      <c r="C7" s="12"/>
      <c r="D7" s="151" t="s">
        <v>171</v>
      </c>
      <c r="E7" s="19"/>
      <c r="F7" s="19"/>
      <c r="G7" s="58">
        <v>60</v>
      </c>
      <c r="H7" s="61">
        <v>0.47916666666666669</v>
      </c>
      <c r="I7" s="327">
        <f t="shared" si="0"/>
        <v>0.5625</v>
      </c>
      <c r="J7" s="61">
        <v>0.77083333333333337</v>
      </c>
      <c r="K7" s="61">
        <v>0.39583333333333331</v>
      </c>
      <c r="L7" s="61">
        <v>0.6875</v>
      </c>
    </row>
    <row r="10" spans="1:15" s="30" customFormat="1" ht="16.5" customHeight="1">
      <c r="B10" s="38"/>
      <c r="D10" s="57" t="s">
        <v>138</v>
      </c>
      <c r="E10" s="32"/>
      <c r="F10" s="37"/>
      <c r="G10" s="32"/>
      <c r="H10" s="32"/>
      <c r="I10" s="41"/>
      <c r="K10" s="35"/>
      <c r="L10" s="35"/>
      <c r="M10" s="35"/>
    </row>
    <row r="11" spans="1:15" s="71" customFormat="1" ht="201.75" customHeight="1">
      <c r="D11" s="40" t="s">
        <v>139</v>
      </c>
      <c r="E11" s="183"/>
      <c r="F11" s="153" t="s">
        <v>140</v>
      </c>
      <c r="G11" s="73"/>
      <c r="H11" s="73"/>
      <c r="I11" s="64"/>
      <c r="K11" s="101"/>
      <c r="L11" s="101"/>
      <c r="M11" s="101"/>
    </row>
    <row r="12" spans="1:15" ht="18.75" thickBot="1">
      <c r="A12" s="30"/>
      <c r="B12" s="33"/>
      <c r="C12" s="31"/>
      <c r="D12" s="31"/>
      <c r="E12" s="36"/>
      <c r="F12" s="36"/>
      <c r="G12" s="37"/>
      <c r="H12" s="34"/>
      <c r="I12" s="30"/>
      <c r="K12" s="35"/>
      <c r="L12" s="35"/>
      <c r="M12" s="30"/>
      <c r="N12" s="30"/>
      <c r="O12" s="30"/>
    </row>
    <row r="13" spans="1:15" s="26" customFormat="1" ht="39.75" thickBot="1">
      <c r="B13" s="66"/>
      <c r="C13" s="67"/>
      <c r="D13" s="68"/>
      <c r="E13" s="37" t="s">
        <v>142</v>
      </c>
      <c r="F13" s="37" t="s">
        <v>143</v>
      </c>
      <c r="G13" s="53" t="s">
        <v>136</v>
      </c>
      <c r="H13" s="106" t="s">
        <v>278</v>
      </c>
      <c r="I13" s="78" t="s">
        <v>283</v>
      </c>
      <c r="J13" s="326" t="s">
        <v>309</v>
      </c>
      <c r="K13" s="90" t="s">
        <v>280</v>
      </c>
      <c r="L13" s="90" t="s">
        <v>313</v>
      </c>
    </row>
    <row r="14" spans="1:15" s="26" customFormat="1" ht="35.5" customHeight="1">
      <c r="B14" s="66"/>
      <c r="C14" s="67"/>
      <c r="D14" s="68"/>
      <c r="E14" s="37"/>
      <c r="F14" s="37"/>
      <c r="G14" s="104">
        <v>120</v>
      </c>
      <c r="H14" s="86">
        <v>0.66666666666666663</v>
      </c>
      <c r="I14" s="86">
        <v>0.75</v>
      </c>
      <c r="J14" s="171">
        <v>0.45833333333333331</v>
      </c>
      <c r="K14" s="86">
        <v>8.3333333333333329E-2</v>
      </c>
      <c r="L14" s="86">
        <v>0.875</v>
      </c>
    </row>
    <row r="15" spans="1:15" s="17" customFormat="1" ht="59.5" customHeight="1">
      <c r="D15" s="129" t="s">
        <v>282</v>
      </c>
      <c r="E15" s="37"/>
      <c r="F15" s="37"/>
      <c r="G15" s="103"/>
      <c r="H15" s="64"/>
      <c r="I15" s="64"/>
      <c r="J15" s="171"/>
      <c r="K15" s="64"/>
      <c r="L15" s="64"/>
    </row>
    <row r="16" spans="1:15" s="26" customFormat="1" ht="15.75">
      <c r="B16" s="66"/>
      <c r="C16" s="67"/>
      <c r="D16" s="68"/>
      <c r="F16" s="65"/>
      <c r="G16" s="150">
        <v>1</v>
      </c>
      <c r="H16" s="64">
        <v>0.66666666666666663</v>
      </c>
      <c r="I16" s="64">
        <v>0.75</v>
      </c>
      <c r="J16" s="171">
        <v>0.45833333333333331</v>
      </c>
      <c r="K16" s="64">
        <v>8.3333333333333329E-2</v>
      </c>
      <c r="L16" s="64">
        <v>0.875</v>
      </c>
    </row>
    <row r="17" spans="1:12" s="30" customFormat="1" ht="20.5">
      <c r="A17" s="48"/>
      <c r="B17" s="176">
        <v>4.0999999999999996</v>
      </c>
      <c r="C17" s="113"/>
      <c r="D17" s="166" t="s">
        <v>156</v>
      </c>
      <c r="E17" s="52" t="s">
        <v>326</v>
      </c>
      <c r="F17" s="180" t="s">
        <v>157</v>
      </c>
      <c r="G17" s="150">
        <v>1</v>
      </c>
      <c r="H17" s="64">
        <f t="shared" ref="H17:H21" si="1">H16+TIME(0,G16,0)</f>
        <v>0.66736111111111107</v>
      </c>
      <c r="I17" s="64">
        <f t="shared" ref="I17:I21" si="2">I16+TIME(0,G16,0)</f>
        <v>0.75069444444444444</v>
      </c>
      <c r="J17" s="171">
        <f t="shared" ref="J17:J21" si="3">J16+TIME(0,G16,0)</f>
        <v>0.45902777777777776</v>
      </c>
      <c r="K17" s="64">
        <f t="shared" ref="K17:K21" si="4">K16+TIME(0,G16,0)</f>
        <v>8.4027777777777771E-2</v>
      </c>
      <c r="L17" s="64">
        <f t="shared" ref="L17:L22" si="5">L16+TIME(0,G16,0)</f>
        <v>0.87569444444444444</v>
      </c>
    </row>
    <row r="18" spans="1:12" s="30" customFormat="1" ht="41">
      <c r="A18" s="48"/>
      <c r="B18" s="176"/>
      <c r="C18" s="113"/>
      <c r="D18" s="166" t="s">
        <v>30</v>
      </c>
      <c r="E18" s="51"/>
      <c r="F18" s="84"/>
      <c r="G18" s="150">
        <v>1</v>
      </c>
      <c r="H18" s="74">
        <f t="shared" si="1"/>
        <v>0.66805555555555551</v>
      </c>
      <c r="I18" s="74">
        <f t="shared" si="2"/>
        <v>0.75138888888888888</v>
      </c>
      <c r="J18" s="173">
        <f t="shared" si="3"/>
        <v>0.4597222222222222</v>
      </c>
      <c r="K18" s="74">
        <f t="shared" si="4"/>
        <v>8.4722222222222213E-2</v>
      </c>
      <c r="L18" s="74">
        <f t="shared" si="5"/>
        <v>0.87638888888888888</v>
      </c>
    </row>
    <row r="19" spans="1:12" s="30" customFormat="1" ht="20.5">
      <c r="A19" s="48"/>
      <c r="B19" s="177">
        <f>B17+0.1</f>
        <v>4.1999999999999993</v>
      </c>
      <c r="C19" s="97"/>
      <c r="D19" s="166" t="s">
        <v>146</v>
      </c>
      <c r="E19" s="51" t="s">
        <v>326</v>
      </c>
      <c r="F19" s="180" t="s">
        <v>147</v>
      </c>
      <c r="G19" s="150">
        <v>1</v>
      </c>
      <c r="H19" s="74">
        <f t="shared" si="1"/>
        <v>0.66874999999999996</v>
      </c>
      <c r="I19" s="74">
        <f t="shared" si="2"/>
        <v>0.75208333333333333</v>
      </c>
      <c r="J19" s="173">
        <f t="shared" si="3"/>
        <v>0.46041666666666664</v>
      </c>
      <c r="K19" s="74">
        <f t="shared" si="4"/>
        <v>8.5416666666666655E-2</v>
      </c>
      <c r="L19" s="74">
        <f t="shared" si="5"/>
        <v>0.87708333333333333</v>
      </c>
    </row>
    <row r="20" spans="1:12" s="30" customFormat="1" ht="23.25" customHeight="1">
      <c r="A20" s="48"/>
      <c r="B20" s="177">
        <f>B19+0.1</f>
        <v>4.2999999999999989</v>
      </c>
      <c r="C20" s="97"/>
      <c r="D20" s="166" t="s">
        <v>159</v>
      </c>
      <c r="E20" s="51"/>
      <c r="F20" s="180" t="s">
        <v>145</v>
      </c>
      <c r="G20" s="150">
        <v>1</v>
      </c>
      <c r="H20" s="74">
        <f t="shared" si="1"/>
        <v>0.6694444444444444</v>
      </c>
      <c r="I20" s="74">
        <f t="shared" si="2"/>
        <v>0.75277777777777777</v>
      </c>
      <c r="J20" s="173">
        <f t="shared" si="3"/>
        <v>0.46111111111111108</v>
      </c>
      <c r="K20" s="74">
        <f t="shared" si="4"/>
        <v>8.6111111111111097E-2</v>
      </c>
      <c r="L20" s="74">
        <f t="shared" si="5"/>
        <v>0.87777777777777777</v>
      </c>
    </row>
    <row r="21" spans="1:12" s="30" customFormat="1" ht="23.25" customHeight="1">
      <c r="A21" s="48"/>
      <c r="B21" s="177">
        <f>B20+0.1</f>
        <v>4.3999999999999986</v>
      </c>
      <c r="C21" s="97"/>
      <c r="D21" s="166" t="s">
        <v>160</v>
      </c>
      <c r="E21" s="51" t="s">
        <v>286</v>
      </c>
      <c r="F21" s="180" t="s">
        <v>145</v>
      </c>
      <c r="G21" s="146">
        <v>5</v>
      </c>
      <c r="H21" s="64">
        <f t="shared" si="1"/>
        <v>0.67013888888888884</v>
      </c>
      <c r="I21" s="64">
        <f t="shared" si="2"/>
        <v>0.75347222222222221</v>
      </c>
      <c r="J21" s="171">
        <f t="shared" si="3"/>
        <v>0.46180555555555552</v>
      </c>
      <c r="K21" s="64">
        <f t="shared" si="4"/>
        <v>8.6805555555555539E-2</v>
      </c>
      <c r="L21" s="64">
        <f t="shared" si="5"/>
        <v>0.87847222222222221</v>
      </c>
    </row>
    <row r="22" spans="1:12" s="17" customFormat="1" ht="48" customHeight="1">
      <c r="B22" s="114">
        <f>B21+0.1</f>
        <v>4.4999999999999982</v>
      </c>
      <c r="C22" s="111"/>
      <c r="D22" s="94" t="s">
        <v>161</v>
      </c>
      <c r="E22" s="175"/>
      <c r="F22" s="89" t="s">
        <v>145</v>
      </c>
      <c r="G22" s="76">
        <v>3</v>
      </c>
      <c r="H22" s="64">
        <f>H21+TIME(0,G21,0)</f>
        <v>0.67361111111111105</v>
      </c>
      <c r="I22" s="64">
        <f>I21+TIME(0,G21,0)</f>
        <v>0.75694444444444442</v>
      </c>
      <c r="J22" s="171">
        <f>J21+TIME(0,G21,0)</f>
        <v>0.46527777777777773</v>
      </c>
      <c r="K22" s="64">
        <f>K21+TIME(0,G21,0)</f>
        <v>9.0277777777777762E-2</v>
      </c>
      <c r="L22" s="64">
        <f t="shared" si="5"/>
        <v>0.88194444444444442</v>
      </c>
    </row>
    <row r="23" spans="1:12" s="197" customFormat="1" ht="48" customHeight="1">
      <c r="B23" s="204">
        <f>B22+0.1</f>
        <v>4.5999999999999979</v>
      </c>
      <c r="D23" s="203" t="s">
        <v>210</v>
      </c>
      <c r="E23" s="209" t="s">
        <v>289</v>
      </c>
      <c r="F23" s="205" t="s">
        <v>163</v>
      </c>
      <c r="G23" s="310">
        <v>15</v>
      </c>
      <c r="H23" s="171">
        <f>H21+TIME(0,G21,0)</f>
        <v>0.67361111111111105</v>
      </c>
      <c r="I23" s="171">
        <f>I21+TIME(0,G21,0)</f>
        <v>0.75694444444444442</v>
      </c>
      <c r="J23" s="171">
        <f>J21+TIME(0,G21,0)</f>
        <v>0.46527777777777773</v>
      </c>
      <c r="K23" s="171">
        <f>K21+TIME(0,G21,0)</f>
        <v>9.0277777777777762E-2</v>
      </c>
      <c r="L23" s="171">
        <f>L21+TIME(0,G21,0)</f>
        <v>0.88194444444444442</v>
      </c>
    </row>
    <row r="24" spans="1:12" s="108" customFormat="1" ht="54.75" customHeight="1">
      <c r="B24" s="114"/>
      <c r="C24" s="111"/>
      <c r="D24" s="96" t="s">
        <v>295</v>
      </c>
      <c r="E24" s="178"/>
      <c r="F24" s="89"/>
      <c r="G24" s="312">
        <v>5</v>
      </c>
      <c r="H24" s="64">
        <f>H23+TIME(0,G23,0)</f>
        <v>0.68402777777777768</v>
      </c>
      <c r="I24" s="64">
        <f>I23+TIME(0,G23,0)</f>
        <v>0.76736111111111105</v>
      </c>
      <c r="J24" s="171">
        <f>J23+TIME(0,G23,0)</f>
        <v>0.47569444444444442</v>
      </c>
      <c r="K24" s="64">
        <f>K23+TIME(0,G23,0)</f>
        <v>0.10069444444444443</v>
      </c>
      <c r="L24" s="64">
        <f>L23+TIME(0,G23,0)</f>
        <v>0.89236111111111105</v>
      </c>
    </row>
    <row r="25" spans="1:12" s="111" customFormat="1" ht="77" customHeight="1">
      <c r="A25" s="101"/>
      <c r="B25" s="62">
        <f>B23+0.1</f>
        <v>4.6999999999999975</v>
      </c>
      <c r="C25" s="35"/>
      <c r="D25" s="81" t="s">
        <v>194</v>
      </c>
      <c r="E25" s="88" t="s">
        <v>324</v>
      </c>
      <c r="F25" s="72" t="s">
        <v>297</v>
      </c>
      <c r="G25" s="76">
        <v>15</v>
      </c>
      <c r="H25" s="86">
        <f t="shared" ref="H25:H26" si="6">H24+TIME(0,G24,0)</f>
        <v>0.68749999999999989</v>
      </c>
      <c r="I25" s="86">
        <f t="shared" ref="I25:I26" si="7">I24+TIME(0,G24,0)</f>
        <v>0.77083333333333326</v>
      </c>
      <c r="J25" s="169">
        <f t="shared" ref="J25:J26" si="8">J24+TIME(0,G24,0)</f>
        <v>0.47916666666666663</v>
      </c>
      <c r="K25" s="86">
        <f t="shared" ref="K25:K26" si="9">K24+TIME(0,G24,0)</f>
        <v>0.10416666666666666</v>
      </c>
      <c r="L25" s="86">
        <f>L24+TIME(0,G24,0)</f>
        <v>0.89583333333333326</v>
      </c>
    </row>
    <row r="26" spans="1:12" s="111" customFormat="1" ht="74.5" customHeight="1">
      <c r="A26" s="101"/>
      <c r="B26" s="62">
        <f>B25+0.1</f>
        <v>4.7999999999999972</v>
      </c>
      <c r="C26" s="35"/>
      <c r="D26" s="81" t="s">
        <v>299</v>
      </c>
      <c r="E26" s="465" t="s">
        <v>330</v>
      </c>
      <c r="F26" s="72" t="s">
        <v>296</v>
      </c>
      <c r="G26" s="76">
        <v>15</v>
      </c>
      <c r="H26" s="86">
        <f t="shared" si="6"/>
        <v>0.69791666666666652</v>
      </c>
      <c r="I26" s="86">
        <f t="shared" si="7"/>
        <v>0.78124999999999989</v>
      </c>
      <c r="J26" s="169">
        <f t="shared" si="8"/>
        <v>0.48958333333333331</v>
      </c>
      <c r="K26" s="86">
        <f t="shared" si="9"/>
        <v>0.11458333333333333</v>
      </c>
      <c r="L26" s="86">
        <f>L25+TIME(0,G25,0)</f>
        <v>0.90624999999999989</v>
      </c>
    </row>
    <row r="27" spans="1:12" s="111" customFormat="1" ht="74.5" customHeight="1">
      <c r="A27" s="101"/>
      <c r="B27" s="62">
        <f>B26+0.1</f>
        <v>4.8999999999999968</v>
      </c>
      <c r="C27" s="35"/>
      <c r="D27" s="81" t="s">
        <v>300</v>
      </c>
      <c r="E27" s="88" t="s">
        <v>301</v>
      </c>
      <c r="F27" s="72" t="s">
        <v>298</v>
      </c>
      <c r="G27" s="76">
        <v>15</v>
      </c>
      <c r="H27" s="86">
        <f t="shared" ref="H27" si="10">H26+TIME(0,G26,0)</f>
        <v>0.70833333333333315</v>
      </c>
      <c r="I27" s="86">
        <f t="shared" ref="I27" si="11">I26+TIME(0,G26,0)</f>
        <v>0.79166666666666652</v>
      </c>
      <c r="J27" s="169">
        <f t="shared" ref="J27" si="12">J26+TIME(0,G26,0)</f>
        <v>0.5</v>
      </c>
      <c r="K27" s="86">
        <f t="shared" ref="K27" si="13">K26+TIME(0,G26,0)</f>
        <v>0.125</v>
      </c>
      <c r="L27" s="86">
        <f>L26+TIME(0,G26,0)</f>
        <v>0.91666666666666652</v>
      </c>
    </row>
    <row r="28" spans="1:12" s="111" customFormat="1" ht="80.25" customHeight="1">
      <c r="B28" s="314"/>
      <c r="C28" s="65"/>
      <c r="D28" s="57" t="s">
        <v>172</v>
      </c>
      <c r="E28" s="210"/>
      <c r="F28" s="55"/>
      <c r="G28" s="76"/>
      <c r="H28" s="86">
        <f>H26+TIME(0,G26,0)</f>
        <v>0.70833333333333315</v>
      </c>
      <c r="I28" s="86">
        <f>I26+TIME(0,G26,0)</f>
        <v>0.79166666666666652</v>
      </c>
      <c r="J28" s="169">
        <f>J26+TIME(0,G26,0)</f>
        <v>0.5</v>
      </c>
      <c r="K28" s="86">
        <f>K26+TIME(0,G26,0)</f>
        <v>0.125</v>
      </c>
      <c r="L28" s="86">
        <f>L26+TIME(0,G26,0)</f>
        <v>0.91666666666666652</v>
      </c>
    </row>
    <row r="29" spans="1:12" s="17" customFormat="1" ht="54" customHeight="1">
      <c r="B29" s="314">
        <f>B27+0.1</f>
        <v>4.9999999999999964</v>
      </c>
      <c r="C29" s="65"/>
      <c r="D29" s="92" t="s">
        <v>182</v>
      </c>
      <c r="E29" s="88" t="s">
        <v>206</v>
      </c>
      <c r="F29" s="89" t="s">
        <v>173</v>
      </c>
      <c r="G29" s="76">
        <v>10</v>
      </c>
      <c r="H29" s="86">
        <f>H28+TIME(0,G28,0)</f>
        <v>0.70833333333333315</v>
      </c>
      <c r="I29" s="86">
        <f>I28+TIME(0,G28,0)</f>
        <v>0.79166666666666652</v>
      </c>
      <c r="J29" s="169">
        <f>J28+TIME(0,G28,0)</f>
        <v>0.5</v>
      </c>
      <c r="K29" s="86">
        <f>K28+TIME(0,G28,0)</f>
        <v>0.125</v>
      </c>
      <c r="L29" s="86">
        <f>L28+TIME(0,G28,0)</f>
        <v>0.91666666666666652</v>
      </c>
    </row>
    <row r="30" spans="1:12" ht="68.25" customHeight="1">
      <c r="A30" s="30"/>
      <c r="B30" s="314">
        <f>B29+0.1</f>
        <v>5.0999999999999961</v>
      </c>
      <c r="C30" s="65"/>
      <c r="D30" s="92" t="s">
        <v>183</v>
      </c>
      <c r="E30" s="88" t="s">
        <v>207</v>
      </c>
      <c r="F30" s="89" t="s">
        <v>164</v>
      </c>
      <c r="G30" s="76">
        <v>10</v>
      </c>
      <c r="H30" s="86">
        <f>H29+TIME(0,G29,0)</f>
        <v>0.71527777777777757</v>
      </c>
      <c r="I30" s="86">
        <f>I29+TIME(0,G29,0)</f>
        <v>0.79861111111111094</v>
      </c>
      <c r="J30" s="169">
        <f>J29+TIME(0,G29,0)</f>
        <v>0.50694444444444442</v>
      </c>
      <c r="K30" s="86">
        <f>K29+TIME(0,G29,0)</f>
        <v>0.13194444444444445</v>
      </c>
      <c r="L30" s="86">
        <f>L29+TIME(0,G29,0)</f>
        <v>0.92361111111111094</v>
      </c>
    </row>
    <row r="31" spans="1:12" ht="63" customHeight="1">
      <c r="A31" s="30"/>
      <c r="B31" s="314">
        <f>B30+0.1</f>
        <v>5.1999999999999957</v>
      </c>
      <c r="C31" s="65"/>
      <c r="D31" s="92" t="s">
        <v>190</v>
      </c>
      <c r="E31" s="42" t="s">
        <v>208</v>
      </c>
      <c r="F31" s="89" t="s">
        <v>192</v>
      </c>
      <c r="G31" s="76">
        <v>10</v>
      </c>
      <c r="H31" s="86">
        <f>H30+TIME(0,G30,0)</f>
        <v>0.72222222222222199</v>
      </c>
      <c r="I31" s="86">
        <f>I30+TIME(0,G30,0)</f>
        <v>0.80555555555555536</v>
      </c>
      <c r="J31" s="169">
        <f>J30+TIME(0,G30,0)</f>
        <v>0.51388888888888884</v>
      </c>
      <c r="K31" s="86">
        <f>K30+TIME(0,G30,0)</f>
        <v>0.1388888888888889</v>
      </c>
      <c r="L31" s="86">
        <f>L30+TIME(0,G30,0)</f>
        <v>0.93055555555555536</v>
      </c>
    </row>
    <row r="32" spans="1:12" s="17" customFormat="1" ht="34.5" customHeight="1">
      <c r="A32" s="30"/>
      <c r="B32" s="314"/>
      <c r="C32" s="65"/>
      <c r="D32" s="321" t="s">
        <v>174</v>
      </c>
      <c r="E32" s="88"/>
      <c r="F32" s="89"/>
      <c r="G32" s="32"/>
      <c r="H32" s="41"/>
      <c r="I32" s="75"/>
      <c r="J32" s="169"/>
    </row>
    <row r="33" spans="1:15" ht="82.5" customHeight="1">
      <c r="A33" s="17"/>
      <c r="B33" s="315">
        <f>B31+0.1</f>
        <v>5.2999999999999954</v>
      </c>
      <c r="C33" s="65"/>
      <c r="D33" s="322" t="s">
        <v>184</v>
      </c>
      <c r="E33" s="88" t="s">
        <v>209</v>
      </c>
      <c r="F33" s="89" t="s">
        <v>186</v>
      </c>
      <c r="G33" s="42">
        <v>10</v>
      </c>
      <c r="H33" s="86">
        <f>H31+TIME(0,G31,0)</f>
        <v>0.72916666666666641</v>
      </c>
      <c r="I33" s="86">
        <f>I31+TIME(0,G31,0)</f>
        <v>0.81249999999999978</v>
      </c>
      <c r="J33" s="169">
        <f>J31+TIME(0,G31,0)</f>
        <v>0.52083333333333326</v>
      </c>
      <c r="K33" s="86">
        <f>K31+TIME(0,G31,0)</f>
        <v>0.14583333333333334</v>
      </c>
      <c r="L33" s="86">
        <f>L31+TIME(0,G31,0)</f>
        <v>0.93749999999999978</v>
      </c>
      <c r="M33" s="30"/>
      <c r="N33" s="30"/>
      <c r="O33" s="30"/>
    </row>
    <row r="34" spans="1:15" s="117" customFormat="1" ht="55.5" customHeight="1">
      <c r="A34" s="36"/>
      <c r="B34" s="315">
        <f>B33+0.1</f>
        <v>5.399999999999995</v>
      </c>
      <c r="C34" s="65"/>
      <c r="D34" s="322" t="s">
        <v>187</v>
      </c>
      <c r="E34" s="58" t="s">
        <v>201</v>
      </c>
      <c r="F34" s="89" t="s">
        <v>186</v>
      </c>
      <c r="G34" s="167">
        <v>5</v>
      </c>
      <c r="H34" s="86">
        <f>H33+TIME(0,G33,0)</f>
        <v>0.73611111111111083</v>
      </c>
      <c r="I34" s="86">
        <f>I33+TIME(0,G33,0)</f>
        <v>0.8194444444444442</v>
      </c>
      <c r="J34" s="169">
        <f>J33+TIME(0,G33,0)</f>
        <v>0.52777777777777768</v>
      </c>
      <c r="K34" s="86">
        <f>K33+TIME(0,G33,0)</f>
        <v>0.15277777777777779</v>
      </c>
      <c r="L34" s="86">
        <f>L33+TIME(0,G33,0)</f>
        <v>0.9444444444444442</v>
      </c>
    </row>
    <row r="35" spans="1:15" s="179" customFormat="1" ht="30.5" customHeight="1">
      <c r="B35" s="315"/>
      <c r="C35" s="65"/>
      <c r="D35" s="322" t="s">
        <v>175</v>
      </c>
      <c r="E35" s="58"/>
      <c r="F35" s="89" t="s">
        <v>147</v>
      </c>
      <c r="G35" s="42">
        <v>10</v>
      </c>
      <c r="H35" s="86">
        <f>H34+TIME(0,G34,0)</f>
        <v>0.73958333333333304</v>
      </c>
      <c r="I35" s="86">
        <f>I34+TIME(0,G34,0)</f>
        <v>0.82291666666666641</v>
      </c>
      <c r="J35" s="169">
        <f>J34+TIME(0,G34,0)</f>
        <v>0.53124999999999989</v>
      </c>
      <c r="K35" s="86">
        <f>K34+TIME(0,G34,0)</f>
        <v>0.15625</v>
      </c>
      <c r="L35" s="86">
        <f>L34+TIME(0,G34,0)</f>
        <v>0.94791666666666641</v>
      </c>
    </row>
    <row r="36" spans="1:15" s="117" customFormat="1" ht="58.5" customHeight="1">
      <c r="A36" s="117" t="s">
        <v>205</v>
      </c>
      <c r="B36" s="314">
        <f>B34+0.1</f>
        <v>5.4999999999999947</v>
      </c>
      <c r="C36" s="65"/>
      <c r="D36" s="322" t="s">
        <v>176</v>
      </c>
      <c r="E36" s="58"/>
      <c r="F36" s="89" t="s">
        <v>145</v>
      </c>
      <c r="G36" s="316">
        <v>1</v>
      </c>
      <c r="H36" s="86">
        <f>H35+TIME(0,G35,0)</f>
        <v>0.74652777777777746</v>
      </c>
      <c r="I36" s="86">
        <f>I35+TIME(0,G35,0)</f>
        <v>0.82986111111111083</v>
      </c>
      <c r="J36" s="169">
        <f>J35+TIME(0,G35,0)</f>
        <v>0.53819444444444431</v>
      </c>
      <c r="K36" s="86">
        <f>K35+TIME(0,G35,0)</f>
        <v>0.16319444444444445</v>
      </c>
      <c r="L36" s="86">
        <f>L35+TIME(0,G35,0)</f>
        <v>0.95486111111111083</v>
      </c>
    </row>
    <row r="37" spans="1:15" s="117" customFormat="1" ht="58.5" customHeight="1">
      <c r="B37" s="314"/>
      <c r="C37" s="65"/>
      <c r="D37" s="143"/>
      <c r="E37" s="55"/>
      <c r="F37" s="89"/>
      <c r="G37" s="316"/>
      <c r="H37" s="86"/>
      <c r="I37" s="86"/>
      <c r="J37" s="320"/>
      <c r="K37" s="86"/>
      <c r="L37" s="86"/>
    </row>
    <row r="38" spans="1:15" s="117" customFormat="1" ht="58.5" customHeight="1">
      <c r="B38" s="314"/>
      <c r="C38" s="65"/>
      <c r="D38" s="143"/>
      <c r="E38" s="55"/>
      <c r="F38" s="89"/>
      <c r="G38" s="316"/>
      <c r="H38" s="86"/>
      <c r="I38" s="86"/>
      <c r="J38" s="320"/>
      <c r="K38" s="86"/>
      <c r="L38" s="86"/>
    </row>
    <row r="39" spans="1:15" s="22" customFormat="1" ht="15" customHeight="1">
      <c r="D39" s="193" t="s">
        <v>155</v>
      </c>
      <c r="E39" s="138"/>
      <c r="J39" s="23"/>
      <c r="K39" s="23"/>
      <c r="L39" s="23"/>
    </row>
    <row r="40" spans="1:15" s="107" customFormat="1">
      <c r="A40" s="107" t="s">
        <v>302</v>
      </c>
    </row>
    <row r="41" spans="1:15" s="107" customFormat="1">
      <c r="A41" s="107" t="s">
        <v>303</v>
      </c>
    </row>
    <row r="42" spans="1:15" s="135" customFormat="1">
      <c r="A42" s="135" t="s">
        <v>304</v>
      </c>
    </row>
    <row r="43" spans="1:15" s="107" customFormat="1">
      <c r="A43" s="107" t="s">
        <v>305</v>
      </c>
    </row>
    <row r="44" spans="1:15" s="107" customFormat="1"/>
    <row r="45" spans="1:15" s="117" customFormat="1" ht="20.5">
      <c r="A45" s="306" t="s">
        <v>267</v>
      </c>
    </row>
    <row r="46" spans="1:15" s="117" customFormat="1" ht="21">
      <c r="A46" s="307" t="s">
        <v>268</v>
      </c>
    </row>
    <row r="47" spans="1:15" s="117" customFormat="1" ht="21">
      <c r="A47" s="307" t="s">
        <v>269</v>
      </c>
    </row>
  </sheetData>
  <phoneticPr fontId="24"/>
  <hyperlinks>
    <hyperlink ref="A45" r:id="rId1" display="https://ieeesa.webex.com/ieeesa/j.php?MTID=mca39b1aeaf9ee5b85bb81cd3fcf994b1" xr:uid="{95D5735B-D314-4A6E-A5F5-AEC597BF812A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5"/>
  <sheetViews>
    <sheetView zoomScale="80" zoomScaleNormal="80" workbookViewId="0">
      <selection activeCell="I1" sqref="I1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6" s="84" customFormat="1" ht="20.5">
      <c r="A1" s="128"/>
      <c r="E1" s="91"/>
      <c r="F1" s="44"/>
      <c r="G1" s="44"/>
      <c r="H1" s="44"/>
      <c r="I1" s="44"/>
      <c r="J1" s="44"/>
      <c r="K1" s="44"/>
      <c r="L1" s="44"/>
      <c r="M1" s="44"/>
    </row>
    <row r="2" spans="1:16" s="84" customFormat="1" ht="20.5">
      <c r="A2" s="128"/>
      <c r="E2" s="91"/>
      <c r="F2" s="44"/>
      <c r="G2" s="44"/>
      <c r="H2" s="44"/>
      <c r="I2" s="44"/>
      <c r="J2" s="44"/>
      <c r="K2" s="44"/>
      <c r="L2" s="44"/>
      <c r="M2" s="44"/>
    </row>
    <row r="3" spans="1:16" s="84" customFormat="1" ht="18.75" thickBot="1">
      <c r="E3" s="91"/>
      <c r="F3" s="44"/>
      <c r="G3" s="44"/>
      <c r="H3" s="329">
        <v>0</v>
      </c>
      <c r="I3" s="329">
        <v>2</v>
      </c>
      <c r="J3" s="330">
        <v>19</v>
      </c>
      <c r="K3" s="331">
        <v>10</v>
      </c>
      <c r="L3" s="331">
        <v>5</v>
      </c>
      <c r="M3" s="44"/>
    </row>
    <row r="4" spans="1:16" s="30" customFormat="1" ht="39.75" thickBot="1">
      <c r="A4" s="84"/>
      <c r="B4" s="48"/>
      <c r="C4" s="48"/>
      <c r="E4" s="35"/>
      <c r="F4" s="35"/>
      <c r="G4" s="53" t="s">
        <v>136</v>
      </c>
      <c r="H4" s="53" t="s">
        <v>291</v>
      </c>
      <c r="I4" s="37" t="s">
        <v>292</v>
      </c>
      <c r="J4" s="326" t="s">
        <v>310</v>
      </c>
      <c r="K4" s="152" t="s">
        <v>284</v>
      </c>
      <c r="L4" s="152" t="s">
        <v>314</v>
      </c>
    </row>
    <row r="5" spans="1:16" s="17" customFormat="1" ht="47.25" customHeight="1">
      <c r="A5" s="30"/>
      <c r="D5" s="129" t="s">
        <v>316</v>
      </c>
      <c r="E5" s="37"/>
      <c r="F5" s="37"/>
      <c r="G5" s="175">
        <v>120</v>
      </c>
      <c r="H5" s="165">
        <v>0.66666666666666663</v>
      </c>
      <c r="I5" s="328">
        <f>$H5+TIME(I3,0,0)</f>
        <v>0.75</v>
      </c>
      <c r="J5" s="328">
        <f t="shared" ref="J5:L5" si="0">$H5+TIME(J3,0,0)</f>
        <v>1.4583333333333333</v>
      </c>
      <c r="K5" s="328">
        <f t="shared" si="0"/>
        <v>1.0833333333333333</v>
      </c>
      <c r="L5" s="328">
        <f t="shared" si="0"/>
        <v>0.875</v>
      </c>
    </row>
    <row r="6" spans="1:16" s="30" customFormat="1" ht="18">
      <c r="A6" s="17"/>
      <c r="B6" s="48"/>
      <c r="C6" s="48"/>
      <c r="E6" s="35"/>
      <c r="F6" s="35"/>
      <c r="G6" s="32"/>
      <c r="H6" s="35"/>
      <c r="I6" s="47"/>
    </row>
    <row r="7" spans="1:16" s="116" customFormat="1" ht="18">
      <c r="A7" s="48"/>
    </row>
    <row r="8" spans="1:16" s="30" customFormat="1" ht="45" customHeight="1" thickBot="1">
      <c r="B8" s="38"/>
      <c r="D8" s="57" t="s">
        <v>138</v>
      </c>
      <c r="E8" s="32"/>
      <c r="F8" s="37"/>
      <c r="G8" s="32"/>
      <c r="H8" s="32"/>
      <c r="I8" s="41"/>
      <c r="K8" s="35"/>
      <c r="L8" s="35"/>
      <c r="M8" s="35"/>
    </row>
    <row r="9" spans="1:16" ht="182.75" thickBot="1">
      <c r="D9" s="182" t="s">
        <v>237</v>
      </c>
      <c r="E9" s="154"/>
      <c r="F9" s="192" t="s">
        <v>238</v>
      </c>
      <c r="G9" s="186"/>
      <c r="H9" s="42"/>
      <c r="I9" s="61"/>
      <c r="J9" s="30"/>
      <c r="K9" s="35"/>
      <c r="L9" s="35"/>
      <c r="M9" s="35"/>
      <c r="N9" s="30"/>
      <c r="O9" s="30"/>
      <c r="P9" s="30"/>
    </row>
    <row r="10" spans="1:16">
      <c r="F10" s="153"/>
    </row>
    <row r="11" spans="1:16">
      <c r="F11" s="153"/>
    </row>
    <row r="12" spans="1:16">
      <c r="F12" s="153"/>
    </row>
    <row r="22" spans="1:15" ht="18">
      <c r="B22" s="30"/>
      <c r="C22" s="30"/>
      <c r="D22" s="30"/>
      <c r="E22" s="32"/>
      <c r="F22" s="30"/>
      <c r="I22" s="30"/>
      <c r="J22" s="78"/>
      <c r="K22" s="35"/>
      <c r="L22" s="35"/>
      <c r="M22" s="30"/>
      <c r="N22" s="30"/>
      <c r="O22" s="30"/>
    </row>
    <row r="23" spans="1:15" ht="18">
      <c r="A23" s="30"/>
      <c r="B23" s="30"/>
      <c r="C23" s="30"/>
      <c r="D23" s="30"/>
      <c r="E23" s="32"/>
      <c r="F23" s="30"/>
      <c r="G23" s="30"/>
      <c r="H23" s="43"/>
      <c r="I23" s="30"/>
      <c r="J23" s="78"/>
      <c r="K23" s="35"/>
      <c r="L23" s="35"/>
      <c r="M23" s="30"/>
      <c r="N23" s="30"/>
      <c r="O23" s="30"/>
    </row>
    <row r="24" spans="1:15" ht="18">
      <c r="A24" s="30"/>
      <c r="B24" s="30"/>
      <c r="C24" s="30"/>
      <c r="D24" s="30"/>
      <c r="E24" s="32"/>
      <c r="F24" s="30"/>
      <c r="G24" s="30"/>
      <c r="H24" s="30"/>
      <c r="I24" s="30"/>
      <c r="K24" s="35"/>
      <c r="L24" s="35"/>
      <c r="M24" s="30"/>
      <c r="N24" s="30"/>
      <c r="O24" s="30"/>
    </row>
    <row r="25" spans="1:15" ht="18">
      <c r="A25" s="30"/>
      <c r="B25" s="30"/>
      <c r="C25" s="30"/>
      <c r="D25" s="30"/>
      <c r="E25" s="32"/>
      <c r="F25" s="30"/>
      <c r="G25" s="30"/>
      <c r="H25" s="30"/>
      <c r="I25" s="30"/>
      <c r="K25" s="35"/>
      <c r="L25" s="35"/>
      <c r="M25" s="30"/>
      <c r="N25" s="30"/>
      <c r="O25" s="30"/>
    </row>
    <row r="26" spans="1:15" ht="18">
      <c r="A26" s="30"/>
      <c r="B26" s="30"/>
      <c r="C26" s="30"/>
      <c r="D26" s="30"/>
      <c r="E26" s="32"/>
      <c r="F26" s="30"/>
      <c r="G26" s="30"/>
      <c r="H26" s="30"/>
      <c r="I26" s="30"/>
      <c r="K26" s="35"/>
      <c r="L26" s="35"/>
      <c r="M26" s="30"/>
      <c r="N26" s="30"/>
      <c r="O26" s="30"/>
    </row>
    <row r="27" spans="1:15" ht="18">
      <c r="A27" s="30"/>
      <c r="B27" s="30"/>
      <c r="C27" s="30"/>
      <c r="D27" s="30"/>
      <c r="E27" s="32"/>
      <c r="F27" s="30"/>
      <c r="G27" s="30"/>
      <c r="H27" s="30"/>
      <c r="I27" s="30"/>
      <c r="K27" s="35"/>
      <c r="L27" s="35"/>
      <c r="M27" s="30"/>
      <c r="N27" s="30"/>
      <c r="O27" s="30"/>
    </row>
    <row r="28" spans="1:15" ht="18">
      <c r="A28" s="30"/>
      <c r="B28" s="30"/>
      <c r="C28" s="30"/>
      <c r="D28" s="30"/>
      <c r="E28" s="32"/>
      <c r="F28" s="30"/>
      <c r="G28" s="30"/>
      <c r="H28" s="30"/>
      <c r="I28" s="30"/>
      <c r="K28" s="35"/>
      <c r="L28" s="35"/>
      <c r="M28" s="30"/>
      <c r="N28" s="30"/>
      <c r="O28" s="30"/>
    </row>
    <row r="29" spans="1:15" ht="18">
      <c r="A29" s="30"/>
      <c r="B29" s="30"/>
      <c r="C29" s="30"/>
      <c r="D29" s="30"/>
      <c r="E29" s="32"/>
      <c r="F29" s="30"/>
      <c r="G29" s="30"/>
      <c r="H29" s="30"/>
      <c r="I29" s="30"/>
      <c r="K29" s="35"/>
      <c r="L29" s="35"/>
      <c r="M29" s="30"/>
      <c r="N29" s="30"/>
      <c r="O29" s="30"/>
    </row>
    <row r="30" spans="1:15" ht="18">
      <c r="A30" s="30"/>
      <c r="B30" s="30"/>
      <c r="C30" s="30"/>
      <c r="D30" s="30"/>
      <c r="E30" s="32"/>
      <c r="F30" s="30"/>
      <c r="G30" s="30"/>
      <c r="H30" s="30"/>
      <c r="I30" s="30"/>
      <c r="K30" s="35"/>
      <c r="L30" s="35"/>
      <c r="M30" s="30"/>
      <c r="N30" s="30"/>
      <c r="O30" s="30"/>
    </row>
    <row r="31" spans="1:15" ht="18">
      <c r="A31" s="30"/>
      <c r="B31" s="30"/>
      <c r="C31" s="30"/>
      <c r="D31" s="30"/>
      <c r="E31" s="32"/>
      <c r="F31" s="30"/>
      <c r="G31" s="30"/>
      <c r="H31" s="30"/>
      <c r="I31" s="30"/>
      <c r="K31" s="35"/>
      <c r="L31" s="35"/>
      <c r="M31" s="30"/>
      <c r="N31" s="30"/>
      <c r="O31" s="30"/>
    </row>
    <row r="32" spans="1:15" ht="18">
      <c r="A32" s="30"/>
      <c r="B32" s="30"/>
      <c r="C32" s="30"/>
      <c r="D32" s="30"/>
      <c r="E32" s="32"/>
      <c r="F32" s="30"/>
      <c r="G32" s="30"/>
      <c r="H32" s="30"/>
      <c r="I32" s="30"/>
      <c r="K32" s="35"/>
      <c r="L32" s="35"/>
      <c r="M32" s="30"/>
      <c r="N32" s="30"/>
      <c r="O32" s="30"/>
    </row>
    <row r="33" spans="1:15" ht="18">
      <c r="A33" s="30"/>
      <c r="B33" s="30"/>
      <c r="C33" s="30"/>
      <c r="D33" s="30"/>
      <c r="E33" s="32"/>
      <c r="F33" s="30"/>
      <c r="G33" s="30"/>
      <c r="H33" s="30"/>
      <c r="I33" s="30"/>
      <c r="K33" s="35"/>
      <c r="L33" s="35"/>
      <c r="M33" s="30"/>
      <c r="N33" s="30"/>
      <c r="O33" s="30"/>
    </row>
    <row r="34" spans="1:15" ht="18">
      <c r="A34" s="30"/>
      <c r="B34" s="30"/>
      <c r="C34" s="30"/>
      <c r="D34" s="30"/>
      <c r="E34" s="32"/>
      <c r="F34" s="30"/>
      <c r="G34" s="30"/>
      <c r="H34" s="30"/>
      <c r="I34" s="30"/>
      <c r="K34" s="35"/>
      <c r="L34" s="35"/>
      <c r="M34" s="30"/>
      <c r="N34" s="30"/>
      <c r="O34" s="30"/>
    </row>
    <row r="35" spans="1:15" ht="18">
      <c r="A35" s="30"/>
      <c r="B35" s="30"/>
      <c r="C35" s="30"/>
      <c r="D35" s="30"/>
      <c r="E35" s="32"/>
      <c r="F35" s="30"/>
      <c r="G35" s="30"/>
      <c r="H35" s="30"/>
      <c r="I35" s="30"/>
      <c r="K35" s="35"/>
      <c r="L35" s="35"/>
      <c r="M35" s="30"/>
      <c r="N35" s="30"/>
      <c r="O35" s="30"/>
    </row>
    <row r="36" spans="1:15" ht="18">
      <c r="A36" s="30"/>
      <c r="B36" s="30"/>
      <c r="C36" s="30"/>
      <c r="D36" s="30"/>
      <c r="E36" s="32"/>
      <c r="F36" s="30"/>
      <c r="G36" s="30"/>
      <c r="H36" s="30"/>
      <c r="I36" s="30"/>
      <c r="K36" s="35"/>
      <c r="L36" s="35"/>
      <c r="M36" s="30"/>
      <c r="N36" s="30"/>
      <c r="O36" s="30"/>
    </row>
    <row r="37" spans="1:15" ht="18">
      <c r="A37" s="30"/>
      <c r="B37" s="30"/>
      <c r="C37" s="30"/>
      <c r="D37" s="30"/>
      <c r="E37" s="32"/>
      <c r="F37" s="30"/>
      <c r="G37" s="30"/>
      <c r="H37" s="30"/>
      <c r="I37" s="30"/>
      <c r="K37" s="35"/>
      <c r="L37" s="35"/>
      <c r="M37" s="30"/>
      <c r="N37" s="30"/>
      <c r="O37" s="30"/>
    </row>
    <row r="38" spans="1:15" ht="18">
      <c r="A38" s="30"/>
      <c r="B38" s="30"/>
      <c r="C38" s="30"/>
      <c r="D38" s="30"/>
      <c r="E38" s="32"/>
      <c r="F38" s="30"/>
      <c r="G38" s="30"/>
      <c r="H38" s="30"/>
      <c r="I38" s="30"/>
      <c r="K38" s="35"/>
      <c r="L38" s="35"/>
      <c r="M38" s="30"/>
      <c r="N38" s="30"/>
      <c r="O38" s="30"/>
    </row>
    <row r="39" spans="1:15" ht="18">
      <c r="A39" s="30"/>
      <c r="B39" s="30"/>
      <c r="C39" s="30"/>
      <c r="D39" s="30"/>
      <c r="E39" s="32"/>
      <c r="F39" s="30"/>
      <c r="G39" s="30"/>
      <c r="H39" s="30"/>
      <c r="I39" s="30"/>
      <c r="K39" s="35"/>
      <c r="L39" s="35"/>
      <c r="M39" s="30"/>
      <c r="N39" s="30"/>
      <c r="O39" s="30"/>
    </row>
    <row r="40" spans="1:15" ht="18">
      <c r="A40" s="30"/>
      <c r="B40" s="30"/>
      <c r="C40" s="30"/>
      <c r="D40" s="30"/>
      <c r="E40" s="32"/>
      <c r="F40" s="30"/>
      <c r="G40" s="30"/>
      <c r="H40" s="30"/>
      <c r="I40" s="30"/>
      <c r="K40" s="35"/>
      <c r="L40" s="35"/>
      <c r="M40" s="30"/>
      <c r="N40" s="30"/>
      <c r="O40" s="30"/>
    </row>
    <row r="41" spans="1:15" ht="18">
      <c r="A41" s="30"/>
      <c r="B41" s="30"/>
      <c r="C41" s="30"/>
      <c r="D41" s="30"/>
      <c r="E41" s="32"/>
      <c r="F41" s="30"/>
      <c r="G41" s="30"/>
      <c r="H41" s="30"/>
      <c r="I41" s="30"/>
      <c r="K41" s="35"/>
      <c r="L41" s="35"/>
      <c r="M41" s="30"/>
      <c r="N41" s="30"/>
      <c r="O41" s="30"/>
    </row>
    <row r="42" spans="1:15" ht="18">
      <c r="A42" s="30"/>
      <c r="B42" s="30"/>
      <c r="C42" s="30"/>
      <c r="D42" s="30"/>
      <c r="E42" s="32"/>
      <c r="F42" s="30"/>
      <c r="G42" s="30"/>
      <c r="H42" s="30"/>
      <c r="I42" s="30"/>
      <c r="K42" s="35"/>
      <c r="L42" s="35"/>
      <c r="M42" s="30"/>
      <c r="N42" s="30"/>
      <c r="O42" s="30"/>
    </row>
    <row r="43" spans="1:15" ht="18">
      <c r="A43" s="30"/>
      <c r="B43" s="30"/>
      <c r="C43" s="30"/>
      <c r="D43" s="30"/>
      <c r="E43" s="32"/>
      <c r="F43" s="30"/>
      <c r="G43" s="30"/>
      <c r="H43" s="30"/>
      <c r="I43" s="30"/>
      <c r="K43" s="35"/>
      <c r="L43" s="35"/>
      <c r="M43" s="30"/>
      <c r="N43" s="30"/>
      <c r="O43" s="30"/>
    </row>
    <row r="44" spans="1:15" ht="18">
      <c r="A44" s="30"/>
      <c r="B44" s="30"/>
      <c r="C44" s="30"/>
      <c r="D44" s="30"/>
      <c r="E44" s="32"/>
      <c r="F44" s="30"/>
      <c r="G44" s="30"/>
      <c r="H44" s="30"/>
      <c r="I44" s="30"/>
      <c r="K44" s="35"/>
      <c r="L44" s="35"/>
      <c r="M44" s="30"/>
      <c r="N44" s="30"/>
      <c r="O44" s="30"/>
    </row>
    <row r="45" spans="1:15" ht="18">
      <c r="A45" s="30"/>
      <c r="B45" s="30"/>
      <c r="C45" s="30"/>
      <c r="D45" s="30"/>
      <c r="E45" s="32"/>
      <c r="F45" s="30"/>
      <c r="G45" s="30"/>
      <c r="H45" s="30"/>
      <c r="I45" s="30"/>
      <c r="K45" s="35"/>
      <c r="L45" s="35"/>
      <c r="M45" s="30"/>
      <c r="N45" s="30"/>
      <c r="O45" s="30"/>
    </row>
    <row r="46" spans="1:15" ht="18">
      <c r="A46" s="30"/>
      <c r="B46" s="30"/>
      <c r="C46" s="30"/>
      <c r="D46" s="30"/>
      <c r="E46" s="32"/>
      <c r="F46" s="30"/>
      <c r="G46" s="30"/>
      <c r="H46" s="30"/>
      <c r="I46" s="30"/>
      <c r="K46" s="35"/>
      <c r="L46" s="35"/>
      <c r="M46" s="30"/>
      <c r="N46" s="30"/>
      <c r="O46" s="30"/>
    </row>
    <row r="47" spans="1:15" ht="18">
      <c r="A47" s="30"/>
      <c r="B47" s="30"/>
      <c r="C47" s="30"/>
      <c r="D47" s="30"/>
      <c r="E47" s="32"/>
      <c r="F47" s="30"/>
      <c r="G47" s="30"/>
      <c r="H47" s="30"/>
      <c r="I47" s="30"/>
      <c r="K47" s="35"/>
      <c r="L47" s="35"/>
      <c r="M47" s="30"/>
      <c r="N47" s="30"/>
      <c r="O47" s="30"/>
    </row>
    <row r="48" spans="1:15" ht="18">
      <c r="A48" s="30"/>
      <c r="B48" s="30"/>
      <c r="C48" s="30"/>
      <c r="D48" s="30"/>
      <c r="E48" s="32"/>
      <c r="F48" s="30"/>
      <c r="G48" s="30"/>
      <c r="H48" s="30"/>
      <c r="I48" s="30"/>
      <c r="K48" s="35"/>
      <c r="L48" s="35"/>
      <c r="M48" s="30"/>
      <c r="N48" s="30"/>
      <c r="O48" s="30"/>
    </row>
    <row r="49" spans="1:15" ht="18">
      <c r="A49" s="30"/>
      <c r="B49" s="30"/>
      <c r="C49" s="30"/>
      <c r="D49" s="30"/>
      <c r="E49" s="32"/>
      <c r="F49" s="30"/>
      <c r="G49" s="30"/>
      <c r="H49" s="30"/>
      <c r="I49" s="30"/>
      <c r="K49" s="35"/>
      <c r="L49" s="35"/>
      <c r="M49" s="30"/>
      <c r="N49" s="30"/>
      <c r="O49" s="30"/>
    </row>
    <row r="50" spans="1:15" ht="18">
      <c r="A50" s="30"/>
      <c r="B50" s="30"/>
      <c r="C50" s="30"/>
      <c r="D50" s="30"/>
      <c r="E50" s="32"/>
      <c r="F50" s="30"/>
      <c r="G50" s="30"/>
      <c r="H50" s="30"/>
      <c r="I50" s="30"/>
      <c r="K50" s="35"/>
      <c r="L50" s="35"/>
      <c r="M50" s="30"/>
      <c r="N50" s="30"/>
      <c r="O50" s="30"/>
    </row>
    <row r="51" spans="1:15" ht="18">
      <c r="A51" s="30"/>
      <c r="B51" s="30"/>
      <c r="C51" s="30"/>
      <c r="D51" s="30"/>
      <c r="E51" s="32"/>
      <c r="F51" s="30"/>
      <c r="G51" s="30"/>
      <c r="H51" s="30"/>
      <c r="I51" s="30"/>
      <c r="K51" s="35"/>
      <c r="L51" s="35"/>
      <c r="M51" s="30"/>
      <c r="N51" s="30"/>
      <c r="O51" s="30"/>
    </row>
    <row r="52" spans="1:15" ht="18">
      <c r="A52" s="30"/>
      <c r="B52" s="30"/>
      <c r="C52" s="30"/>
      <c r="D52" s="30"/>
      <c r="E52" s="32"/>
      <c r="F52" s="30"/>
      <c r="G52" s="30"/>
      <c r="H52" s="30"/>
      <c r="I52" s="30"/>
      <c r="K52" s="35"/>
      <c r="L52" s="35"/>
      <c r="M52" s="30"/>
      <c r="N52" s="30"/>
      <c r="O52" s="30"/>
    </row>
    <row r="53" spans="1:15" ht="18">
      <c r="A53" s="30"/>
      <c r="B53" s="30"/>
      <c r="C53" s="30"/>
      <c r="D53" s="30"/>
      <c r="E53" s="32"/>
      <c r="F53" s="30"/>
      <c r="G53" s="30"/>
      <c r="H53" s="30"/>
      <c r="I53" s="30"/>
      <c r="K53" s="35"/>
      <c r="L53" s="35"/>
      <c r="M53" s="30"/>
      <c r="N53" s="30"/>
      <c r="O53" s="30"/>
    </row>
    <row r="54" spans="1:15" ht="18">
      <c r="A54" s="30"/>
      <c r="B54" s="30"/>
      <c r="C54" s="30"/>
      <c r="D54" s="30"/>
      <c r="E54" s="32"/>
      <c r="F54" s="30"/>
      <c r="G54" s="30"/>
      <c r="H54" s="30"/>
      <c r="I54" s="30"/>
      <c r="K54" s="35"/>
      <c r="L54" s="35"/>
      <c r="M54" s="30"/>
      <c r="N54" s="30"/>
      <c r="O54" s="30"/>
    </row>
    <row r="55" spans="1:15" ht="18">
      <c r="A55" s="30"/>
      <c r="B55" s="30"/>
      <c r="C55" s="30"/>
      <c r="D55" s="30"/>
      <c r="E55" s="32"/>
      <c r="F55" s="30"/>
      <c r="G55" s="30"/>
      <c r="H55" s="30"/>
      <c r="I55" s="30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30"/>
      <c r="I56" s="30"/>
      <c r="K56" s="35"/>
      <c r="L56" s="35"/>
      <c r="M56" s="30"/>
      <c r="N56" s="30"/>
      <c r="O56" s="30"/>
    </row>
    <row r="57" spans="1:15" ht="18">
      <c r="A57" s="30"/>
      <c r="B57" s="30"/>
      <c r="G57" s="30"/>
      <c r="H57" s="30"/>
      <c r="I57" s="30"/>
      <c r="K57" s="35"/>
      <c r="L57" s="35"/>
      <c r="M57" s="30"/>
      <c r="N57" s="30"/>
      <c r="O57" s="30"/>
    </row>
    <row r="58" spans="1:15" ht="18">
      <c r="A58" s="30"/>
      <c r="B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G62" s="30"/>
      <c r="H62" s="30"/>
    </row>
    <row r="63" spans="1:15" ht="18">
      <c r="G63" s="30"/>
      <c r="H63" s="30"/>
    </row>
    <row r="64" spans="1:15" ht="18">
      <c r="G64" s="30"/>
      <c r="H64" s="30"/>
    </row>
    <row r="65" spans="7:8" ht="18">
      <c r="G65" s="30"/>
      <c r="H65" s="30"/>
    </row>
  </sheetData>
  <phoneticPr fontId="24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Nov. 13 Mon</vt:lpstr>
      <vt:lpstr>Nov. 14 Tue</vt:lpstr>
      <vt:lpstr>Nov. 15 Wed</vt:lpstr>
      <vt:lpstr>Nov.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2023-11-15T14:06:30Z</dcterms:modified>
  <cp:category/>
  <cp:contentStatus/>
</cp:coreProperties>
</file>