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13_ncr:1_{6749510B-DEED-462E-A603-CB7B7F573875}" xr6:coauthVersionLast="47" xr6:coauthVersionMax="47" xr10:uidLastSave="{00000000-0000-0000-0000-000000000000}"/>
  <bookViews>
    <workbookView xWindow="-110" yWindow="-110" windowWidth="25820" windowHeight="10300" tabRatio="961" activeTab="5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3 Mon" sheetId="25" r:id="rId6"/>
    <sheet name="Nov. 14 Tue" sheetId="36" r:id="rId7"/>
    <sheet name="Nov. 15 Wed" sheetId="11" r:id="rId8"/>
    <sheet name="Nov.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1" l="1"/>
  <c r="B20" i="11" s="1"/>
  <c r="B21" i="11" s="1"/>
  <c r="B22" i="11" s="1"/>
  <c r="B23" i="11" s="1"/>
  <c r="B25" i="11" s="1"/>
  <c r="B26" i="11" s="1"/>
  <c r="B27" i="11" s="1"/>
  <c r="B29" i="11" s="1"/>
  <c r="L17" i="11"/>
  <c r="L18" i="11" s="1"/>
  <c r="L19" i="11" s="1"/>
  <c r="L20" i="11" s="1"/>
  <c r="L21" i="11" s="1"/>
  <c r="L22" i="11" s="1"/>
  <c r="K17" i="11"/>
  <c r="K18" i="11" s="1"/>
  <c r="K19" i="11" s="1"/>
  <c r="K20" i="11" s="1"/>
  <c r="K21" i="11" s="1"/>
  <c r="K22" i="11" s="1"/>
  <c r="J17" i="11"/>
  <c r="J18" i="11" s="1"/>
  <c r="J19" i="11" s="1"/>
  <c r="J20" i="11" s="1"/>
  <c r="J21" i="11" s="1"/>
  <c r="J22" i="11" s="1"/>
  <c r="I17" i="11"/>
  <c r="I18" i="11" s="1"/>
  <c r="I19" i="11" s="1"/>
  <c r="I20" i="11" s="1"/>
  <c r="I21" i="11" s="1"/>
  <c r="I22" i="11" s="1"/>
  <c r="H17" i="11"/>
  <c r="H18" i="11" s="1"/>
  <c r="H19" i="11" s="1"/>
  <c r="H20" i="11" s="1"/>
  <c r="H21" i="11" s="1"/>
  <c r="H22" i="11" s="1"/>
  <c r="L8" i="36"/>
  <c r="L9" i="36" s="1"/>
  <c r="L10" i="36" s="1"/>
  <c r="L11" i="36" s="1"/>
  <c r="L12" i="36" s="1"/>
  <c r="L13" i="36" s="1"/>
  <c r="L15" i="36" s="1"/>
  <c r="K8" i="36"/>
  <c r="K9" i="36" s="1"/>
  <c r="K10" i="36" s="1"/>
  <c r="K11" i="36" s="1"/>
  <c r="K12" i="36" s="1"/>
  <c r="K13" i="36" s="1"/>
  <c r="J8" i="36"/>
  <c r="J9" i="36" s="1"/>
  <c r="J10" i="36" s="1"/>
  <c r="J11" i="36" s="1"/>
  <c r="J12" i="36" s="1"/>
  <c r="J13" i="36" s="1"/>
  <c r="J15" i="36" s="1"/>
  <c r="I8" i="36"/>
  <c r="I9" i="36" s="1"/>
  <c r="I10" i="36" s="1"/>
  <c r="I11" i="36" s="1"/>
  <c r="I12" i="36" s="1"/>
  <c r="I13" i="36" s="1"/>
  <c r="I15" i="36" s="1"/>
  <c r="H8" i="36"/>
  <c r="H9" i="36" s="1"/>
  <c r="H10" i="36" s="1"/>
  <c r="H11" i="36" s="1"/>
  <c r="H12" i="36" s="1"/>
  <c r="L17" i="25"/>
  <c r="L18" i="25" s="1"/>
  <c r="L19" i="25" s="1"/>
  <c r="L20" i="25" s="1"/>
  <c r="L36" i="25"/>
  <c r="L37" i="25" s="1"/>
  <c r="L38" i="25" s="1"/>
  <c r="L39" i="25" s="1"/>
  <c r="L40" i="25" s="1"/>
  <c r="B37" i="25"/>
  <c r="B38" i="25" s="1"/>
  <c r="B39" i="25" s="1"/>
  <c r="K36" i="25"/>
  <c r="K37" i="25" s="1"/>
  <c r="K38" i="25" s="1"/>
  <c r="K39" i="25" s="1"/>
  <c r="J36" i="25"/>
  <c r="J37" i="25" s="1"/>
  <c r="J38" i="25" s="1"/>
  <c r="I36" i="25"/>
  <c r="I37" i="25" s="1"/>
  <c r="I38" i="25" s="1"/>
  <c r="H36" i="25"/>
  <c r="H37" i="25" s="1"/>
  <c r="H38" i="25" s="1"/>
  <c r="H39" i="25" s="1"/>
  <c r="AB9" i="32"/>
  <c r="AA9" i="32"/>
  <c r="Z9" i="32"/>
  <c r="Z10" i="32" s="1"/>
  <c r="AC8" i="32"/>
  <c r="AB8" i="32"/>
  <c r="AA8" i="32"/>
  <c r="B6" i="32"/>
  <c r="D6" i="32" s="1"/>
  <c r="H6" i="32" s="1"/>
  <c r="L6" i="32" s="1"/>
  <c r="P6" i="32" s="1"/>
  <c r="T6" i="32" s="1"/>
  <c r="W6" i="32" s="1"/>
  <c r="K16" i="36" l="1"/>
  <c r="K17" i="36" s="1"/>
  <c r="K18" i="36" s="1"/>
  <c r="K19" i="36" s="1"/>
  <c r="K20" i="36" s="1"/>
  <c r="K15" i="36"/>
  <c r="I23" i="11"/>
  <c r="I24" i="11" s="1"/>
  <c r="B30" i="11"/>
  <c r="B31" i="11" s="1"/>
  <c r="B33" i="11" s="1"/>
  <c r="B34" i="11" s="1"/>
  <c r="B36" i="11" s="1"/>
  <c r="J23" i="11"/>
  <c r="J24" i="11" s="1"/>
  <c r="H13" i="36"/>
  <c r="H15" i="36" s="1"/>
  <c r="H16" i="36" s="1"/>
  <c r="H17" i="36" s="1"/>
  <c r="H18" i="36" s="1"/>
  <c r="H19" i="36" s="1"/>
  <c r="H20" i="36" s="1"/>
  <c r="H23" i="11"/>
  <c r="H24" i="11" s="1"/>
  <c r="H25" i="11" s="1"/>
  <c r="H26" i="11" s="1"/>
  <c r="K23" i="11"/>
  <c r="K24" i="11" s="1"/>
  <c r="K25" i="11" s="1"/>
  <c r="K26" i="11" s="1"/>
  <c r="L23" i="11"/>
  <c r="L24" i="11" s="1"/>
  <c r="L25" i="11" s="1"/>
  <c r="L26" i="11" s="1"/>
  <c r="J25" i="11"/>
  <c r="J26" i="11" s="1"/>
  <c r="I25" i="11"/>
  <c r="I26" i="11" s="1"/>
  <c r="L16" i="36"/>
  <c r="L17" i="36" s="1"/>
  <c r="L18" i="36" s="1"/>
  <c r="L19" i="36" s="1"/>
  <c r="L20" i="36" s="1"/>
  <c r="J16" i="36"/>
  <c r="J17" i="36" s="1"/>
  <c r="J18" i="36" s="1"/>
  <c r="J19" i="36" s="1"/>
  <c r="J20" i="36" s="1"/>
  <c r="I16" i="36"/>
  <c r="I17" i="36" s="1"/>
  <c r="I18" i="36" s="1"/>
  <c r="I19" i="36" s="1"/>
  <c r="I20" i="36" s="1"/>
  <c r="I39" i="25"/>
  <c r="I40" i="25" s="1"/>
  <c r="I42" i="25" s="1"/>
  <c r="K40" i="25"/>
  <c r="K42" i="25" s="1"/>
  <c r="J39" i="25"/>
  <c r="J40" i="25" s="1"/>
  <c r="J42" i="25" s="1"/>
  <c r="H40" i="25"/>
  <c r="H42" i="25" s="1"/>
  <c r="Z11" i="32"/>
  <c r="AC10" i="32"/>
  <c r="AB10" i="32"/>
  <c r="AA10" i="32"/>
  <c r="AC9" i="32"/>
  <c r="K28" i="11" l="1"/>
  <c r="K29" i="11" s="1"/>
  <c r="K30" i="11" s="1"/>
  <c r="K31" i="11" s="1"/>
  <c r="K33" i="11" s="1"/>
  <c r="K34" i="11" s="1"/>
  <c r="K35" i="11" s="1"/>
  <c r="K36" i="11" s="1"/>
  <c r="K27" i="11"/>
  <c r="I28" i="11"/>
  <c r="I29" i="11" s="1"/>
  <c r="I30" i="11" s="1"/>
  <c r="I31" i="11" s="1"/>
  <c r="I33" i="11" s="1"/>
  <c r="I34" i="11" s="1"/>
  <c r="I35" i="11" s="1"/>
  <c r="I36" i="11" s="1"/>
  <c r="I27" i="11"/>
  <c r="L28" i="11"/>
  <c r="L29" i="11" s="1"/>
  <c r="L30" i="11" s="1"/>
  <c r="L31" i="11" s="1"/>
  <c r="L33" i="11" s="1"/>
  <c r="L34" i="11" s="1"/>
  <c r="L35" i="11" s="1"/>
  <c r="L36" i="11" s="1"/>
  <c r="L27" i="11"/>
  <c r="J28" i="11"/>
  <c r="J29" i="11" s="1"/>
  <c r="J30" i="11" s="1"/>
  <c r="J31" i="11" s="1"/>
  <c r="J33" i="11" s="1"/>
  <c r="J34" i="11" s="1"/>
  <c r="J35" i="11" s="1"/>
  <c r="J36" i="11" s="1"/>
  <c r="J27" i="11"/>
  <c r="H28" i="11"/>
  <c r="H29" i="11" s="1"/>
  <c r="H30" i="11" s="1"/>
  <c r="H31" i="11" s="1"/>
  <c r="H33" i="11" s="1"/>
  <c r="H34" i="11" s="1"/>
  <c r="H35" i="11" s="1"/>
  <c r="H36" i="11" s="1"/>
  <c r="H27" i="11"/>
  <c r="L42" i="25"/>
  <c r="L43" i="25" s="1"/>
  <c r="L44" i="25" s="1"/>
  <c r="L45" i="25" s="1"/>
  <c r="L46" i="25" s="1"/>
  <c r="L47" i="25" s="1"/>
  <c r="L48" i="25" s="1"/>
  <c r="J43" i="25"/>
  <c r="J44" i="25" s="1"/>
  <c r="J45" i="25" s="1"/>
  <c r="J46" i="25" s="1"/>
  <c r="J47" i="25" s="1"/>
  <c r="J48" i="25" s="1"/>
  <c r="I43" i="25"/>
  <c r="I44" i="25" s="1"/>
  <c r="I45" i="25" s="1"/>
  <c r="I46" i="25" s="1"/>
  <c r="I47" i="25" s="1"/>
  <c r="I48" i="25" s="1"/>
  <c r="K43" i="25"/>
  <c r="K44" i="25" s="1"/>
  <c r="K45" i="25" s="1"/>
  <c r="K46" i="25" s="1"/>
  <c r="K47" i="25" s="1"/>
  <c r="K48" i="25" s="1"/>
  <c r="H43" i="25"/>
  <c r="H44" i="25" s="1"/>
  <c r="H45" i="25" s="1"/>
  <c r="H46" i="25" s="1"/>
  <c r="AB11" i="32"/>
  <c r="AA11" i="32"/>
  <c r="Z12" i="32"/>
  <c r="AC11" i="32"/>
  <c r="H47" i="25" l="1"/>
  <c r="Z13" i="32"/>
  <c r="AC12" i="32"/>
  <c r="AB12" i="32"/>
  <c r="AA12" i="32"/>
  <c r="H48" i="25" l="1"/>
  <c r="AB13" i="32"/>
  <c r="AA13" i="32"/>
  <c r="Z14" i="32"/>
  <c r="AC13" i="32"/>
  <c r="Z15" i="32" l="1"/>
  <c r="AC14" i="32"/>
  <c r="AB14" i="32"/>
  <c r="AA14" i="32"/>
  <c r="AB15" i="32" l="1"/>
  <c r="AA15" i="32"/>
  <c r="AC15" i="32"/>
  <c r="Z16" i="32"/>
  <c r="Z17" i="32" l="1"/>
  <c r="AB16" i="32"/>
  <c r="AC16" i="32"/>
  <c r="AA16" i="32"/>
  <c r="AA17" i="32" l="1"/>
  <c r="Z18" i="32"/>
  <c r="AC17" i="32"/>
  <c r="AB17" i="32"/>
  <c r="Z19" i="32" l="1"/>
  <c r="AC18" i="32"/>
  <c r="AB18" i="32"/>
  <c r="AA18" i="32"/>
  <c r="AB19" i="32" l="1"/>
  <c r="AA19" i="32"/>
  <c r="AC19" i="32"/>
  <c r="Z20" i="32"/>
  <c r="Z21" i="32" l="1"/>
  <c r="AC20" i="32"/>
  <c r="AB20" i="32"/>
  <c r="AA20" i="32"/>
  <c r="Z22" i="32" l="1"/>
  <c r="AB21" i="32"/>
  <c r="AA21" i="32"/>
  <c r="AC21" i="32"/>
  <c r="Z23" i="32" l="1"/>
  <c r="AC22" i="32"/>
  <c r="AB22" i="32"/>
  <c r="AA22" i="32"/>
  <c r="AB23" i="32" l="1"/>
  <c r="AA23" i="32"/>
  <c r="AC23" i="32"/>
  <c r="Z24" i="32"/>
  <c r="Z25" i="32" l="1"/>
  <c r="AC24" i="32"/>
  <c r="AB24" i="32"/>
  <c r="AA24" i="32"/>
  <c r="AA25" i="32" l="1"/>
  <c r="AB25" i="32"/>
  <c r="Z26" i="32"/>
  <c r="AC25" i="32"/>
  <c r="Z27" i="32" l="1"/>
  <c r="AC26" i="32"/>
  <c r="AB26" i="32"/>
  <c r="AA26" i="32"/>
  <c r="AB27" i="32" l="1"/>
  <c r="AA27" i="32"/>
  <c r="AC27" i="32"/>
  <c r="Z28" i="32"/>
  <c r="Z29" i="32" l="1"/>
  <c r="AC28" i="32"/>
  <c r="AB28" i="32"/>
  <c r="AA28" i="32"/>
  <c r="AA29" i="32" l="1"/>
  <c r="Z30" i="32"/>
  <c r="AC29" i="32"/>
  <c r="AB29" i="32"/>
  <c r="Z31" i="32" l="1"/>
  <c r="AC30" i="32"/>
  <c r="AB30" i="32"/>
  <c r="AA30" i="32"/>
  <c r="AB31" i="32" l="1"/>
  <c r="AA31" i="32"/>
  <c r="AC31" i="32"/>
  <c r="Z32" i="32"/>
  <c r="Z33" i="32" l="1"/>
  <c r="AC32" i="32"/>
  <c r="AB32" i="32"/>
  <c r="AA32" i="32"/>
  <c r="Z34" i="32" l="1"/>
  <c r="AA33" i="32"/>
  <c r="AC33" i="32"/>
  <c r="AB33" i="32"/>
  <c r="Z35" i="32" l="1"/>
  <c r="AC34" i="32"/>
  <c r="AB34" i="32"/>
  <c r="AA34" i="32"/>
  <c r="AB35" i="32" l="1"/>
  <c r="AA35" i="32"/>
  <c r="AC35" i="32"/>
  <c r="Z36" i="32"/>
  <c r="Z37" i="32" l="1"/>
  <c r="AC36" i="32"/>
  <c r="AB36" i="32"/>
  <c r="AA36" i="32"/>
  <c r="Z38" i="32" l="1"/>
  <c r="AC37" i="32"/>
  <c r="AB37" i="32"/>
  <c r="AA37" i="32"/>
  <c r="Z39" i="32" l="1"/>
  <c r="AC38" i="32"/>
  <c r="AB38" i="32"/>
  <c r="AA38" i="32"/>
  <c r="AC39" i="32" l="1"/>
  <c r="AB39" i="32"/>
  <c r="AA39" i="32"/>
  <c r="B9" i="36" l="1"/>
  <c r="B10" i="36" s="1"/>
  <c r="B11" i="36" s="1"/>
  <c r="B22" i="25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K26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B23" i="25" l="1"/>
  <c r="B24" i="25" s="1"/>
  <c r="B25" i="25" s="1"/>
  <c r="B26" i="25" s="1"/>
  <c r="H18" i="25"/>
  <c r="H19" i="25" s="1"/>
  <c r="H20" i="25" s="1"/>
  <c r="H22" i="25" s="1"/>
  <c r="B27" i="25"/>
  <c r="B28" i="25" s="1"/>
  <c r="K27" i="25"/>
  <c r="B12" i="36"/>
  <c r="B13" i="36" s="1"/>
  <c r="B15" i="36" s="1"/>
  <c r="B16" i="36" s="1"/>
  <c r="B17" i="36" s="1"/>
  <c r="B19" i="36" s="1"/>
  <c r="B20" i="36" s="1"/>
  <c r="L22" i="25" l="1"/>
  <c r="L23" i="25" s="1"/>
  <c r="L24" i="25" s="1"/>
  <c r="L25" i="25" s="1"/>
  <c r="L26" i="25" s="1"/>
  <c r="L27" i="25" s="1"/>
  <c r="L28" i="25" s="1"/>
  <c r="H23" i="25"/>
  <c r="H24" i="25" s="1"/>
  <c r="H25" i="25" s="1"/>
  <c r="K28" i="25"/>
  <c r="H26" i="25" l="1"/>
  <c r="H27" i="25" s="1"/>
  <c r="H28" i="25" s="1"/>
  <c r="I25" i="25" l="1"/>
  <c r="J25" i="25"/>
  <c r="J26" i="25" l="1"/>
  <c r="J27" i="25" s="1"/>
  <c r="J28" i="25" s="1"/>
  <c r="I26" i="25"/>
  <c r="I27" i="25" s="1"/>
  <c r="I28" i="25" s="1"/>
  <c r="B40" i="25"/>
  <c r="B42" i="25" s="1"/>
  <c r="B43" i="25" s="1"/>
  <c r="B44" i="25" s="1"/>
  <c r="B45" i="25" s="1"/>
  <c r="B46" i="25" s="1"/>
  <c r="B47" i="25" s="1"/>
  <c r="B48" i="25" s="1"/>
</calcChain>
</file>

<file path=xl/sharedStrings.xml><?xml version="1.0" encoding="utf-8"?>
<sst xmlns="http://schemas.openxmlformats.org/spreadsheetml/2006/main" count="538" uniqueCount="334">
  <si>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</si>
  <si>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</si>
  <si>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</si>
  <si>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</si>
  <si>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</si>
  <si>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</si>
  <si>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</si>
  <si>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</si>
  <si>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</si>
  <si>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</si>
  <si>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</si>
  <si>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</si>
  <si>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</si>
  <si>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</si>
  <si>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</si>
  <si>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</si>
  <si>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</si>
  <si>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</si>
  <si>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</si>
  <si>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</si>
  <si>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</si>
  <si>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</si>
  <si>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</si>
  <si>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</si>
  <si>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</si>
  <si>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</si>
  <si>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</si>
  <si>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</si>
  <si>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</si>
  <si>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</si>
  <si>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</si>
  <si>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</si>
  <si>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</si>
  <si>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</si>
  <si>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</si>
  <si>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</si>
  <si>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</si>
  <si>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</si>
  <si>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</si>
  <si>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</si>
  <si>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</si>
  <si>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</si>
  <si>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</si>
  <si>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</si>
  <si>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</si>
  <si>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</si>
  <si>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</si>
  <si>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</si>
  <si>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</si>
  <si>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</si>
  <si>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</si>
  <si>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</si>
  <si>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</si>
  <si>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</si>
  <si>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</si>
  <si>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</si>
  <si>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</si>
  <si>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</si>
  <si>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</si>
  <si>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</si>
  <si>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</si>
  <si>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</si>
  <si>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</si>
  <si>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</si>
  <si>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</si>
  <si>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</si>
  <si>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</si>
  <si>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</si>
  <si>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</si>
  <si>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</si>
  <si>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</si>
  <si>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</si>
  <si>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</si>
  <si>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</si>
  <si>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</si>
  <si>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</si>
  <si>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</si>
  <si>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</si>
  <si>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</si>
  <si>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</si>
  <si>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</si>
  <si>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</si>
  <si>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</si>
  <si>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</si>
  <si>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</si>
  <si>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</si>
  <si>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</si>
  <si>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</si>
  <si>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</si>
  <si>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</si>
  <si>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</si>
  <si>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</si>
  <si>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</si>
  <si>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</si>
  <si>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</si>
  <si>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</si>
  <si>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</si>
  <si>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</si>
  <si>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</si>
  <si>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</si>
  <si>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</si>
  <si>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</si>
  <si>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</si>
  <si>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</si>
  <si>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</si>
  <si>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</si>
  <si>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</si>
  <si>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</si>
  <si>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</si>
  <si>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</si>
  <si>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</si>
  <si>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</si>
  <si>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</si>
  <si>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</si>
  <si>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</si>
  <si>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</si>
  <si>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</si>
  <si>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</si>
  <si>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</si>
  <si>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</si>
  <si>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</si>
  <si>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</si>
  <si>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</si>
  <si>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</si>
  <si>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</si>
  <si>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</si>
  <si>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</si>
  <si>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</si>
  <si>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</si>
  <si>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</si>
  <si>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</si>
  <si>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</si>
  <si>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</si>
  <si>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</si>
  <si>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</si>
  <si>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</si>
  <si>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</si>
  <si>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</si>
  <si>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</si>
  <si>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</si>
  <si>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</si>
  <si>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</si>
  <si>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</si>
  <si>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</si>
  <si>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</si>
  <si>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</si>
  <si>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</si>
  <si>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</si>
  <si>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</si>
  <si>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Review</t>
    <phoneticPr fontId="24"/>
  </si>
  <si>
    <t>22-0389-03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</si>
  <si>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</si>
  <si>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</si>
  <si>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</si>
  <si>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</si>
  <si>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</si>
  <si>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</si>
  <si>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</si>
  <si>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</si>
  <si>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</si>
  <si>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</si>
  <si>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</si>
  <si>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</si>
  <si>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Marco Hernandez, Minsoo Kim, Takumi Kobayashi, Ryuji Kohno</t>
    <phoneticPr fontId="24"/>
  </si>
  <si>
    <t>Seong-Soon Joo</t>
    <phoneticPr fontId="24"/>
  </si>
  <si>
    <t>Presentation and Discussion  on Channel Coding Proposals for Revision</t>
    <phoneticPr fontId="24"/>
  </si>
  <si>
    <t>Overview of FEC proposals for 15.6ma</t>
    <phoneticPr fontId="24"/>
  </si>
  <si>
    <t>22-0611-04</t>
    <phoneticPr fontId="24"/>
  </si>
  <si>
    <t xml:space="preserve"> Marco Hernandez,
Ryuji Kohno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</si>
  <si>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</si>
  <si>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</si>
  <si>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</si>
  <si>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802.15 WG Mid Plenary(Vertual Room#1)</t>
    <phoneticPr fontId="24"/>
  </si>
  <si>
    <t>802.15 WNG(Wireless New Generation) Session(Vertual Room#1)</t>
    <phoneticPr fontId="24"/>
  </si>
  <si>
    <t>Summary of MAC Protocol</t>
    <phoneticPr fontId="24"/>
  </si>
  <si>
    <t>Minsso Kim
Marco Hernandez
Ryuji Kohno</t>
    <phoneticPr fontId="24"/>
  </si>
  <si>
    <t>Progress and Timeline</t>
    <phoneticPr fontId="24"/>
  </si>
  <si>
    <t>Draft discussion</t>
  </si>
  <si>
    <t>Adjourn</t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</si>
  <si>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</si>
  <si>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</si>
  <si>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</si>
  <si>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</si>
  <si>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</si>
  <si>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</si>
  <si>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</si>
  <si>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</si>
  <si>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</si>
  <si>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</si>
  <si>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</si>
  <si>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</si>
  <si>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</si>
  <si>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</si>
  <si>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</si>
  <si>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</si>
  <si>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</si>
  <si>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</si>
  <si>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overview-of-ig-dep-sg6a-tg6a-and-tg15-6ma-for-revision-of-ieee802-15-6-2012-wireless-ban-with-enhanced-dependability</t>
    <phoneticPr fontId="24"/>
  </si>
  <si>
    <t>Overview</t>
    <phoneticPr fontId="24"/>
  </si>
  <si>
    <t>SG NG-
SUN PHYs</t>
  </si>
  <si>
    <t>SG NG-SUN PHYs</t>
  </si>
  <si>
    <t>Study Group on Next Gen SUN PHY</t>
  </si>
  <si>
    <t>Review of minutes of last meeting in July 2023</t>
    <phoneticPr fontId="24"/>
  </si>
  <si>
    <t>23-0407-01</t>
    <phoneticPr fontId="24"/>
  </si>
  <si>
    <t>Marco Hernandez
 Ryuji Kohno</t>
    <phoneticPr fontId="24"/>
  </si>
  <si>
    <t>all</t>
    <phoneticPr fontId="24"/>
  </si>
  <si>
    <t>23-0352-01</t>
    <phoneticPr fontId="24"/>
  </si>
  <si>
    <t>22-0562-05</t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</si>
  <si>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</si>
  <si>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</si>
  <si>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</si>
  <si>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</si>
  <si>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</si>
  <si>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t xml:space="preserve">802.15 WG Closing Plenary(Vertual Room#1)
PM3 September 14(THU) </t>
    <phoneticPr fontId="24"/>
  </si>
  <si>
    <t xml:space="preserve">Draft pre-ballot comment resolution </t>
  </si>
  <si>
    <t>The graphic below describes the weekly session of the IEEE P802.15 WG on WSN in graphic format. Local Time is meeting location time.</t>
  </si>
  <si>
    <t>Overview of Activity of IEEE802.15 TG15.6ma for Revision of IEEE802.15.6-2012 Wireless BAN with Enhanced Dependability</t>
    <phoneticPr fontId="24"/>
  </si>
  <si>
    <t>23-0455-00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</si>
  <si>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</si>
  <si>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</si>
  <si>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</si>
  <si>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</si>
  <si>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</si>
  <si>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CCA &amp; Ranging</t>
    <phoneticPr fontId="24"/>
  </si>
  <si>
    <t>23-0476-01</t>
    <phoneticPr fontId="24"/>
  </si>
  <si>
    <t>23-0476-03</t>
    <phoneticPr fontId="24"/>
  </si>
  <si>
    <t>TG15.6ma(Revision of IEEE802.15.6-2012 with Enhanced Dependability) November Interim Meeting Agenda</t>
    <phoneticPr fontId="24"/>
  </si>
  <si>
    <t>[TG15.6ma Meeting Agenda in November 2023]</t>
    <phoneticPr fontId="24"/>
  </si>
  <si>
    <t>[The author wants P802.15 to use the information in the document to conduct the proceedings of TG15.6ma for revision of IEEE802.15.6 with enhanced dependability successibly from IG-DEP, and TG-6a for revision.]</t>
    <phoneticPr fontId="24"/>
  </si>
  <si>
    <t>IEEE802.15 TG6ma November 2023 meeting agenda</t>
    <phoneticPr fontId="24"/>
  </si>
  <si>
    <t>2023-1106</t>
    <phoneticPr fontId="24"/>
  </si>
  <si>
    <t>Agenda of November Meeting of TG15.6ma Revision of IEEE802.15.6-2012 with Enhanced Dependability</t>
    <phoneticPr fontId="24"/>
  </si>
  <si>
    <t>•Update draft#1.9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</si>
  <si>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draft#1.9</t>
    </r>
    <phoneticPr fontId="24"/>
  </si>
  <si>
    <t>R0</t>
  </si>
  <si>
    <t>146th IEEE 802.15 WSN MEETING</t>
  </si>
  <si>
    <t>Hilton Hawaiian Village Waikiki - Honolulu, HI</t>
  </si>
  <si>
    <t>802 LMSC
OPENING MEETING</t>
  </si>
  <si>
    <t>TG3mb HDR</t>
  </si>
  <si>
    <t>802 LMSC
 CLOSING MEETING</t>
  </si>
  <si>
    <t>SC
IETF</t>
  </si>
  <si>
    <t>Social</t>
  </si>
  <si>
    <t>146th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</si>
  <si>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</si>
  <si>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</si>
  <si>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2023/11/13 Monday</t>
    <phoneticPr fontId="24"/>
  </si>
  <si>
    <t>Nov. 13 in Hawaii</t>
    <phoneticPr fontId="24"/>
  </si>
  <si>
    <t>Nov. 13 in PST</t>
    <phoneticPr fontId="24"/>
  </si>
  <si>
    <t xml:space="preserve">Nov. 13 in 
JST/KST </t>
    <phoneticPr fontId="24"/>
  </si>
  <si>
    <t>5:30AM</t>
    <phoneticPr fontId="24"/>
  </si>
  <si>
    <t>Nov. 13 in UTC</t>
    <phoneticPr fontId="24"/>
  </si>
  <si>
    <t xml:space="preserve">Virtual RM#1
Meeting link: https://ieeesa.webex.com/ieeesa/j.php?MTID=mf23c3b49807f2617ef9ba7e583b852fe
Meeting number: 2345 199 4348
Password: 80215novmtgrm1
Join by video system	Dial: 23451994348@ieeesa.webex.com
You can also dial 173.243.2.68 and enter your meeting number.
</t>
    <phoneticPr fontId="24"/>
  </si>
  <si>
    <t>Join by video system
Dial: 23451994348@ieeesa.webex.com
You can also dial 173.243.2.68 and enter your meeting number.
Join by phone
+1-646-992-2010 United States Toll (New York City)
+1-213-306-3065 United States Toll (Los Angeles)
Access code: 2345 199 4348</t>
    <phoneticPr fontId="24"/>
  </si>
  <si>
    <t>TG15.6ma(Revision for Enhanced Dependability of 15.6-2012) 1st Session at PM1 on Monday (Virtual RM#2)</t>
    <phoneticPr fontId="24"/>
  </si>
  <si>
    <t>Nov.13 in Hawaii</t>
    <phoneticPr fontId="24"/>
  </si>
  <si>
    <t>Nov.13 in PST</t>
    <phoneticPr fontId="24"/>
  </si>
  <si>
    <t xml:space="preserve">Nov.13 in 
JST/KST </t>
    <phoneticPr fontId="24"/>
  </si>
  <si>
    <t>Nov.13 in UTC</t>
    <phoneticPr fontId="24"/>
  </si>
  <si>
    <t>Does anyone indicate essential IP that needs to be noted?
Agenda of November Meeting</t>
    <phoneticPr fontId="24"/>
  </si>
  <si>
    <t>15-23-0555-00</t>
    <phoneticPr fontId="24"/>
  </si>
  <si>
    <t>23-0555-00</t>
    <phoneticPr fontId="24"/>
  </si>
  <si>
    <t>23-0556-00</t>
    <phoneticPr fontId="24"/>
  </si>
  <si>
    <t>23-0513-00</t>
    <phoneticPr fontId="24"/>
  </si>
  <si>
    <t>Basic Consensus in MAC and PHY of Revision of IEEE802.15.6-2012 (IEEE802.15.6ma)</t>
    <phoneticPr fontId="24"/>
  </si>
  <si>
    <t>23-0557-00</t>
    <phoneticPr fontId="24"/>
  </si>
  <si>
    <t>Ryuji Kohno, Minsso Kim, Seong-Soon Joo, 
Marco Hernandez, Takumi Kobayashi, Daisuke Anzai, Jussi Haapola</t>
    <phoneticPr fontId="24"/>
  </si>
  <si>
    <t>23-0360-02</t>
    <phoneticPr fontId="24"/>
  </si>
  <si>
    <t>Progress and Action Items for Draft#1 (Draft#1.9)</t>
    <phoneticPr fontId="24"/>
  </si>
  <si>
    <t>23-0361-01</t>
    <phoneticPr fontId="24"/>
  </si>
  <si>
    <t>TG15.6ma(Revision for Enhanced Dependability of 15.6-2012) 2nd Session at PM2 on Monday
 (Virtual RM#2)</t>
    <phoneticPr fontId="24"/>
  </si>
  <si>
    <t>Nov. 14 in UTC</t>
    <phoneticPr fontId="24"/>
  </si>
  <si>
    <t>Nov. 13 in ETC</t>
    <phoneticPr fontId="24"/>
  </si>
  <si>
    <t>Nov.13 in ETC</t>
    <phoneticPr fontId="24"/>
  </si>
  <si>
    <t>Nov. 14 in ETC</t>
    <phoneticPr fontId="24"/>
  </si>
  <si>
    <t xml:space="preserve">
Seong-Soon Joo
</t>
    <phoneticPr fontId="24"/>
  </si>
  <si>
    <t>MAC features for operating coexisting multiple dependable BANs</t>
    <phoneticPr fontId="24"/>
  </si>
  <si>
    <t>Discussion on MAC Superframe and Function</t>
    <phoneticPr fontId="24"/>
  </si>
  <si>
    <t>Discussion on Interoperability and Coexistence with 4ab(Class 4)</t>
    <phoneticPr fontId="24"/>
  </si>
  <si>
    <t>Discussion on Interoperability and Coexistence with Legacy and New BANs(Class 2)</t>
    <phoneticPr fontId="24"/>
  </si>
  <si>
    <t>Discussion on Interoperability and Coexistence with Others(Class 3,5,6,7)</t>
    <phoneticPr fontId="24"/>
  </si>
  <si>
    <t xml:space="preserve">Discussion on Ranging in All Classes of Coexistence </t>
    <phoneticPr fontId="24"/>
  </si>
  <si>
    <t>2023/11/14 Tuesday</t>
    <phoneticPr fontId="24"/>
  </si>
  <si>
    <t>TG15.6ma(Revision for Enhanced Dependability of 15.6-2012) 3rd Session at PM2 on Tuesday
 (Virtual RM#2)</t>
    <phoneticPr fontId="24"/>
  </si>
  <si>
    <r>
      <t xml:space="preserve">      1:30 PM - </t>
    </r>
    <r>
      <rPr>
        <b/>
        <sz val="12"/>
        <rFont val="Yu Gothic"/>
        <family val="2"/>
        <charset val="128"/>
      </rPr>
      <t>３</t>
    </r>
    <r>
      <rPr>
        <b/>
        <sz val="12"/>
        <rFont val="Arial"/>
        <family val="2"/>
      </rPr>
      <t>:30 PM November 13(MON) Local Hawaii Time</t>
    </r>
    <phoneticPr fontId="24"/>
  </si>
  <si>
    <t xml:space="preserve">      8:30AM Nov. 13(MON) -10:30AM Nov. 13(TUE) (UTC-4:00) Japan &amp; Korea Time, </t>
    <phoneticPr fontId="24"/>
  </si>
  <si>
    <t xml:space="preserve">      11:30PM on Nov.13(MON)-1:30AM Nov. 14(TUE) UTC</t>
    <phoneticPr fontId="24"/>
  </si>
  <si>
    <t>Meeting link: https://ieeesa.webex.com/ieeesa/j.php?MTID=mca39b1aeaf9ee5b85bb81cd3fcf994b1</t>
  </si>
  <si>
    <r>
      <t xml:space="preserve">Meeting number: </t>
    </r>
    <r>
      <rPr>
        <b/>
        <sz val="16"/>
        <color rgb="FF0000FF"/>
        <rFont val="Calibri"/>
        <family val="2"/>
      </rPr>
      <t>2340 662 2743</t>
    </r>
  </si>
  <si>
    <r>
      <t xml:space="preserve">Password: </t>
    </r>
    <r>
      <rPr>
        <b/>
        <sz val="16"/>
        <color rgb="FF0000FF"/>
        <rFont val="Calibri"/>
        <family val="2"/>
      </rPr>
      <t>80215novmtgrm2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</si>
  <si>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</si>
  <si>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Session2,    MON PM2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</si>
  <si>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November 13(MON) Local Hawaii Time</t>
    <phoneticPr fontId="24"/>
  </si>
  <si>
    <t xml:space="preserve">      11:30AM -1:30PM Nov. 13(TUE) (UTC-4:00) Japan &amp; Korea Time, </t>
    <phoneticPr fontId="24"/>
  </si>
  <si>
    <t xml:space="preserve">      2:00AM -4:00AM Nov. 14(TUE) UTC</t>
    <phoneticPr fontId="24"/>
  </si>
  <si>
    <t>22-0611-06</t>
    <phoneticPr fontId="24"/>
  </si>
  <si>
    <t>Hybrid ARQ Scheme for High QoS Packets in High Class of Coexistence of IEEE 802.15.6ma</t>
    <phoneticPr fontId="24"/>
  </si>
  <si>
    <t>23-0474-01</t>
    <phoneticPr fontId="24"/>
  </si>
  <si>
    <t>Performace Evaluation of Ranging in Coexixtence Environment</t>
    <phoneticPr fontId="24"/>
  </si>
  <si>
    <t>23-0353-03</t>
    <phoneticPr fontId="24"/>
  </si>
  <si>
    <t>Nov. 15 in Hawaii</t>
    <phoneticPr fontId="24"/>
  </si>
  <si>
    <t>Nov. 14 in Hawaii</t>
    <phoneticPr fontId="24"/>
  </si>
  <si>
    <t>Nov. 15 in UTC</t>
    <phoneticPr fontId="24"/>
  </si>
  <si>
    <t>2023/11/15 Wednesday</t>
    <phoneticPr fontId="24"/>
  </si>
  <si>
    <t>TG15.6ma(Revision for Enhanced Dependability of 15.6-2012) 4th Session at PM2 Wedensday (Virtual RM#2)</t>
    <phoneticPr fontId="24"/>
  </si>
  <si>
    <t>Nov.15 in PST</t>
    <phoneticPr fontId="24"/>
  </si>
  <si>
    <t xml:space="preserve">Nov.15 in 
JST/KST </t>
    <phoneticPr fontId="24"/>
  </si>
  <si>
    <t>Nov. 16 in UTC</t>
    <phoneticPr fontId="24"/>
  </si>
  <si>
    <t>Nov.14 in PST</t>
    <phoneticPr fontId="24"/>
  </si>
  <si>
    <t xml:space="preserve">Nov.14 in 
JST/KST </t>
    <phoneticPr fontId="24"/>
  </si>
  <si>
    <t>Nov. 15 in ETC</t>
    <phoneticPr fontId="24"/>
  </si>
  <si>
    <t>23-0555-03</t>
    <phoneticPr fontId="24"/>
  </si>
  <si>
    <t>23-0555-02</t>
    <phoneticPr fontId="24"/>
  </si>
  <si>
    <t>23-0555-01</t>
    <phoneticPr fontId="24"/>
  </si>
  <si>
    <t>23-0476-04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</si>
  <si>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Session3,    TUE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</si>
  <si>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22-0519-05</t>
    <phoneticPr fontId="24"/>
  </si>
  <si>
    <t>Nov. 16 in Hawaii</t>
    <phoneticPr fontId="24"/>
  </si>
  <si>
    <t>Nov. 16 in PST</t>
    <phoneticPr fontId="24"/>
  </si>
  <si>
    <t xml:space="preserve">Nov.16 in 
JST/KST </t>
    <phoneticPr fontId="24"/>
  </si>
  <si>
    <t>Nov. 16 in ETC</t>
    <phoneticPr fontId="24"/>
  </si>
  <si>
    <t>Ryuji Kohno,
Takumi Kobayashi</t>
    <phoneticPr fontId="24"/>
  </si>
  <si>
    <t>23-0558-00</t>
    <phoneticPr fontId="24"/>
  </si>
  <si>
    <t>Summary of Channel Models, Channel Coding, and Interference Mittigation</t>
    <phoneticPr fontId="24"/>
  </si>
  <si>
    <t>Kento Takabayashi, Takumi Kobayashi,  
Daisuke Anzai, Marco Hernandez, 
Ryuji Kohno</t>
    <phoneticPr fontId="24"/>
  </si>
  <si>
    <t>Takumi Kobayashi, Kamran Sayrafian, 
Daisuke Anzai, Marco Hernandez, 
Ryuji Kohno</t>
    <phoneticPr fontId="24"/>
  </si>
  <si>
    <t>Takumi Kobayashi, Daisuke Anzai, 
Ryuji Kohno</t>
    <phoneticPr fontId="24"/>
  </si>
  <si>
    <r>
      <t>Performance Evaluation of Channel Coding under Various Channel Models in Some Classes of Coexistence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</si>
  <si>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</si>
  <si>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t>23-0zzz-00</t>
    <phoneticPr fontId="24"/>
  </si>
  <si>
    <t>23-0yyy-00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</si>
  <si>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Session4,    WED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</si>
  <si>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Nov. 15(WED) Local Hawaii Time</t>
    <phoneticPr fontId="24"/>
  </si>
  <si>
    <t xml:space="preserve">      11:30AM -1:30PM Nov. 15(WED) (UTC-4:00) Japan &amp; Korea Time, </t>
    <phoneticPr fontId="24"/>
  </si>
  <si>
    <t xml:space="preserve">      2:00AM -4:00AM Nov. 15(WED) UTC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</si>
</sst>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2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trike/>
      <sz val="12"/>
      <color rgb="FF000000"/>
      <name val="Arial"/>
      <family val="2"/>
    </font>
    <font>
      <b/>
      <u/>
      <sz val="9"/>
      <color theme="0"/>
      <name val="Arial"/>
      <family val="2"/>
    </font>
    <font>
      <b/>
      <sz val="12"/>
      <color rgb="FF000000"/>
      <name val="ＭＳ Ｐゴシック"/>
      <family val="3"/>
      <charset val="128"/>
    </font>
    <font>
      <b/>
      <u/>
      <sz val="16"/>
      <color theme="10"/>
      <name val="Arial"/>
      <family val="2"/>
    </font>
    <font>
      <b/>
      <sz val="16"/>
      <color rgb="FF000000"/>
      <name val="Calibri"/>
      <family val="2"/>
    </font>
    <font>
      <b/>
      <sz val="16"/>
      <color rgb="FF0000FF"/>
      <name val="Calibri"/>
      <family val="2"/>
    </font>
    <font>
      <b/>
      <sz val="14"/>
      <name val="游ゴシック"/>
      <family val="2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17FDD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4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05" fillId="0" borderId="0"/>
    <xf numFmtId="0" fontId="106" fillId="0" borderId="0" applyNumberFormat="0" applyFill="0" applyBorder="0" applyAlignment="0" applyProtection="0"/>
  </cellStyleXfs>
  <cellXfs count="496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6" fillId="0" borderId="0" xfId="7" applyFont="1" applyAlignment="1">
      <alignment horizontal="center" vertical="center"/>
    </xf>
    <xf numFmtId="177" fontId="26" fillId="0" borderId="0" xfId="7" quotePrefix="1" applyNumberFormat="1" applyFont="1"/>
    <xf numFmtId="0" fontId="5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6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28" fillId="0" borderId="0" xfId="0" applyFont="1"/>
    <xf numFmtId="0" fontId="64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7" fillId="0" borderId="0" xfId="0" applyFont="1"/>
    <xf numFmtId="0" fontId="58" fillId="0" borderId="0" xfId="7" applyFont="1" applyAlignment="1">
      <alignment vertical="top" wrapText="1"/>
    </xf>
    <xf numFmtId="0" fontId="88" fillId="0" borderId="0" xfId="0" applyFont="1"/>
    <xf numFmtId="0" fontId="89" fillId="0" borderId="0" xfId="0" applyFont="1"/>
    <xf numFmtId="0" fontId="91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59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3" fillId="0" borderId="0" xfId="7" applyFont="1" applyAlignment="1">
      <alignment horizontal="center" vertical="center" wrapText="1"/>
    </xf>
    <xf numFmtId="0" fontId="94" fillId="0" borderId="0" xfId="7" applyFont="1" applyAlignment="1">
      <alignment horizontal="center" vertical="center" wrapText="1"/>
    </xf>
    <xf numFmtId="0" fontId="93" fillId="0" borderId="0" xfId="0" applyFont="1" applyAlignment="1">
      <alignment vertical="top" wrapText="1"/>
    </xf>
    <xf numFmtId="0" fontId="9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96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93" fillId="0" borderId="0" xfId="7" applyFont="1" applyAlignment="1">
      <alignment horizontal="center" vertical="top" wrapText="1"/>
    </xf>
    <xf numFmtId="0" fontId="52" fillId="0" borderId="0" xfId="7" applyFont="1" applyAlignment="1">
      <alignment vertical="center" wrapText="1"/>
    </xf>
    <xf numFmtId="0" fontId="9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98" fillId="0" borderId="0" xfId="5" applyFont="1" applyAlignment="1" applyProtection="1"/>
    <xf numFmtId="0" fontId="99" fillId="0" borderId="0" xfId="7" applyFont="1" applyAlignment="1">
      <alignment horizontal="left" indent="4"/>
    </xf>
    <xf numFmtId="0" fontId="43" fillId="0" borderId="0" xfId="7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wrapText="1"/>
    </xf>
    <xf numFmtId="0" fontId="52" fillId="0" borderId="0" xfId="0" applyFont="1" applyAlignment="1">
      <alignment vertical="top" wrapText="1"/>
    </xf>
    <xf numFmtId="183" fontId="18" fillId="0" borderId="0" xfId="7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02" fillId="0" borderId="0" xfId="0" applyFont="1" applyAlignment="1">
      <alignment horizontal="left" vertical="center" wrapText="1"/>
    </xf>
    <xf numFmtId="182" fontId="13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/>
    </xf>
    <xf numFmtId="182" fontId="26" fillId="17" borderId="0" xfId="7" applyNumberFormat="1" applyFont="1" applyFill="1" applyAlignment="1">
      <alignment horizontal="center" vertical="center"/>
    </xf>
    <xf numFmtId="182" fontId="28" fillId="17" borderId="0" xfId="7" applyNumberFormat="1" applyFont="1" applyFill="1" applyAlignment="1">
      <alignment horizontal="center" vertical="center"/>
    </xf>
    <xf numFmtId="182" fontId="26" fillId="17" borderId="0" xfId="7" applyNumberFormat="1" applyFont="1" applyFill="1" applyAlignment="1">
      <alignment horizontal="center"/>
    </xf>
    <xf numFmtId="0" fontId="33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00" fillId="0" borderId="0" xfId="7" applyFont="1" applyAlignment="1">
      <alignment vertical="center" wrapText="1"/>
    </xf>
    <xf numFmtId="0" fontId="54" fillId="0" borderId="0" xfId="7" applyFont="1" applyAlignment="1">
      <alignment vertical="top"/>
    </xf>
    <xf numFmtId="0" fontId="13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55" fillId="0" borderId="0" xfId="7" applyFont="1" applyAlignment="1">
      <alignment vertical="top" wrapText="1"/>
    </xf>
    <xf numFmtId="0" fontId="55" fillId="0" borderId="0" xfId="7" applyFont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28" fillId="0" borderId="0" xfId="14" applyFont="1"/>
    <xf numFmtId="0" fontId="64" fillId="0" borderId="0" xfId="14" applyFont="1" applyAlignment="1">
      <alignment vertical="center"/>
    </xf>
    <xf numFmtId="0" fontId="90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07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21" fontId="59" fillId="0" borderId="0" xfId="7" applyNumberFormat="1" applyFont="1" applyAlignment="1">
      <alignment horizontal="center" vertical="center"/>
    </xf>
    <xf numFmtId="0" fontId="28" fillId="0" borderId="0" xfId="8" applyFont="1"/>
    <xf numFmtId="0" fontId="54" fillId="17" borderId="0" xfId="7" applyFont="1" applyFill="1" applyAlignment="1">
      <alignment horizontal="center"/>
    </xf>
    <xf numFmtId="177" fontId="18" fillId="17" borderId="0" xfId="7" applyNumberFormat="1" applyFont="1" applyFill="1" applyAlignment="1">
      <alignment vertical="center"/>
    </xf>
    <xf numFmtId="0" fontId="95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 wrapText="1"/>
    </xf>
    <xf numFmtId="0" fontId="47" fillId="17" borderId="0" xfId="7" applyFont="1" applyFill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left" vertical="center" wrapText="1"/>
    </xf>
    <xf numFmtId="177" fontId="16" fillId="17" borderId="0" xfId="7" applyNumberFormat="1" applyFont="1" applyFill="1" applyAlignment="1">
      <alignment vertical="center"/>
    </xf>
    <xf numFmtId="0" fontId="45" fillId="17" borderId="0" xfId="7" applyFont="1" applyFill="1" applyAlignment="1">
      <alignment horizontal="center" vertical="center" wrapText="1"/>
    </xf>
    <xf numFmtId="0" fontId="111" fillId="0" borderId="0" xfId="0" applyFont="1" applyAlignment="1">
      <alignment horizontal="left" vertical="center" indent="3" readingOrder="1"/>
    </xf>
    <xf numFmtId="0" fontId="110" fillId="0" borderId="0" xfId="0" applyFont="1" applyAlignment="1">
      <alignment horizontal="left" vertical="center" indent="3" readingOrder="1"/>
    </xf>
    <xf numFmtId="0" fontId="113" fillId="0" borderId="0" xfId="0" applyFont="1"/>
    <xf numFmtId="0" fontId="18" fillId="17" borderId="0" xfId="7" applyFont="1" applyFill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0" fontId="114" fillId="0" borderId="0" xfId="7" applyFont="1" applyAlignment="1">
      <alignment horizontal="center" vertical="center" wrapText="1"/>
    </xf>
    <xf numFmtId="0" fontId="28" fillId="30" borderId="0" xfId="14" applyFont="1" applyFill="1"/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60" fillId="5" borderId="15" xfId="0" applyFont="1" applyFill="1" applyBorder="1" applyAlignment="1">
      <alignment horizontal="center" vertical="center" wrapText="1"/>
    </xf>
    <xf numFmtId="0" fontId="61" fillId="6" borderId="2" xfId="0" applyFont="1" applyFill="1" applyBorder="1" applyAlignment="1">
      <alignment horizontal="left" vertical="center" indent="2"/>
    </xf>
    <xf numFmtId="0" fontId="28" fillId="6" borderId="2" xfId="0" applyFont="1" applyFill="1" applyBorder="1" applyAlignment="1">
      <alignment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/>
    </xf>
    <xf numFmtId="0" fontId="28" fillId="6" borderId="3" xfId="0" applyFont="1" applyFill="1" applyBorder="1" applyAlignment="1">
      <alignment horizontal="center" vertical="center"/>
    </xf>
    <xf numFmtId="0" fontId="60" fillId="5" borderId="17" xfId="0" applyFont="1" applyFill="1" applyBorder="1" applyAlignment="1">
      <alignment horizontal="center" vertical="center" wrapText="1"/>
    </xf>
    <xf numFmtId="0" fontId="61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6" xfId="0" applyFont="1" applyFill="1" applyBorder="1"/>
    <xf numFmtId="0" fontId="28" fillId="6" borderId="5" xfId="0" applyFont="1" applyFill="1" applyBorder="1" applyAlignment="1">
      <alignment horizontal="left" vertical="center" indent="2"/>
    </xf>
    <xf numFmtId="0" fontId="28" fillId="6" borderId="5" xfId="0" applyFont="1" applyFill="1" applyBorder="1" applyAlignment="1">
      <alignment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vertical="center"/>
    </xf>
    <xf numFmtId="0" fontId="28" fillId="6" borderId="6" xfId="0" applyFont="1" applyFill="1" applyBorder="1" applyAlignment="1">
      <alignment horizontal="center" vertical="center"/>
    </xf>
    <xf numFmtId="0" fontId="110" fillId="4" borderId="15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0" fillId="4" borderId="1" xfId="0" applyFont="1" applyFill="1" applyBorder="1" applyAlignment="1">
      <alignment horizontal="center" vertical="center"/>
    </xf>
    <xf numFmtId="0" fontId="110" fillId="4" borderId="2" xfId="0" applyFont="1" applyFill="1" applyBorder="1" applyAlignment="1">
      <alignment horizontal="center" vertical="center"/>
    </xf>
    <xf numFmtId="0" fontId="110" fillId="4" borderId="3" xfId="0" applyFont="1" applyFill="1" applyBorder="1" applyAlignment="1">
      <alignment horizontal="center" vertical="center"/>
    </xf>
    <xf numFmtId="0" fontId="1" fillId="0" borderId="0" xfId="0" applyFont="1"/>
    <xf numFmtId="0" fontId="110" fillId="4" borderId="17" xfId="0" applyFont="1" applyFill="1" applyBorder="1" applyAlignment="1">
      <alignment horizontal="center" vertical="center"/>
    </xf>
    <xf numFmtId="185" fontId="28" fillId="4" borderId="5" xfId="0" applyNumberFormat="1" applyFont="1" applyFill="1" applyBorder="1" applyAlignment="1">
      <alignment horizontal="center" vertical="center"/>
    </xf>
    <xf numFmtId="185" fontId="28" fillId="4" borderId="6" xfId="0" applyNumberFormat="1" applyFont="1" applyFill="1" applyBorder="1" applyAlignment="1">
      <alignment horizontal="center" vertical="center"/>
    </xf>
    <xf numFmtId="185" fontId="28" fillId="4" borderId="5" xfId="0" applyNumberFormat="1" applyFont="1" applyFill="1" applyBorder="1" applyAlignment="1">
      <alignment horizontal="center" vertical="center" wrapText="1"/>
    </xf>
    <xf numFmtId="185" fontId="28" fillId="4" borderId="6" xfId="0" applyNumberFormat="1" applyFont="1" applyFill="1" applyBorder="1" applyAlignment="1">
      <alignment horizontal="center" vertical="center" wrapText="1"/>
    </xf>
    <xf numFmtId="185" fontId="28" fillId="4" borderId="4" xfId="0" applyNumberFormat="1" applyFont="1" applyFill="1" applyBorder="1" applyAlignment="1">
      <alignment horizontal="center" vertical="center" wrapText="1"/>
    </xf>
    <xf numFmtId="0" fontId="110" fillId="4" borderId="4" xfId="0" applyFont="1" applyFill="1" applyBorder="1" applyAlignment="1">
      <alignment horizontal="center" vertical="center"/>
    </xf>
    <xf numFmtId="0" fontId="110" fillId="4" borderId="5" xfId="0" applyFont="1" applyFill="1" applyBorder="1" applyAlignment="1">
      <alignment horizontal="center" vertical="center"/>
    </xf>
    <xf numFmtId="0" fontId="110" fillId="4" borderId="6" xfId="0" applyFont="1" applyFill="1" applyBorder="1" applyAlignment="1">
      <alignment horizontal="center" vertical="center"/>
    </xf>
    <xf numFmtId="0" fontId="110" fillId="4" borderId="26" xfId="0" applyFont="1" applyFill="1" applyBorder="1" applyAlignment="1">
      <alignment horizontal="center" vertical="center"/>
    </xf>
    <xf numFmtId="0" fontId="90" fillId="0" borderId="31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90" fillId="0" borderId="31" xfId="3" applyFont="1" applyBorder="1" applyAlignment="1" applyProtection="1">
      <alignment horizontal="center" vertical="center" wrapText="1"/>
    </xf>
    <xf numFmtId="0" fontId="90" fillId="0" borderId="32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62" fillId="8" borderId="20" xfId="0" applyFont="1" applyFill="1" applyBorder="1" applyAlignment="1">
      <alignment horizontal="center" vertical="center" wrapText="1"/>
    </xf>
    <xf numFmtId="0" fontId="62" fillId="8" borderId="0" xfId="0" applyFont="1" applyFill="1" applyAlignment="1">
      <alignment horizontal="center" vertical="center" wrapText="1"/>
    </xf>
    <xf numFmtId="0" fontId="62" fillId="8" borderId="1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63" fillId="7" borderId="22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186" fontId="13" fillId="0" borderId="21" xfId="0" applyNumberFormat="1" applyFont="1" applyBorder="1" applyAlignment="1">
      <alignment horizontal="center"/>
    </xf>
    <xf numFmtId="186" fontId="13" fillId="3" borderId="39" xfId="0" applyNumberFormat="1" applyFont="1" applyFill="1" applyBorder="1" applyAlignment="1">
      <alignment horizontal="center"/>
    </xf>
    <xf numFmtId="186" fontId="13" fillId="0" borderId="39" xfId="0" applyNumberFormat="1" applyFont="1" applyBorder="1" applyAlignment="1">
      <alignment horizontal="center"/>
    </xf>
    <xf numFmtId="186" fontId="13" fillId="9" borderId="36" xfId="0" applyNumberFormat="1" applyFont="1" applyFill="1" applyBorder="1" applyAlignment="1">
      <alignment horizontal="center"/>
    </xf>
    <xf numFmtId="0" fontId="63" fillId="7" borderId="25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186" fontId="13" fillId="0" borderId="23" xfId="0" applyNumberFormat="1" applyFont="1" applyBorder="1" applyAlignment="1">
      <alignment horizontal="center"/>
    </xf>
    <xf numFmtId="186" fontId="13" fillId="3" borderId="24" xfId="0" applyNumberFormat="1" applyFont="1" applyFill="1" applyBorder="1" applyAlignment="1">
      <alignment horizontal="center"/>
    </xf>
    <xf numFmtId="186" fontId="13" fillId="0" borderId="24" xfId="0" applyNumberFormat="1" applyFont="1" applyBorder="1" applyAlignment="1">
      <alignment horizontal="center"/>
    </xf>
    <xf numFmtId="186" fontId="13" fillId="9" borderId="37" xfId="0" applyNumberFormat="1" applyFont="1" applyFill="1" applyBorder="1" applyAlignment="1">
      <alignment horizontal="center"/>
    </xf>
    <xf numFmtId="0" fontId="108" fillId="11" borderId="25" xfId="0" quotePrefix="1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14" borderId="15" xfId="0" applyFont="1" applyFill="1" applyBorder="1" applyAlignment="1">
      <alignment horizontal="center" vertical="center" wrapText="1"/>
    </xf>
    <xf numFmtId="0" fontId="64" fillId="19" borderId="15" xfId="0" applyFont="1" applyFill="1" applyBorder="1" applyAlignment="1">
      <alignment horizontal="center" vertical="center" wrapText="1"/>
    </xf>
    <xf numFmtId="0" fontId="64" fillId="26" borderId="15" xfId="0" applyFont="1" applyFill="1" applyBorder="1" applyAlignment="1">
      <alignment horizontal="center" vertical="center" wrapText="1"/>
    </xf>
    <xf numFmtId="0" fontId="101" fillId="10" borderId="20" xfId="0" applyFont="1" applyFill="1" applyBorder="1" applyAlignment="1">
      <alignment horizontal="center" vertical="center" wrapText="1"/>
    </xf>
    <xf numFmtId="0" fontId="101" fillId="10" borderId="0" xfId="0" applyFont="1" applyFill="1" applyAlignment="1">
      <alignment horizontal="center" vertical="center" wrapText="1"/>
    </xf>
    <xf numFmtId="0" fontId="101" fillId="10" borderId="16" xfId="0" applyFont="1" applyFill="1" applyBorder="1" applyAlignment="1">
      <alignment horizontal="center" vertical="center" wrapText="1"/>
    </xf>
    <xf numFmtId="0" fontId="65" fillId="27" borderId="15" xfId="0" applyFont="1" applyFill="1" applyBorder="1" applyAlignment="1">
      <alignment horizontal="center" vertical="center" wrapText="1"/>
    </xf>
    <xf numFmtId="0" fontId="63" fillId="12" borderId="20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63" fillId="12" borderId="16" xfId="0" applyFont="1" applyFill="1" applyBorder="1" applyAlignment="1">
      <alignment horizontal="center" vertical="center" wrapText="1"/>
    </xf>
    <xf numFmtId="0" fontId="64" fillId="13" borderId="17" xfId="0" applyFont="1" applyFill="1" applyBorder="1" applyAlignment="1">
      <alignment horizontal="center" vertical="center" wrapText="1"/>
    </xf>
    <xf numFmtId="0" fontId="65" fillId="14" borderId="17" xfId="0" applyFont="1" applyFill="1" applyBorder="1" applyAlignment="1">
      <alignment horizontal="center" vertical="center" wrapText="1"/>
    </xf>
    <xf numFmtId="0" fontId="64" fillId="19" borderId="17" xfId="0" applyFont="1" applyFill="1" applyBorder="1" applyAlignment="1">
      <alignment horizontal="center" vertical="center" wrapText="1"/>
    </xf>
    <xf numFmtId="0" fontId="64" fillId="26" borderId="17" xfId="0" applyFont="1" applyFill="1" applyBorder="1" applyAlignment="1">
      <alignment horizontal="center" vertical="center" wrapText="1"/>
    </xf>
    <xf numFmtId="0" fontId="101" fillId="10" borderId="4" xfId="0" applyFont="1" applyFill="1" applyBorder="1" applyAlignment="1">
      <alignment horizontal="center" vertical="center" wrapText="1"/>
    </xf>
    <xf numFmtId="0" fontId="101" fillId="10" borderId="5" xfId="0" applyFont="1" applyFill="1" applyBorder="1" applyAlignment="1">
      <alignment horizontal="center" vertical="center" wrapText="1"/>
    </xf>
    <xf numFmtId="0" fontId="101" fillId="10" borderId="6" xfId="0" applyFont="1" applyFill="1" applyBorder="1" applyAlignment="1">
      <alignment horizontal="center" vertical="center" wrapText="1"/>
    </xf>
    <xf numFmtId="0" fontId="65" fillId="27" borderId="17" xfId="0" applyFont="1" applyFill="1" applyBorder="1" applyAlignment="1">
      <alignment horizontal="center" vertical="center" wrapText="1"/>
    </xf>
    <xf numFmtId="0" fontId="64" fillId="17" borderId="15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64" fillId="13" borderId="26" xfId="0" applyFont="1" applyFill="1" applyBorder="1" applyAlignment="1">
      <alignment horizontal="center" vertical="center" wrapText="1"/>
    </xf>
    <xf numFmtId="0" fontId="65" fillId="14" borderId="26" xfId="0" applyFont="1" applyFill="1" applyBorder="1" applyAlignment="1">
      <alignment horizontal="center" vertical="center" wrapText="1"/>
    </xf>
    <xf numFmtId="0" fontId="64" fillId="19" borderId="26" xfId="0" applyFont="1" applyFill="1" applyBorder="1" applyAlignment="1">
      <alignment horizontal="center" vertical="center" wrapText="1"/>
    </xf>
    <xf numFmtId="0" fontId="64" fillId="26" borderId="26" xfId="0" applyFont="1" applyFill="1" applyBorder="1" applyAlignment="1">
      <alignment horizontal="center" vertical="center" wrapText="1"/>
    </xf>
    <xf numFmtId="0" fontId="64" fillId="17" borderId="26" xfId="0" applyFont="1" applyFill="1" applyBorder="1" applyAlignment="1">
      <alignment horizontal="center" vertical="center" wrapText="1"/>
    </xf>
    <xf numFmtId="0" fontId="65" fillId="27" borderId="26" xfId="0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0" fontId="64" fillId="18" borderId="18" xfId="0" applyFont="1" applyFill="1" applyBorder="1" applyAlignment="1">
      <alignment horizontal="center" vertical="center" wrapText="1"/>
    </xf>
    <xf numFmtId="0" fontId="64" fillId="18" borderId="19" xfId="0" applyFont="1" applyFill="1" applyBorder="1" applyAlignment="1">
      <alignment horizontal="center" vertical="center" wrapText="1"/>
    </xf>
    <xf numFmtId="0" fontId="64" fillId="18" borderId="27" xfId="0" applyFont="1" applyFill="1" applyBorder="1" applyAlignment="1">
      <alignment horizontal="center" vertical="center" wrapText="1"/>
    </xf>
    <xf numFmtId="0" fontId="108" fillId="11" borderId="25" xfId="0" applyFont="1" applyFill="1" applyBorder="1" applyAlignment="1">
      <alignment horizontal="center" vertical="center" wrapText="1"/>
    </xf>
    <xf numFmtId="0" fontId="101" fillId="10" borderId="1" xfId="0" applyFont="1" applyFill="1" applyBorder="1" applyAlignment="1">
      <alignment horizontal="center" vertical="center" wrapText="1"/>
    </xf>
    <xf numFmtId="0" fontId="101" fillId="10" borderId="2" xfId="0" applyFont="1" applyFill="1" applyBorder="1" applyAlignment="1">
      <alignment horizontal="center" vertical="center" wrapText="1"/>
    </xf>
    <xf numFmtId="0" fontId="101" fillId="10" borderId="3" xfId="0" applyFont="1" applyFill="1" applyBorder="1" applyAlignment="1">
      <alignment horizontal="center" vertical="center" wrapText="1"/>
    </xf>
    <xf numFmtId="0" fontId="65" fillId="15" borderId="15" xfId="0" applyFont="1" applyFill="1" applyBorder="1" applyAlignment="1">
      <alignment horizontal="center" vertical="center" wrapText="1"/>
    </xf>
    <xf numFmtId="0" fontId="64" fillId="22" borderId="15" xfId="0" applyFont="1" applyFill="1" applyBorder="1" applyAlignment="1">
      <alignment horizontal="center" vertical="center" wrapText="1"/>
    </xf>
    <xf numFmtId="0" fontId="64" fillId="17" borderId="17" xfId="0" applyFont="1" applyFill="1" applyBorder="1" applyAlignment="1">
      <alignment horizontal="center" vertical="center" wrapText="1"/>
    </xf>
    <xf numFmtId="0" fontId="65" fillId="15" borderId="17" xfId="0" applyFont="1" applyFill="1" applyBorder="1" applyAlignment="1">
      <alignment horizontal="center" vertical="center" wrapText="1"/>
    </xf>
    <xf numFmtId="0" fontId="64" fillId="22" borderId="17" xfId="0" applyFont="1" applyFill="1" applyBorder="1" applyAlignment="1">
      <alignment horizontal="center" vertical="center" wrapText="1"/>
    </xf>
    <xf numFmtId="0" fontId="65" fillId="15" borderId="26" xfId="0" applyFont="1" applyFill="1" applyBorder="1" applyAlignment="1">
      <alignment horizontal="center" vertical="center" wrapText="1"/>
    </xf>
    <xf numFmtId="0" fontId="64" fillId="22" borderId="26" xfId="0" applyFont="1" applyFill="1" applyBorder="1" applyAlignment="1">
      <alignment horizontal="center" vertical="center" wrapText="1"/>
    </xf>
    <xf numFmtId="186" fontId="13" fillId="0" borderId="37" xfId="0" applyNumberFormat="1" applyFont="1" applyBorder="1" applyAlignment="1">
      <alignment horizontal="center"/>
    </xf>
    <xf numFmtId="0" fontId="65" fillId="16" borderId="15" xfId="0" applyFont="1" applyFill="1" applyBorder="1" applyAlignment="1">
      <alignment horizontal="center" vertical="center" wrapText="1"/>
    </xf>
    <xf numFmtId="0" fontId="64" fillId="21" borderId="15" xfId="0" applyFont="1" applyFill="1" applyBorder="1" applyAlignment="1">
      <alignment horizontal="center" vertical="center" wrapText="1"/>
    </xf>
    <xf numFmtId="0" fontId="64" fillId="20" borderId="15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center" vertical="center" wrapText="1"/>
    </xf>
    <xf numFmtId="0" fontId="67" fillId="10" borderId="3" xfId="0" applyFont="1" applyFill="1" applyBorder="1" applyAlignment="1">
      <alignment horizontal="center" vertical="center" wrapText="1"/>
    </xf>
    <xf numFmtId="0" fontId="65" fillId="16" borderId="17" xfId="0" applyFont="1" applyFill="1" applyBorder="1" applyAlignment="1">
      <alignment horizontal="center" vertical="center" wrapText="1"/>
    </xf>
    <xf numFmtId="0" fontId="64" fillId="21" borderId="17" xfId="0" applyFont="1" applyFill="1" applyBorder="1" applyAlignment="1">
      <alignment horizontal="center" vertical="center" wrapText="1"/>
    </xf>
    <xf numFmtId="0" fontId="64" fillId="20" borderId="17" xfId="0" applyFont="1" applyFill="1" applyBorder="1" applyAlignment="1">
      <alignment horizontal="center" vertical="center" wrapText="1"/>
    </xf>
    <xf numFmtId="186" fontId="13" fillId="9" borderId="24" xfId="0" applyNumberFormat="1" applyFont="1" applyFill="1" applyBorder="1" applyAlignment="1">
      <alignment horizontal="center"/>
    </xf>
    <xf numFmtId="0" fontId="67" fillId="10" borderId="5" xfId="0" applyFont="1" applyFill="1" applyBorder="1" applyAlignment="1">
      <alignment horizontal="center" vertical="center" wrapText="1"/>
    </xf>
    <xf numFmtId="0" fontId="67" fillId="10" borderId="6" xfId="0" applyFont="1" applyFill="1" applyBorder="1" applyAlignment="1">
      <alignment horizontal="center" vertical="center" wrapText="1"/>
    </xf>
    <xf numFmtId="0" fontId="65" fillId="16" borderId="26" xfId="0" applyFont="1" applyFill="1" applyBorder="1" applyAlignment="1">
      <alignment horizontal="center" vertical="center" wrapText="1"/>
    </xf>
    <xf numFmtId="0" fontId="64" fillId="21" borderId="26" xfId="0" applyFont="1" applyFill="1" applyBorder="1" applyAlignment="1">
      <alignment horizontal="center" vertical="center" wrapText="1"/>
    </xf>
    <xf numFmtId="0" fontId="64" fillId="20" borderId="26" xfId="0" applyFont="1" applyFill="1" applyBorder="1" applyAlignment="1">
      <alignment horizontal="center" vertical="center" wrapText="1"/>
    </xf>
    <xf numFmtId="0" fontId="104" fillId="23" borderId="2" xfId="3" applyFont="1" applyFill="1" applyBorder="1" applyAlignment="1" applyProtection="1">
      <alignment horizontal="center" vertical="center" wrapText="1"/>
    </xf>
    <xf numFmtId="0" fontId="104" fillId="23" borderId="3" xfId="3" applyFont="1" applyFill="1" applyBorder="1" applyAlignment="1" applyProtection="1">
      <alignment horizontal="center" vertical="center" wrapText="1"/>
    </xf>
    <xf numFmtId="0" fontId="64" fillId="31" borderId="15" xfId="0" applyFont="1" applyFill="1" applyBorder="1" applyAlignment="1">
      <alignment horizontal="center" vertical="center" wrapText="1"/>
    </xf>
    <xf numFmtId="0" fontId="104" fillId="23" borderId="0" xfId="3" applyFont="1" applyFill="1" applyAlignment="1" applyProtection="1">
      <alignment horizontal="center" vertical="center" wrapText="1"/>
    </xf>
    <xf numFmtId="0" fontId="104" fillId="23" borderId="16" xfId="3" applyFont="1" applyFill="1" applyBorder="1" applyAlignment="1" applyProtection="1">
      <alignment horizontal="center" vertical="center" wrapText="1"/>
    </xf>
    <xf numFmtId="0" fontId="64" fillId="31" borderId="17" xfId="0" applyFont="1" applyFill="1" applyBorder="1" applyAlignment="1">
      <alignment horizontal="center" vertical="center" wrapText="1"/>
    </xf>
    <xf numFmtId="0" fontId="104" fillId="23" borderId="5" xfId="3" applyFont="1" applyFill="1" applyBorder="1" applyAlignment="1" applyProtection="1">
      <alignment horizontal="center" vertical="center" wrapText="1"/>
    </xf>
    <xf numFmtId="0" fontId="104" fillId="23" borderId="6" xfId="3" applyFont="1" applyFill="1" applyBorder="1" applyAlignment="1" applyProtection="1">
      <alignment horizontal="center" vertical="center" wrapText="1"/>
    </xf>
    <xf numFmtId="0" fontId="64" fillId="31" borderId="26" xfId="0" applyFont="1" applyFill="1" applyBorder="1" applyAlignment="1">
      <alignment horizontal="center" vertical="center" wrapText="1"/>
    </xf>
    <xf numFmtId="0" fontId="63" fillId="28" borderId="25" xfId="0" applyFont="1" applyFill="1" applyBorder="1" applyAlignment="1">
      <alignment horizontal="center" vertical="center" wrapText="1"/>
    </xf>
    <xf numFmtId="0" fontId="109" fillId="7" borderId="1" xfId="0" applyFont="1" applyFill="1" applyBorder="1" applyAlignment="1">
      <alignment horizontal="center" vertical="center" wrapText="1"/>
    </xf>
    <xf numFmtId="0" fontId="109" fillId="7" borderId="2" xfId="0" applyFont="1" applyFill="1" applyBorder="1" applyAlignment="1">
      <alignment horizontal="center" vertical="center" wrapText="1"/>
    </xf>
    <xf numFmtId="0" fontId="109" fillId="7" borderId="3" xfId="0" applyFont="1" applyFill="1" applyBorder="1" applyAlignment="1">
      <alignment horizontal="center" vertical="center" wrapText="1"/>
    </xf>
    <xf numFmtId="0" fontId="115" fillId="10" borderId="1" xfId="3" applyFont="1" applyFill="1" applyBorder="1" applyAlignment="1" applyProtection="1">
      <alignment horizontal="center" vertical="center" wrapText="1"/>
    </xf>
    <xf numFmtId="0" fontId="115" fillId="10" borderId="2" xfId="3" applyFont="1" applyFill="1" applyBorder="1" applyAlignment="1" applyProtection="1">
      <alignment horizontal="center" vertical="center" wrapText="1"/>
    </xf>
    <xf numFmtId="0" fontId="115" fillId="10" borderId="3" xfId="3" applyFont="1" applyFill="1" applyBorder="1" applyAlignment="1" applyProtection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8" fillId="24" borderId="2" xfId="0" applyFont="1" applyFill="1" applyBorder="1" applyAlignment="1">
      <alignment horizontal="center" vertical="center" wrapText="1"/>
    </xf>
    <xf numFmtId="0" fontId="18" fillId="24" borderId="3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109" fillId="7" borderId="20" xfId="0" applyFont="1" applyFill="1" applyBorder="1" applyAlignment="1">
      <alignment horizontal="center" vertical="center" wrapText="1"/>
    </xf>
    <xf numFmtId="0" fontId="109" fillId="7" borderId="0" xfId="0" applyFont="1" applyFill="1" applyAlignment="1">
      <alignment horizontal="center" vertical="center" wrapText="1"/>
    </xf>
    <xf numFmtId="0" fontId="109" fillId="7" borderId="16" xfId="0" applyFont="1" applyFill="1" applyBorder="1" applyAlignment="1">
      <alignment horizontal="center" vertical="center" wrapText="1"/>
    </xf>
    <xf numFmtId="0" fontId="115" fillId="10" borderId="4" xfId="3" applyFont="1" applyFill="1" applyBorder="1" applyAlignment="1" applyProtection="1">
      <alignment horizontal="center" vertical="center" wrapText="1"/>
    </xf>
    <xf numFmtId="0" fontId="115" fillId="10" borderId="5" xfId="3" applyFont="1" applyFill="1" applyBorder="1" applyAlignment="1" applyProtection="1">
      <alignment horizontal="center" vertical="center" wrapText="1"/>
    </xf>
    <xf numFmtId="0" fontId="115" fillId="10" borderId="6" xfId="3" applyFont="1" applyFill="1" applyBorder="1" applyAlignment="1" applyProtection="1">
      <alignment horizontal="center" vertical="center" wrapText="1"/>
    </xf>
    <xf numFmtId="0" fontId="18" fillId="24" borderId="20" xfId="0" applyFont="1" applyFill="1" applyBorder="1" applyAlignment="1">
      <alignment horizontal="center" vertical="center" wrapText="1"/>
    </xf>
    <xf numFmtId="0" fontId="18" fillId="24" borderId="0" xfId="0" applyFont="1" applyFill="1" applyAlignment="1">
      <alignment horizontal="center" vertical="center" wrapText="1"/>
    </xf>
    <xf numFmtId="0" fontId="18" fillId="24" borderId="16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6" xfId="0" applyFont="1" applyFill="1" applyBorder="1" applyAlignment="1">
      <alignment horizontal="center" vertical="center" wrapText="1"/>
    </xf>
    <xf numFmtId="0" fontId="18" fillId="24" borderId="4" xfId="0" applyFont="1" applyFill="1" applyBorder="1" applyAlignment="1">
      <alignment horizontal="center" vertical="center" wrapText="1"/>
    </xf>
    <xf numFmtId="0" fontId="18" fillId="24" borderId="5" xfId="0" applyFont="1" applyFill="1" applyBorder="1" applyAlignment="1">
      <alignment horizontal="center" vertical="center" wrapText="1"/>
    </xf>
    <xf numFmtId="0" fontId="18" fillId="24" borderId="6" xfId="0" applyFont="1" applyFill="1" applyBorder="1" applyAlignment="1">
      <alignment horizontal="center" vertical="center" wrapText="1"/>
    </xf>
    <xf numFmtId="0" fontId="108" fillId="11" borderId="28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108" fillId="29" borderId="28" xfId="0" applyFont="1" applyFill="1" applyBorder="1" applyAlignment="1">
      <alignment horizontal="center" vertical="center" wrapText="1"/>
    </xf>
    <xf numFmtId="186" fontId="13" fillId="9" borderId="23" xfId="0" applyNumberFormat="1" applyFont="1" applyFill="1" applyBorder="1" applyAlignment="1">
      <alignment horizontal="center"/>
    </xf>
    <xf numFmtId="0" fontId="108" fillId="29" borderId="26" xfId="0" applyFont="1" applyFill="1" applyBorder="1" applyAlignment="1">
      <alignment horizontal="center" vertical="center" wrapText="1"/>
    </xf>
    <xf numFmtId="0" fontId="109" fillId="7" borderId="4" xfId="0" applyFont="1" applyFill="1" applyBorder="1" applyAlignment="1">
      <alignment horizontal="center" vertical="center" wrapText="1"/>
    </xf>
    <xf numFmtId="0" fontId="109" fillId="7" borderId="5" xfId="0" applyFont="1" applyFill="1" applyBorder="1" applyAlignment="1">
      <alignment horizontal="center" vertical="center" wrapText="1"/>
    </xf>
    <xf numFmtId="0" fontId="109" fillId="7" borderId="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62" fillId="8" borderId="4" xfId="0" applyFont="1" applyFill="1" applyBorder="1" applyAlignment="1">
      <alignment horizontal="center" vertical="center" wrapText="1"/>
    </xf>
    <xf numFmtId="0" fontId="62" fillId="8" borderId="5" xfId="0" applyFont="1" applyFill="1" applyBorder="1" applyAlignment="1">
      <alignment horizontal="center" vertical="center" wrapText="1"/>
    </xf>
    <xf numFmtId="0" fontId="62" fillId="8" borderId="6" xfId="0" applyFont="1" applyFill="1" applyBorder="1" applyAlignment="1">
      <alignment horizontal="center" vertical="center" wrapText="1"/>
    </xf>
    <xf numFmtId="186" fontId="13" fillId="9" borderId="29" xfId="0" applyNumberFormat="1" applyFont="1" applyFill="1" applyBorder="1" applyAlignment="1">
      <alignment horizontal="center"/>
    </xf>
    <xf numFmtId="186" fontId="13" fillId="9" borderId="30" xfId="0" applyNumberFormat="1" applyFont="1" applyFill="1" applyBorder="1" applyAlignment="1">
      <alignment horizontal="center"/>
    </xf>
    <xf numFmtId="186" fontId="13" fillId="0" borderId="30" xfId="0" applyNumberFormat="1" applyFont="1" applyBorder="1" applyAlignment="1">
      <alignment horizontal="center"/>
    </xf>
    <xf numFmtId="186" fontId="13" fillId="0" borderId="38" xfId="0" applyNumberFormat="1" applyFont="1" applyBorder="1" applyAlignment="1">
      <alignment horizontal="center"/>
    </xf>
    <xf numFmtId="0" fontId="6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28" fillId="4" borderId="20" xfId="0" applyFont="1" applyFill="1" applyBorder="1" applyAlignment="1">
      <alignment horizontal="right" vertical="center"/>
    </xf>
    <xf numFmtId="0" fontId="28" fillId="25" borderId="1" xfId="0" applyFont="1" applyFill="1" applyBorder="1" applyAlignment="1">
      <alignment vertical="center"/>
    </xf>
    <xf numFmtId="0" fontId="69" fillId="25" borderId="2" xfId="0" applyFont="1" applyFill="1" applyBorder="1" applyAlignment="1">
      <alignment horizontal="left" vertical="center"/>
    </xf>
    <xf numFmtId="0" fontId="70" fillId="25" borderId="2" xfId="0" applyFont="1" applyFill="1" applyBorder="1" applyAlignment="1">
      <alignment horizontal="left" vertical="center"/>
    </xf>
    <xf numFmtId="0" fontId="70" fillId="25" borderId="3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63" fillId="25" borderId="2" xfId="0" applyFont="1" applyFill="1" applyBorder="1" applyAlignment="1">
      <alignment vertical="center"/>
    </xf>
    <xf numFmtId="0" fontId="71" fillId="25" borderId="2" xfId="0" applyFont="1" applyFill="1" applyBorder="1" applyAlignment="1">
      <alignment vertical="center"/>
    </xf>
    <xf numFmtId="0" fontId="71" fillId="25" borderId="3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8" fillId="4" borderId="16" xfId="0" applyFont="1" applyFill="1" applyBorder="1" applyAlignment="1">
      <alignment horizontal="center" vertical="center"/>
    </xf>
    <xf numFmtId="0" fontId="28" fillId="25" borderId="20" xfId="0" applyFont="1" applyFill="1" applyBorder="1" applyAlignment="1">
      <alignment vertical="center"/>
    </xf>
    <xf numFmtId="0" fontId="28" fillId="25" borderId="0" xfId="0" applyFont="1" applyFill="1" applyAlignment="1">
      <alignment vertical="center"/>
    </xf>
    <xf numFmtId="0" fontId="72" fillId="25" borderId="0" xfId="0" applyFont="1" applyFill="1" applyAlignment="1">
      <alignment horizontal="left" vertical="center"/>
    </xf>
    <xf numFmtId="0" fontId="72" fillId="25" borderId="16" xfId="0" applyFont="1" applyFill="1" applyBorder="1" applyAlignment="1">
      <alignment horizontal="left" vertical="center"/>
    </xf>
    <xf numFmtId="0" fontId="73" fillId="25" borderId="0" xfId="0" applyFont="1" applyFill="1" applyAlignment="1">
      <alignment vertical="center"/>
    </xf>
    <xf numFmtId="0" fontId="74" fillId="25" borderId="0" xfId="0" applyFont="1" applyFill="1" applyAlignment="1">
      <alignment vertical="center"/>
    </xf>
    <xf numFmtId="0" fontId="74" fillId="25" borderId="16" xfId="0" applyFont="1" applyFill="1" applyBorder="1" applyAlignment="1">
      <alignment vertical="center"/>
    </xf>
    <xf numFmtId="0" fontId="28" fillId="25" borderId="0" xfId="0" applyFont="1" applyFill="1" applyAlignment="1">
      <alignment horizontal="left" vertical="center"/>
    </xf>
    <xf numFmtId="0" fontId="75" fillId="25" borderId="0" xfId="0" applyFont="1" applyFill="1" applyAlignment="1">
      <alignment horizontal="left" vertical="center"/>
    </xf>
    <xf numFmtId="0" fontId="75" fillId="25" borderId="16" xfId="0" applyFont="1" applyFill="1" applyBorder="1" applyAlignment="1">
      <alignment horizontal="left" vertical="center"/>
    </xf>
    <xf numFmtId="0" fontId="76" fillId="25" borderId="0" xfId="0" applyFont="1" applyFill="1" applyAlignment="1">
      <alignment vertical="center"/>
    </xf>
    <xf numFmtId="0" fontId="77" fillId="25" borderId="0" xfId="0" applyFont="1" applyFill="1" applyAlignment="1">
      <alignment vertical="center"/>
    </xf>
    <xf numFmtId="0" fontId="79" fillId="25" borderId="0" xfId="0" applyFont="1" applyFill="1" applyAlignment="1">
      <alignment vertical="center"/>
    </xf>
    <xf numFmtId="0" fontId="80" fillId="25" borderId="0" xfId="0" applyFont="1" applyFill="1" applyAlignment="1">
      <alignment horizontal="left" vertical="center" indent="1"/>
    </xf>
    <xf numFmtId="0" fontId="69" fillId="25" borderId="0" xfId="0" applyFont="1" applyFill="1" applyAlignment="1">
      <alignment vertical="center"/>
    </xf>
    <xf numFmtId="0" fontId="70" fillId="25" borderId="0" xfId="0" applyFont="1" applyFill="1" applyAlignment="1">
      <alignment vertical="center"/>
    </xf>
    <xf numFmtId="0" fontId="70" fillId="25" borderId="16" xfId="0" applyFont="1" applyFill="1" applyBorder="1" applyAlignment="1">
      <alignment vertical="center"/>
    </xf>
    <xf numFmtId="0" fontId="78" fillId="25" borderId="0" xfId="0" applyFont="1" applyFill="1" applyAlignment="1">
      <alignment vertical="center"/>
    </xf>
    <xf numFmtId="0" fontId="80" fillId="25" borderId="0" xfId="0" applyFont="1" applyFill="1" applyAlignment="1">
      <alignment vertical="center"/>
    </xf>
    <xf numFmtId="0" fontId="80" fillId="25" borderId="16" xfId="0" applyFont="1" applyFill="1" applyBorder="1" applyAlignment="1">
      <alignment horizontal="left" vertical="center" indent="1"/>
    </xf>
    <xf numFmtId="0" fontId="80" fillId="25" borderId="16" xfId="0" applyFont="1" applyFill="1" applyBorder="1" applyAlignment="1">
      <alignment vertical="center"/>
    </xf>
    <xf numFmtId="0" fontId="81" fillId="25" borderId="0" xfId="0" applyFont="1" applyFill="1" applyAlignment="1">
      <alignment vertical="center"/>
    </xf>
    <xf numFmtId="0" fontId="81" fillId="25" borderId="0" xfId="0" applyFont="1" applyFill="1" applyAlignment="1">
      <alignment horizontal="left" vertical="center" indent="1"/>
    </xf>
    <xf numFmtId="0" fontId="83" fillId="4" borderId="20" xfId="0" applyFont="1" applyFill="1" applyBorder="1" applyAlignment="1">
      <alignment horizontal="right" vertical="center"/>
    </xf>
    <xf numFmtId="0" fontId="84" fillId="25" borderId="4" xfId="0" applyFont="1" applyFill="1" applyBorder="1" applyAlignment="1">
      <alignment horizontal="left" vertical="center"/>
    </xf>
    <xf numFmtId="0" fontId="69" fillId="25" borderId="5" xfId="0" applyFont="1" applyFill="1" applyBorder="1" applyAlignment="1">
      <alignment vertical="center"/>
    </xf>
    <xf numFmtId="0" fontId="80" fillId="25" borderId="5" xfId="0" applyFont="1" applyFill="1" applyBorder="1" applyAlignment="1">
      <alignment vertical="center"/>
    </xf>
    <xf numFmtId="0" fontId="80" fillId="25" borderId="6" xfId="0" applyFont="1" applyFill="1" applyBorder="1" applyAlignment="1">
      <alignment vertical="center"/>
    </xf>
    <xf numFmtId="0" fontId="82" fillId="4" borderId="0" xfId="0" applyFont="1" applyFill="1" applyAlignment="1">
      <alignment horizontal="right" vertical="center"/>
    </xf>
    <xf numFmtId="0" fontId="82" fillId="25" borderId="4" xfId="0" applyFont="1" applyFill="1" applyBorder="1" applyAlignment="1">
      <alignment vertical="center"/>
    </xf>
    <xf numFmtId="0" fontId="79" fillId="25" borderId="5" xfId="0" applyFont="1" applyFill="1" applyBorder="1" applyAlignment="1">
      <alignment vertical="center"/>
    </xf>
    <xf numFmtId="0" fontId="80" fillId="25" borderId="5" xfId="0" applyFont="1" applyFill="1" applyBorder="1" applyAlignment="1">
      <alignment horizontal="left" vertical="center" indent="1"/>
    </xf>
    <xf numFmtId="0" fontId="80" fillId="25" borderId="6" xfId="0" applyFont="1" applyFill="1" applyBorder="1" applyAlignment="1">
      <alignment horizontal="left" vertical="center" indent="1"/>
    </xf>
    <xf numFmtId="0" fontId="85" fillId="4" borderId="4" xfId="0" applyFont="1" applyFill="1" applyBorder="1" applyAlignment="1">
      <alignment horizontal="center" vertical="center"/>
    </xf>
    <xf numFmtId="0" fontId="85" fillId="4" borderId="5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vertical="center"/>
    </xf>
    <xf numFmtId="0" fontId="63" fillId="4" borderId="6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left" vertical="top" readingOrder="1"/>
    </xf>
    <xf numFmtId="0" fontId="47" fillId="0" borderId="9" xfId="0" applyFont="1" applyBorder="1" applyAlignment="1">
      <alignment horizontal="left" vertical="top" readingOrder="1"/>
    </xf>
    <xf numFmtId="0" fontId="47" fillId="0" borderId="10" xfId="0" applyFont="1" applyBorder="1" applyAlignment="1">
      <alignment horizontal="left" vertical="top" readingOrder="1"/>
    </xf>
    <xf numFmtId="0" fontId="47" fillId="0" borderId="0" xfId="0" applyFont="1" applyAlignment="1">
      <alignment horizontal="left" vertical="top" readingOrder="1"/>
    </xf>
    <xf numFmtId="0" fontId="47" fillId="0" borderId="11" xfId="0" applyFont="1" applyBorder="1" applyAlignment="1">
      <alignment horizontal="left" vertical="top" readingOrder="1"/>
    </xf>
    <xf numFmtId="0" fontId="47" fillId="0" borderId="12" xfId="0" applyFont="1" applyBorder="1" applyAlignment="1">
      <alignment horizontal="left" vertical="top" readingOrder="1"/>
    </xf>
    <xf numFmtId="0" fontId="47" fillId="0" borderId="13" xfId="0" applyFont="1" applyBorder="1" applyAlignment="1">
      <alignment horizontal="left" vertical="top" readingOrder="1"/>
    </xf>
    <xf numFmtId="0" fontId="47" fillId="0" borderId="14" xfId="0" applyFont="1" applyBorder="1" applyAlignment="1">
      <alignment horizontal="left" vertical="top" readingOrder="1"/>
    </xf>
    <xf numFmtId="180" fontId="33" fillId="0" borderId="0" xfId="12" applyFont="1"/>
    <xf numFmtId="0" fontId="116" fillId="0" borderId="0" xfId="7" applyFont="1" applyAlignment="1">
      <alignment horizontal="center" vertical="center" wrapText="1"/>
    </xf>
    <xf numFmtId="0" fontId="116" fillId="0" borderId="0" xfId="7" applyFont="1" applyAlignment="1">
      <alignment vertical="center" wrapText="1"/>
    </xf>
    <xf numFmtId="0" fontId="116" fillId="0" borderId="0" xfId="7" applyFont="1" applyAlignment="1">
      <alignment horizontal="center" vertical="center"/>
    </xf>
    <xf numFmtId="0" fontId="117" fillId="0" borderId="0" xfId="2" applyFont="1" applyAlignment="1" applyProtection="1">
      <alignment vertical="center"/>
    </xf>
    <xf numFmtId="0" fontId="118" fillId="0" borderId="0" xfId="0" applyFont="1"/>
    <xf numFmtId="0" fontId="93" fillId="0" borderId="0" xfId="0" applyFont="1" applyAlignment="1">
      <alignment horizontal="center" vertical="center" wrapText="1"/>
    </xf>
    <xf numFmtId="0" fontId="46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/>
    </xf>
    <xf numFmtId="0" fontId="95" fillId="0" borderId="0" xfId="7" applyFont="1" applyAlignment="1">
      <alignment horizontal="center" vertical="center" wrapText="1"/>
    </xf>
    <xf numFmtId="0" fontId="9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5" fillId="0" borderId="0" xfId="7" applyFont="1" applyAlignment="1">
      <alignment horizontal="left" vertical="center" wrapText="1"/>
    </xf>
    <xf numFmtId="0" fontId="9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82" fontId="26" fillId="0" borderId="0" xfId="7" applyNumberFormat="1" applyFont="1" applyFill="1" applyAlignment="1">
      <alignment horizontal="center" vertical="center"/>
    </xf>
    <xf numFmtId="0" fontId="54" fillId="17" borderId="0" xfId="7" applyFont="1" applyFill="1"/>
    <xf numFmtId="0" fontId="28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43" fillId="17" borderId="0" xfId="7" applyFont="1" applyFill="1" applyAlignment="1">
      <alignment horizontal="center" wrapText="1"/>
    </xf>
    <xf numFmtId="21" fontId="59" fillId="17" borderId="0" xfId="7" applyNumberFormat="1" applyFont="1" applyFill="1" applyAlignment="1">
      <alignment horizontal="center" vertical="center"/>
    </xf>
    <xf numFmtId="182" fontId="13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13</xdr:row>
      <xdr:rowOff>146602</xdr:rowOff>
    </xdr:from>
    <xdr:to>
      <xdr:col>7</xdr:col>
      <xdr:colOff>55859</xdr:colOff>
      <xdr:row>17</xdr:row>
      <xdr:rowOff>184150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579" y="306760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19</xdr:row>
      <xdr:rowOff>152400</xdr:rowOff>
    </xdr:from>
    <xdr:to>
      <xdr:col>5</xdr:col>
      <xdr:colOff>12701</xdr:colOff>
      <xdr:row>24</xdr:row>
      <xdr:rowOff>4707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01" y="4216400"/>
          <a:ext cx="1016000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704451</xdr:colOff>
      <xdr:row>25</xdr:row>
      <xdr:rowOff>546</xdr:rowOff>
    </xdr:from>
    <xdr:to>
      <xdr:col>9</xdr:col>
      <xdr:colOff>52836</xdr:colOff>
      <xdr:row>29</xdr:row>
      <xdr:rowOff>24873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151" y="5207546"/>
          <a:ext cx="872385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9062</xdr:colOff>
      <xdr:row>24</xdr:row>
      <xdr:rowOff>175039</xdr:rowOff>
    </xdr:from>
    <xdr:to>
      <xdr:col>13</xdr:col>
      <xdr:colOff>1647</xdr:colOff>
      <xdr:row>28</xdr:row>
      <xdr:rowOff>152400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24562" y="5191539"/>
          <a:ext cx="779985" cy="739361"/>
        </a:xfrm>
        <a:prstGeom prst="rect">
          <a:avLst/>
        </a:prstGeom>
      </xdr:spPr>
    </xdr:pic>
    <xdr:clientData/>
  </xdr:twoCellAnchor>
  <xdr:twoCellAnchor editAs="oneCell">
    <xdr:from>
      <xdr:col>3</xdr:col>
      <xdr:colOff>755650</xdr:colOff>
      <xdr:row>25</xdr:row>
      <xdr:rowOff>0</xdr:rowOff>
    </xdr:from>
    <xdr:to>
      <xdr:col>5</xdr:col>
      <xdr:colOff>12700</xdr:colOff>
      <xdr:row>29</xdr:row>
      <xdr:rowOff>16869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13150" y="5207000"/>
          <a:ext cx="95885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14</xdr:row>
      <xdr:rowOff>22679</xdr:rowOff>
    </xdr:from>
    <xdr:to>
      <xdr:col>24</xdr:col>
      <xdr:colOff>275600</xdr:colOff>
      <xdr:row>48</xdr:row>
      <xdr:rowOff>75596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4EEF8E-459A-1133-AAD8-118B8B00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77" y="3091846"/>
          <a:ext cx="14910837" cy="1403047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14</xdr:row>
      <xdr:rowOff>0</xdr:rowOff>
    </xdr:from>
    <xdr:to>
      <xdr:col>44</xdr:col>
      <xdr:colOff>393095</xdr:colOff>
      <xdr:row>50</xdr:row>
      <xdr:rowOff>30326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673E811-749E-3A3F-0DEB-6F45C5E0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036" y="3069167"/>
          <a:ext cx="12027202" cy="1434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B1" zoomScale="80" zoomScaleNormal="80" workbookViewId="0">
      <selection activeCell="F15" sqref="F15"/>
    </sheetView>
  </sheetViews>
  <sheetFormatPr defaultColWidth="9.4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226</v>
      </c>
      <c r="E3" s="5"/>
    </row>
    <row r="4" spans="2:5" ht="20.5">
      <c r="B4" s="3" t="s">
        <v>2</v>
      </c>
      <c r="C4" s="6">
        <v>45236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5">
      <c r="B9" s="9"/>
    </row>
    <row r="10" spans="2:5" ht="20.5">
      <c r="B10" s="3" t="s">
        <v>7</v>
      </c>
      <c r="C10" s="4" t="s">
        <v>227</v>
      </c>
    </row>
    <row r="12" spans="2:5" ht="20.5">
      <c r="B12" s="3" t="s">
        <v>8</v>
      </c>
      <c r="C12" s="4" t="s">
        <v>228</v>
      </c>
    </row>
    <row r="14" spans="2:5" ht="20.5">
      <c r="B14" s="3" t="s">
        <v>9</v>
      </c>
      <c r="C14" s="7" t="s">
        <v>10</v>
      </c>
    </row>
    <row r="15" spans="2:5" ht="20.5">
      <c r="C15" s="10" t="s">
        <v>11</v>
      </c>
    </row>
    <row r="16" spans="2:5" ht="20.5">
      <c r="C16" s="10" t="s">
        <v>12</v>
      </c>
    </row>
    <row r="17" spans="2:6" ht="20.5">
      <c r="C17" s="10" t="s">
        <v>13</v>
      </c>
      <c r="E17" s="2" t="s">
        <v>167</v>
      </c>
    </row>
    <row r="19" spans="2:6" ht="20.5">
      <c r="B19" s="3" t="s">
        <v>14</v>
      </c>
      <c r="C19" s="7" t="s">
        <v>15</v>
      </c>
    </row>
    <row r="20" spans="2:6" ht="20.5">
      <c r="C20" s="10" t="s">
        <v>16</v>
      </c>
    </row>
    <row r="22" spans="2:6" ht="95.5" customHeight="1">
      <c r="D22" s="118" t="s">
        <v>197</v>
      </c>
      <c r="E22" s="118" t="s">
        <v>150</v>
      </c>
      <c r="F22" s="118" t="s">
        <v>145</v>
      </c>
    </row>
    <row r="23" spans="2:6" ht="120.65" customHeight="1">
      <c r="D23" s="2" t="s">
        <v>192</v>
      </c>
      <c r="E23" s="118" t="s">
        <v>195</v>
      </c>
      <c r="F23" s="192" t="s">
        <v>194</v>
      </c>
    </row>
    <row r="25" spans="2:6" ht="79.5" customHeight="1">
      <c r="D25" s="2" t="s">
        <v>186</v>
      </c>
      <c r="E25" s="2" t="s">
        <v>187</v>
      </c>
      <c r="F25" s="192" t="s">
        <v>188</v>
      </c>
    </row>
    <row r="26" spans="2:6" ht="98.5" customHeight="1">
      <c r="D26" s="2" t="s">
        <v>189</v>
      </c>
      <c r="E26" s="2" t="s">
        <v>190</v>
      </c>
      <c r="F26" s="192" t="s">
        <v>191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25" zoomScale="68" zoomScaleNormal="68" workbookViewId="0">
      <selection activeCell="D7" sqref="D7"/>
    </sheetView>
  </sheetViews>
  <sheetFormatPr defaultColWidth="9.453125" defaultRowHeight="12.5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">
      <c r="B1" s="49" t="s">
        <v>17</v>
      </c>
      <c r="C1" s="50" t="s">
        <v>229</v>
      </c>
    </row>
    <row r="2" spans="1:3" ht="15">
      <c r="B2" s="49" t="s">
        <v>18</v>
      </c>
      <c r="C2" s="50" t="s">
        <v>259</v>
      </c>
    </row>
    <row r="3" spans="1:3" ht="15">
      <c r="B3" s="49" t="s">
        <v>19</v>
      </c>
      <c r="C3" s="50" t="s">
        <v>230</v>
      </c>
    </row>
    <row r="4" spans="1:3" ht="40">
      <c r="A4" s="24"/>
      <c r="B4" s="95" t="s">
        <v>231</v>
      </c>
    </row>
    <row r="5" spans="1:3" ht="15.5">
      <c r="A5" s="24"/>
      <c r="B5" s="82"/>
    </row>
    <row r="6" spans="1:3" ht="15.5">
      <c r="A6" s="24"/>
      <c r="B6" s="83"/>
    </row>
    <row r="7" spans="1:3" s="30" customFormat="1" ht="31" customHeight="1">
      <c r="A7" s="156"/>
      <c r="B7" s="36" t="s">
        <v>20</v>
      </c>
    </row>
    <row r="8" spans="1:3" s="30" customFormat="1" ht="76" customHeight="1">
      <c r="A8" s="156"/>
      <c r="B8" s="157" t="s">
        <v>21</v>
      </c>
    </row>
    <row r="9" spans="1:3" s="26" customFormat="1" ht="15.5">
      <c r="A9" s="24"/>
      <c r="B9" s="19"/>
    </row>
    <row r="10" spans="1:3" s="108" customFormat="1" ht="20">
      <c r="A10" s="158">
        <v>1</v>
      </c>
      <c r="B10" s="158" t="s">
        <v>22</v>
      </c>
    </row>
    <row r="11" spans="1:3" s="108" customFormat="1" ht="25">
      <c r="A11" s="111"/>
      <c r="B11" s="211" t="s">
        <v>232</v>
      </c>
    </row>
    <row r="12" spans="1:3" s="108" customFormat="1" ht="32.5">
      <c r="A12" s="111"/>
      <c r="B12" s="211" t="s">
        <v>233</v>
      </c>
    </row>
    <row r="13" spans="1:3" s="108" customFormat="1" ht="32.5">
      <c r="A13" s="111"/>
      <c r="B13" s="211" t="s">
        <v>218</v>
      </c>
    </row>
    <row r="14" spans="1:3" s="108" customFormat="1" ht="25">
      <c r="A14" s="111"/>
      <c r="B14" s="211" t="s">
        <v>219</v>
      </c>
    </row>
    <row r="15" spans="1:3" s="108" customFormat="1" ht="25">
      <c r="A15" s="111"/>
      <c r="B15" s="212" t="s">
        <v>220</v>
      </c>
    </row>
    <row r="16" spans="1:3" s="108" customFormat="1" ht="25">
      <c r="A16" s="111"/>
      <c r="B16" s="212" t="s">
        <v>221</v>
      </c>
    </row>
    <row r="17" spans="1:6" s="108" customFormat="1" ht="20">
      <c r="A17" s="158">
        <v>2</v>
      </c>
      <c r="B17" s="158" t="s">
        <v>23</v>
      </c>
    </row>
    <row r="18" spans="1:6" s="108" customFormat="1" ht="23">
      <c r="A18" s="158"/>
      <c r="B18" s="213" t="s">
        <v>222</v>
      </c>
    </row>
    <row r="19" spans="1:6" ht="15.5">
      <c r="A19" s="19"/>
    </row>
    <row r="20" spans="1:6" ht="15.5">
      <c r="B20" s="25"/>
    </row>
    <row r="21" spans="1:6" ht="15.5">
      <c r="B21" s="25"/>
    </row>
    <row r="22" spans="1:6" s="108" customFormat="1" ht="20.5">
      <c r="A22" s="111"/>
      <c r="B22" s="159" t="s">
        <v>24</v>
      </c>
      <c r="C22" s="160"/>
    </row>
    <row r="23" spans="1:6" s="195" customFormat="1" ht="95.5" customHeight="1">
      <c r="B23" s="195" t="s">
        <v>198</v>
      </c>
      <c r="D23" s="195" t="s">
        <v>216</v>
      </c>
      <c r="E23" s="195" t="s">
        <v>217</v>
      </c>
      <c r="F23" s="195" t="s">
        <v>145</v>
      </c>
    </row>
    <row r="24" spans="1:6" s="108" customFormat="1" ht="120.65" customHeight="1">
      <c r="A24" s="111"/>
      <c r="D24" s="108" t="s">
        <v>192</v>
      </c>
      <c r="E24" s="108" t="s">
        <v>193</v>
      </c>
      <c r="F24" s="194" t="s">
        <v>194</v>
      </c>
    </row>
    <row r="25" spans="1:6" s="108" customFormat="1" ht="20">
      <c r="A25" s="111"/>
      <c r="B25" s="161" t="s">
        <v>25</v>
      </c>
    </row>
    <row r="26" spans="1:6" s="108" customFormat="1" ht="79.5" customHeight="1">
      <c r="A26" s="111"/>
      <c r="B26" s="161" t="s">
        <v>26</v>
      </c>
      <c r="D26" s="108" t="s">
        <v>186</v>
      </c>
      <c r="E26" s="108" t="s">
        <v>187</v>
      </c>
      <c r="F26" s="194" t="s">
        <v>188</v>
      </c>
    </row>
    <row r="27" spans="1:6" s="108" customFormat="1" ht="98.5" customHeight="1">
      <c r="A27" s="111"/>
      <c r="B27" s="161" t="s">
        <v>27</v>
      </c>
      <c r="D27" s="108" t="s">
        <v>189</v>
      </c>
      <c r="E27" s="108" t="s">
        <v>190</v>
      </c>
      <c r="F27" s="194" t="s">
        <v>191</v>
      </c>
    </row>
    <row r="28" spans="1:6" s="108" customFormat="1" ht="20">
      <c r="A28" s="111"/>
      <c r="B28" s="161" t="s">
        <v>28</v>
      </c>
    </row>
    <row r="29" spans="1:6" s="108" customFormat="1" ht="20">
      <c r="A29" s="111"/>
      <c r="B29" s="161" t="s">
        <v>29</v>
      </c>
    </row>
    <row r="30" spans="1:6" s="108" customFormat="1" ht="20">
      <c r="A30" s="111"/>
      <c r="B30" s="162"/>
    </row>
    <row r="31" spans="1:6" s="108" customFormat="1" ht="20">
      <c r="A31" s="111"/>
      <c r="B31" s="158" t="s">
        <v>30</v>
      </c>
    </row>
    <row r="32" spans="1:6" s="108" customFormat="1" ht="20">
      <c r="A32" s="111"/>
    </row>
    <row r="34" spans="2:2">
      <c r="B34" s="28"/>
    </row>
    <row r="35" spans="2:2">
      <c r="B35" s="28"/>
    </row>
    <row r="36" spans="2:2" ht="15.5">
      <c r="B36" s="29"/>
    </row>
    <row r="37" spans="2:2" ht="15.5">
      <c r="B37" s="29"/>
    </row>
    <row r="38" spans="2:2" ht="15.5">
      <c r="B38" s="29"/>
    </row>
    <row r="39" spans="2:2" ht="15.5">
      <c r="B39" s="29"/>
    </row>
    <row r="40" spans="2:2" ht="15.5">
      <c r="B40" s="29"/>
    </row>
    <row r="41" spans="2:2" ht="15.5">
      <c r="B41" s="29"/>
    </row>
    <row r="42" spans="2:2" ht="15.5">
      <c r="B42" s="26"/>
    </row>
    <row r="43" spans="2:2" ht="15.5">
      <c r="B43" s="26"/>
    </row>
    <row r="44" spans="2:2" ht="15.5">
      <c r="B44" s="26"/>
    </row>
    <row r="45" spans="2:2" ht="15.5">
      <c r="B45" s="26"/>
    </row>
    <row r="46" spans="2:2" ht="15.5">
      <c r="B46" s="26"/>
    </row>
    <row r="47" spans="2:2" ht="15.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H17" sqref="AH17"/>
    </sheetView>
  </sheetViews>
  <sheetFormatPr defaultColWidth="11.453125" defaultRowHeight="15.5"/>
  <cols>
    <col min="1" max="1" width="15.7265625" style="84" customWidth="1"/>
    <col min="2" max="2" width="10.453125" style="84" customWidth="1"/>
    <col min="3" max="3" width="14.453125" style="84" customWidth="1"/>
    <col min="4" max="4" width="10.81640625" style="84" customWidth="1"/>
    <col min="5" max="5" width="13.453125" style="84" customWidth="1"/>
    <col min="6" max="6" width="10.453125" style="84" customWidth="1"/>
    <col min="7" max="7" width="9.81640625" style="84" customWidth="1"/>
    <col min="8" max="9" width="10.81640625" style="84" customWidth="1"/>
    <col min="10" max="12" width="10.453125" style="84" customWidth="1"/>
    <col min="13" max="13" width="11.1796875" style="84" customWidth="1"/>
    <col min="14" max="14" width="10.453125" style="84" customWidth="1"/>
    <col min="15" max="15" width="11" style="84" customWidth="1"/>
    <col min="16" max="17" width="9.453125" style="84" customWidth="1"/>
    <col min="18" max="18" width="10.453125" style="84" customWidth="1"/>
    <col min="19" max="19" width="10.81640625" style="84" customWidth="1"/>
    <col min="20" max="20" width="2.81640625" style="84" customWidth="1"/>
    <col min="21" max="22" width="11.453125" style="84" hidden="1" customWidth="1"/>
    <col min="23" max="23" width="1.7265625" style="84" hidden="1" customWidth="1"/>
    <col min="24" max="25" width="11.453125" style="84" hidden="1" customWidth="1"/>
    <col min="26" max="16384" width="11.453125" style="84"/>
  </cols>
  <sheetData>
    <row r="1" spans="1:34" s="201" customFormat="1" ht="19.75" customHeight="1" thickBo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4" s="121" customFormat="1" ht="17" customHeight="1">
      <c r="A2" s="225" t="s">
        <v>234</v>
      </c>
      <c r="B2" s="226" t="s">
        <v>235</v>
      </c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8"/>
      <c r="V2" s="228"/>
      <c r="W2" s="227"/>
      <c r="X2" s="228"/>
      <c r="Y2" s="229"/>
      <c r="Z2" s="228"/>
      <c r="AA2" s="227"/>
      <c r="AB2" s="228"/>
      <c r="AC2" s="230"/>
    </row>
    <row r="3" spans="1:34" s="121" customFormat="1" ht="19.25" customHeight="1">
      <c r="A3" s="231"/>
      <c r="B3" s="232" t="s">
        <v>236</v>
      </c>
      <c r="C3" s="232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4"/>
      <c r="Z3" s="233"/>
      <c r="AA3" s="233"/>
      <c r="AB3" s="233"/>
      <c r="AC3" s="234"/>
      <c r="AD3" s="123"/>
      <c r="AE3" s="123"/>
      <c r="AF3"/>
      <c r="AG3"/>
    </row>
    <row r="4" spans="1:34" s="121" customFormat="1" ht="19.649999999999999" customHeight="1" thickBot="1">
      <c r="A4" s="231"/>
      <c r="B4" s="235" t="s">
        <v>215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7"/>
      <c r="W4" s="236"/>
      <c r="X4" s="236"/>
      <c r="Y4" s="238"/>
      <c r="Z4" s="236"/>
      <c r="AA4" s="236" t="s">
        <v>35</v>
      </c>
      <c r="AB4" s="236"/>
      <c r="AC4" s="239"/>
    </row>
    <row r="5" spans="1:34" s="249" customFormat="1" ht="12.9" customHeight="1">
      <c r="A5" s="240" t="s">
        <v>182</v>
      </c>
      <c r="B5" s="241" t="s">
        <v>36</v>
      </c>
      <c r="C5" s="242"/>
      <c r="D5" s="243" t="s">
        <v>37</v>
      </c>
      <c r="E5" s="244"/>
      <c r="F5" s="244"/>
      <c r="G5" s="245"/>
      <c r="H5" s="243" t="s">
        <v>38</v>
      </c>
      <c r="I5" s="244"/>
      <c r="J5" s="244"/>
      <c r="K5" s="245"/>
      <c r="L5" s="243" t="s">
        <v>39</v>
      </c>
      <c r="M5" s="244"/>
      <c r="N5" s="244"/>
      <c r="O5" s="245"/>
      <c r="P5" s="243" t="s">
        <v>40</v>
      </c>
      <c r="Q5" s="244"/>
      <c r="R5" s="244"/>
      <c r="S5" s="245"/>
      <c r="T5" s="243" t="s">
        <v>41</v>
      </c>
      <c r="U5" s="244"/>
      <c r="V5" s="245"/>
      <c r="W5" s="243" t="s">
        <v>42</v>
      </c>
      <c r="X5" s="244"/>
      <c r="Y5" s="245"/>
      <c r="Z5" s="246" t="s">
        <v>183</v>
      </c>
      <c r="AA5" s="247"/>
      <c r="AB5" s="247"/>
      <c r="AC5" s="248"/>
    </row>
    <row r="6" spans="1:34" s="249" customFormat="1" ht="12.65" customHeight="1" thickBot="1">
      <c r="A6" s="250"/>
      <c r="B6" s="251">
        <f>DATE(2023,11,12)</f>
        <v>45242</v>
      </c>
      <c r="C6" s="252"/>
      <c r="D6" s="253">
        <f>B6+1</f>
        <v>45243</v>
      </c>
      <c r="E6" s="253"/>
      <c r="F6" s="253"/>
      <c r="G6" s="254"/>
      <c r="H6" s="255">
        <f>D6+1</f>
        <v>45244</v>
      </c>
      <c r="I6" s="253"/>
      <c r="J6" s="253"/>
      <c r="K6" s="254"/>
      <c r="L6" s="255">
        <f>H6+1</f>
        <v>45245</v>
      </c>
      <c r="M6" s="253"/>
      <c r="N6" s="253"/>
      <c r="O6" s="254"/>
      <c r="P6" s="255">
        <f>L6+1</f>
        <v>45246</v>
      </c>
      <c r="Q6" s="253"/>
      <c r="R6" s="253"/>
      <c r="S6" s="254"/>
      <c r="T6" s="255">
        <f>P6+1</f>
        <v>45247</v>
      </c>
      <c r="U6" s="253"/>
      <c r="V6" s="254"/>
      <c r="W6" s="255">
        <f>T6+1</f>
        <v>45248</v>
      </c>
      <c r="X6" s="253"/>
      <c r="Y6" s="254"/>
      <c r="Z6" s="256"/>
      <c r="AA6" s="257"/>
      <c r="AB6" s="257"/>
      <c r="AC6" s="258"/>
    </row>
    <row r="7" spans="1:34" s="121" customFormat="1" ht="38.25" customHeight="1" thickBot="1">
      <c r="A7" s="259"/>
      <c r="B7" s="260" t="s">
        <v>43</v>
      </c>
      <c r="C7" s="261"/>
      <c r="D7" s="262" t="s">
        <v>43</v>
      </c>
      <c r="E7" s="263" t="s">
        <v>44</v>
      </c>
      <c r="F7" s="263" t="s">
        <v>45</v>
      </c>
      <c r="G7" s="264" t="s">
        <v>46</v>
      </c>
      <c r="H7" s="262" t="s">
        <v>43</v>
      </c>
      <c r="I7" s="263" t="s">
        <v>44</v>
      </c>
      <c r="J7" s="263" t="s">
        <v>45</v>
      </c>
      <c r="K7" s="264" t="s">
        <v>46</v>
      </c>
      <c r="L7" s="262" t="s">
        <v>43</v>
      </c>
      <c r="M7" s="263" t="s">
        <v>44</v>
      </c>
      <c r="N7" s="263" t="s">
        <v>45</v>
      </c>
      <c r="O7" s="264" t="s">
        <v>46</v>
      </c>
      <c r="P7" s="262" t="s">
        <v>43</v>
      </c>
      <c r="Q7" s="263" t="s">
        <v>44</v>
      </c>
      <c r="R7" s="263" t="s">
        <v>45</v>
      </c>
      <c r="S7" s="264" t="s">
        <v>46</v>
      </c>
      <c r="T7" s="265"/>
      <c r="U7" s="266"/>
      <c r="V7" s="267"/>
      <c r="W7" s="265"/>
      <c r="X7" s="266"/>
      <c r="Y7" s="267"/>
      <c r="Z7" s="268" t="s">
        <v>32</v>
      </c>
      <c r="AA7" s="269" t="s">
        <v>31</v>
      </c>
      <c r="AB7" s="269" t="s">
        <v>33</v>
      </c>
      <c r="AC7" s="270" t="s">
        <v>34</v>
      </c>
    </row>
    <row r="8" spans="1:34" s="249" customFormat="1" ht="15" customHeight="1">
      <c r="A8" s="271" t="s">
        <v>47</v>
      </c>
      <c r="B8" s="266"/>
      <c r="C8" s="267"/>
      <c r="D8" s="272" t="s">
        <v>48</v>
      </c>
      <c r="E8" s="272"/>
      <c r="F8" s="272"/>
      <c r="G8" s="273"/>
      <c r="H8" s="274" t="s">
        <v>48</v>
      </c>
      <c r="I8" s="272"/>
      <c r="J8" s="272"/>
      <c r="K8" s="273"/>
      <c r="L8" s="274" t="s">
        <v>48</v>
      </c>
      <c r="M8" s="272"/>
      <c r="N8" s="272"/>
      <c r="O8" s="273"/>
      <c r="P8" s="274" t="s">
        <v>48</v>
      </c>
      <c r="Q8" s="272"/>
      <c r="R8" s="272"/>
      <c r="S8" s="273"/>
      <c r="T8" s="265"/>
      <c r="U8" s="266"/>
      <c r="V8" s="267"/>
      <c r="W8" s="265"/>
      <c r="X8" s="266"/>
      <c r="Y8" s="267"/>
      <c r="Z8" s="275">
        <v>0.375</v>
      </c>
      <c r="AA8" s="276">
        <f>Z8+3/24</f>
        <v>0.5</v>
      </c>
      <c r="AB8" s="277">
        <f>Z8+8/24</f>
        <v>0.70833333333333326</v>
      </c>
      <c r="AC8" s="278">
        <f>Z8+17/24</f>
        <v>1.0833333333333335</v>
      </c>
      <c r="AE8"/>
    </row>
    <row r="9" spans="1:34" s="249" customFormat="1" ht="15" customHeight="1" thickBot="1">
      <c r="A9" s="279" t="s">
        <v>49</v>
      </c>
      <c r="B9" s="266"/>
      <c r="C9" s="267"/>
      <c r="D9" s="280"/>
      <c r="E9" s="280"/>
      <c r="F9" s="280"/>
      <c r="G9" s="281"/>
      <c r="H9" s="282"/>
      <c r="I9" s="280"/>
      <c r="J9" s="280"/>
      <c r="K9" s="281"/>
      <c r="L9" s="282"/>
      <c r="M9" s="280"/>
      <c r="N9" s="280"/>
      <c r="O9" s="281"/>
      <c r="P9" s="282"/>
      <c r="Q9" s="280"/>
      <c r="R9" s="280"/>
      <c r="S9" s="281"/>
      <c r="T9" s="265"/>
      <c r="U9" s="266"/>
      <c r="V9" s="267"/>
      <c r="W9" s="265"/>
      <c r="X9" s="266"/>
      <c r="Y9" s="267"/>
      <c r="Z9" s="283">
        <f>Z8+0.5/24</f>
        <v>0.39583333333333331</v>
      </c>
      <c r="AA9" s="284">
        <f>Z9+3/24</f>
        <v>0.52083333333333326</v>
      </c>
      <c r="AB9" s="285">
        <f>Z9+8/24</f>
        <v>0.72916666666666663</v>
      </c>
      <c r="AC9" s="286">
        <f>Z9+17/24</f>
        <v>1.1041666666666667</v>
      </c>
      <c r="AE9"/>
    </row>
    <row r="10" spans="1:34" s="249" customFormat="1" ht="15" customHeight="1">
      <c r="A10" s="287" t="s">
        <v>50</v>
      </c>
      <c r="B10" s="266"/>
      <c r="C10" s="267"/>
      <c r="D10" s="288" t="s">
        <v>237</v>
      </c>
      <c r="E10" s="289"/>
      <c r="F10" s="289"/>
      <c r="G10" s="290"/>
      <c r="H10" s="291" t="s">
        <v>52</v>
      </c>
      <c r="I10" s="292"/>
      <c r="J10" s="293" t="s">
        <v>65</v>
      </c>
      <c r="K10" s="294" t="s">
        <v>51</v>
      </c>
      <c r="L10" s="295" t="s">
        <v>55</v>
      </c>
      <c r="M10" s="296"/>
      <c r="N10" s="296"/>
      <c r="O10" s="297"/>
      <c r="P10" s="291" t="s">
        <v>52</v>
      </c>
      <c r="Q10" s="298" t="s">
        <v>199</v>
      </c>
      <c r="R10" s="293" t="s">
        <v>65</v>
      </c>
      <c r="S10" s="294" t="s">
        <v>51</v>
      </c>
      <c r="T10" s="265"/>
      <c r="U10" s="266"/>
      <c r="V10" s="267"/>
      <c r="W10" s="265"/>
      <c r="X10" s="266"/>
      <c r="Y10" s="267"/>
      <c r="Z10" s="283">
        <f t="shared" ref="Z10:Z39" si="0">Z9+0.5/24</f>
        <v>0.41666666666666663</v>
      </c>
      <c r="AA10" s="284">
        <f t="shared" ref="AA10:AA39" si="1">Z10+3/24</f>
        <v>0.54166666666666663</v>
      </c>
      <c r="AB10" s="285">
        <f t="shared" ref="AB10:AB39" si="2">Z10+8/24</f>
        <v>0.75</v>
      </c>
      <c r="AC10" s="286">
        <f t="shared" ref="AC10:AC39" si="3">Z10+17/24</f>
        <v>1.125</v>
      </c>
      <c r="AE10"/>
    </row>
    <row r="11" spans="1:34" s="249" customFormat="1" ht="15" customHeight="1" thickBot="1">
      <c r="A11" s="287" t="s">
        <v>57</v>
      </c>
      <c r="B11" s="266"/>
      <c r="C11" s="267"/>
      <c r="D11" s="299"/>
      <c r="E11" s="300"/>
      <c r="F11" s="300"/>
      <c r="G11" s="301"/>
      <c r="H11" s="302"/>
      <c r="I11" s="303"/>
      <c r="J11" s="304"/>
      <c r="K11" s="305"/>
      <c r="L11" s="306"/>
      <c r="M11" s="307"/>
      <c r="N11" s="307"/>
      <c r="O11" s="308"/>
      <c r="P11" s="302"/>
      <c r="Q11" s="309"/>
      <c r="R11" s="304"/>
      <c r="S11" s="305"/>
      <c r="T11" s="265"/>
      <c r="U11" s="266"/>
      <c r="V11" s="267"/>
      <c r="W11" s="265"/>
      <c r="X11" s="266"/>
      <c r="Y11" s="267"/>
      <c r="Z11" s="283">
        <f t="shared" si="0"/>
        <v>0.43749999999999994</v>
      </c>
      <c r="AA11" s="284">
        <f t="shared" si="1"/>
        <v>0.5625</v>
      </c>
      <c r="AB11" s="285">
        <f t="shared" si="2"/>
        <v>0.77083333333333326</v>
      </c>
      <c r="AC11" s="286">
        <f t="shared" si="3"/>
        <v>1.1458333333333333</v>
      </c>
      <c r="AE11"/>
    </row>
    <row r="12" spans="1:34" s="249" customFormat="1" ht="15" customHeight="1">
      <c r="A12" s="287" t="s">
        <v>58</v>
      </c>
      <c r="B12" s="266"/>
      <c r="C12" s="267"/>
      <c r="D12" s="299"/>
      <c r="E12" s="300"/>
      <c r="F12" s="300"/>
      <c r="G12" s="301"/>
      <c r="H12" s="302"/>
      <c r="I12" s="303"/>
      <c r="J12" s="304"/>
      <c r="K12" s="305"/>
      <c r="L12" s="310" t="s">
        <v>76</v>
      </c>
      <c r="M12" s="298" t="s">
        <v>199</v>
      </c>
      <c r="N12" s="292"/>
      <c r="O12" s="292"/>
      <c r="P12" s="302"/>
      <c r="Q12" s="309"/>
      <c r="R12" s="304"/>
      <c r="S12" s="305"/>
      <c r="T12" s="265"/>
      <c r="U12" s="266"/>
      <c r="V12" s="267"/>
      <c r="W12" s="265"/>
      <c r="X12" s="266"/>
      <c r="Y12" s="267"/>
      <c r="Z12" s="283">
        <f t="shared" si="0"/>
        <v>0.45833333333333326</v>
      </c>
      <c r="AA12" s="284">
        <f t="shared" si="1"/>
        <v>0.58333333333333326</v>
      </c>
      <c r="AB12" s="285">
        <f t="shared" si="2"/>
        <v>0.79166666666666652</v>
      </c>
      <c r="AC12" s="286">
        <f t="shared" si="3"/>
        <v>1.1666666666666665</v>
      </c>
    </row>
    <row r="13" spans="1:34" s="249" customFormat="1" ht="15" customHeight="1" thickBot="1">
      <c r="A13" s="287" t="s">
        <v>59</v>
      </c>
      <c r="B13" s="266"/>
      <c r="C13" s="267"/>
      <c r="D13" s="311"/>
      <c r="E13" s="312"/>
      <c r="F13" s="312"/>
      <c r="G13" s="313"/>
      <c r="H13" s="314"/>
      <c r="I13" s="315"/>
      <c r="J13" s="316"/>
      <c r="K13" s="317"/>
      <c r="L13" s="318"/>
      <c r="M13" s="319"/>
      <c r="N13" s="315"/>
      <c r="O13" s="315"/>
      <c r="P13" s="314"/>
      <c r="Q13" s="319"/>
      <c r="R13" s="316"/>
      <c r="S13" s="317"/>
      <c r="T13" s="265"/>
      <c r="U13" s="266"/>
      <c r="V13" s="267"/>
      <c r="W13" s="265"/>
      <c r="X13" s="266"/>
      <c r="Y13" s="267"/>
      <c r="Z13" s="283">
        <f t="shared" si="0"/>
        <v>0.47916666666666657</v>
      </c>
      <c r="AA13" s="284">
        <f t="shared" si="1"/>
        <v>0.60416666666666652</v>
      </c>
      <c r="AB13" s="285">
        <f t="shared" si="2"/>
        <v>0.81249999999999989</v>
      </c>
      <c r="AC13" s="286">
        <f t="shared" si="3"/>
        <v>1.1875</v>
      </c>
    </row>
    <row r="14" spans="1:34" s="249" customFormat="1" ht="15" customHeight="1" thickBot="1">
      <c r="A14" s="320" t="s">
        <v>60</v>
      </c>
      <c r="B14" s="266"/>
      <c r="C14" s="267"/>
      <c r="D14" s="321" t="s">
        <v>61</v>
      </c>
      <c r="E14" s="321"/>
      <c r="F14" s="321"/>
      <c r="G14" s="322"/>
      <c r="H14" s="323" t="s">
        <v>61</v>
      </c>
      <c r="I14" s="321"/>
      <c r="J14" s="321"/>
      <c r="K14" s="322"/>
      <c r="L14" s="323" t="s">
        <v>61</v>
      </c>
      <c r="M14" s="321"/>
      <c r="N14" s="321"/>
      <c r="O14" s="322"/>
      <c r="P14" s="323" t="s">
        <v>61</v>
      </c>
      <c r="Q14" s="321"/>
      <c r="R14" s="321"/>
      <c r="S14" s="322"/>
      <c r="T14" s="265"/>
      <c r="U14" s="266"/>
      <c r="V14" s="267"/>
      <c r="W14" s="265"/>
      <c r="X14" s="266"/>
      <c r="Y14" s="267"/>
      <c r="Z14" s="283">
        <f t="shared" si="0"/>
        <v>0.49999999999999989</v>
      </c>
      <c r="AA14" s="284">
        <f t="shared" si="1"/>
        <v>0.62499999999999989</v>
      </c>
      <c r="AB14" s="285">
        <f t="shared" si="2"/>
        <v>0.83333333333333326</v>
      </c>
      <c r="AC14" s="286">
        <f t="shared" si="3"/>
        <v>1.2083333333333333</v>
      </c>
      <c r="AE14"/>
      <c r="AF14"/>
      <c r="AG14"/>
      <c r="AH14"/>
    </row>
    <row r="15" spans="1:34" s="249" customFormat="1" ht="15" customHeight="1">
      <c r="A15" s="324" t="s">
        <v>62</v>
      </c>
      <c r="B15" s="266"/>
      <c r="C15" s="267"/>
      <c r="D15" s="325" t="s">
        <v>63</v>
      </c>
      <c r="E15" s="326"/>
      <c r="F15" s="326"/>
      <c r="G15" s="327"/>
      <c r="H15" s="310" t="s">
        <v>76</v>
      </c>
      <c r="I15" s="292"/>
      <c r="J15" s="328" t="s">
        <v>238</v>
      </c>
      <c r="K15" s="294" t="s">
        <v>51</v>
      </c>
      <c r="L15" s="325" t="s">
        <v>66</v>
      </c>
      <c r="M15" s="326"/>
      <c r="N15" s="326"/>
      <c r="O15" s="327"/>
      <c r="P15" s="310" t="s">
        <v>76</v>
      </c>
      <c r="Q15" s="292"/>
      <c r="R15" s="329" t="s">
        <v>67</v>
      </c>
      <c r="S15" s="294" t="s">
        <v>54</v>
      </c>
      <c r="T15" s="265"/>
      <c r="U15" s="266"/>
      <c r="V15" s="267"/>
      <c r="W15" s="265"/>
      <c r="X15" s="266"/>
      <c r="Y15" s="267"/>
      <c r="Z15" s="283">
        <f t="shared" si="0"/>
        <v>0.52083333333333326</v>
      </c>
      <c r="AA15" s="284">
        <f t="shared" si="1"/>
        <v>0.64583333333333326</v>
      </c>
      <c r="AB15" s="285">
        <f t="shared" si="2"/>
        <v>0.85416666666666652</v>
      </c>
      <c r="AC15" s="286">
        <f t="shared" si="3"/>
        <v>1.2291666666666665</v>
      </c>
      <c r="AE15"/>
      <c r="AF15"/>
      <c r="AG15"/>
      <c r="AH15"/>
    </row>
    <row r="16" spans="1:34" s="249" customFormat="1" ht="15" customHeight="1" thickBot="1">
      <c r="A16" s="324" t="s">
        <v>68</v>
      </c>
      <c r="B16" s="266"/>
      <c r="C16" s="267"/>
      <c r="D16" s="295"/>
      <c r="E16" s="296"/>
      <c r="F16" s="296"/>
      <c r="G16" s="297"/>
      <c r="H16" s="330"/>
      <c r="I16" s="303"/>
      <c r="J16" s="331"/>
      <c r="K16" s="305"/>
      <c r="L16" s="306"/>
      <c r="M16" s="307"/>
      <c r="N16" s="307"/>
      <c r="O16" s="308"/>
      <c r="P16" s="330"/>
      <c r="Q16" s="303"/>
      <c r="R16" s="332"/>
      <c r="S16" s="305"/>
      <c r="T16" s="265"/>
      <c r="U16" s="266"/>
      <c r="V16" s="267"/>
      <c r="W16" s="265"/>
      <c r="X16" s="266"/>
      <c r="Y16" s="267"/>
      <c r="Z16" s="283">
        <f t="shared" si="0"/>
        <v>0.54166666666666663</v>
      </c>
      <c r="AA16" s="284">
        <f t="shared" si="1"/>
        <v>0.66666666666666663</v>
      </c>
      <c r="AB16" s="285">
        <f t="shared" si="2"/>
        <v>0.875</v>
      </c>
      <c r="AC16" s="286">
        <f t="shared" si="3"/>
        <v>1.25</v>
      </c>
      <c r="AE16"/>
      <c r="AF16"/>
      <c r="AG16"/>
      <c r="AH16"/>
    </row>
    <row r="17" spans="1:34" s="249" customFormat="1" ht="15" customHeight="1">
      <c r="A17" s="324" t="s">
        <v>69</v>
      </c>
      <c r="B17" s="266"/>
      <c r="C17" s="267"/>
      <c r="D17" s="295"/>
      <c r="E17" s="296"/>
      <c r="F17" s="296"/>
      <c r="G17" s="297"/>
      <c r="H17" s="330"/>
      <c r="I17" s="303"/>
      <c r="J17" s="331"/>
      <c r="K17" s="305"/>
      <c r="L17" s="325" t="s">
        <v>70</v>
      </c>
      <c r="M17" s="326"/>
      <c r="N17" s="326"/>
      <c r="O17" s="327"/>
      <c r="P17" s="330"/>
      <c r="Q17" s="303"/>
      <c r="R17" s="332"/>
      <c r="S17" s="305"/>
      <c r="T17" s="265"/>
      <c r="U17" s="266"/>
      <c r="V17" s="267"/>
      <c r="W17" s="265"/>
      <c r="X17" s="266"/>
      <c r="Y17" s="267"/>
      <c r="Z17" s="283">
        <f t="shared" si="0"/>
        <v>0.5625</v>
      </c>
      <c r="AA17" s="284">
        <f t="shared" si="1"/>
        <v>0.6875</v>
      </c>
      <c r="AB17" s="285">
        <f t="shared" si="2"/>
        <v>0.89583333333333326</v>
      </c>
      <c r="AC17" s="286">
        <f t="shared" si="3"/>
        <v>1.2708333333333335</v>
      </c>
      <c r="AE17"/>
      <c r="AF17"/>
      <c r="AG17"/>
      <c r="AH17"/>
    </row>
    <row r="18" spans="1:34" s="249" customFormat="1" ht="15" customHeight="1" thickBot="1">
      <c r="A18" s="324" t="s">
        <v>71</v>
      </c>
      <c r="B18" s="266"/>
      <c r="C18" s="267"/>
      <c r="D18" s="306"/>
      <c r="E18" s="307"/>
      <c r="F18" s="307"/>
      <c r="G18" s="308"/>
      <c r="H18" s="318"/>
      <c r="I18" s="315"/>
      <c r="J18" s="333"/>
      <c r="K18" s="317"/>
      <c r="L18" s="306"/>
      <c r="M18" s="307"/>
      <c r="N18" s="307"/>
      <c r="O18" s="308"/>
      <c r="P18" s="318"/>
      <c r="Q18" s="315"/>
      <c r="R18" s="334"/>
      <c r="S18" s="317"/>
      <c r="T18" s="265"/>
      <c r="U18" s="266"/>
      <c r="V18" s="267"/>
      <c r="W18" s="265"/>
      <c r="X18" s="266"/>
      <c r="Y18" s="267"/>
      <c r="Z18" s="283">
        <f t="shared" si="0"/>
        <v>0.58333333333333337</v>
      </c>
      <c r="AA18" s="284">
        <f t="shared" si="1"/>
        <v>0.70833333333333337</v>
      </c>
      <c r="AB18" s="285">
        <f t="shared" si="2"/>
        <v>0.91666666666666674</v>
      </c>
      <c r="AC18" s="335">
        <f t="shared" si="3"/>
        <v>1.2916666666666667</v>
      </c>
    </row>
    <row r="19" spans="1:34" s="249" customFormat="1" ht="15" customHeight="1" thickBot="1">
      <c r="A19" s="279" t="s">
        <v>72</v>
      </c>
      <c r="B19" s="266"/>
      <c r="C19" s="267"/>
      <c r="D19" s="272" t="s">
        <v>73</v>
      </c>
      <c r="E19" s="272"/>
      <c r="F19" s="272"/>
      <c r="G19" s="273"/>
      <c r="H19" s="272" t="s">
        <v>73</v>
      </c>
      <c r="I19" s="272"/>
      <c r="J19" s="272"/>
      <c r="K19" s="273"/>
      <c r="L19" s="272" t="s">
        <v>73</v>
      </c>
      <c r="M19" s="272"/>
      <c r="N19" s="272"/>
      <c r="O19" s="273"/>
      <c r="P19" s="272" t="s">
        <v>73</v>
      </c>
      <c r="Q19" s="272"/>
      <c r="R19" s="272"/>
      <c r="S19" s="273"/>
      <c r="T19" s="265"/>
      <c r="U19" s="266"/>
      <c r="V19" s="267"/>
      <c r="W19" s="265"/>
      <c r="X19" s="266"/>
      <c r="Y19" s="267"/>
      <c r="Z19" s="283">
        <f t="shared" si="0"/>
        <v>0.60416666666666674</v>
      </c>
      <c r="AA19" s="284">
        <f t="shared" si="1"/>
        <v>0.72916666666666674</v>
      </c>
      <c r="AB19" s="285">
        <f t="shared" si="2"/>
        <v>0.9375</v>
      </c>
      <c r="AC19" s="335">
        <f t="shared" si="3"/>
        <v>1.3125</v>
      </c>
    </row>
    <row r="20" spans="1:34" s="249" customFormat="1" ht="15" customHeight="1" thickBot="1">
      <c r="A20" s="279" t="s">
        <v>74</v>
      </c>
      <c r="B20" s="266"/>
      <c r="C20" s="267"/>
      <c r="D20" s="280"/>
      <c r="E20" s="280"/>
      <c r="F20" s="280"/>
      <c r="G20" s="281"/>
      <c r="H20" s="280"/>
      <c r="I20" s="280"/>
      <c r="J20" s="280"/>
      <c r="K20" s="281"/>
      <c r="L20" s="280"/>
      <c r="M20" s="280"/>
      <c r="N20" s="280"/>
      <c r="O20" s="281"/>
      <c r="P20" s="280"/>
      <c r="Q20" s="280"/>
      <c r="R20" s="280"/>
      <c r="S20" s="281"/>
      <c r="T20" s="288" t="s">
        <v>239</v>
      </c>
      <c r="U20" s="289"/>
      <c r="V20" s="290"/>
      <c r="W20" s="265"/>
      <c r="X20" s="266"/>
      <c r="Y20" s="267"/>
      <c r="Z20" s="283">
        <f t="shared" si="0"/>
        <v>0.62500000000000011</v>
      </c>
      <c r="AA20" s="284">
        <f t="shared" si="1"/>
        <v>0.75000000000000011</v>
      </c>
      <c r="AB20" s="285">
        <f t="shared" si="2"/>
        <v>0.95833333333333348</v>
      </c>
      <c r="AC20" s="335">
        <f t="shared" si="3"/>
        <v>1.3333333333333335</v>
      </c>
    </row>
    <row r="21" spans="1:34" s="249" customFormat="1" ht="15" customHeight="1" thickBot="1">
      <c r="A21" s="324" t="s">
        <v>75</v>
      </c>
      <c r="B21" s="266"/>
      <c r="C21" s="267"/>
      <c r="D21" s="310" t="s">
        <v>76</v>
      </c>
      <c r="E21" s="336" t="s">
        <v>56</v>
      </c>
      <c r="F21" s="337" t="s">
        <v>53</v>
      </c>
      <c r="G21" s="294" t="s">
        <v>54</v>
      </c>
      <c r="H21" s="291" t="s">
        <v>52</v>
      </c>
      <c r="I21" s="337" t="s">
        <v>53</v>
      </c>
      <c r="J21" s="329" t="s">
        <v>67</v>
      </c>
      <c r="K21" s="338" t="s">
        <v>64</v>
      </c>
      <c r="L21" s="291" t="s">
        <v>52</v>
      </c>
      <c r="M21" s="298" t="s">
        <v>199</v>
      </c>
      <c r="N21" s="329" t="s">
        <v>67</v>
      </c>
      <c r="O21" s="294" t="s">
        <v>51</v>
      </c>
      <c r="P21" s="291" t="s">
        <v>52</v>
      </c>
      <c r="Q21" s="337" t="s">
        <v>53</v>
      </c>
      <c r="R21" s="329" t="s">
        <v>67</v>
      </c>
      <c r="S21" s="338" t="s">
        <v>64</v>
      </c>
      <c r="T21" s="299"/>
      <c r="U21" s="300"/>
      <c r="V21" s="301"/>
      <c r="W21" s="265"/>
      <c r="X21" s="266"/>
      <c r="Y21" s="267"/>
      <c r="Z21" s="283">
        <f t="shared" si="0"/>
        <v>0.64583333333333348</v>
      </c>
      <c r="AA21" s="284">
        <f t="shared" si="1"/>
        <v>0.77083333333333348</v>
      </c>
      <c r="AB21" s="285">
        <f t="shared" si="2"/>
        <v>0.97916666666666674</v>
      </c>
      <c r="AC21" s="335">
        <f t="shared" si="3"/>
        <v>1.354166666666667</v>
      </c>
    </row>
    <row r="22" spans="1:34" s="249" customFormat="1" ht="15" customHeight="1">
      <c r="A22" s="324" t="s">
        <v>77</v>
      </c>
      <c r="B22" s="339" t="s">
        <v>78</v>
      </c>
      <c r="C22" s="340"/>
      <c r="D22" s="330"/>
      <c r="E22" s="341"/>
      <c r="F22" s="342"/>
      <c r="G22" s="305"/>
      <c r="H22" s="302"/>
      <c r="I22" s="342"/>
      <c r="J22" s="332"/>
      <c r="K22" s="343"/>
      <c r="L22" s="302"/>
      <c r="M22" s="309"/>
      <c r="N22" s="332"/>
      <c r="O22" s="305"/>
      <c r="P22" s="302"/>
      <c r="Q22" s="342"/>
      <c r="R22" s="332"/>
      <c r="S22" s="343"/>
      <c r="T22" s="299"/>
      <c r="U22" s="300"/>
      <c r="V22" s="301"/>
      <c r="W22" s="265"/>
      <c r="X22" s="266"/>
      <c r="Y22" s="267"/>
      <c r="Z22" s="283">
        <f t="shared" si="0"/>
        <v>0.66666666666666685</v>
      </c>
      <c r="AA22" s="284">
        <f t="shared" si="1"/>
        <v>0.79166666666666685</v>
      </c>
      <c r="AB22" s="344">
        <f t="shared" si="2"/>
        <v>1.0000000000000002</v>
      </c>
      <c r="AC22" s="335">
        <f t="shared" si="3"/>
        <v>1.3750000000000002</v>
      </c>
    </row>
    <row r="23" spans="1:34" s="249" customFormat="1" ht="15" customHeight="1" thickBot="1">
      <c r="A23" s="324" t="s">
        <v>79</v>
      </c>
      <c r="B23" s="345"/>
      <c r="C23" s="346"/>
      <c r="D23" s="330"/>
      <c r="E23" s="341"/>
      <c r="F23" s="342"/>
      <c r="G23" s="305"/>
      <c r="H23" s="302"/>
      <c r="I23" s="342"/>
      <c r="J23" s="332"/>
      <c r="K23" s="343"/>
      <c r="L23" s="302"/>
      <c r="M23" s="309"/>
      <c r="N23" s="332"/>
      <c r="O23" s="305"/>
      <c r="P23" s="302"/>
      <c r="Q23" s="342"/>
      <c r="R23" s="332"/>
      <c r="S23" s="343"/>
      <c r="T23" s="299"/>
      <c r="U23" s="300"/>
      <c r="V23" s="301"/>
      <c r="W23" s="265"/>
      <c r="X23" s="266"/>
      <c r="Y23" s="267"/>
      <c r="Z23" s="283">
        <f t="shared" si="0"/>
        <v>0.68750000000000022</v>
      </c>
      <c r="AA23" s="284">
        <f t="shared" si="1"/>
        <v>0.81250000000000022</v>
      </c>
      <c r="AB23" s="344">
        <f t="shared" si="2"/>
        <v>1.0208333333333335</v>
      </c>
      <c r="AC23" s="335">
        <f t="shared" si="3"/>
        <v>1.3958333333333335</v>
      </c>
    </row>
    <row r="24" spans="1:34" s="249" customFormat="1" ht="15" customHeight="1" thickBot="1">
      <c r="A24" s="324" t="s">
        <v>80</v>
      </c>
      <c r="B24" s="266"/>
      <c r="C24" s="267"/>
      <c r="D24" s="318"/>
      <c r="E24" s="347"/>
      <c r="F24" s="348"/>
      <c r="G24" s="317"/>
      <c r="H24" s="314"/>
      <c r="I24" s="348"/>
      <c r="J24" s="334"/>
      <c r="K24" s="349"/>
      <c r="L24" s="314"/>
      <c r="M24" s="319"/>
      <c r="N24" s="334"/>
      <c r="O24" s="317"/>
      <c r="P24" s="314"/>
      <c r="Q24" s="348"/>
      <c r="R24" s="334"/>
      <c r="S24" s="349"/>
      <c r="T24" s="299"/>
      <c r="U24" s="300"/>
      <c r="V24" s="301"/>
      <c r="W24" s="265"/>
      <c r="X24" s="266"/>
      <c r="Y24" s="267"/>
      <c r="Z24" s="283">
        <f t="shared" si="0"/>
        <v>0.70833333333333359</v>
      </c>
      <c r="AA24" s="284">
        <f t="shared" si="1"/>
        <v>0.83333333333333359</v>
      </c>
      <c r="AB24" s="344">
        <f t="shared" si="2"/>
        <v>1.041666666666667</v>
      </c>
      <c r="AC24" s="335">
        <f t="shared" si="3"/>
        <v>1.416666666666667</v>
      </c>
    </row>
    <row r="25" spans="1:34" s="249" customFormat="1" ht="15" customHeight="1" thickBot="1">
      <c r="A25" s="320" t="s">
        <v>81</v>
      </c>
      <c r="B25" s="266"/>
      <c r="C25" s="267"/>
      <c r="D25" s="323" t="s">
        <v>61</v>
      </c>
      <c r="E25" s="321"/>
      <c r="F25" s="321"/>
      <c r="G25" s="322"/>
      <c r="H25" s="323" t="s">
        <v>61</v>
      </c>
      <c r="I25" s="321"/>
      <c r="J25" s="321"/>
      <c r="K25" s="322"/>
      <c r="L25" s="323" t="s">
        <v>61</v>
      </c>
      <c r="M25" s="321"/>
      <c r="N25" s="321"/>
      <c r="O25" s="322"/>
      <c r="P25" s="323" t="s">
        <v>61</v>
      </c>
      <c r="Q25" s="321"/>
      <c r="R25" s="321"/>
      <c r="S25" s="322"/>
      <c r="T25" s="299"/>
      <c r="U25" s="300"/>
      <c r="V25" s="301"/>
      <c r="W25" s="265"/>
      <c r="X25" s="266"/>
      <c r="Y25" s="267"/>
      <c r="Z25" s="283">
        <f t="shared" si="0"/>
        <v>0.72916666666666696</v>
      </c>
      <c r="AA25" s="284">
        <f t="shared" si="1"/>
        <v>0.85416666666666696</v>
      </c>
      <c r="AB25" s="344">
        <f t="shared" si="2"/>
        <v>1.0625000000000002</v>
      </c>
      <c r="AC25" s="335">
        <f t="shared" si="3"/>
        <v>1.4375000000000004</v>
      </c>
    </row>
    <row r="26" spans="1:34" s="249" customFormat="1" ht="15" customHeight="1">
      <c r="A26" s="287" t="s">
        <v>82</v>
      </c>
      <c r="B26" s="350" t="s">
        <v>83</v>
      </c>
      <c r="C26" s="351"/>
      <c r="D26" s="291" t="s">
        <v>52</v>
      </c>
      <c r="E26" s="336" t="s">
        <v>56</v>
      </c>
      <c r="F26" s="293" t="s">
        <v>65</v>
      </c>
      <c r="G26" s="294" t="s">
        <v>51</v>
      </c>
      <c r="H26" s="291" t="s">
        <v>52</v>
      </c>
      <c r="I26" s="336" t="s">
        <v>56</v>
      </c>
      <c r="J26" s="352" t="s">
        <v>240</v>
      </c>
      <c r="K26" s="294" t="s">
        <v>51</v>
      </c>
      <c r="L26" s="291" t="s">
        <v>52</v>
      </c>
      <c r="M26" s="336" t="s">
        <v>56</v>
      </c>
      <c r="N26" s="293" t="s">
        <v>65</v>
      </c>
      <c r="O26" s="294" t="s">
        <v>51</v>
      </c>
      <c r="P26" s="325" t="s">
        <v>92</v>
      </c>
      <c r="Q26" s="326"/>
      <c r="R26" s="326"/>
      <c r="S26" s="327"/>
      <c r="T26" s="299"/>
      <c r="U26" s="300"/>
      <c r="V26" s="301"/>
      <c r="W26" s="265"/>
      <c r="X26" s="266"/>
      <c r="Y26" s="267"/>
      <c r="Z26" s="283">
        <f t="shared" si="0"/>
        <v>0.75000000000000033</v>
      </c>
      <c r="AA26" s="284">
        <f t="shared" si="1"/>
        <v>0.87500000000000033</v>
      </c>
      <c r="AB26" s="344">
        <f t="shared" si="2"/>
        <v>1.0833333333333337</v>
      </c>
      <c r="AC26" s="335">
        <f t="shared" si="3"/>
        <v>1.4583333333333337</v>
      </c>
    </row>
    <row r="27" spans="1:34" s="249" customFormat="1" ht="15" customHeight="1">
      <c r="A27" s="324" t="s">
        <v>84</v>
      </c>
      <c r="B27" s="353"/>
      <c r="C27" s="354"/>
      <c r="D27" s="302"/>
      <c r="E27" s="341"/>
      <c r="F27" s="304"/>
      <c r="G27" s="305"/>
      <c r="H27" s="302"/>
      <c r="I27" s="341"/>
      <c r="J27" s="355"/>
      <c r="K27" s="305"/>
      <c r="L27" s="302"/>
      <c r="M27" s="341"/>
      <c r="N27" s="304"/>
      <c r="O27" s="305"/>
      <c r="P27" s="295"/>
      <c r="Q27" s="296"/>
      <c r="R27" s="296"/>
      <c r="S27" s="297"/>
      <c r="T27" s="299"/>
      <c r="U27" s="300"/>
      <c r="V27" s="301"/>
      <c r="W27" s="265"/>
      <c r="X27" s="266"/>
      <c r="Y27" s="267"/>
      <c r="Z27" s="283">
        <f t="shared" si="0"/>
        <v>0.7708333333333337</v>
      </c>
      <c r="AA27" s="284">
        <f t="shared" si="1"/>
        <v>0.8958333333333337</v>
      </c>
      <c r="AB27" s="344">
        <f t="shared" si="2"/>
        <v>1.104166666666667</v>
      </c>
      <c r="AC27" s="335">
        <f t="shared" si="3"/>
        <v>1.479166666666667</v>
      </c>
    </row>
    <row r="28" spans="1:34" s="249" customFormat="1" ht="15" customHeight="1" thickBot="1">
      <c r="A28" s="324" t="s">
        <v>85</v>
      </c>
      <c r="B28" s="356"/>
      <c r="C28" s="357"/>
      <c r="D28" s="302"/>
      <c r="E28" s="341"/>
      <c r="F28" s="304"/>
      <c r="G28" s="305"/>
      <c r="H28" s="302"/>
      <c r="I28" s="341"/>
      <c r="J28" s="355"/>
      <c r="K28" s="305"/>
      <c r="L28" s="302"/>
      <c r="M28" s="341"/>
      <c r="N28" s="304"/>
      <c r="O28" s="305"/>
      <c r="P28" s="295"/>
      <c r="Q28" s="296"/>
      <c r="R28" s="296"/>
      <c r="S28" s="297"/>
      <c r="T28" s="299"/>
      <c r="U28" s="300"/>
      <c r="V28" s="301"/>
      <c r="W28" s="265"/>
      <c r="X28" s="266"/>
      <c r="Y28" s="267"/>
      <c r="Z28" s="283">
        <f t="shared" si="0"/>
        <v>0.79166666666666707</v>
      </c>
      <c r="AA28" s="284">
        <f t="shared" si="1"/>
        <v>0.91666666666666707</v>
      </c>
      <c r="AB28" s="344">
        <f t="shared" si="2"/>
        <v>1.1250000000000004</v>
      </c>
      <c r="AC28" s="335">
        <f t="shared" si="3"/>
        <v>1.5000000000000004</v>
      </c>
    </row>
    <row r="29" spans="1:34" s="249" customFormat="1" ht="15" customHeight="1" thickBot="1">
      <c r="A29" s="324" t="s">
        <v>86</v>
      </c>
      <c r="B29" s="339" t="s">
        <v>87</v>
      </c>
      <c r="C29" s="340"/>
      <c r="D29" s="314"/>
      <c r="E29" s="347"/>
      <c r="F29" s="316"/>
      <c r="G29" s="317"/>
      <c r="H29" s="314"/>
      <c r="I29" s="347"/>
      <c r="J29" s="358"/>
      <c r="K29" s="317"/>
      <c r="L29" s="314"/>
      <c r="M29" s="347"/>
      <c r="N29" s="316"/>
      <c r="O29" s="317"/>
      <c r="P29" s="306"/>
      <c r="Q29" s="307"/>
      <c r="R29" s="307"/>
      <c r="S29" s="308"/>
      <c r="T29" s="311"/>
      <c r="U29" s="312"/>
      <c r="V29" s="313"/>
      <c r="W29" s="265"/>
      <c r="X29" s="266"/>
      <c r="Y29" s="267"/>
      <c r="Z29" s="283">
        <f t="shared" si="0"/>
        <v>0.81250000000000044</v>
      </c>
      <c r="AA29" s="284">
        <f t="shared" si="1"/>
        <v>0.93750000000000044</v>
      </c>
      <c r="AB29" s="344">
        <f t="shared" si="2"/>
        <v>1.1458333333333337</v>
      </c>
      <c r="AC29" s="335">
        <f t="shared" si="3"/>
        <v>1.5208333333333339</v>
      </c>
    </row>
    <row r="30" spans="1:34" s="249" customFormat="1" ht="15" customHeight="1" thickBot="1">
      <c r="A30" s="359" t="s">
        <v>88</v>
      </c>
      <c r="B30" s="345"/>
      <c r="C30" s="346"/>
      <c r="D30" s="323" t="s">
        <v>61</v>
      </c>
      <c r="E30" s="321"/>
      <c r="F30" s="321"/>
      <c r="G30" s="322"/>
      <c r="H30" s="323" t="s">
        <v>61</v>
      </c>
      <c r="I30" s="321"/>
      <c r="J30" s="321"/>
      <c r="K30" s="322"/>
      <c r="L30" s="323" t="s">
        <v>61</v>
      </c>
      <c r="M30" s="321"/>
      <c r="N30" s="321"/>
      <c r="O30" s="322"/>
      <c r="P30" s="323" t="s">
        <v>61</v>
      </c>
      <c r="Q30" s="321"/>
      <c r="R30" s="321"/>
      <c r="S30" s="322"/>
      <c r="T30" s="265"/>
      <c r="U30" s="266"/>
      <c r="V30" s="267"/>
      <c r="W30" s="265"/>
      <c r="X30" s="266"/>
      <c r="Y30" s="267"/>
      <c r="Z30" s="283">
        <f t="shared" si="0"/>
        <v>0.83333333333333381</v>
      </c>
      <c r="AA30" s="284">
        <f t="shared" si="1"/>
        <v>0.95833333333333381</v>
      </c>
      <c r="AB30" s="344">
        <f t="shared" si="2"/>
        <v>1.1666666666666672</v>
      </c>
      <c r="AC30" s="335">
        <f t="shared" si="3"/>
        <v>1.5416666666666672</v>
      </c>
    </row>
    <row r="31" spans="1:34" s="249" customFormat="1" ht="15" customHeight="1">
      <c r="A31" s="279" t="s">
        <v>90</v>
      </c>
      <c r="B31" s="272" t="s">
        <v>91</v>
      </c>
      <c r="C31" s="273"/>
      <c r="D31" s="360" t="s">
        <v>91</v>
      </c>
      <c r="E31" s="361"/>
      <c r="F31" s="361"/>
      <c r="G31" s="362"/>
      <c r="H31" s="363" t="s">
        <v>89</v>
      </c>
      <c r="I31" s="364"/>
      <c r="J31" s="364"/>
      <c r="K31" s="365"/>
      <c r="L31" s="366" t="s">
        <v>241</v>
      </c>
      <c r="M31" s="367"/>
      <c r="N31" s="367"/>
      <c r="O31" s="368"/>
      <c r="P31" s="360" t="s">
        <v>91</v>
      </c>
      <c r="Q31" s="361"/>
      <c r="R31" s="361"/>
      <c r="S31" s="362"/>
      <c r="T31" s="265"/>
      <c r="U31" s="266"/>
      <c r="V31" s="267"/>
      <c r="W31" s="265"/>
      <c r="X31" s="266"/>
      <c r="Y31" s="267"/>
      <c r="Z31" s="283">
        <f t="shared" si="0"/>
        <v>0.85416666666666718</v>
      </c>
      <c r="AA31" s="284">
        <f t="shared" si="1"/>
        <v>0.97916666666666718</v>
      </c>
      <c r="AB31" s="344">
        <f t="shared" si="2"/>
        <v>1.1875000000000004</v>
      </c>
      <c r="AC31" s="335">
        <f t="shared" si="3"/>
        <v>1.5625000000000004</v>
      </c>
    </row>
    <row r="32" spans="1:34" s="249" customFormat="1" ht="15" customHeight="1" thickBot="1">
      <c r="A32" s="279" t="s">
        <v>93</v>
      </c>
      <c r="B32" s="369"/>
      <c r="C32" s="370"/>
      <c r="D32" s="371"/>
      <c r="E32" s="372"/>
      <c r="F32" s="372"/>
      <c r="G32" s="373"/>
      <c r="H32" s="374"/>
      <c r="I32" s="375"/>
      <c r="J32" s="375"/>
      <c r="K32" s="376"/>
      <c r="L32" s="377"/>
      <c r="M32" s="378"/>
      <c r="N32" s="378"/>
      <c r="O32" s="379"/>
      <c r="P32" s="371"/>
      <c r="Q32" s="372"/>
      <c r="R32" s="372"/>
      <c r="S32" s="373"/>
      <c r="T32" s="265"/>
      <c r="U32" s="266"/>
      <c r="V32" s="267"/>
      <c r="W32" s="265"/>
      <c r="X32" s="266"/>
      <c r="Y32" s="267"/>
      <c r="Z32" s="283">
        <f t="shared" si="0"/>
        <v>0.87500000000000056</v>
      </c>
      <c r="AA32" s="344">
        <f t="shared" si="1"/>
        <v>1.0000000000000004</v>
      </c>
      <c r="AB32" s="344">
        <f t="shared" si="2"/>
        <v>1.2083333333333339</v>
      </c>
      <c r="AC32" s="335">
        <f t="shared" si="3"/>
        <v>1.5833333333333339</v>
      </c>
    </row>
    <row r="33" spans="1:29" s="249" customFormat="1" ht="15" customHeight="1">
      <c r="A33" s="279" t="s">
        <v>94</v>
      </c>
      <c r="B33" s="369"/>
      <c r="C33" s="370"/>
      <c r="D33" s="371"/>
      <c r="E33" s="372"/>
      <c r="F33" s="372"/>
      <c r="G33" s="373"/>
      <c r="H33" s="380" t="s">
        <v>91</v>
      </c>
      <c r="I33" s="381"/>
      <c r="J33" s="381"/>
      <c r="K33" s="382"/>
      <c r="L33" s="377"/>
      <c r="M33" s="378"/>
      <c r="N33" s="378"/>
      <c r="O33" s="379"/>
      <c r="P33" s="371"/>
      <c r="Q33" s="372"/>
      <c r="R33" s="372"/>
      <c r="S33" s="373"/>
      <c r="T33" s="265"/>
      <c r="U33" s="266"/>
      <c r="V33" s="267"/>
      <c r="W33" s="265"/>
      <c r="X33" s="266"/>
      <c r="Y33" s="267"/>
      <c r="Z33" s="283">
        <f t="shared" si="0"/>
        <v>0.89583333333333393</v>
      </c>
      <c r="AA33" s="344">
        <f t="shared" si="1"/>
        <v>1.0208333333333339</v>
      </c>
      <c r="AB33" s="344">
        <f t="shared" si="2"/>
        <v>1.2291666666666672</v>
      </c>
      <c r="AC33" s="335">
        <f t="shared" si="3"/>
        <v>1.6041666666666674</v>
      </c>
    </row>
    <row r="34" spans="1:29" s="249" customFormat="1" ht="15" customHeight="1" thickBot="1">
      <c r="A34" s="279" t="s">
        <v>95</v>
      </c>
      <c r="B34" s="369"/>
      <c r="C34" s="370"/>
      <c r="D34" s="371"/>
      <c r="E34" s="372"/>
      <c r="F34" s="372"/>
      <c r="G34" s="373"/>
      <c r="H34" s="383"/>
      <c r="I34" s="384"/>
      <c r="J34" s="384"/>
      <c r="K34" s="385"/>
      <c r="L34" s="386"/>
      <c r="M34" s="387"/>
      <c r="N34" s="387"/>
      <c r="O34" s="388"/>
      <c r="P34" s="371"/>
      <c r="Q34" s="372"/>
      <c r="R34" s="372"/>
      <c r="S34" s="373"/>
      <c r="T34" s="265"/>
      <c r="U34" s="266"/>
      <c r="V34" s="267"/>
      <c r="W34" s="265"/>
      <c r="X34" s="266"/>
      <c r="Y34" s="267"/>
      <c r="Z34" s="283">
        <f t="shared" si="0"/>
        <v>0.9166666666666673</v>
      </c>
      <c r="AA34" s="344">
        <f t="shared" si="1"/>
        <v>1.0416666666666674</v>
      </c>
      <c r="AB34" s="344">
        <f t="shared" si="2"/>
        <v>1.2500000000000007</v>
      </c>
      <c r="AC34" s="335">
        <f t="shared" si="3"/>
        <v>1.6250000000000007</v>
      </c>
    </row>
    <row r="35" spans="1:29" s="249" customFormat="1" ht="15" customHeight="1">
      <c r="A35" s="389" t="s">
        <v>96</v>
      </c>
      <c r="B35" s="369"/>
      <c r="C35" s="370"/>
      <c r="D35" s="371"/>
      <c r="E35" s="372"/>
      <c r="F35" s="372"/>
      <c r="G35" s="373"/>
      <c r="H35" s="383"/>
      <c r="I35" s="384"/>
      <c r="J35" s="384"/>
      <c r="K35" s="385"/>
      <c r="L35" s="390" t="s">
        <v>91</v>
      </c>
      <c r="M35" s="369"/>
      <c r="N35" s="369"/>
      <c r="O35" s="370"/>
      <c r="P35" s="371"/>
      <c r="Q35" s="372"/>
      <c r="R35" s="372"/>
      <c r="S35" s="373"/>
      <c r="T35" s="265"/>
      <c r="U35" s="266"/>
      <c r="V35" s="267"/>
      <c r="W35" s="265"/>
      <c r="X35" s="266"/>
      <c r="Y35" s="267"/>
      <c r="Z35" s="283">
        <f t="shared" si="0"/>
        <v>0.93750000000000067</v>
      </c>
      <c r="AA35" s="344">
        <f t="shared" si="1"/>
        <v>1.0625000000000007</v>
      </c>
      <c r="AB35" s="344">
        <f t="shared" si="2"/>
        <v>1.2708333333333339</v>
      </c>
      <c r="AC35" s="335">
        <f t="shared" si="3"/>
        <v>1.6458333333333339</v>
      </c>
    </row>
    <row r="36" spans="1:29" s="249" customFormat="1" ht="15" customHeight="1">
      <c r="A36" s="389" t="s">
        <v>97</v>
      </c>
      <c r="B36" s="369"/>
      <c r="C36" s="370"/>
      <c r="D36" s="371"/>
      <c r="E36" s="372"/>
      <c r="F36" s="372"/>
      <c r="G36" s="373"/>
      <c r="H36" s="383"/>
      <c r="I36" s="384"/>
      <c r="J36" s="384"/>
      <c r="K36" s="385"/>
      <c r="L36" s="390"/>
      <c r="M36" s="369"/>
      <c r="N36" s="369"/>
      <c r="O36" s="370"/>
      <c r="P36" s="371"/>
      <c r="Q36" s="372"/>
      <c r="R36" s="372"/>
      <c r="S36" s="373"/>
      <c r="T36" s="265"/>
      <c r="U36" s="266"/>
      <c r="V36" s="267"/>
      <c r="W36" s="265"/>
      <c r="X36" s="266"/>
      <c r="Y36" s="267"/>
      <c r="Z36" s="283">
        <f t="shared" si="0"/>
        <v>0.95833333333333404</v>
      </c>
      <c r="AA36" s="344">
        <f t="shared" si="1"/>
        <v>1.0833333333333339</v>
      </c>
      <c r="AB36" s="285">
        <f t="shared" si="2"/>
        <v>1.2916666666666674</v>
      </c>
      <c r="AC36" s="335">
        <f t="shared" si="3"/>
        <v>1.6666666666666674</v>
      </c>
    </row>
    <row r="37" spans="1:29" s="249" customFormat="1" ht="15" customHeight="1">
      <c r="A37" s="391" t="s">
        <v>98</v>
      </c>
      <c r="B37" s="369"/>
      <c r="C37" s="370"/>
      <c r="D37" s="371"/>
      <c r="E37" s="372"/>
      <c r="F37" s="372"/>
      <c r="G37" s="373"/>
      <c r="H37" s="383"/>
      <c r="I37" s="384"/>
      <c r="J37" s="384"/>
      <c r="K37" s="385"/>
      <c r="L37" s="390"/>
      <c r="M37" s="369"/>
      <c r="N37" s="369"/>
      <c r="O37" s="370"/>
      <c r="P37" s="371"/>
      <c r="Q37" s="372"/>
      <c r="R37" s="372"/>
      <c r="S37" s="373"/>
      <c r="T37" s="265"/>
      <c r="U37" s="266"/>
      <c r="V37" s="267"/>
      <c r="W37" s="265"/>
      <c r="X37" s="266"/>
      <c r="Y37" s="267"/>
      <c r="Z37" s="283">
        <f t="shared" si="0"/>
        <v>0.97916666666666741</v>
      </c>
      <c r="AA37" s="344">
        <f t="shared" si="1"/>
        <v>1.1041666666666674</v>
      </c>
      <c r="AB37" s="285">
        <f t="shared" si="2"/>
        <v>1.3125000000000007</v>
      </c>
      <c r="AC37" s="335">
        <f t="shared" si="3"/>
        <v>1.6875000000000009</v>
      </c>
    </row>
    <row r="38" spans="1:29" s="249" customFormat="1" ht="15" customHeight="1">
      <c r="A38" s="391" t="s">
        <v>99</v>
      </c>
      <c r="B38" s="369"/>
      <c r="C38" s="370"/>
      <c r="D38" s="371"/>
      <c r="E38" s="372"/>
      <c r="F38" s="372"/>
      <c r="G38" s="373"/>
      <c r="H38" s="383"/>
      <c r="I38" s="384"/>
      <c r="J38" s="384"/>
      <c r="K38" s="385"/>
      <c r="L38" s="390"/>
      <c r="M38" s="369"/>
      <c r="N38" s="369"/>
      <c r="O38" s="370"/>
      <c r="P38" s="371"/>
      <c r="Q38" s="372"/>
      <c r="R38" s="372"/>
      <c r="S38" s="373"/>
      <c r="T38" s="265"/>
      <c r="U38" s="266"/>
      <c r="V38" s="267"/>
      <c r="W38" s="265"/>
      <c r="X38" s="266"/>
      <c r="Y38" s="267"/>
      <c r="Z38" s="392">
        <f t="shared" si="0"/>
        <v>1.0000000000000007</v>
      </c>
      <c r="AA38" s="344">
        <f t="shared" si="1"/>
        <v>1.1250000000000007</v>
      </c>
      <c r="AB38" s="285">
        <f t="shared" si="2"/>
        <v>1.3333333333333339</v>
      </c>
      <c r="AC38" s="335">
        <f t="shared" si="3"/>
        <v>1.7083333333333339</v>
      </c>
    </row>
    <row r="39" spans="1:29" s="249" customFormat="1" ht="15" customHeight="1" thickBot="1">
      <c r="A39" s="393" t="s">
        <v>100</v>
      </c>
      <c r="B39" s="280"/>
      <c r="C39" s="281"/>
      <c r="D39" s="394"/>
      <c r="E39" s="395"/>
      <c r="F39" s="395"/>
      <c r="G39" s="396"/>
      <c r="H39" s="397"/>
      <c r="I39" s="398"/>
      <c r="J39" s="398"/>
      <c r="K39" s="399"/>
      <c r="L39" s="282"/>
      <c r="M39" s="280"/>
      <c r="N39" s="280"/>
      <c r="O39" s="281"/>
      <c r="P39" s="394"/>
      <c r="Q39" s="395"/>
      <c r="R39" s="395"/>
      <c r="S39" s="396"/>
      <c r="T39" s="400"/>
      <c r="U39" s="401"/>
      <c r="V39" s="402"/>
      <c r="W39" s="400"/>
      <c r="X39" s="401"/>
      <c r="Y39" s="402"/>
      <c r="Z39" s="403">
        <f t="shared" si="0"/>
        <v>1.0208333333333339</v>
      </c>
      <c r="AA39" s="404">
        <f t="shared" si="1"/>
        <v>1.1458333333333339</v>
      </c>
      <c r="AB39" s="405">
        <f t="shared" si="2"/>
        <v>1.3541666666666672</v>
      </c>
      <c r="AC39" s="406">
        <f t="shared" si="3"/>
        <v>1.7291666666666674</v>
      </c>
    </row>
    <row r="40" spans="1:29" s="121" customFormat="1" ht="15" customHeight="1" thickBot="1">
      <c r="A40" s="407" t="s">
        <v>101</v>
      </c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9"/>
    </row>
    <row r="41" spans="1:29" s="121" customFormat="1" ht="13">
      <c r="A41" s="410" t="s">
        <v>102</v>
      </c>
      <c r="B41" s="411" t="s">
        <v>103</v>
      </c>
      <c r="C41" s="412"/>
      <c r="D41" s="413"/>
      <c r="E41" s="413"/>
      <c r="F41" s="413"/>
      <c r="G41" s="413"/>
      <c r="H41" s="413"/>
      <c r="I41" s="414"/>
      <c r="J41" s="415"/>
      <c r="K41" s="415"/>
      <c r="L41" s="416" t="s">
        <v>104</v>
      </c>
      <c r="M41" s="411" t="s">
        <v>105</v>
      </c>
      <c r="N41" s="417"/>
      <c r="O41" s="417"/>
      <c r="P41" s="418"/>
      <c r="Q41" s="418"/>
      <c r="R41" s="418"/>
      <c r="S41" s="418"/>
      <c r="T41" s="419"/>
      <c r="U41" s="420"/>
      <c r="V41" s="415"/>
      <c r="W41" s="415"/>
      <c r="X41" s="420"/>
      <c r="Y41" s="421"/>
    </row>
    <row r="42" spans="1:29" s="121" customFormat="1" ht="13">
      <c r="A42" s="410" t="s">
        <v>106</v>
      </c>
      <c r="B42" s="422" t="s">
        <v>107</v>
      </c>
      <c r="C42" s="423"/>
      <c r="D42" s="424"/>
      <c r="E42" s="424"/>
      <c r="F42" s="424"/>
      <c r="G42" s="424"/>
      <c r="H42" s="424"/>
      <c r="I42" s="425"/>
      <c r="J42" s="415"/>
      <c r="K42" s="415"/>
      <c r="L42" s="416" t="s">
        <v>108</v>
      </c>
      <c r="M42" s="422" t="s">
        <v>109</v>
      </c>
      <c r="N42" s="426"/>
      <c r="O42" s="426"/>
      <c r="P42" s="427"/>
      <c r="Q42" s="427"/>
      <c r="R42" s="427"/>
      <c r="S42" s="427"/>
      <c r="T42" s="428"/>
      <c r="U42" s="420"/>
      <c r="V42" s="415"/>
      <c r="W42" s="415"/>
      <c r="X42" s="420"/>
      <c r="Y42" s="421"/>
    </row>
    <row r="43" spans="1:29" s="121" customFormat="1" ht="13">
      <c r="A43" s="410" t="s">
        <v>110</v>
      </c>
      <c r="B43" s="422" t="s">
        <v>111</v>
      </c>
      <c r="C43" s="429"/>
      <c r="D43" s="430"/>
      <c r="E43" s="430"/>
      <c r="F43" s="430"/>
      <c r="G43" s="430"/>
      <c r="H43" s="430"/>
      <c r="I43" s="431"/>
      <c r="J43" s="415"/>
      <c r="K43" s="415"/>
      <c r="L43" s="416" t="s">
        <v>112</v>
      </c>
      <c r="M43" s="422" t="s">
        <v>113</v>
      </c>
      <c r="N43" s="432"/>
      <c r="O43" s="432"/>
      <c r="P43" s="433"/>
      <c r="Q43" s="433"/>
      <c r="R43" s="433"/>
      <c r="S43" s="433"/>
      <c r="T43" s="428"/>
      <c r="U43" s="420"/>
      <c r="V43" s="415"/>
      <c r="W43" s="415"/>
      <c r="X43" s="420"/>
      <c r="Y43" s="421"/>
      <c r="Z43"/>
      <c r="AA43"/>
      <c r="AB43"/>
      <c r="AC43"/>
    </row>
    <row r="44" spans="1:29" s="121" customFormat="1" ht="13">
      <c r="A44" s="410" t="s">
        <v>76</v>
      </c>
      <c r="B44" s="422" t="s">
        <v>114</v>
      </c>
      <c r="C44" s="434"/>
      <c r="D44" s="435"/>
      <c r="E44" s="430"/>
      <c r="F44" s="430"/>
      <c r="G44" s="430"/>
      <c r="H44" s="430"/>
      <c r="I44" s="431"/>
      <c r="J44" s="415"/>
      <c r="K44" s="415"/>
      <c r="L44" s="416" t="s">
        <v>115</v>
      </c>
      <c r="M44" s="422" t="s">
        <v>116</v>
      </c>
      <c r="N44" s="436"/>
      <c r="O44" s="436"/>
      <c r="P44" s="437"/>
      <c r="Q44" s="437"/>
      <c r="R44" s="437"/>
      <c r="S44" s="437"/>
      <c r="T44" s="438"/>
      <c r="U44" s="420"/>
      <c r="V44" s="415"/>
      <c r="W44" s="415"/>
      <c r="X44" s="420"/>
      <c r="Y44" s="421"/>
      <c r="Z44"/>
      <c r="AA44"/>
      <c r="AB44"/>
      <c r="AC44"/>
    </row>
    <row r="45" spans="1:29" s="121" customFormat="1" ht="13">
      <c r="A45" s="410" t="s">
        <v>117</v>
      </c>
      <c r="B45" s="422" t="s">
        <v>118</v>
      </c>
      <c r="C45" s="429"/>
      <c r="D45" s="430"/>
      <c r="E45" s="430"/>
      <c r="F45" s="437"/>
      <c r="G45" s="430"/>
      <c r="H45" s="430"/>
      <c r="I45" s="431"/>
      <c r="J45" s="415"/>
      <c r="K45" s="415"/>
      <c r="L45" s="416" t="s">
        <v>119</v>
      </c>
      <c r="M45" s="422" t="s">
        <v>120</v>
      </c>
      <c r="N45" s="434"/>
      <c r="O45" s="434"/>
      <c r="P45" s="435"/>
      <c r="Q45" s="435"/>
      <c r="R45" s="435"/>
      <c r="S45" s="437"/>
      <c r="T45" s="438"/>
      <c r="U45" s="420"/>
      <c r="V45" s="415"/>
      <c r="W45" s="415"/>
      <c r="X45" s="420"/>
      <c r="Y45" s="421"/>
      <c r="Z45"/>
      <c r="AA45"/>
      <c r="AB45"/>
      <c r="AC45"/>
    </row>
    <row r="46" spans="1:29" s="121" customFormat="1" ht="13">
      <c r="A46" s="410" t="s">
        <v>121</v>
      </c>
      <c r="B46" s="422" t="s">
        <v>122</v>
      </c>
      <c r="C46" s="423"/>
      <c r="D46" s="439"/>
      <c r="E46" s="437"/>
      <c r="F46" s="437"/>
      <c r="G46" s="437"/>
      <c r="H46" s="437"/>
      <c r="I46" s="438"/>
      <c r="J46" s="415"/>
      <c r="K46" s="415"/>
      <c r="L46" s="416" t="s">
        <v>123</v>
      </c>
      <c r="M46" s="422" t="s">
        <v>124</v>
      </c>
      <c r="N46" s="436"/>
      <c r="O46" s="436"/>
      <c r="P46" s="437"/>
      <c r="Q46" s="440"/>
      <c r="R46" s="440"/>
      <c r="S46" s="440"/>
      <c r="T46" s="438"/>
      <c r="U46" s="420"/>
      <c r="V46" s="415"/>
      <c r="W46" s="415"/>
      <c r="X46" s="420"/>
      <c r="Y46" s="421"/>
      <c r="Z46"/>
      <c r="AA46"/>
      <c r="AB46"/>
      <c r="AC46"/>
    </row>
    <row r="47" spans="1:29" s="121" customFormat="1" ht="13">
      <c r="A47" s="410" t="s">
        <v>125</v>
      </c>
      <c r="B47" s="422" t="s">
        <v>126</v>
      </c>
      <c r="C47" s="423"/>
      <c r="D47" s="437"/>
      <c r="E47" s="435"/>
      <c r="F47" s="437"/>
      <c r="G47" s="437"/>
      <c r="H47" s="437"/>
      <c r="I47" s="438"/>
      <c r="J47" s="415"/>
      <c r="K47" s="415"/>
      <c r="L47" s="416"/>
      <c r="M47" s="422"/>
      <c r="N47" s="436"/>
      <c r="O47" s="436"/>
      <c r="P47" s="440"/>
      <c r="Q47" s="435"/>
      <c r="R47" s="435"/>
      <c r="S47" s="435"/>
      <c r="T47" s="441"/>
      <c r="U47" s="420"/>
      <c r="V47" s="415"/>
      <c r="W47" s="415"/>
      <c r="X47" s="420"/>
      <c r="Y47" s="421"/>
      <c r="Z47"/>
      <c r="AA47"/>
      <c r="AB47"/>
      <c r="AC47"/>
    </row>
    <row r="48" spans="1:29" s="121" customFormat="1" ht="13">
      <c r="A48" s="410" t="s">
        <v>127</v>
      </c>
      <c r="B48" s="422" t="s">
        <v>128</v>
      </c>
      <c r="C48" s="423"/>
      <c r="D48" s="440"/>
      <c r="E48" s="437"/>
      <c r="F48" s="435"/>
      <c r="G48" s="440"/>
      <c r="H48" s="437"/>
      <c r="I48" s="438"/>
      <c r="J48" s="415"/>
      <c r="K48" s="415"/>
      <c r="L48" s="416"/>
      <c r="M48" s="422"/>
      <c r="N48" s="436"/>
      <c r="O48" s="436"/>
      <c r="P48" s="440"/>
      <c r="Q48" s="435"/>
      <c r="R48" s="435"/>
      <c r="S48" s="435"/>
      <c r="T48" s="441"/>
      <c r="U48" s="420"/>
      <c r="V48" s="415"/>
      <c r="W48" s="415"/>
      <c r="X48" s="420"/>
      <c r="Y48" s="421"/>
      <c r="Z48"/>
      <c r="AA48"/>
      <c r="AB48"/>
      <c r="AC48"/>
    </row>
    <row r="49" spans="1:32" s="121" customFormat="1" ht="13">
      <c r="A49" s="410" t="s">
        <v>129</v>
      </c>
      <c r="B49" s="422" t="s">
        <v>130</v>
      </c>
      <c r="C49" s="423"/>
      <c r="D49" s="435"/>
      <c r="E49" s="435"/>
      <c r="F49" s="440"/>
      <c r="G49" s="440"/>
      <c r="H49" s="440"/>
      <c r="I49" s="442"/>
      <c r="J49" s="415"/>
      <c r="K49" s="415"/>
      <c r="L49" s="416"/>
      <c r="M49" s="422"/>
      <c r="N49" s="443"/>
      <c r="O49" s="443"/>
      <c r="P49" s="435"/>
      <c r="Q49" s="435"/>
      <c r="R49" s="435"/>
      <c r="S49" s="435"/>
      <c r="T49" s="441"/>
      <c r="U49" s="420"/>
      <c r="V49" s="415"/>
      <c r="W49" s="415"/>
      <c r="X49" s="420"/>
      <c r="Y49" s="421"/>
      <c r="Z49"/>
      <c r="AA49"/>
      <c r="AB49"/>
      <c r="AC49"/>
    </row>
    <row r="50" spans="1:32" s="121" customFormat="1" ht="13">
      <c r="A50" s="410" t="s">
        <v>200</v>
      </c>
      <c r="B50" s="422" t="s">
        <v>201</v>
      </c>
      <c r="C50" s="429"/>
      <c r="D50" s="435"/>
      <c r="E50" s="435"/>
      <c r="F50" s="435"/>
      <c r="G50" s="440"/>
      <c r="H50" s="440"/>
      <c r="I50" s="442"/>
      <c r="J50" s="415"/>
      <c r="K50" s="415"/>
      <c r="L50" s="416"/>
      <c r="M50" s="422"/>
      <c r="N50" s="444"/>
      <c r="O50" s="444"/>
      <c r="P50" s="435"/>
      <c r="Q50" s="435"/>
      <c r="R50" s="435"/>
      <c r="S50" s="435"/>
      <c r="T50" s="441"/>
      <c r="U50" s="420"/>
      <c r="V50" s="415"/>
      <c r="W50" s="415"/>
      <c r="X50" s="420"/>
      <c r="Y50" s="421"/>
      <c r="Z50"/>
      <c r="AA50"/>
      <c r="AB50"/>
      <c r="AC50"/>
    </row>
    <row r="51" spans="1:32" s="121" customFormat="1" ht="13">
      <c r="A51" s="410"/>
      <c r="B51" s="422"/>
      <c r="C51" s="429"/>
      <c r="D51" s="435"/>
      <c r="E51" s="435"/>
      <c r="F51" s="435"/>
      <c r="G51" s="435"/>
      <c r="H51" s="440"/>
      <c r="I51" s="442"/>
      <c r="J51" s="415"/>
      <c r="K51" s="415"/>
      <c r="L51" s="416"/>
      <c r="M51" s="422"/>
      <c r="N51" s="434"/>
      <c r="O51" s="434"/>
      <c r="P51" s="435"/>
      <c r="Q51" s="435"/>
      <c r="R51" s="435"/>
      <c r="S51" s="435"/>
      <c r="T51" s="441"/>
      <c r="U51" s="420"/>
      <c r="V51" s="415"/>
      <c r="W51" s="415"/>
      <c r="X51" s="420"/>
      <c r="Y51" s="421"/>
      <c r="Z51"/>
      <c r="AA51"/>
      <c r="AB51"/>
      <c r="AC51"/>
    </row>
    <row r="52" spans="1:32" s="121" customFormat="1" ht="13.5" thickBot="1">
      <c r="A52" s="445"/>
      <c r="B52" s="446"/>
      <c r="C52" s="447"/>
      <c r="D52" s="448"/>
      <c r="E52" s="448"/>
      <c r="F52" s="448"/>
      <c r="G52" s="448"/>
      <c r="H52" s="448"/>
      <c r="I52" s="449"/>
      <c r="J52" s="415"/>
      <c r="K52" s="415"/>
      <c r="L52" s="450"/>
      <c r="M52" s="451"/>
      <c r="N52" s="452"/>
      <c r="O52" s="452"/>
      <c r="P52" s="453"/>
      <c r="Q52" s="453"/>
      <c r="R52" s="453"/>
      <c r="S52" s="453"/>
      <c r="T52" s="454"/>
      <c r="U52" s="420"/>
      <c r="V52" s="415"/>
      <c r="W52" s="415"/>
      <c r="X52" s="420"/>
      <c r="Y52" s="421"/>
      <c r="Z52"/>
      <c r="AA52"/>
      <c r="AB52"/>
      <c r="AC52"/>
    </row>
    <row r="53" spans="1:32" s="121" customFormat="1" ht="13.5" thickBot="1">
      <c r="A53" s="455"/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7"/>
      <c r="M53" s="457"/>
      <c r="N53" s="457"/>
      <c r="O53" s="457"/>
      <c r="P53" s="457"/>
      <c r="Q53" s="457"/>
      <c r="R53" s="457"/>
      <c r="S53" s="457"/>
      <c r="T53" s="458"/>
      <c r="U53" s="458"/>
      <c r="V53" s="457"/>
      <c r="W53" s="458"/>
      <c r="X53" s="458"/>
      <c r="Y53" s="459"/>
    </row>
    <row r="54" spans="1:32" s="122" customFormat="1" ht="13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8"/>
      <c r="AA54" s="188"/>
      <c r="AB54" s="188"/>
      <c r="AC54" s="188"/>
      <c r="AD54" s="188"/>
      <c r="AE54" s="188"/>
      <c r="AF54" s="188"/>
    </row>
    <row r="55" spans="1:32" s="121" customFormat="1" ht="13"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</row>
  </sheetData>
  <mergeCells count="103">
    <mergeCell ref="P31:S39"/>
    <mergeCell ref="P30:S30"/>
    <mergeCell ref="L31:O34"/>
    <mergeCell ref="L35:O39"/>
    <mergeCell ref="L30:O30"/>
    <mergeCell ref="L26:L29"/>
    <mergeCell ref="D10:G13"/>
    <mergeCell ref="D15:G18"/>
    <mergeCell ref="T20:V29"/>
    <mergeCell ref="D21:D24"/>
    <mergeCell ref="E21:E24"/>
    <mergeCell ref="F21:F24"/>
    <mergeCell ref="H31:K32"/>
    <mergeCell ref="H33:K39"/>
    <mergeCell ref="D31:G39"/>
    <mergeCell ref="B31:C39"/>
    <mergeCell ref="B26:C28"/>
    <mergeCell ref="E26:E29"/>
    <mergeCell ref="H26:H29"/>
    <mergeCell ref="D26:D29"/>
    <mergeCell ref="F26:F29"/>
    <mergeCell ref="K26:K29"/>
    <mergeCell ref="L5:O5"/>
    <mergeCell ref="Z5:AC6"/>
    <mergeCell ref="W5:Y5"/>
    <mergeCell ref="W6:Y6"/>
    <mergeCell ref="T5:V5"/>
    <mergeCell ref="L6:O6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M26:M29"/>
    <mergeCell ref="D19:G20"/>
    <mergeCell ref="P15:P18"/>
    <mergeCell ref="R15:R18"/>
    <mergeCell ref="D25:G25"/>
    <mergeCell ref="J21:J24"/>
    <mergeCell ref="G26:G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L25:O25"/>
    <mergeCell ref="I21:I24"/>
    <mergeCell ref="J15:J18"/>
    <mergeCell ref="H15:H18"/>
    <mergeCell ref="L19:O20"/>
    <mergeCell ref="K21:K24"/>
    <mergeCell ref="H21:H24"/>
    <mergeCell ref="K15:K18"/>
    <mergeCell ref="H19:K20"/>
    <mergeCell ref="B29:C30"/>
    <mergeCell ref="P6:S6"/>
    <mergeCell ref="T6:V6"/>
    <mergeCell ref="P5:S5"/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</mergeCells>
  <phoneticPr fontId="24"/>
  <hyperlinks>
    <hyperlink ref="B7:C7" r:id="rId1" display="Virtual Rm 1" xr:uid="{3A6DAFFF-D4B7-4E0E-B69A-2DC3057C1598}"/>
    <hyperlink ref="G7" r:id="rId2" xr:uid="{F175180F-B3B2-4E98-BFC4-D190E3978EB1}"/>
    <hyperlink ref="E7" r:id="rId3" xr:uid="{4233F516-9BD0-40D9-9A8C-9E22D3C5417E}"/>
    <hyperlink ref="D7" r:id="rId4" xr:uid="{AAFA118E-8486-49EF-96B9-18CEEF27F182}"/>
    <hyperlink ref="F7" r:id="rId5" xr:uid="{12071666-E092-4ED8-A80F-BF95E21104E8}"/>
    <hyperlink ref="B26:C28" r:id="rId6" display="WIRELESS CHAIRS MTG" xr:uid="{4F63B559-A8B7-4927-9A4F-2EC92C73179D}"/>
    <hyperlink ref="H31" r:id="rId7" display="https://www.ieee802.org/802tele_calendar.html" xr:uid="{B9857F66-82F7-434B-AB01-2557FAFD1E12}"/>
    <hyperlink ref="H31:K32" r:id="rId8" display="802.15/802.1 Joint Mtg." xr:uid="{F48B0EA7-8AF2-405D-AC8D-CBD120CC2241}"/>
    <hyperlink ref="K7" r:id="rId9" xr:uid="{4D6C407F-2F8B-4EAA-9315-E0055FF5C9C8}"/>
    <hyperlink ref="I7" r:id="rId10" xr:uid="{06F4E02D-C36E-48D0-8981-C08F1D81AB6C}"/>
    <hyperlink ref="H7" r:id="rId11" xr:uid="{3157F35B-8D34-44C7-B7B1-2A6F66E33060}"/>
    <hyperlink ref="J7" r:id="rId12" xr:uid="{4691D942-8FD2-4D84-A6F0-93D34AE0B869}"/>
    <hyperlink ref="O7" r:id="rId13" xr:uid="{C4BB30D5-00C1-4171-8F29-C682620EF49E}"/>
    <hyperlink ref="M7" r:id="rId14" xr:uid="{B514EA31-FBDC-4D66-9265-38C3ECE88B78}"/>
    <hyperlink ref="L7" r:id="rId15" xr:uid="{EA47E341-8151-4ACD-A5BD-1CBEFF9F760F}"/>
    <hyperlink ref="N7" r:id="rId16" xr:uid="{B16C8969-B6F9-4CA9-8658-0834C6405BF2}"/>
    <hyperlink ref="S7" r:id="rId17" xr:uid="{BF3BCA73-0213-409F-AAE8-801D23D2D9ED}"/>
    <hyperlink ref="Q7" r:id="rId18" xr:uid="{28948F5C-FD2D-4276-81D5-D22831B96F36}"/>
    <hyperlink ref="P7" r:id="rId19" xr:uid="{8135E8A3-184A-4F4E-92B7-A57D0DC6E151}"/>
    <hyperlink ref="R7" r:id="rId20" xr:uid="{16D39C4B-8F25-4274-BD5C-12AFD71C25F2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39" zoomScale="42" zoomScaleNormal="42" workbookViewId="0">
      <selection activeCell="K12" sqref="K12"/>
    </sheetView>
  </sheetViews>
  <sheetFormatPr defaultColWidth="8.81640625" defaultRowHeight="12.5"/>
  <sheetData>
    <row r="1" spans="1:9" s="132" customFormat="1" ht="15" customHeight="1">
      <c r="A1" s="218" t="s">
        <v>242</v>
      </c>
      <c r="B1" s="219"/>
      <c r="C1" s="219"/>
      <c r="D1" s="219"/>
      <c r="E1" s="219"/>
      <c r="F1" s="219"/>
      <c r="G1" s="220"/>
      <c r="I1" s="133"/>
    </row>
    <row r="2" spans="1:9" s="132" customFormat="1" ht="15" customHeight="1" thickBot="1">
      <c r="A2" s="221" t="s">
        <v>243</v>
      </c>
      <c r="B2" s="222"/>
      <c r="C2" s="222"/>
      <c r="D2" s="222"/>
      <c r="E2" s="222"/>
      <c r="F2" s="222"/>
      <c r="G2" s="223"/>
      <c r="I2" s="134"/>
    </row>
    <row r="3" spans="1:9" ht="15" customHeight="1"/>
    <row r="4" spans="1:9" s="123" customFormat="1" ht="15" customHeight="1">
      <c r="A4" s="224" t="s">
        <v>244</v>
      </c>
      <c r="B4" s="460"/>
      <c r="C4" s="460"/>
      <c r="D4" s="460"/>
      <c r="E4" s="460"/>
      <c r="F4" s="460"/>
      <c r="G4" s="461"/>
    </row>
    <row r="5" spans="1:9" s="123" customFormat="1" ht="15" customHeight="1">
      <c r="A5" s="462"/>
      <c r="B5" s="463"/>
      <c r="C5" s="463"/>
      <c r="D5" s="463"/>
      <c r="E5" s="463"/>
      <c r="F5" s="463"/>
      <c r="G5" s="464"/>
    </row>
    <row r="6" spans="1:9" s="123" customFormat="1" ht="15" customHeight="1">
      <c r="A6" s="462"/>
      <c r="B6" s="463"/>
      <c r="C6" s="463"/>
      <c r="D6" s="463"/>
      <c r="E6" s="463"/>
      <c r="F6" s="463"/>
      <c r="G6" s="464"/>
    </row>
    <row r="7" spans="1:9" s="123" customFormat="1" ht="15" customHeight="1">
      <c r="A7" s="462"/>
      <c r="B7" s="463"/>
      <c r="C7" s="463"/>
      <c r="D7" s="463"/>
      <c r="E7" s="463"/>
      <c r="F7" s="463"/>
      <c r="G7" s="464"/>
    </row>
    <row r="8" spans="1:9" ht="15" customHeight="1">
      <c r="A8" s="465"/>
      <c r="B8" s="466"/>
      <c r="C8" s="466"/>
      <c r="D8" s="466"/>
      <c r="E8" s="466"/>
      <c r="F8" s="466"/>
      <c r="G8" s="467"/>
    </row>
    <row r="9" spans="1:9" ht="14">
      <c r="A9" s="119" t="s">
        <v>131</v>
      </c>
      <c r="B9" s="468" t="s">
        <v>132</v>
      </c>
    </row>
    <row r="10" spans="1:9" ht="14">
      <c r="A10" s="119"/>
      <c r="B10" s="120"/>
    </row>
    <row r="12" spans="1:9" s="117" customFormat="1" ht="32.5">
      <c r="A12" s="131" t="s">
        <v>133</v>
      </c>
    </row>
    <row r="13" spans="1:9" s="130" customFormat="1" ht="35">
      <c r="A13" s="177" t="s">
        <v>134</v>
      </c>
    </row>
    <row r="15" spans="1:9" ht="409.5" customHeight="1"/>
    <row r="17" spans="4:6">
      <c r="E17" t="s">
        <v>167</v>
      </c>
    </row>
    <row r="23" spans="4:6" ht="120.65" customHeight="1">
      <c r="D23" t="s">
        <v>192</v>
      </c>
      <c r="E23" t="s">
        <v>193</v>
      </c>
      <c r="F23" s="191" t="s">
        <v>194</v>
      </c>
    </row>
    <row r="25" spans="4:6" ht="79.5" customHeight="1">
      <c r="D25" t="s">
        <v>186</v>
      </c>
      <c r="E25" t="s">
        <v>187</v>
      </c>
      <c r="F25" s="191" t="s">
        <v>188</v>
      </c>
    </row>
    <row r="26" spans="4:6" ht="98.5" customHeight="1">
      <c r="D26" t="s">
        <v>189</v>
      </c>
      <c r="E26" t="s">
        <v>190</v>
      </c>
      <c r="F26" s="191" t="s">
        <v>191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ht="20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ht="20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ht="20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ht="20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ht="20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ht="20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 ht="20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 ht="20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 ht="20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 ht="20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 ht="20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 ht="20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 ht="20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 ht="20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 ht="20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 ht="20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 ht="20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</sheetData>
  <mergeCells count="3">
    <mergeCell ref="A1:G1"/>
    <mergeCell ref="A2:G2"/>
    <mergeCell ref="A4:G8"/>
  </mergeCells>
  <phoneticPr fontId="24"/>
  <hyperlinks>
    <hyperlink ref="A13" r:id="rId1" xr:uid="{6F7E063E-394F-4212-90B7-92E01641BCFC}"/>
    <hyperlink ref="B9" r:id="rId2" xr:uid="{5FE2363D-49CB-4099-B264-A2B647917AA5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3" workbookViewId="0">
      <selection activeCell="D25" sqref="D25"/>
    </sheetView>
  </sheetViews>
  <sheetFormatPr defaultColWidth="8.81640625" defaultRowHeight="12.5"/>
  <sheetData>
    <row r="17" spans="4:6">
      <c r="E17" t="s">
        <v>167</v>
      </c>
    </row>
    <row r="23" spans="4:6" ht="120.65" customHeight="1">
      <c r="D23" t="s">
        <v>192</v>
      </c>
      <c r="E23" t="s">
        <v>193</v>
      </c>
      <c r="F23" s="191" t="s">
        <v>194</v>
      </c>
    </row>
    <row r="25" spans="4:6" ht="79.5" customHeight="1">
      <c r="D25" t="s">
        <v>186</v>
      </c>
      <c r="E25" t="s">
        <v>187</v>
      </c>
      <c r="F25" s="191" t="s">
        <v>188</v>
      </c>
    </row>
    <row r="26" spans="4:6" ht="98.5" customHeight="1">
      <c r="D26" t="s">
        <v>189</v>
      </c>
      <c r="E26" t="s">
        <v>190</v>
      </c>
      <c r="F26" s="191" t="s">
        <v>191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1"/>
  <sheetViews>
    <sheetView tabSelected="1" zoomScale="90" zoomScaleNormal="90" workbookViewId="0">
      <selection activeCell="F46" sqref="F46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135</v>
      </c>
      <c r="F1" s="15"/>
      <c r="G1" s="16"/>
      <c r="H1" s="16"/>
      <c r="I1" s="16"/>
    </row>
    <row r="2" spans="1:16">
      <c r="B2" s="15"/>
      <c r="C2" s="12"/>
      <c r="D2" s="18" t="s">
        <v>245</v>
      </c>
      <c r="F2" s="15"/>
      <c r="G2" s="16"/>
      <c r="H2" s="16"/>
      <c r="I2" s="16"/>
    </row>
    <row r="3" spans="1:16" s="30" customFormat="1" ht="26.5">
      <c r="B3" s="48"/>
      <c r="C3" s="48"/>
      <c r="E3" s="65"/>
      <c r="F3" s="35"/>
      <c r="G3" s="105" t="s">
        <v>136</v>
      </c>
      <c r="H3" s="106" t="s">
        <v>246</v>
      </c>
      <c r="I3" s="78" t="s">
        <v>247</v>
      </c>
      <c r="J3" s="163" t="s">
        <v>248</v>
      </c>
      <c r="K3" s="90" t="s">
        <v>250</v>
      </c>
      <c r="L3" s="90" t="s">
        <v>271</v>
      </c>
    </row>
    <row r="4" spans="1:16" s="17" customFormat="1" ht="18.75" customHeight="1">
      <c r="D4" s="54" t="s">
        <v>137</v>
      </c>
      <c r="E4" s="20"/>
      <c r="F4" s="37"/>
      <c r="G4" s="14">
        <v>60</v>
      </c>
      <c r="H4" s="77">
        <v>0.4375</v>
      </c>
      <c r="I4" s="77">
        <v>0.52083333333333337</v>
      </c>
      <c r="J4" s="200" t="s">
        <v>249</v>
      </c>
      <c r="K4" s="77">
        <v>0.85416666666666663</v>
      </c>
      <c r="L4" s="77">
        <v>0.64583333333333337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1" customFormat="1" ht="16.5" customHeight="1" thickBot="1">
      <c r="B6" s="99"/>
      <c r="D6" s="100" t="s">
        <v>138</v>
      </c>
      <c r="E6" s="14"/>
      <c r="F6" s="69"/>
      <c r="G6" s="70"/>
      <c r="H6" s="70"/>
      <c r="I6" s="74"/>
      <c r="K6" s="101"/>
      <c r="L6" s="101"/>
      <c r="M6" s="101"/>
    </row>
    <row r="7" spans="1:16" ht="195.5" thickBot="1">
      <c r="D7" s="185" t="s">
        <v>251</v>
      </c>
      <c r="E7" s="154"/>
      <c r="F7" s="196" t="s">
        <v>252</v>
      </c>
      <c r="G7" s="190"/>
      <c r="H7" s="42"/>
      <c r="I7" s="61"/>
      <c r="J7" s="30"/>
      <c r="K7" s="35"/>
      <c r="L7" s="35"/>
      <c r="M7" s="35"/>
      <c r="N7" s="30"/>
      <c r="O7" s="30"/>
      <c r="P7" s="30"/>
    </row>
    <row r="8" spans="1:16" ht="18">
      <c r="A8" s="30"/>
      <c r="B8" s="59"/>
      <c r="C8" s="21"/>
      <c r="D8" s="63"/>
      <c r="F8" s="55"/>
      <c r="G8" s="42"/>
      <c r="H8" s="42"/>
      <c r="I8" s="61"/>
      <c r="J8" s="30"/>
      <c r="K8" s="35"/>
      <c r="L8" s="35"/>
      <c r="M8" s="35"/>
      <c r="N8" s="30"/>
      <c r="O8" s="30"/>
      <c r="P8" s="30"/>
    </row>
    <row r="9" spans="1:16" s="22" customFormat="1" ht="27" customHeight="1">
      <c r="A9" s="45"/>
      <c r="B9" s="56"/>
      <c r="C9" s="39"/>
      <c r="D9" s="63"/>
      <c r="E9" s="14"/>
      <c r="F9" s="55"/>
      <c r="G9" s="42"/>
      <c r="H9" s="42"/>
      <c r="I9" s="61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141</v>
      </c>
      <c r="F10" s="15"/>
      <c r="G10" s="16"/>
      <c r="H10" s="16"/>
      <c r="I10" s="16"/>
    </row>
    <row r="11" spans="1:16">
      <c r="B11" s="15"/>
      <c r="C11" s="12"/>
      <c r="D11" s="18" t="s">
        <v>245</v>
      </c>
      <c r="F11" s="15"/>
      <c r="G11" s="16"/>
      <c r="H11" s="16"/>
      <c r="I11" s="16"/>
    </row>
    <row r="13" spans="1:16" ht="27">
      <c r="A13" s="30"/>
      <c r="B13" s="33"/>
      <c r="C13" s="39"/>
      <c r="D13" s="57"/>
      <c r="E13" s="20" t="s">
        <v>142</v>
      </c>
      <c r="F13" s="69" t="s">
        <v>143</v>
      </c>
      <c r="G13" s="85" t="s">
        <v>136</v>
      </c>
      <c r="H13" s="106" t="s">
        <v>254</v>
      </c>
      <c r="I13" s="78" t="s">
        <v>255</v>
      </c>
      <c r="J13" s="163" t="s">
        <v>256</v>
      </c>
      <c r="K13" s="90" t="s">
        <v>257</v>
      </c>
      <c r="L13" s="90" t="s">
        <v>272</v>
      </c>
      <c r="M13" s="35"/>
      <c r="N13" s="30"/>
      <c r="O13" s="30"/>
      <c r="P13" s="30"/>
    </row>
    <row r="14" spans="1:16" ht="60" customHeight="1">
      <c r="A14" s="30"/>
      <c r="B14" s="33"/>
      <c r="C14" s="39"/>
      <c r="D14" s="80" t="s">
        <v>253</v>
      </c>
      <c r="E14" s="20"/>
      <c r="F14" s="69"/>
      <c r="G14" s="55">
        <v>120</v>
      </c>
      <c r="H14" s="86">
        <v>0.5625</v>
      </c>
      <c r="I14" s="86">
        <v>0.64583333333333337</v>
      </c>
      <c r="J14" s="172">
        <v>0.35416666666666669</v>
      </c>
      <c r="K14" s="86">
        <v>0.97916666666666663</v>
      </c>
      <c r="L14" s="86">
        <v>0.77083333333333337</v>
      </c>
      <c r="M14" s="35"/>
      <c r="N14" s="30"/>
      <c r="O14" s="30"/>
      <c r="P14" s="30"/>
    </row>
    <row r="15" spans="1:16" ht="18">
      <c r="A15" s="30"/>
      <c r="B15" s="33"/>
      <c r="C15" s="39"/>
      <c r="D15" s="57"/>
      <c r="E15" s="20"/>
      <c r="F15" s="69"/>
      <c r="G15" s="14"/>
      <c r="H15" s="86"/>
      <c r="I15" s="86"/>
      <c r="J15" s="172"/>
      <c r="K15" s="86"/>
      <c r="L15" s="86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144</v>
      </c>
      <c r="E16" s="76"/>
      <c r="F16" s="85" t="s">
        <v>145</v>
      </c>
      <c r="G16" s="14">
        <v>1</v>
      </c>
      <c r="H16" s="86">
        <v>0.5625</v>
      </c>
      <c r="I16" s="86">
        <v>0.64583333333333337</v>
      </c>
      <c r="J16" s="172">
        <v>0.35416666666666669</v>
      </c>
      <c r="K16" s="86">
        <v>0.97916666666666663</v>
      </c>
      <c r="L16" s="86">
        <v>0.77083333333333337</v>
      </c>
      <c r="M16" s="35"/>
      <c r="N16" s="30"/>
      <c r="O16" s="30"/>
      <c r="P16" s="30"/>
    </row>
    <row r="17" spans="1:16" ht="54">
      <c r="A17" s="30"/>
      <c r="B17" s="38"/>
      <c r="C17" s="39"/>
      <c r="D17" s="40" t="s">
        <v>258</v>
      </c>
      <c r="E17" s="55" t="s">
        <v>260</v>
      </c>
      <c r="F17" s="72" t="s">
        <v>145</v>
      </c>
      <c r="G17" s="55">
        <v>1</v>
      </c>
      <c r="H17" s="86">
        <f>H16+TIME(0,G16,0)</f>
        <v>0.56319444444444444</v>
      </c>
      <c r="I17" s="86">
        <f>I16+TIME(0,G16,0)</f>
        <v>0.64652777777777781</v>
      </c>
      <c r="J17" s="172">
        <f>J16+TIME(0,G16,0)</f>
        <v>0.35486111111111113</v>
      </c>
      <c r="K17" s="86">
        <f>K16+TIME(0,G16,0)</f>
        <v>0.97986111111111107</v>
      </c>
      <c r="L17" s="86">
        <f>L16+TIME(0,G16,0)</f>
        <v>0.77152777777777781</v>
      </c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146</v>
      </c>
      <c r="F18" s="69" t="s">
        <v>147</v>
      </c>
      <c r="G18" s="14">
        <v>3</v>
      </c>
      <c r="H18" s="77">
        <f>H17+TIME(0,G17,0)</f>
        <v>0.56388888888888888</v>
      </c>
      <c r="I18" s="77">
        <f>I17+TIME(0,G17,0)</f>
        <v>0.64722222222222225</v>
      </c>
      <c r="J18" s="173">
        <f>J17+TIME(0,G17,0)</f>
        <v>0.35555555555555557</v>
      </c>
      <c r="K18" s="77">
        <f>K17+TIME(0,G17,0)</f>
        <v>0.98055555555555551</v>
      </c>
      <c r="L18" s="77">
        <f>L17+TIME(0,G17,0)</f>
        <v>0.77222222222222225</v>
      </c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148</v>
      </c>
      <c r="E19" s="20" t="s">
        <v>261</v>
      </c>
      <c r="F19" s="69" t="s">
        <v>145</v>
      </c>
      <c r="G19" s="14">
        <v>5</v>
      </c>
      <c r="H19" s="77">
        <f>H18+TIME(0,G18,0)</f>
        <v>0.56597222222222221</v>
      </c>
      <c r="I19" s="77">
        <f>I18+TIME(0,G18,0)</f>
        <v>0.64930555555555558</v>
      </c>
      <c r="J19" s="173">
        <f>J18+TIME(0,G18,0)</f>
        <v>0.3576388888888889</v>
      </c>
      <c r="K19" s="77">
        <f>K18+TIME(0,G18,0)</f>
        <v>0.98263888888888884</v>
      </c>
      <c r="L19" s="77">
        <f>L18+TIME(0,G18,0)</f>
        <v>0.77430555555555558</v>
      </c>
      <c r="M19" s="35"/>
      <c r="N19" s="30"/>
      <c r="O19" s="30"/>
      <c r="P19" s="30"/>
    </row>
    <row r="20" spans="1:16" ht="41" customHeight="1">
      <c r="A20" s="30"/>
      <c r="B20" s="38">
        <v>1.4</v>
      </c>
      <c r="C20" s="39"/>
      <c r="D20" s="81" t="s">
        <v>202</v>
      </c>
      <c r="E20" s="76" t="s">
        <v>262</v>
      </c>
      <c r="F20" s="85" t="s">
        <v>320</v>
      </c>
      <c r="G20" s="55">
        <v>5</v>
      </c>
      <c r="H20" s="77">
        <f>H19+TIME(0,G19,0)</f>
        <v>0.56944444444444442</v>
      </c>
      <c r="I20" s="77">
        <f>I19+TIME(0,G19,0)</f>
        <v>0.65277777777777779</v>
      </c>
      <c r="J20" s="173">
        <f>J19+TIME(0,G19,0)</f>
        <v>0.3611111111111111</v>
      </c>
      <c r="K20" s="77">
        <f>K19+TIME(0,G19,0)</f>
        <v>0.98611111111111105</v>
      </c>
      <c r="L20" s="77">
        <f>L19+TIME(0,G19,0)</f>
        <v>0.77777777777777779</v>
      </c>
      <c r="M20" s="35"/>
      <c r="N20" s="30"/>
      <c r="O20" s="30"/>
      <c r="P20" s="30"/>
    </row>
    <row r="21" spans="1:16" s="127" customFormat="1" ht="33.75" customHeight="1">
      <c r="A21" s="124"/>
      <c r="B21" s="56"/>
      <c r="C21" s="125"/>
      <c r="D21" s="57" t="s">
        <v>149</v>
      </c>
      <c r="E21" s="76"/>
      <c r="F21" s="73"/>
      <c r="G21" s="55"/>
      <c r="H21" s="86"/>
      <c r="I21" s="86"/>
      <c r="J21" s="172"/>
      <c r="K21" s="86"/>
      <c r="L21" s="86"/>
      <c r="M21" s="126"/>
      <c r="N21" s="124"/>
      <c r="O21" s="124"/>
      <c r="P21" s="124"/>
    </row>
    <row r="22" spans="1:16" ht="82" customHeight="1">
      <c r="A22" s="30"/>
      <c r="B22" s="56">
        <f>B20+0.1</f>
        <v>1.5</v>
      </c>
      <c r="C22" s="21"/>
      <c r="D22" s="81" t="s">
        <v>263</v>
      </c>
      <c r="E22" s="55" t="s">
        <v>264</v>
      </c>
      <c r="F22" s="72" t="s">
        <v>265</v>
      </c>
      <c r="G22" s="76">
        <v>20</v>
      </c>
      <c r="H22" s="86">
        <f>H20+TIME(0,G20,0)</f>
        <v>0.57291666666666663</v>
      </c>
      <c r="I22" s="86">
        <f>I20+TIME(0,G20,0)</f>
        <v>0.65625</v>
      </c>
      <c r="J22" s="172">
        <f>J20+TIME(0,G20,0)</f>
        <v>0.36458333333333331</v>
      </c>
      <c r="K22" s="86">
        <f>K20+TIME(0,G20,0)</f>
        <v>0.98958333333333326</v>
      </c>
      <c r="L22" s="86">
        <f>L20+TIME(0,H20,0)</f>
        <v>0.77777777777777779</v>
      </c>
      <c r="M22" s="35"/>
      <c r="N22" s="30"/>
      <c r="O22" s="30"/>
      <c r="P22" s="30"/>
    </row>
    <row r="23" spans="1:16" ht="82.5" customHeight="1">
      <c r="A23" s="30"/>
      <c r="B23" s="62">
        <f>B22+0.1</f>
        <v>1.6</v>
      </c>
      <c r="C23" s="21"/>
      <c r="D23" s="93" t="s">
        <v>275</v>
      </c>
      <c r="E23" s="137" t="s">
        <v>321</v>
      </c>
      <c r="F23" s="55" t="s">
        <v>274</v>
      </c>
      <c r="G23" s="73">
        <v>20</v>
      </c>
      <c r="H23" s="64">
        <f>H22+TIME(0,G22,0)</f>
        <v>0.58680555555555547</v>
      </c>
      <c r="I23" s="64">
        <f>I22+TIME(0,G22,0)</f>
        <v>0.67013888888888884</v>
      </c>
      <c r="J23" s="174">
        <f>J22+TIME(0,G22,0)</f>
        <v>0.37847222222222221</v>
      </c>
      <c r="K23" s="64">
        <f>K22+TIME(0,G22,0)</f>
        <v>1.0034722222222221</v>
      </c>
      <c r="L23" s="64">
        <f>L22+TIME(0,G22,0)</f>
        <v>0.79166666666666663</v>
      </c>
      <c r="M23" s="35"/>
      <c r="N23" s="30"/>
      <c r="O23" s="30"/>
      <c r="P23" s="30"/>
    </row>
    <row r="24" spans="1:16" ht="108" customHeight="1">
      <c r="A24" s="30"/>
      <c r="B24" s="62">
        <f>B23+0.1</f>
        <v>1.7000000000000002</v>
      </c>
      <c r="C24" s="21"/>
      <c r="D24" s="93" t="s">
        <v>192</v>
      </c>
      <c r="E24" s="137" t="s">
        <v>211</v>
      </c>
      <c r="F24" s="55" t="s">
        <v>194</v>
      </c>
      <c r="G24" s="73">
        <v>20</v>
      </c>
      <c r="H24" s="64">
        <f>H23+TIME(0,G23,0)</f>
        <v>0.60069444444444431</v>
      </c>
      <c r="I24" s="64">
        <f>I23+TIME(0,G23,0)</f>
        <v>0.68402777777777768</v>
      </c>
      <c r="J24" s="174">
        <f>J23+TIME(0,G23,0)</f>
        <v>0.3923611111111111</v>
      </c>
      <c r="K24" s="64">
        <f>K23+TIME(0,G23,0)</f>
        <v>1.0173611111111109</v>
      </c>
      <c r="L24" s="64">
        <f>L23+TIME(0,G23,0)</f>
        <v>0.80555555555555547</v>
      </c>
      <c r="M24" s="35"/>
      <c r="N24" s="30"/>
      <c r="O24" s="30"/>
      <c r="P24" s="30"/>
    </row>
    <row r="25" spans="1:16" s="17" customFormat="1" ht="55.5" customHeight="1">
      <c r="B25" s="62">
        <f t="shared" ref="B25:B28" si="0">B24+0.1</f>
        <v>1.8000000000000003</v>
      </c>
      <c r="D25" s="92" t="s">
        <v>267</v>
      </c>
      <c r="E25" s="89" t="s">
        <v>266</v>
      </c>
      <c r="F25" s="87" t="s">
        <v>151</v>
      </c>
      <c r="G25" s="73">
        <v>20</v>
      </c>
      <c r="H25" s="64">
        <f>H24+TIME(0,G24,0)</f>
        <v>0.61458333333333315</v>
      </c>
      <c r="I25" s="64">
        <f>I24+TIME(0,G24,0)</f>
        <v>0.69791666666666652</v>
      </c>
      <c r="J25" s="174">
        <f>J24+TIME(0,G24,0)</f>
        <v>0.40625</v>
      </c>
      <c r="K25" s="64">
        <f>K24+TIME(0,G24,0)</f>
        <v>1.0312499999999998</v>
      </c>
      <c r="L25" s="64">
        <f>L24+TIME(0,G24,0)</f>
        <v>0.81944444444444431</v>
      </c>
    </row>
    <row r="26" spans="1:16" s="17" customFormat="1" ht="55.5" customHeight="1">
      <c r="B26" s="62">
        <f>B25+0.1</f>
        <v>1.9000000000000004</v>
      </c>
      <c r="D26" s="171" t="s">
        <v>152</v>
      </c>
      <c r="E26" s="89" t="s">
        <v>268</v>
      </c>
      <c r="F26" s="87" t="s">
        <v>204</v>
      </c>
      <c r="G26" s="73">
        <v>5</v>
      </c>
      <c r="H26" s="64">
        <f>H25+TIME(0,G25,0)</f>
        <v>0.62847222222222199</v>
      </c>
      <c r="I26" s="64">
        <f>I25+TIME(0,G25,0)</f>
        <v>0.71180555555555536</v>
      </c>
      <c r="J26" s="174">
        <f>J25+TIME(0,G25,0)</f>
        <v>0.4201388888888889</v>
      </c>
      <c r="K26" s="64">
        <f>K25+TIME(0,G25,0)</f>
        <v>1.0451388888888886</v>
      </c>
      <c r="L26" s="64">
        <f>L25+TIME(0,G25,0)</f>
        <v>0.83333333333333315</v>
      </c>
    </row>
    <row r="27" spans="1:16" s="17" customFormat="1" ht="49.5" customHeight="1">
      <c r="B27" s="62">
        <f t="shared" si="0"/>
        <v>2.0000000000000004</v>
      </c>
      <c r="D27" s="92" t="s">
        <v>153</v>
      </c>
      <c r="E27" s="89"/>
      <c r="F27" s="87" t="s">
        <v>205</v>
      </c>
      <c r="G27" s="73">
        <v>20</v>
      </c>
      <c r="H27" s="86">
        <f>H26+TIME(0,G26,0)</f>
        <v>0.6319444444444442</v>
      </c>
      <c r="I27" s="86">
        <f>I26+TIME(0,G26,0)</f>
        <v>0.71527777777777757</v>
      </c>
      <c r="J27" s="172">
        <f>J26+TIME(0,G26,0)</f>
        <v>0.4236111111111111</v>
      </c>
      <c r="K27" s="86">
        <f>K26+TIME(0,G26,0)</f>
        <v>1.0486111111111109</v>
      </c>
      <c r="L27" s="86">
        <f>L26+TIME(0,G26,0)</f>
        <v>0.83680555555555536</v>
      </c>
    </row>
    <row r="28" spans="1:16" s="111" customFormat="1" ht="48" customHeight="1">
      <c r="B28" s="62">
        <f t="shared" si="0"/>
        <v>2.1000000000000005</v>
      </c>
      <c r="D28" s="155" t="s">
        <v>154</v>
      </c>
      <c r="E28" s="137"/>
      <c r="F28" s="146" t="s">
        <v>145</v>
      </c>
      <c r="G28" s="146">
        <v>1</v>
      </c>
      <c r="H28" s="86">
        <f t="shared" ref="H28" si="1">H27+TIME(0,G27,0)</f>
        <v>0.64583333333333304</v>
      </c>
      <c r="I28" s="86">
        <f t="shared" ref="I28" si="2">I27+TIME(0,G27,0)</f>
        <v>0.72916666666666641</v>
      </c>
      <c r="J28" s="172">
        <f t="shared" ref="J28" si="3">J27+TIME(0,G27,0)</f>
        <v>0.4375</v>
      </c>
      <c r="K28" s="86">
        <f t="shared" ref="K28" si="4">K27+TIME(0,G27,0)</f>
        <v>1.0624999999999998</v>
      </c>
      <c r="L28" s="86">
        <f>L27+TIME(0,G27,0)</f>
        <v>0.8506944444444442</v>
      </c>
    </row>
    <row r="29" spans="1:16" ht="34.5" customHeight="1"/>
    <row r="30" spans="1:16" ht="39" customHeight="1"/>
    <row r="32" spans="1:16" ht="27">
      <c r="A32" s="30"/>
      <c r="B32" s="33"/>
      <c r="C32" s="39"/>
      <c r="D32" s="140"/>
      <c r="E32" s="20" t="s">
        <v>142</v>
      </c>
      <c r="F32" s="69" t="s">
        <v>143</v>
      </c>
      <c r="G32" s="105" t="s">
        <v>136</v>
      </c>
      <c r="H32" s="106" t="s">
        <v>246</v>
      </c>
      <c r="I32" s="78" t="s">
        <v>255</v>
      </c>
      <c r="J32" s="490" t="s">
        <v>256</v>
      </c>
      <c r="K32" s="90" t="s">
        <v>250</v>
      </c>
      <c r="L32" s="90" t="s">
        <v>271</v>
      </c>
      <c r="M32" s="35"/>
      <c r="N32" s="30"/>
      <c r="O32" s="30"/>
      <c r="P32" s="30"/>
    </row>
    <row r="33" spans="1:12" s="198" customFormat="1" ht="46.5">
      <c r="B33" s="199"/>
      <c r="C33" s="98"/>
      <c r="D33" s="141" t="s">
        <v>269</v>
      </c>
      <c r="E33" s="76"/>
      <c r="F33" s="146"/>
      <c r="G33" s="104">
        <v>120</v>
      </c>
      <c r="H33" s="86">
        <v>0.66666666666666663</v>
      </c>
      <c r="I33" s="86">
        <v>0.75</v>
      </c>
      <c r="J33" s="491">
        <v>0.45833333333333331</v>
      </c>
      <c r="K33" s="86">
        <v>8.3333333333333329E-2</v>
      </c>
      <c r="L33" s="86">
        <v>0.875</v>
      </c>
    </row>
    <row r="34" spans="1:12" s="108" customFormat="1" ht="20">
      <c r="B34" s="109"/>
      <c r="C34" s="110"/>
      <c r="D34" s="140"/>
      <c r="E34" s="20"/>
      <c r="F34" s="78"/>
      <c r="G34" s="103"/>
      <c r="H34" s="64"/>
      <c r="I34" s="64"/>
      <c r="J34" s="174"/>
      <c r="K34" s="64"/>
      <c r="L34" s="64"/>
    </row>
    <row r="35" spans="1:12" s="108" customFormat="1" ht="20">
      <c r="A35" s="112"/>
      <c r="B35" s="79">
        <v>2.1</v>
      </c>
      <c r="C35" s="113"/>
      <c r="D35" s="142" t="s">
        <v>156</v>
      </c>
      <c r="E35" s="164" t="s">
        <v>261</v>
      </c>
      <c r="F35" s="145" t="s">
        <v>157</v>
      </c>
      <c r="G35" s="150">
        <v>1</v>
      </c>
      <c r="H35" s="64">
        <v>0.66666666666666663</v>
      </c>
      <c r="I35" s="64">
        <v>0.75</v>
      </c>
      <c r="J35" s="174">
        <v>0.45833333333333331</v>
      </c>
      <c r="K35" s="64">
        <v>8.3333333333333329E-2</v>
      </c>
      <c r="L35" s="64">
        <v>0.875</v>
      </c>
    </row>
    <row r="36" spans="1:12" s="108" customFormat="1" ht="31">
      <c r="A36" s="112"/>
      <c r="B36" s="79"/>
      <c r="C36" s="113"/>
      <c r="D36" s="142" t="s">
        <v>30</v>
      </c>
      <c r="E36" s="165"/>
      <c r="F36" s="123"/>
      <c r="G36" s="150">
        <v>1</v>
      </c>
      <c r="H36" s="64">
        <f t="shared" ref="H36:H40" si="5">H35+TIME(0,G35,0)</f>
        <v>0.66736111111111107</v>
      </c>
      <c r="I36" s="64">
        <f t="shared" ref="I36:I40" si="6">I35+TIME(0,G35,0)</f>
        <v>0.75069444444444444</v>
      </c>
      <c r="J36" s="174">
        <f t="shared" ref="J36:J40" si="7">J35+TIME(0,G35,0)</f>
        <v>0.45902777777777776</v>
      </c>
      <c r="K36" s="64">
        <f t="shared" ref="K36:K40" si="8">K35+TIME(0,G35,0)</f>
        <v>8.4027777777777771E-2</v>
      </c>
      <c r="L36" s="64">
        <f>L35+TIME(0,G35,0)</f>
        <v>0.87569444444444444</v>
      </c>
    </row>
    <row r="37" spans="1:12" s="108" customFormat="1" ht="20">
      <c r="A37" s="112"/>
      <c r="B37" s="38">
        <f>B35+0.1</f>
        <v>2.2000000000000002</v>
      </c>
      <c r="C37" s="97"/>
      <c r="D37" s="142" t="s">
        <v>146</v>
      </c>
      <c r="E37" s="165" t="s">
        <v>261</v>
      </c>
      <c r="F37" s="145" t="s">
        <v>158</v>
      </c>
      <c r="G37" s="150">
        <v>1</v>
      </c>
      <c r="H37" s="74">
        <f t="shared" si="5"/>
        <v>0.66805555555555551</v>
      </c>
      <c r="I37" s="74">
        <f t="shared" si="6"/>
        <v>0.75138888888888888</v>
      </c>
      <c r="J37" s="176">
        <f t="shared" si="7"/>
        <v>0.4597222222222222</v>
      </c>
      <c r="K37" s="74">
        <f t="shared" si="8"/>
        <v>8.4722222222222213E-2</v>
      </c>
      <c r="L37" s="74">
        <f>L36+TIME(0,G36,0)</f>
        <v>0.87638888888888888</v>
      </c>
    </row>
    <row r="38" spans="1:12" s="108" customFormat="1" ht="23.25" customHeight="1">
      <c r="A38" s="112"/>
      <c r="B38" s="38">
        <f>B37+0.1</f>
        <v>2.3000000000000003</v>
      </c>
      <c r="C38" s="97"/>
      <c r="D38" s="142" t="s">
        <v>159</v>
      </c>
      <c r="E38" s="136"/>
      <c r="F38" s="145" t="s">
        <v>145</v>
      </c>
      <c r="G38" s="150">
        <v>1</v>
      </c>
      <c r="H38" s="74">
        <f t="shared" si="5"/>
        <v>0.66874999999999996</v>
      </c>
      <c r="I38" s="74">
        <f t="shared" si="6"/>
        <v>0.75208333333333333</v>
      </c>
      <c r="J38" s="176">
        <f t="shared" si="7"/>
        <v>0.46041666666666664</v>
      </c>
      <c r="K38" s="74">
        <f t="shared" si="8"/>
        <v>8.5416666666666655E-2</v>
      </c>
      <c r="L38" s="74">
        <f>L37+TIME(0,G37,0)</f>
        <v>0.87708333333333333</v>
      </c>
    </row>
    <row r="39" spans="1:12" s="111" customFormat="1" ht="55" customHeight="1">
      <c r="B39" s="62">
        <f>B38+0.1</f>
        <v>2.4000000000000004</v>
      </c>
      <c r="D39" s="474" t="s">
        <v>160</v>
      </c>
      <c r="E39" s="55" t="s">
        <v>312</v>
      </c>
      <c r="F39" s="102" t="s">
        <v>145</v>
      </c>
      <c r="G39" s="146">
        <v>5</v>
      </c>
      <c r="H39" s="64">
        <f t="shared" ref="H39" si="9">H38+TIME(0,G38,0)</f>
        <v>0.6694444444444444</v>
      </c>
      <c r="I39" s="64">
        <f t="shared" ref="I39" si="10">I38+TIME(0,G38,0)</f>
        <v>0.75277777777777777</v>
      </c>
      <c r="J39" s="174">
        <f t="shared" ref="J39" si="11">J38+TIME(0,G38,0)</f>
        <v>0.46111111111111108</v>
      </c>
      <c r="K39" s="64">
        <f t="shared" ref="K39" si="12">K38+TIME(0,G38,0)</f>
        <v>8.6111111111111097E-2</v>
      </c>
      <c r="L39" s="64">
        <f>L38+TIME(0,G38,0)</f>
        <v>0.87777777777777777</v>
      </c>
    </row>
    <row r="40" spans="1:12" s="202" customFormat="1" ht="48" customHeight="1">
      <c r="B40" s="203">
        <f>B39+0.1</f>
        <v>2.5000000000000004</v>
      </c>
      <c r="D40" s="204" t="s">
        <v>214</v>
      </c>
      <c r="E40" s="205" t="s">
        <v>224</v>
      </c>
      <c r="F40" s="206" t="s">
        <v>163</v>
      </c>
      <c r="G40" s="207">
        <v>30</v>
      </c>
      <c r="H40" s="174">
        <f t="shared" si="5"/>
        <v>0.67291666666666661</v>
      </c>
      <c r="I40" s="174">
        <f t="shared" si="6"/>
        <v>0.75624999999999998</v>
      </c>
      <c r="J40" s="174">
        <f t="shared" si="7"/>
        <v>0.46458333333333329</v>
      </c>
      <c r="K40" s="174">
        <f t="shared" si="8"/>
        <v>8.958333333333332E-2</v>
      </c>
      <c r="L40" s="174">
        <f>L39+TIME(0,G39,0)</f>
        <v>0.88124999999999998</v>
      </c>
    </row>
    <row r="41" spans="1:12" s="111" customFormat="1" ht="34.5" customHeight="1">
      <c r="B41" s="114"/>
      <c r="D41" s="93" t="s">
        <v>162</v>
      </c>
      <c r="E41" s="137"/>
      <c r="F41" s="2"/>
      <c r="G41" s="76"/>
      <c r="H41" s="147"/>
      <c r="I41" s="147"/>
      <c r="J41" s="175"/>
      <c r="K41" s="147"/>
      <c r="L41" s="147"/>
    </row>
    <row r="42" spans="1:12" s="111" customFormat="1" ht="84.75" customHeight="1">
      <c r="B42" s="62">
        <f>B40+0.1</f>
        <v>2.6000000000000005</v>
      </c>
      <c r="D42" s="187" t="s">
        <v>179</v>
      </c>
      <c r="E42" s="55" t="s">
        <v>206</v>
      </c>
      <c r="F42" s="72" t="s">
        <v>180</v>
      </c>
      <c r="G42" s="73">
        <v>30</v>
      </c>
      <c r="H42" s="64">
        <f>H40+TIME(0,G40,0)</f>
        <v>0.69374999999999998</v>
      </c>
      <c r="I42" s="64">
        <f>I40+TIME(0,G40,0)</f>
        <v>0.77708333333333335</v>
      </c>
      <c r="J42" s="174">
        <f>J40+TIME(0,G40,0)</f>
        <v>0.48541666666666661</v>
      </c>
      <c r="K42" s="64">
        <f>K40+TIME(0,G40,0)</f>
        <v>0.11041666666666665</v>
      </c>
      <c r="L42" s="64">
        <f>L40+TIME(0,G40,0)</f>
        <v>0.90208333333333335</v>
      </c>
    </row>
    <row r="43" spans="1:12" s="111" customFormat="1" ht="84.75" customHeight="1">
      <c r="B43" s="62">
        <f>B42+0.1</f>
        <v>2.7000000000000006</v>
      </c>
      <c r="D43" s="92" t="s">
        <v>276</v>
      </c>
      <c r="E43" s="216"/>
      <c r="F43" s="87" t="s">
        <v>205</v>
      </c>
      <c r="G43" s="73">
        <v>10</v>
      </c>
      <c r="H43" s="64">
        <f t="shared" ref="H43:H46" si="13">H42+TIME(0,G42,0)</f>
        <v>0.71458333333333335</v>
      </c>
      <c r="I43" s="64">
        <f t="shared" ref="I43:I46" si="14">I42+TIME(0,G42,0)</f>
        <v>0.79791666666666672</v>
      </c>
      <c r="J43" s="174">
        <f t="shared" ref="J43:J46" si="15">J42+TIME(0,G42,0)</f>
        <v>0.50624999999999998</v>
      </c>
      <c r="K43" s="64">
        <f t="shared" ref="K43:K46" si="16">K42+TIME(0,G42,0)</f>
        <v>0.13124999999999998</v>
      </c>
      <c r="L43" s="64">
        <f>L42+TIME(0,G42,0)</f>
        <v>0.92291666666666672</v>
      </c>
    </row>
    <row r="44" spans="1:12" s="111" customFormat="1" ht="73" customHeight="1">
      <c r="B44" s="62">
        <f>B43+0.1</f>
        <v>2.8000000000000007</v>
      </c>
      <c r="D44" s="495" t="s">
        <v>278</v>
      </c>
      <c r="E44" s="469"/>
      <c r="F44" s="87" t="s">
        <v>205</v>
      </c>
      <c r="G44" s="73">
        <v>10</v>
      </c>
      <c r="H44" s="86">
        <f t="shared" si="13"/>
        <v>0.72152777777777777</v>
      </c>
      <c r="I44" s="86">
        <f t="shared" si="14"/>
        <v>0.80486111111111114</v>
      </c>
      <c r="J44" s="172">
        <f t="shared" si="15"/>
        <v>0.5131944444444444</v>
      </c>
      <c r="K44" s="86">
        <f t="shared" si="16"/>
        <v>0.13819444444444443</v>
      </c>
      <c r="L44" s="86">
        <f>L43+TIME(0,G43,0)</f>
        <v>0.92986111111111114</v>
      </c>
    </row>
    <row r="45" spans="1:12" s="111" customFormat="1" ht="73" customHeight="1">
      <c r="B45" s="62">
        <f>B44+0.1</f>
        <v>2.9000000000000008</v>
      </c>
      <c r="D45" s="495" t="s">
        <v>277</v>
      </c>
      <c r="E45" s="470"/>
      <c r="F45" s="87" t="s">
        <v>205</v>
      </c>
      <c r="G45" s="73">
        <v>10</v>
      </c>
      <c r="H45" s="86">
        <f t="shared" si="13"/>
        <v>0.72847222222222219</v>
      </c>
      <c r="I45" s="86">
        <f t="shared" si="14"/>
        <v>0.81180555555555556</v>
      </c>
      <c r="J45" s="172">
        <f t="shared" si="15"/>
        <v>0.52013888888888882</v>
      </c>
      <c r="K45" s="86">
        <f t="shared" si="16"/>
        <v>0.14513888888888887</v>
      </c>
      <c r="L45" s="86">
        <f>L44+TIME(0,G44,0)</f>
        <v>0.93680555555555556</v>
      </c>
    </row>
    <row r="46" spans="1:12" s="111" customFormat="1" ht="73" customHeight="1">
      <c r="B46" s="62">
        <f>B45+0.1</f>
        <v>3.0000000000000009</v>
      </c>
      <c r="D46" s="495" t="s">
        <v>279</v>
      </c>
      <c r="E46" s="471"/>
      <c r="F46" s="87" t="s">
        <v>205</v>
      </c>
      <c r="G46" s="146">
        <v>10</v>
      </c>
      <c r="H46" s="86">
        <f t="shared" si="13"/>
        <v>0.73541666666666661</v>
      </c>
      <c r="I46" s="86">
        <f t="shared" si="14"/>
        <v>0.81874999999999998</v>
      </c>
      <c r="J46" s="172">
        <f t="shared" si="15"/>
        <v>0.52708333333333324</v>
      </c>
      <c r="K46" s="86">
        <f t="shared" si="16"/>
        <v>0.15208333333333332</v>
      </c>
      <c r="L46" s="86">
        <f>L45+TIME(0,G45,0)</f>
        <v>0.94374999999999998</v>
      </c>
    </row>
    <row r="47" spans="1:12" s="111" customFormat="1" ht="73" customHeight="1">
      <c r="B47" s="62">
        <f>B46+0.1</f>
        <v>3.100000000000001</v>
      </c>
      <c r="D47" s="495" t="s">
        <v>280</v>
      </c>
      <c r="E47" s="137"/>
      <c r="F47" s="87" t="s">
        <v>205</v>
      </c>
      <c r="G47" s="146">
        <v>10</v>
      </c>
      <c r="H47" s="86">
        <f>H46+TIME(0,G46,0)</f>
        <v>0.74236111111111103</v>
      </c>
      <c r="I47" s="86">
        <f>I46+TIME(0,G46,0)</f>
        <v>0.8256944444444444</v>
      </c>
      <c r="J47" s="172">
        <f>J46+TIME(0,G46,0)</f>
        <v>0.53402777777777766</v>
      </c>
      <c r="K47" s="86">
        <f>K46+TIME(0,G46,0)</f>
        <v>0.15902777777777777</v>
      </c>
      <c r="L47" s="86">
        <f>L46+TIME(0,G46,0)</f>
        <v>0.9506944444444444</v>
      </c>
    </row>
    <row r="48" spans="1:12" s="111" customFormat="1" ht="68.5" customHeight="1">
      <c r="B48" s="62">
        <f>B47+0.1</f>
        <v>3.2000000000000011</v>
      </c>
      <c r="D48" s="155" t="s">
        <v>154</v>
      </c>
      <c r="E48" s="137"/>
      <c r="F48" s="146" t="s">
        <v>145</v>
      </c>
      <c r="G48" s="146">
        <v>1</v>
      </c>
      <c r="H48" s="86">
        <f>H47+TIME(0,G47,0)</f>
        <v>0.74930555555555545</v>
      </c>
      <c r="I48" s="86">
        <f>I47+TIME(0,G47,0)</f>
        <v>0.83263888888888882</v>
      </c>
      <c r="J48" s="172">
        <f>J47+TIME(0,G47,0)</f>
        <v>0.54097222222222208</v>
      </c>
      <c r="K48" s="86">
        <f>K47+TIME(0,G47,0)</f>
        <v>0.16597222222222222</v>
      </c>
      <c r="L48" s="86">
        <f>L47+TIME(0,G47,0)</f>
        <v>0.95763888888888882</v>
      </c>
    </row>
    <row r="49" spans="1:16" ht="17.5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7.5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7.5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7.5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7.5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ht="17.5">
      <c r="A54" s="30"/>
      <c r="B54" s="30"/>
      <c r="C54" s="30"/>
      <c r="D54" s="30"/>
      <c r="F54" s="30"/>
      <c r="G54" s="30"/>
      <c r="H54" s="30"/>
      <c r="I54" s="30"/>
      <c r="J54" s="30"/>
      <c r="K54" s="35"/>
      <c r="L54" s="35"/>
      <c r="M54" s="35"/>
      <c r="N54" s="30"/>
      <c r="O54" s="30"/>
      <c r="P54" s="30"/>
    </row>
    <row r="55" spans="1:16" s="22" customFormat="1" ht="15" customHeight="1">
      <c r="D55" s="197" t="s">
        <v>155</v>
      </c>
      <c r="E55" s="138"/>
      <c r="J55" s="23"/>
      <c r="K55" s="23"/>
      <c r="L55" s="23"/>
    </row>
    <row r="56" spans="1:16" s="107" customFormat="1">
      <c r="A56" s="107" t="s">
        <v>289</v>
      </c>
    </row>
    <row r="57" spans="1:16" s="107" customFormat="1" ht="20">
      <c r="A57" s="107" t="s">
        <v>283</v>
      </c>
    </row>
    <row r="58" spans="1:16" s="135" customFormat="1">
      <c r="A58" s="135" t="s">
        <v>284</v>
      </c>
    </row>
    <row r="59" spans="1:16" s="107" customFormat="1">
      <c r="A59" s="107" t="s">
        <v>285</v>
      </c>
    </row>
    <row r="60" spans="1:16" s="107" customFormat="1">
      <c r="A60" s="107" t="s">
        <v>290</v>
      </c>
    </row>
    <row r="61" spans="1:16" s="107" customFormat="1" ht="20">
      <c r="A61" s="107" t="s">
        <v>291</v>
      </c>
    </row>
    <row r="62" spans="1:16" s="135" customFormat="1">
      <c r="A62" s="135" t="s">
        <v>292</v>
      </c>
    </row>
    <row r="63" spans="1:16" s="107" customFormat="1">
      <c r="A63" s="107" t="s">
        <v>293</v>
      </c>
    </row>
    <row r="64" spans="1:16" s="107" customFormat="1"/>
    <row r="65" spans="1:9" s="117" customFormat="1" ht="20">
      <c r="A65" s="472" t="s">
        <v>286</v>
      </c>
    </row>
    <row r="66" spans="1:9" s="117" customFormat="1" ht="21">
      <c r="A66" s="473" t="s">
        <v>287</v>
      </c>
    </row>
    <row r="67" spans="1:9" s="117" customFormat="1" ht="21">
      <c r="A67" s="473" t="s">
        <v>288</v>
      </c>
    </row>
    <row r="68" spans="1:9" ht="17.5">
      <c r="G68" s="30"/>
      <c r="H68" s="30"/>
      <c r="I68" s="30"/>
    </row>
    <row r="69" spans="1:9" ht="17.5">
      <c r="G69" s="30"/>
      <c r="H69" s="30"/>
      <c r="I69" s="30"/>
    </row>
    <row r="70" spans="1:9" ht="17.5">
      <c r="G70" s="30"/>
      <c r="H70" s="30"/>
      <c r="I70" s="30"/>
    </row>
    <row r="71" spans="1:9" ht="17.5">
      <c r="G71" s="30"/>
      <c r="H71" s="30"/>
      <c r="I71" s="30"/>
    </row>
  </sheetData>
  <phoneticPr fontId="24"/>
  <hyperlinks>
    <hyperlink ref="A65" r:id="rId1" display="https://ieeesa.webex.com/ieeesa/j.php?MTID=mca39b1aeaf9ee5b85bb81cd3fcf994b1" xr:uid="{FB09D725-939B-4CBF-A775-7F82D25C13B0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3"/>
  <sheetViews>
    <sheetView zoomScale="90" zoomScaleNormal="90" workbookViewId="0">
      <selection activeCell="A25" sqref="A25:XFD33"/>
    </sheetView>
  </sheetViews>
  <sheetFormatPr defaultColWidth="8.81640625" defaultRowHeight="15.5"/>
  <cols>
    <col min="3" max="3" width="6.453125" customWidth="1"/>
    <col min="4" max="4" width="42" style="84" customWidth="1"/>
    <col min="5" max="5" width="12.453125" style="84" customWidth="1"/>
    <col min="6" max="6" width="22.453125" style="123" customWidth="1"/>
    <col min="7" max="7" width="8.453125" style="123"/>
    <col min="8" max="8" width="14.1796875" style="123" customWidth="1"/>
    <col min="9" max="10" width="13.453125" style="123" customWidth="1"/>
    <col min="11" max="11" width="14" style="123" customWidth="1"/>
    <col min="12" max="12" width="13.90625" customWidth="1"/>
  </cols>
  <sheetData>
    <row r="1" spans="1:16" s="2" customFormat="1" ht="16.5" customHeight="1">
      <c r="B1" s="11"/>
      <c r="C1" s="12"/>
      <c r="D1" s="139" t="s">
        <v>141</v>
      </c>
      <c r="E1" s="14"/>
      <c r="F1" s="15"/>
      <c r="G1" s="16"/>
      <c r="H1" s="16"/>
      <c r="I1" s="16"/>
      <c r="J1" s="149"/>
      <c r="K1" s="148"/>
      <c r="L1" s="17"/>
      <c r="M1" s="17"/>
    </row>
    <row r="2" spans="1:16" s="2" customFormat="1">
      <c r="B2" s="15"/>
      <c r="C2" s="12"/>
      <c r="D2" s="18" t="s">
        <v>281</v>
      </c>
      <c r="E2" s="14"/>
      <c r="F2" s="15"/>
      <c r="G2" s="16"/>
      <c r="H2" s="16"/>
      <c r="I2" s="16"/>
      <c r="J2" s="149"/>
      <c r="K2" s="148"/>
      <c r="L2" s="17"/>
      <c r="M2" s="17"/>
    </row>
    <row r="3" spans="1:16" s="2" customFormat="1">
      <c r="B3" s="15"/>
      <c r="C3" s="12"/>
      <c r="D3" s="60"/>
      <c r="E3" s="14"/>
      <c r="F3" s="15"/>
      <c r="G3" s="16"/>
      <c r="H3" s="16"/>
      <c r="I3" s="16"/>
      <c r="J3" s="149"/>
      <c r="K3" s="148"/>
      <c r="L3" s="17"/>
      <c r="M3" s="17"/>
    </row>
    <row r="4" spans="1:16" s="2" customFormat="1" ht="27">
      <c r="A4" s="30"/>
      <c r="B4" s="33"/>
      <c r="C4" s="39"/>
      <c r="D4" s="140"/>
      <c r="E4" s="20" t="s">
        <v>142</v>
      </c>
      <c r="F4" s="69" t="s">
        <v>143</v>
      </c>
      <c r="G4" s="105" t="s">
        <v>136</v>
      </c>
      <c r="H4" s="106" t="s">
        <v>300</v>
      </c>
      <c r="I4" s="78" t="s">
        <v>307</v>
      </c>
      <c r="J4" s="163" t="s">
        <v>308</v>
      </c>
      <c r="K4" s="90" t="s">
        <v>270</v>
      </c>
      <c r="L4" s="90" t="s">
        <v>273</v>
      </c>
      <c r="M4" s="35"/>
      <c r="N4" s="30"/>
      <c r="O4" s="30"/>
      <c r="P4" s="30"/>
    </row>
    <row r="5" spans="1:16" s="198" customFormat="1" ht="46.5">
      <c r="B5" s="199"/>
      <c r="C5" s="98"/>
      <c r="D5" s="141" t="s">
        <v>282</v>
      </c>
      <c r="E5" s="76"/>
      <c r="F5" s="146"/>
      <c r="G5" s="104">
        <v>120</v>
      </c>
      <c r="H5" s="86">
        <v>0.66666666666666663</v>
      </c>
      <c r="I5" s="86">
        <v>0.75</v>
      </c>
      <c r="J5" s="200">
        <v>0.45833333333333331</v>
      </c>
      <c r="K5" s="86">
        <v>8.3333333333333329E-2</v>
      </c>
      <c r="L5" s="86">
        <v>0.875</v>
      </c>
    </row>
    <row r="6" spans="1:16" s="108" customFormat="1" ht="20">
      <c r="B6" s="109"/>
      <c r="C6" s="110"/>
      <c r="D6" s="140"/>
      <c r="E6" s="20"/>
      <c r="F6" s="78"/>
      <c r="G6" s="103"/>
      <c r="H6" s="64"/>
      <c r="I6" s="64"/>
      <c r="J6" s="174"/>
      <c r="K6" s="64"/>
      <c r="L6" s="64"/>
    </row>
    <row r="7" spans="1:16" s="108" customFormat="1" ht="20">
      <c r="A7" s="112"/>
      <c r="B7" s="79">
        <v>3.1</v>
      </c>
      <c r="C7" s="113"/>
      <c r="D7" s="142" t="s">
        <v>156</v>
      </c>
      <c r="E7" s="164" t="s">
        <v>260</v>
      </c>
      <c r="F7" s="145" t="s">
        <v>157</v>
      </c>
      <c r="G7" s="150">
        <v>1</v>
      </c>
      <c r="H7" s="64">
        <v>0.66666666666666663</v>
      </c>
      <c r="I7" s="64">
        <v>0.75</v>
      </c>
      <c r="J7" s="174">
        <v>0.45833333333333331</v>
      </c>
      <c r="K7" s="64">
        <v>8.3333333333333329E-2</v>
      </c>
      <c r="L7" s="64">
        <v>0.875</v>
      </c>
    </row>
    <row r="8" spans="1:16" s="108" customFormat="1" ht="31">
      <c r="A8" s="112"/>
      <c r="B8" s="79"/>
      <c r="C8" s="113"/>
      <c r="D8" s="142" t="s">
        <v>30</v>
      </c>
      <c r="E8" s="165"/>
      <c r="F8" s="123"/>
      <c r="G8" s="150">
        <v>1</v>
      </c>
      <c r="H8" s="64">
        <f t="shared" ref="H8:H11" si="0">H7+TIME(0,G7,0)</f>
        <v>0.66736111111111107</v>
      </c>
      <c r="I8" s="64">
        <f t="shared" ref="I8:I12" si="1">I7+TIME(0,G7,0)</f>
        <v>0.75069444444444444</v>
      </c>
      <c r="J8" s="174">
        <f t="shared" ref="J8:J12" si="2">J7+TIME(0,G7,0)</f>
        <v>0.45902777777777776</v>
      </c>
      <c r="K8" s="64">
        <f t="shared" ref="K8:K12" si="3">K7+TIME(0,G7,0)</f>
        <v>8.4027777777777771E-2</v>
      </c>
      <c r="L8" s="64">
        <f>L7+TIME(0,G7,0)</f>
        <v>0.87569444444444444</v>
      </c>
    </row>
    <row r="9" spans="1:16" s="108" customFormat="1" ht="20">
      <c r="A9" s="112"/>
      <c r="B9" s="38">
        <f>B7+0.1</f>
        <v>3.2</v>
      </c>
      <c r="C9" s="97"/>
      <c r="D9" s="142" t="s">
        <v>146</v>
      </c>
      <c r="E9" s="165" t="s">
        <v>261</v>
      </c>
      <c r="F9" s="145" t="s">
        <v>158</v>
      </c>
      <c r="G9" s="150">
        <v>1</v>
      </c>
      <c r="H9" s="74">
        <f t="shared" si="0"/>
        <v>0.66805555555555551</v>
      </c>
      <c r="I9" s="74">
        <f t="shared" si="1"/>
        <v>0.75138888888888888</v>
      </c>
      <c r="J9" s="176">
        <f t="shared" si="2"/>
        <v>0.4597222222222222</v>
      </c>
      <c r="K9" s="74">
        <f t="shared" si="3"/>
        <v>8.4722222222222213E-2</v>
      </c>
      <c r="L9" s="74">
        <f>L8+TIME(0,G8,0)</f>
        <v>0.87638888888888888</v>
      </c>
    </row>
    <row r="10" spans="1:16" s="108" customFormat="1" ht="23.25" customHeight="1">
      <c r="A10" s="112"/>
      <c r="B10" s="38">
        <f>B9+0.1</f>
        <v>3.3000000000000003</v>
      </c>
      <c r="C10" s="97"/>
      <c r="D10" s="142" t="s">
        <v>159</v>
      </c>
      <c r="E10" s="136"/>
      <c r="F10" s="145" t="s">
        <v>145</v>
      </c>
      <c r="G10" s="150">
        <v>1</v>
      </c>
      <c r="H10" s="74">
        <f t="shared" si="0"/>
        <v>0.66874999999999996</v>
      </c>
      <c r="I10" s="74">
        <f t="shared" si="1"/>
        <v>0.75208333333333333</v>
      </c>
      <c r="J10" s="176">
        <f t="shared" si="2"/>
        <v>0.46041666666666664</v>
      </c>
      <c r="K10" s="74">
        <f t="shared" si="3"/>
        <v>8.5416666666666655E-2</v>
      </c>
      <c r="L10" s="74">
        <f>L9+TIME(0,G9,0)</f>
        <v>0.87708333333333333</v>
      </c>
    </row>
    <row r="11" spans="1:16" s="108" customFormat="1" ht="23.25" customHeight="1">
      <c r="A11" s="112"/>
      <c r="B11" s="38">
        <f>B10+0.1</f>
        <v>3.4000000000000004</v>
      </c>
      <c r="C11" s="97"/>
      <c r="D11" s="142" t="s">
        <v>160</v>
      </c>
      <c r="E11" s="136" t="s">
        <v>311</v>
      </c>
      <c r="F11" s="145" t="s">
        <v>145</v>
      </c>
      <c r="G11" s="150">
        <v>1</v>
      </c>
      <c r="H11" s="74">
        <f t="shared" si="0"/>
        <v>0.6694444444444444</v>
      </c>
      <c r="I11" s="74">
        <f t="shared" si="1"/>
        <v>0.75277777777777777</v>
      </c>
      <c r="J11" s="176">
        <f t="shared" si="2"/>
        <v>0.46111111111111108</v>
      </c>
      <c r="K11" s="74">
        <f t="shared" si="3"/>
        <v>8.6111111111111097E-2</v>
      </c>
      <c r="L11" s="74">
        <f>L10+TIME(0,G10,0)</f>
        <v>0.87777777777777777</v>
      </c>
    </row>
    <row r="12" spans="1:16" s="111" customFormat="1" ht="48" customHeight="1">
      <c r="B12" s="62">
        <f>B11+0.1</f>
        <v>3.5000000000000004</v>
      </c>
      <c r="D12" s="143" t="s">
        <v>161</v>
      </c>
      <c r="E12" s="55"/>
      <c r="F12" s="102" t="s">
        <v>145</v>
      </c>
      <c r="G12" s="146">
        <v>5</v>
      </c>
      <c r="H12" s="486">
        <f>H11+TIME(0,G11,0)</f>
        <v>0.67013888888888884</v>
      </c>
      <c r="I12" s="486">
        <f t="shared" si="1"/>
        <v>0.75347222222222221</v>
      </c>
      <c r="J12" s="174">
        <f t="shared" si="2"/>
        <v>0.46180555555555552</v>
      </c>
      <c r="K12" s="486">
        <f t="shared" si="3"/>
        <v>8.6805555555555539E-2</v>
      </c>
      <c r="L12" s="486">
        <f>L11+TIME(0,G11,0)</f>
        <v>0.87847222222222221</v>
      </c>
    </row>
    <row r="13" spans="1:16" s="202" customFormat="1" ht="80" customHeight="1">
      <c r="B13" s="203">
        <f>B12+0.1</f>
        <v>3.6000000000000005</v>
      </c>
      <c r="D13" s="475" t="s">
        <v>214</v>
      </c>
      <c r="E13" s="205" t="s">
        <v>225</v>
      </c>
      <c r="F13" s="210" t="s">
        <v>163</v>
      </c>
      <c r="G13" s="476">
        <v>3</v>
      </c>
      <c r="H13" s="174">
        <f>H12+TIME(0,G12,0)</f>
        <v>0.67361111111111105</v>
      </c>
      <c r="I13" s="174">
        <f>I12+TIME(0,G12,0)</f>
        <v>0.75694444444444442</v>
      </c>
      <c r="J13" s="174">
        <f>J12+TIME(0,G12,0)</f>
        <v>0.46527777777777773</v>
      </c>
      <c r="K13" s="174">
        <f>K12+TIME(0,G12,0)</f>
        <v>9.0277777777777762E-2</v>
      </c>
      <c r="L13" s="174">
        <f>L12+TIME(0,G12,0)</f>
        <v>0.88194444444444442</v>
      </c>
    </row>
    <row r="14" spans="1:16" s="108" customFormat="1" ht="54.75" customHeight="1">
      <c r="B14" s="115"/>
      <c r="C14" s="110"/>
      <c r="D14" s="477" t="s">
        <v>165</v>
      </c>
      <c r="E14" s="137"/>
      <c r="F14" s="89"/>
      <c r="G14" s="76"/>
      <c r="J14" s="487"/>
    </row>
    <row r="15" spans="1:16" s="111" customFormat="1" ht="51.75" customHeight="1">
      <c r="B15" s="169">
        <f>B13+0.1</f>
        <v>3.7000000000000006</v>
      </c>
      <c r="D15" s="478" t="s">
        <v>166</v>
      </c>
      <c r="E15" s="479" t="s">
        <v>294</v>
      </c>
      <c r="F15" s="479" t="s">
        <v>168</v>
      </c>
      <c r="G15" s="479">
        <v>5</v>
      </c>
      <c r="H15" s="64">
        <f>H13+TIME(0,G13,0)</f>
        <v>0.67569444444444438</v>
      </c>
      <c r="I15" s="64">
        <f>I13+TIME(0,G13,0)</f>
        <v>0.75902777777777775</v>
      </c>
      <c r="J15" s="174">
        <f>J13+TIME(0,G13,0)</f>
        <v>0.46736111111111106</v>
      </c>
      <c r="K15" s="64">
        <f>K13+TIME(0,G13,0)</f>
        <v>9.2361111111111102E-2</v>
      </c>
      <c r="L15" s="64">
        <f>L13+TIME(0,G13,0)</f>
        <v>0.88402777777777775</v>
      </c>
    </row>
    <row r="16" spans="1:16" s="111" customFormat="1" ht="74.5" customHeight="1">
      <c r="B16" s="114">
        <f>B15+0.1</f>
        <v>3.8000000000000007</v>
      </c>
      <c r="D16" s="480" t="s">
        <v>295</v>
      </c>
      <c r="E16" s="137" t="s">
        <v>296</v>
      </c>
      <c r="F16" s="89" t="s">
        <v>169</v>
      </c>
      <c r="G16" s="76">
        <v>15</v>
      </c>
      <c r="H16" s="86">
        <f t="shared" ref="H15:H18" si="4">H15+TIME(0,G15,0)</f>
        <v>0.67916666666666659</v>
      </c>
      <c r="I16" s="86">
        <f t="shared" ref="I15:I18" si="5">I15+TIME(0,G15,0)</f>
        <v>0.76249999999999996</v>
      </c>
      <c r="J16" s="172">
        <f t="shared" ref="J15:J18" si="6">J15+TIME(0,G15,0)</f>
        <v>0.47083333333333327</v>
      </c>
      <c r="K16" s="86">
        <f t="shared" ref="K15:K18" si="7">K15+TIME(0,G15,0)</f>
        <v>9.5833333333333326E-2</v>
      </c>
      <c r="L16" s="86">
        <f>L15+TIME(0,G15,0)</f>
        <v>0.88749999999999996</v>
      </c>
    </row>
    <row r="17" spans="1:12" s="111" customFormat="1" ht="80.25" customHeight="1">
      <c r="B17" s="114">
        <f>B16+0.1</f>
        <v>3.9000000000000008</v>
      </c>
      <c r="D17" s="481" t="s">
        <v>170</v>
      </c>
      <c r="E17" s="89" t="s">
        <v>207</v>
      </c>
      <c r="F17" s="89" t="s">
        <v>171</v>
      </c>
      <c r="G17" s="76">
        <v>15</v>
      </c>
      <c r="H17" s="86">
        <f t="shared" si="4"/>
        <v>0.68958333333333321</v>
      </c>
      <c r="I17" s="86">
        <f t="shared" si="5"/>
        <v>0.77291666666666659</v>
      </c>
      <c r="J17" s="172">
        <f t="shared" si="6"/>
        <v>0.48124999999999996</v>
      </c>
      <c r="K17" s="86">
        <f t="shared" si="7"/>
        <v>0.10625</v>
      </c>
      <c r="L17" s="86">
        <f>L16+TIME(0,G16,0)</f>
        <v>0.89791666666666659</v>
      </c>
    </row>
    <row r="18" spans="1:12" s="17" customFormat="1" ht="54" customHeight="1">
      <c r="B18" s="62"/>
      <c r="D18" s="89" t="s">
        <v>223</v>
      </c>
      <c r="E18" s="76"/>
      <c r="F18" s="89"/>
      <c r="G18" s="76"/>
      <c r="H18" s="86">
        <f t="shared" si="4"/>
        <v>0.69999999999999984</v>
      </c>
      <c r="I18" s="86">
        <f t="shared" si="5"/>
        <v>0.78333333333333321</v>
      </c>
      <c r="J18" s="172">
        <f t="shared" si="6"/>
        <v>0.49166666666666664</v>
      </c>
      <c r="K18" s="86">
        <f t="shared" si="7"/>
        <v>0.11666666666666667</v>
      </c>
      <c r="L18" s="86">
        <f>L17+TIME(0,G17,0)</f>
        <v>0.90833333333333321</v>
      </c>
    </row>
    <row r="19" spans="1:12" s="2" customFormat="1" ht="68.25" customHeight="1">
      <c r="A19" s="30"/>
      <c r="B19" s="62">
        <f>B17+0.1</f>
        <v>4.0000000000000009</v>
      </c>
      <c r="C19" s="118"/>
      <c r="D19" s="55" t="s">
        <v>297</v>
      </c>
      <c r="E19" s="153" t="s">
        <v>298</v>
      </c>
      <c r="F19" s="479" t="s">
        <v>181</v>
      </c>
      <c r="G19" s="76">
        <v>15</v>
      </c>
      <c r="H19" s="86">
        <f>H18+TIME(0,G18,0)</f>
        <v>0.69999999999999984</v>
      </c>
      <c r="I19" s="86">
        <f>I18+TIME(0,G18,0)</f>
        <v>0.78333333333333321</v>
      </c>
      <c r="J19" s="172">
        <f>J18+TIME(0,G18,0)</f>
        <v>0.49166666666666664</v>
      </c>
      <c r="K19" s="86">
        <f>K18+TIME(0,G18,0)</f>
        <v>0.11666666666666667</v>
      </c>
      <c r="L19" s="86">
        <f>L18+TIME(0,G18,0)</f>
        <v>0.90833333333333321</v>
      </c>
    </row>
    <row r="20" spans="1:12" s="2" customFormat="1" ht="47.5" customHeight="1">
      <c r="A20" s="30"/>
      <c r="B20" s="62">
        <f>B19+0.1</f>
        <v>4.1000000000000005</v>
      </c>
      <c r="C20" s="118"/>
      <c r="D20" s="76" t="s">
        <v>154</v>
      </c>
      <c r="E20" s="14"/>
      <c r="F20" s="482" t="s">
        <v>145</v>
      </c>
      <c r="G20" s="76">
        <v>1</v>
      </c>
      <c r="H20" s="86">
        <f>H19+TIME(0,G19,0)</f>
        <v>0.71041666666666647</v>
      </c>
      <c r="I20" s="86">
        <f>I19+TIME(0,G19,0)</f>
        <v>0.79374999999999984</v>
      </c>
      <c r="J20" s="172">
        <f>J19+TIME(0,G19,0)</f>
        <v>0.50208333333333333</v>
      </c>
      <c r="K20" s="86">
        <f>K19+TIME(0,G19,0)</f>
        <v>0.12708333333333333</v>
      </c>
      <c r="L20" s="86">
        <f>L19+TIME(0,G19,0)</f>
        <v>0.91874999999999984</v>
      </c>
    </row>
    <row r="22" spans="1:12" s="17" customFormat="1" ht="18">
      <c r="B22" s="62"/>
      <c r="D22" s="144"/>
      <c r="E22" s="76"/>
      <c r="F22" s="146"/>
      <c r="G22" s="146"/>
      <c r="H22" s="147"/>
      <c r="I22" s="149"/>
      <c r="J22" s="148"/>
      <c r="K22" s="148"/>
    </row>
    <row r="23" spans="1:12" s="116" customFormat="1" ht="18"/>
    <row r="24" spans="1:12" s="107" customFormat="1" ht="11.9" customHeight="1">
      <c r="F24" s="193"/>
    </row>
    <row r="25" spans="1:12" s="22" customFormat="1" ht="15" customHeight="1">
      <c r="D25" s="197" t="s">
        <v>155</v>
      </c>
      <c r="E25" s="138"/>
      <c r="J25" s="23"/>
      <c r="K25" s="23"/>
      <c r="L25" s="23"/>
    </row>
    <row r="26" spans="1:12" s="107" customFormat="1">
      <c r="A26" s="107" t="s">
        <v>314</v>
      </c>
    </row>
    <row r="27" spans="1:12" s="107" customFormat="1">
      <c r="A27" s="107" t="s">
        <v>291</v>
      </c>
    </row>
    <row r="28" spans="1:12" s="135" customFormat="1">
      <c r="A28" s="135" t="s">
        <v>292</v>
      </c>
    </row>
    <row r="29" spans="1:12" s="107" customFormat="1">
      <c r="A29" s="107" t="s">
        <v>293</v>
      </c>
    </row>
    <row r="30" spans="1:12" s="107" customFormat="1"/>
    <row r="31" spans="1:12" s="117" customFormat="1" ht="20">
      <c r="A31" s="472" t="s">
        <v>286</v>
      </c>
    </row>
    <row r="32" spans="1:12" s="117" customFormat="1" ht="21">
      <c r="A32" s="473" t="s">
        <v>287</v>
      </c>
    </row>
    <row r="33" spans="1:1" s="117" customFormat="1" ht="21">
      <c r="A33" s="473" t="s">
        <v>288</v>
      </c>
    </row>
  </sheetData>
  <phoneticPr fontId="24"/>
  <hyperlinks>
    <hyperlink ref="A31" r:id="rId1" display="https://ieeesa.webex.com/ieeesa/j.php?MTID=mca39b1aeaf9ee5b85bb81cd3fcf994b1" xr:uid="{3C4607D1-B301-435A-AB74-772FF8E7355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zoomScale="90" zoomScaleNormal="90" workbookViewId="0">
      <selection activeCell="F28" sqref="F28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135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302</v>
      </c>
      <c r="F2" s="15"/>
      <c r="G2" s="16"/>
      <c r="H2" s="16"/>
      <c r="I2" s="16"/>
      <c r="J2" s="2"/>
      <c r="M2" s="17"/>
    </row>
    <row r="4" spans="1:15" s="30" customFormat="1" ht="36">
      <c r="B4" s="48"/>
      <c r="C4" s="48"/>
      <c r="E4" s="35"/>
      <c r="F4" s="35"/>
      <c r="G4" s="53" t="s">
        <v>136</v>
      </c>
      <c r="H4" s="53" t="s">
        <v>299</v>
      </c>
      <c r="I4" s="37" t="s">
        <v>304</v>
      </c>
      <c r="J4" s="167" t="s">
        <v>305</v>
      </c>
      <c r="K4" s="152" t="s">
        <v>301</v>
      </c>
      <c r="L4" s="90" t="s">
        <v>309</v>
      </c>
    </row>
    <row r="5" spans="1:15" s="17" customFormat="1" ht="52" customHeight="1">
      <c r="D5" s="151" t="s">
        <v>172</v>
      </c>
      <c r="E5" s="37"/>
      <c r="F5" s="37"/>
      <c r="G5" s="58">
        <v>60</v>
      </c>
      <c r="H5" s="61">
        <v>0.4375</v>
      </c>
      <c r="I5" s="61">
        <v>6.25E-2</v>
      </c>
      <c r="J5" s="61">
        <v>0.72916666666666663</v>
      </c>
      <c r="K5" s="61">
        <v>0.35416666666666669</v>
      </c>
      <c r="L5" s="61">
        <v>0.64583333333333337</v>
      </c>
    </row>
    <row r="6" spans="1:15" ht="18" hidden="1">
      <c r="D6" s="40"/>
      <c r="E6" s="37"/>
      <c r="F6" s="37"/>
      <c r="G6" s="32"/>
      <c r="H6" s="41"/>
    </row>
    <row r="7" spans="1:15" ht="58.5" customHeight="1">
      <c r="B7" s="15"/>
      <c r="C7" s="12"/>
      <c r="D7" s="151" t="s">
        <v>173</v>
      </c>
      <c r="E7" s="19"/>
      <c r="F7" s="19"/>
      <c r="G7" s="58">
        <v>60</v>
      </c>
      <c r="H7" s="61">
        <v>0.47916666666666669</v>
      </c>
      <c r="I7" s="61">
        <v>0.10416666666666667</v>
      </c>
      <c r="J7" s="61">
        <v>0.77083333333333337</v>
      </c>
      <c r="K7" s="61">
        <v>0.39583333333333331</v>
      </c>
      <c r="L7" s="61">
        <v>0.6875</v>
      </c>
    </row>
    <row r="10" spans="1:15" s="30" customFormat="1" ht="16.5" customHeight="1">
      <c r="B10" s="38"/>
      <c r="D10" s="57" t="s">
        <v>138</v>
      </c>
      <c r="E10" s="32"/>
      <c r="F10" s="37"/>
      <c r="G10" s="32"/>
      <c r="H10" s="32"/>
      <c r="I10" s="41"/>
      <c r="K10" s="35"/>
      <c r="L10" s="35"/>
      <c r="M10" s="35"/>
    </row>
    <row r="11" spans="1:15" s="71" customFormat="1" ht="201.75" customHeight="1">
      <c r="D11" s="40" t="s">
        <v>139</v>
      </c>
      <c r="E11" s="186"/>
      <c r="F11" s="153" t="s">
        <v>140</v>
      </c>
      <c r="G11" s="73"/>
      <c r="H11" s="73"/>
      <c r="I11" s="64"/>
      <c r="K11" s="101"/>
      <c r="L11" s="101"/>
      <c r="M11" s="101"/>
    </row>
    <row r="12" spans="1:15" ht="18">
      <c r="A12" s="30"/>
      <c r="B12" s="33"/>
      <c r="C12" s="31"/>
      <c r="D12" s="31"/>
      <c r="E12" s="36"/>
      <c r="F12" s="36"/>
      <c r="G12" s="37"/>
      <c r="H12" s="34"/>
      <c r="I12" s="30"/>
      <c r="K12" s="35"/>
      <c r="L12" s="35"/>
      <c r="M12" s="30"/>
      <c r="N12" s="30"/>
      <c r="O12" s="30"/>
    </row>
    <row r="13" spans="1:15" s="26" customFormat="1" ht="27">
      <c r="B13" s="66"/>
      <c r="C13" s="67"/>
      <c r="D13" s="68"/>
      <c r="E13" s="37" t="s">
        <v>142</v>
      </c>
      <c r="F13" s="37" t="s">
        <v>143</v>
      </c>
      <c r="G13" s="53" t="s">
        <v>136</v>
      </c>
      <c r="H13" s="106" t="s">
        <v>299</v>
      </c>
      <c r="I13" s="78" t="s">
        <v>304</v>
      </c>
      <c r="J13" s="163" t="s">
        <v>305</v>
      </c>
      <c r="K13" s="90" t="s">
        <v>301</v>
      </c>
      <c r="L13" s="90" t="s">
        <v>309</v>
      </c>
    </row>
    <row r="14" spans="1:15" s="26" customFormat="1" ht="35.5" customHeight="1">
      <c r="B14" s="66"/>
      <c r="C14" s="67"/>
      <c r="D14" s="68"/>
      <c r="E14" s="37"/>
      <c r="F14" s="37"/>
      <c r="G14" s="104">
        <v>120</v>
      </c>
      <c r="H14" s="86">
        <v>0.66666666666666663</v>
      </c>
      <c r="I14" s="86">
        <v>0.75</v>
      </c>
      <c r="J14" s="200">
        <v>0.45833333333333331</v>
      </c>
      <c r="K14" s="86">
        <v>8.3333333333333329E-2</v>
      </c>
      <c r="L14" s="86">
        <v>0.875</v>
      </c>
    </row>
    <row r="15" spans="1:15" s="17" customFormat="1" ht="59.5" customHeight="1">
      <c r="D15" s="129" t="s">
        <v>303</v>
      </c>
      <c r="E15" s="37"/>
      <c r="F15" s="37"/>
      <c r="G15" s="103"/>
      <c r="H15" s="64"/>
      <c r="I15" s="64"/>
      <c r="J15" s="174"/>
      <c r="K15" s="64"/>
      <c r="L15" s="64"/>
    </row>
    <row r="16" spans="1:15" s="26" customFormat="1">
      <c r="B16" s="66"/>
      <c r="C16" s="67"/>
      <c r="D16" s="68"/>
      <c r="F16" s="65"/>
      <c r="G16" s="150">
        <v>1</v>
      </c>
      <c r="H16" s="64">
        <v>0.66666666666666663</v>
      </c>
      <c r="I16" s="64">
        <v>0.75</v>
      </c>
      <c r="J16" s="174">
        <v>0.45833333333333331</v>
      </c>
      <c r="K16" s="64">
        <v>8.3333333333333329E-2</v>
      </c>
      <c r="L16" s="64">
        <v>0.875</v>
      </c>
    </row>
    <row r="17" spans="1:12" s="30" customFormat="1" ht="20">
      <c r="A17" s="48"/>
      <c r="B17" s="179">
        <v>4.0999999999999996</v>
      </c>
      <c r="C17" s="113"/>
      <c r="D17" s="168" t="s">
        <v>156</v>
      </c>
      <c r="E17" s="52" t="s">
        <v>261</v>
      </c>
      <c r="F17" s="183" t="s">
        <v>157</v>
      </c>
      <c r="G17" s="150">
        <v>1</v>
      </c>
      <c r="H17" s="64">
        <f t="shared" ref="H17:H21" si="0">H16+TIME(0,G16,0)</f>
        <v>0.66736111111111107</v>
      </c>
      <c r="I17" s="64">
        <f t="shared" ref="I17:I21" si="1">I16+TIME(0,G16,0)</f>
        <v>0.75069444444444444</v>
      </c>
      <c r="J17" s="174">
        <f t="shared" ref="J17:J21" si="2">J16+TIME(0,G16,0)</f>
        <v>0.45902777777777776</v>
      </c>
      <c r="K17" s="64">
        <f t="shared" ref="K17:K21" si="3">K16+TIME(0,G16,0)</f>
        <v>8.4027777777777771E-2</v>
      </c>
      <c r="L17" s="64">
        <f>L16+TIME(0,G16,0)</f>
        <v>0.87569444444444444</v>
      </c>
    </row>
    <row r="18" spans="1:12" s="30" customFormat="1" ht="40">
      <c r="A18" s="48"/>
      <c r="B18" s="179"/>
      <c r="C18" s="113"/>
      <c r="D18" s="168" t="s">
        <v>30</v>
      </c>
      <c r="E18" s="51"/>
      <c r="F18" s="84"/>
      <c r="G18" s="150">
        <v>1</v>
      </c>
      <c r="H18" s="74">
        <f t="shared" si="0"/>
        <v>0.66805555555555551</v>
      </c>
      <c r="I18" s="74">
        <f t="shared" si="1"/>
        <v>0.75138888888888888</v>
      </c>
      <c r="J18" s="176">
        <f t="shared" si="2"/>
        <v>0.4597222222222222</v>
      </c>
      <c r="K18" s="74">
        <f t="shared" si="3"/>
        <v>8.4722222222222213E-2</v>
      </c>
      <c r="L18" s="74">
        <f>L17+TIME(0,G17,0)</f>
        <v>0.87638888888888888</v>
      </c>
    </row>
    <row r="19" spans="1:12" s="30" customFormat="1" ht="20">
      <c r="A19" s="48"/>
      <c r="B19" s="180">
        <f>B17+0.1</f>
        <v>4.1999999999999993</v>
      </c>
      <c r="C19" s="97"/>
      <c r="D19" s="168" t="s">
        <v>146</v>
      </c>
      <c r="E19" s="51" t="s">
        <v>261</v>
      </c>
      <c r="F19" s="183" t="s">
        <v>147</v>
      </c>
      <c r="G19" s="150">
        <v>1</v>
      </c>
      <c r="H19" s="74">
        <f t="shared" si="0"/>
        <v>0.66874999999999996</v>
      </c>
      <c r="I19" s="74">
        <f t="shared" si="1"/>
        <v>0.75208333333333333</v>
      </c>
      <c r="J19" s="176">
        <f t="shared" si="2"/>
        <v>0.46041666666666664</v>
      </c>
      <c r="K19" s="74">
        <f t="shared" si="3"/>
        <v>8.5416666666666655E-2</v>
      </c>
      <c r="L19" s="74">
        <f>L18+TIME(0,G18,0)</f>
        <v>0.87708333333333333</v>
      </c>
    </row>
    <row r="20" spans="1:12" s="30" customFormat="1" ht="23.25" customHeight="1">
      <c r="A20" s="48"/>
      <c r="B20" s="180">
        <f>B19+0.1</f>
        <v>4.2999999999999989</v>
      </c>
      <c r="C20" s="97"/>
      <c r="D20" s="168" t="s">
        <v>159</v>
      </c>
      <c r="E20" s="51"/>
      <c r="F20" s="183" t="s">
        <v>145</v>
      </c>
      <c r="G20" s="150">
        <v>1</v>
      </c>
      <c r="H20" s="74">
        <f t="shared" si="0"/>
        <v>0.6694444444444444</v>
      </c>
      <c r="I20" s="74">
        <f t="shared" si="1"/>
        <v>0.75277777777777777</v>
      </c>
      <c r="J20" s="176">
        <f t="shared" si="2"/>
        <v>0.46111111111111108</v>
      </c>
      <c r="K20" s="74">
        <f t="shared" si="3"/>
        <v>8.6111111111111097E-2</v>
      </c>
      <c r="L20" s="74">
        <f>L19+TIME(0,G19,0)</f>
        <v>0.87777777777777777</v>
      </c>
    </row>
    <row r="21" spans="1:12" s="30" customFormat="1" ht="23.25" customHeight="1">
      <c r="A21" s="48"/>
      <c r="B21" s="180">
        <f>B20+0.1</f>
        <v>4.3999999999999986</v>
      </c>
      <c r="C21" s="97"/>
      <c r="D21" s="168" t="s">
        <v>160</v>
      </c>
      <c r="E21" s="51" t="s">
        <v>310</v>
      </c>
      <c r="F21" s="183" t="s">
        <v>145</v>
      </c>
      <c r="G21" s="488">
        <v>5</v>
      </c>
      <c r="H21" s="486">
        <f t="shared" si="0"/>
        <v>0.67013888888888884</v>
      </c>
      <c r="I21" s="486">
        <f t="shared" si="1"/>
        <v>0.75347222222222221</v>
      </c>
      <c r="J21" s="174">
        <f t="shared" si="2"/>
        <v>0.46180555555555552</v>
      </c>
      <c r="K21" s="486">
        <f t="shared" si="3"/>
        <v>8.6805555555555539E-2</v>
      </c>
      <c r="L21" s="486">
        <f>L20+TIME(0,G20,0)</f>
        <v>0.87847222222222221</v>
      </c>
    </row>
    <row r="22" spans="1:12" s="17" customFormat="1" ht="48" customHeight="1">
      <c r="B22" s="114">
        <f>B21+0.1</f>
        <v>4.4999999999999982</v>
      </c>
      <c r="C22" s="111"/>
      <c r="D22" s="94" t="s">
        <v>161</v>
      </c>
      <c r="E22" s="178"/>
      <c r="F22" s="89" t="s">
        <v>145</v>
      </c>
      <c r="G22" s="489">
        <v>3</v>
      </c>
      <c r="H22" s="486">
        <f>H21+TIME(0,G21,0)</f>
        <v>0.67361111111111105</v>
      </c>
      <c r="I22" s="486">
        <f>I21+TIME(0,G21,0)</f>
        <v>0.75694444444444442</v>
      </c>
      <c r="J22" s="174">
        <f>J21+TIME(0,G21,0)</f>
        <v>0.46527777777777773</v>
      </c>
      <c r="K22" s="486">
        <f>K21+TIME(0,G21,0)</f>
        <v>9.0277777777777762E-2</v>
      </c>
      <c r="L22" s="486">
        <f>L21+TIME(0,G21,0)</f>
        <v>0.88194444444444442</v>
      </c>
    </row>
    <row r="23" spans="1:12" s="202" customFormat="1" ht="48" customHeight="1">
      <c r="B23" s="209">
        <f>B22+0.1</f>
        <v>4.5999999999999979</v>
      </c>
      <c r="D23" s="208" t="s">
        <v>214</v>
      </c>
      <c r="E23" s="214" t="s">
        <v>313</v>
      </c>
      <c r="F23" s="210" t="s">
        <v>163</v>
      </c>
      <c r="G23" s="476">
        <v>15</v>
      </c>
      <c r="H23" s="174">
        <f>H21+TIME(0,G21,0)</f>
        <v>0.67361111111111105</v>
      </c>
      <c r="I23" s="174">
        <f>I21+TIME(0,G21,0)</f>
        <v>0.75694444444444442</v>
      </c>
      <c r="J23" s="174">
        <f>J21+TIME(0,G21,0)</f>
        <v>0.46527777777777773</v>
      </c>
      <c r="K23" s="174">
        <f>K21+TIME(0,G21,0)</f>
        <v>9.0277777777777762E-2</v>
      </c>
      <c r="L23" s="174">
        <f>L21+TIME(0,G21,0)</f>
        <v>0.88194444444444442</v>
      </c>
    </row>
    <row r="24" spans="1:12" s="108" customFormat="1" ht="54.75" customHeight="1">
      <c r="B24" s="114"/>
      <c r="C24" s="111"/>
      <c r="D24" s="96" t="s">
        <v>322</v>
      </c>
      <c r="E24" s="181"/>
      <c r="F24" s="89"/>
      <c r="G24" s="479">
        <v>5</v>
      </c>
      <c r="H24" s="64">
        <f>H23+TIME(0,G23,0)</f>
        <v>0.68402777777777768</v>
      </c>
      <c r="I24" s="64">
        <f>I23+TIME(0,G23,0)</f>
        <v>0.76736111111111105</v>
      </c>
      <c r="J24" s="174">
        <f>J23+TIME(0,G23,0)</f>
        <v>0.47569444444444442</v>
      </c>
      <c r="K24" s="64">
        <f>K23+TIME(0,G23,0)</f>
        <v>0.10069444444444443</v>
      </c>
      <c r="L24" s="64">
        <f>L23+TIME(0,G23,0)</f>
        <v>0.89236111111111105</v>
      </c>
    </row>
    <row r="25" spans="1:12" s="111" customFormat="1" ht="77" customHeight="1">
      <c r="A25" s="101"/>
      <c r="B25" s="62">
        <f>B23+0.1</f>
        <v>4.6999999999999975</v>
      </c>
      <c r="C25" s="35"/>
      <c r="D25" s="81" t="s">
        <v>196</v>
      </c>
      <c r="E25" s="88" t="s">
        <v>315</v>
      </c>
      <c r="F25" s="72" t="s">
        <v>324</v>
      </c>
      <c r="G25" s="76">
        <v>15</v>
      </c>
      <c r="H25" s="86">
        <f t="shared" ref="H25:H26" si="4">H24+TIME(0,G24,0)</f>
        <v>0.68749999999999989</v>
      </c>
      <c r="I25" s="86">
        <f t="shared" ref="I25:I26" si="5">I24+TIME(0,G24,0)</f>
        <v>0.77083333333333326</v>
      </c>
      <c r="J25" s="172">
        <f t="shared" ref="J25:J26" si="6">J24+TIME(0,G24,0)</f>
        <v>0.47916666666666663</v>
      </c>
      <c r="K25" s="86">
        <f t="shared" ref="K25:K26" si="7">K24+TIME(0,G24,0)</f>
        <v>0.10416666666666666</v>
      </c>
      <c r="L25" s="86">
        <f>L24+TIME(0,G24,0)</f>
        <v>0.89583333333333326</v>
      </c>
    </row>
    <row r="26" spans="1:12" s="111" customFormat="1" ht="74.5" customHeight="1">
      <c r="A26" s="101"/>
      <c r="B26" s="62">
        <f>B25+0.1</f>
        <v>4.7999999999999972</v>
      </c>
      <c r="C26" s="35"/>
      <c r="D26" s="81" t="s">
        <v>326</v>
      </c>
      <c r="E26" s="88" t="s">
        <v>329</v>
      </c>
      <c r="F26" s="72" t="s">
        <v>323</v>
      </c>
      <c r="G26" s="76">
        <v>15</v>
      </c>
      <c r="H26" s="86">
        <f t="shared" si="4"/>
        <v>0.69791666666666652</v>
      </c>
      <c r="I26" s="86">
        <f t="shared" si="5"/>
        <v>0.78124999999999989</v>
      </c>
      <c r="J26" s="172">
        <f t="shared" si="6"/>
        <v>0.48958333333333331</v>
      </c>
      <c r="K26" s="86">
        <f t="shared" si="7"/>
        <v>0.11458333333333333</v>
      </c>
      <c r="L26" s="86">
        <f>L25+TIME(0,G25,0)</f>
        <v>0.90624999999999989</v>
      </c>
    </row>
    <row r="27" spans="1:12" s="111" customFormat="1" ht="74.5" customHeight="1">
      <c r="A27" s="101"/>
      <c r="B27" s="62">
        <f>B26+0.1</f>
        <v>4.8999999999999968</v>
      </c>
      <c r="C27" s="35"/>
      <c r="D27" s="81" t="s">
        <v>327</v>
      </c>
      <c r="E27" s="88" t="s">
        <v>328</v>
      </c>
      <c r="F27" s="72" t="s">
        <v>325</v>
      </c>
      <c r="G27" s="76">
        <v>15</v>
      </c>
      <c r="H27" s="86">
        <f t="shared" ref="H27" si="8">H26+TIME(0,G26,0)</f>
        <v>0.70833333333333315</v>
      </c>
      <c r="I27" s="86">
        <f t="shared" ref="I27" si="9">I26+TIME(0,G26,0)</f>
        <v>0.79166666666666652</v>
      </c>
      <c r="J27" s="172">
        <f t="shared" ref="J27" si="10">J26+TIME(0,G26,0)</f>
        <v>0.5</v>
      </c>
      <c r="K27" s="86">
        <f t="shared" ref="K27" si="11">K26+TIME(0,G26,0)</f>
        <v>0.125</v>
      </c>
      <c r="L27" s="86">
        <f>L26+TIME(0,G26,0)</f>
        <v>0.91666666666666652</v>
      </c>
    </row>
    <row r="28" spans="1:12" s="111" customFormat="1" ht="80.25" customHeight="1">
      <c r="B28" s="483"/>
      <c r="C28" s="65"/>
      <c r="D28" s="57" t="s">
        <v>174</v>
      </c>
      <c r="E28" s="215"/>
      <c r="F28" s="55"/>
      <c r="G28" s="76"/>
      <c r="H28" s="86">
        <f>H26+TIME(0,G26,0)</f>
        <v>0.70833333333333315</v>
      </c>
      <c r="I28" s="86">
        <f>I26+TIME(0,G26,0)</f>
        <v>0.79166666666666652</v>
      </c>
      <c r="J28" s="172">
        <f>J26+TIME(0,G26,0)</f>
        <v>0.5</v>
      </c>
      <c r="K28" s="86">
        <f>K26+TIME(0,G26,0)</f>
        <v>0.125</v>
      </c>
      <c r="L28" s="86">
        <f>L26+TIME(0,G26,0)</f>
        <v>0.91666666666666652</v>
      </c>
    </row>
    <row r="29" spans="1:12" s="17" customFormat="1" ht="54" customHeight="1">
      <c r="B29" s="483">
        <f>B27+0.1</f>
        <v>4.9999999999999964</v>
      </c>
      <c r="C29" s="65"/>
      <c r="D29" s="92" t="s">
        <v>184</v>
      </c>
      <c r="E29" s="88" t="s">
        <v>209</v>
      </c>
      <c r="F29" s="89" t="s">
        <v>175</v>
      </c>
      <c r="G29" s="76">
        <v>10</v>
      </c>
      <c r="H29" s="86">
        <f>H28+TIME(0,G28,0)</f>
        <v>0.70833333333333315</v>
      </c>
      <c r="I29" s="86">
        <f>I28+TIME(0,G28,0)</f>
        <v>0.79166666666666652</v>
      </c>
      <c r="J29" s="172">
        <f>J28+TIME(0,G28,0)</f>
        <v>0.5</v>
      </c>
      <c r="K29" s="86">
        <f>K28+TIME(0,G28,0)</f>
        <v>0.125</v>
      </c>
      <c r="L29" s="86">
        <f>L28+TIME(0,G28,0)</f>
        <v>0.91666666666666652</v>
      </c>
    </row>
    <row r="30" spans="1:12" ht="68.25" customHeight="1">
      <c r="A30" s="30"/>
      <c r="B30" s="483">
        <f>B29+0.1</f>
        <v>5.0999999999999961</v>
      </c>
      <c r="C30" s="65"/>
      <c r="D30" s="92" t="s">
        <v>185</v>
      </c>
      <c r="E30" s="88" t="s">
        <v>210</v>
      </c>
      <c r="F30" s="89" t="s">
        <v>164</v>
      </c>
      <c r="G30" s="76">
        <v>10</v>
      </c>
      <c r="H30" s="86">
        <f>H29+TIME(0,G29,0)</f>
        <v>0.71527777777777757</v>
      </c>
      <c r="I30" s="86">
        <f>I29+TIME(0,G29,0)</f>
        <v>0.79861111111111094</v>
      </c>
      <c r="J30" s="172">
        <f>J29+TIME(0,G29,0)</f>
        <v>0.50694444444444442</v>
      </c>
      <c r="K30" s="86">
        <f>K29+TIME(0,G29,0)</f>
        <v>0.13194444444444445</v>
      </c>
      <c r="L30" s="86">
        <f>L29+TIME(0,G29,0)</f>
        <v>0.92361111111111094</v>
      </c>
    </row>
    <row r="31" spans="1:12" ht="63" customHeight="1">
      <c r="A31" s="30"/>
      <c r="B31" s="483">
        <f>B30+0.1</f>
        <v>5.1999999999999957</v>
      </c>
      <c r="C31" s="65"/>
      <c r="D31" s="92" t="s">
        <v>192</v>
      </c>
      <c r="E31" s="42" t="s">
        <v>211</v>
      </c>
      <c r="F31" s="89" t="s">
        <v>194</v>
      </c>
      <c r="G31" s="76">
        <v>10</v>
      </c>
      <c r="H31" s="86">
        <f>H30+TIME(0,G30,0)</f>
        <v>0.72222222222222199</v>
      </c>
      <c r="I31" s="86">
        <f>I30+TIME(0,G30,0)</f>
        <v>0.80555555555555536</v>
      </c>
      <c r="J31" s="172">
        <f>J30+TIME(0,G30,0)</f>
        <v>0.51388888888888884</v>
      </c>
      <c r="K31" s="86">
        <f>K30+TIME(0,G30,0)</f>
        <v>0.1388888888888889</v>
      </c>
      <c r="L31" s="86">
        <f>L30+TIME(0,G30,0)</f>
        <v>0.93055555555555536</v>
      </c>
    </row>
    <row r="32" spans="1:12" s="17" customFormat="1" ht="34.5" customHeight="1">
      <c r="A32" s="30"/>
      <c r="B32" s="483"/>
      <c r="C32" s="65"/>
      <c r="D32" s="493" t="s">
        <v>176</v>
      </c>
      <c r="E32" s="88"/>
      <c r="F32" s="89"/>
      <c r="G32" s="32"/>
      <c r="H32" s="41"/>
      <c r="I32" s="75"/>
      <c r="J32" s="172"/>
    </row>
    <row r="33" spans="1:15" ht="82.5" customHeight="1">
      <c r="A33" s="17"/>
      <c r="B33" s="484">
        <f>B31+0.1</f>
        <v>5.2999999999999954</v>
      </c>
      <c r="C33" s="65"/>
      <c r="D33" s="494" t="s">
        <v>186</v>
      </c>
      <c r="E33" s="88" t="s">
        <v>212</v>
      </c>
      <c r="F33" s="89" t="s">
        <v>188</v>
      </c>
      <c r="G33" s="42">
        <v>10</v>
      </c>
      <c r="H33" s="86">
        <f>H31+TIME(0,G31,0)</f>
        <v>0.72916666666666641</v>
      </c>
      <c r="I33" s="86">
        <f>I31+TIME(0,G31,0)</f>
        <v>0.81249999999999978</v>
      </c>
      <c r="J33" s="172">
        <f>J31+TIME(0,G31,0)</f>
        <v>0.52083333333333326</v>
      </c>
      <c r="K33" s="86">
        <f>K31+TIME(0,G31,0)</f>
        <v>0.14583333333333334</v>
      </c>
      <c r="L33" s="86">
        <f>L31+TIME(0,G31,0)</f>
        <v>0.93749999999999978</v>
      </c>
      <c r="M33" s="30"/>
      <c r="N33" s="30"/>
      <c r="O33" s="30"/>
    </row>
    <row r="34" spans="1:15" s="117" customFormat="1" ht="55.5" customHeight="1">
      <c r="A34" s="36"/>
      <c r="B34" s="484">
        <f>B33+0.1</f>
        <v>5.399999999999995</v>
      </c>
      <c r="C34" s="65"/>
      <c r="D34" s="494" t="s">
        <v>189</v>
      </c>
      <c r="E34" s="58" t="s">
        <v>203</v>
      </c>
      <c r="F34" s="89" t="s">
        <v>188</v>
      </c>
      <c r="G34" s="170">
        <v>5</v>
      </c>
      <c r="H34" s="86">
        <f>H33+TIME(0,G33,0)</f>
        <v>0.73611111111111083</v>
      </c>
      <c r="I34" s="86">
        <f>I33+TIME(0,G33,0)</f>
        <v>0.8194444444444442</v>
      </c>
      <c r="J34" s="172">
        <f>J33+TIME(0,G33,0)</f>
        <v>0.52777777777777768</v>
      </c>
      <c r="K34" s="86">
        <f>K33+TIME(0,G33,0)</f>
        <v>0.15277777777777779</v>
      </c>
      <c r="L34" s="86">
        <f>L33+TIME(0,G33,0)</f>
        <v>0.9444444444444442</v>
      </c>
    </row>
    <row r="35" spans="1:15" s="182" customFormat="1" ht="30.5" customHeight="1">
      <c r="B35" s="484"/>
      <c r="C35" s="65"/>
      <c r="D35" s="494" t="s">
        <v>177</v>
      </c>
      <c r="E35" s="58"/>
      <c r="F35" s="89" t="s">
        <v>147</v>
      </c>
      <c r="G35" s="42">
        <v>10</v>
      </c>
      <c r="H35" s="86">
        <f>H34+TIME(0,G34,0)</f>
        <v>0.73958333333333304</v>
      </c>
      <c r="I35" s="86">
        <f>I34+TIME(0,G34,0)</f>
        <v>0.82291666666666641</v>
      </c>
      <c r="J35" s="172">
        <f>J34+TIME(0,G34,0)</f>
        <v>0.53124999999999989</v>
      </c>
      <c r="K35" s="86">
        <f>K34+TIME(0,G34,0)</f>
        <v>0.15625</v>
      </c>
      <c r="L35" s="86">
        <f>L34+TIME(0,G34,0)</f>
        <v>0.94791666666666641</v>
      </c>
    </row>
    <row r="36" spans="1:15" s="117" customFormat="1" ht="58.5" customHeight="1">
      <c r="A36" s="117" t="s">
        <v>208</v>
      </c>
      <c r="B36" s="483">
        <f>B34+0.1</f>
        <v>5.4999999999999947</v>
      </c>
      <c r="C36" s="65"/>
      <c r="D36" s="494" t="s">
        <v>178</v>
      </c>
      <c r="E36" s="58"/>
      <c r="F36" s="89" t="s">
        <v>145</v>
      </c>
      <c r="G36" s="485">
        <v>1</v>
      </c>
      <c r="H36" s="86">
        <f>H35+TIME(0,G35,0)</f>
        <v>0.74652777777777746</v>
      </c>
      <c r="I36" s="86">
        <f>I35+TIME(0,G35,0)</f>
        <v>0.82986111111111083</v>
      </c>
      <c r="J36" s="172">
        <f>J35+TIME(0,G35,0)</f>
        <v>0.53819444444444431</v>
      </c>
      <c r="K36" s="86">
        <f>K35+TIME(0,G35,0)</f>
        <v>0.16319444444444445</v>
      </c>
      <c r="L36" s="86">
        <f>L35+TIME(0,G35,0)</f>
        <v>0.95486111111111083</v>
      </c>
    </row>
    <row r="37" spans="1:15" s="117" customFormat="1" ht="58.5" customHeight="1">
      <c r="B37" s="483"/>
      <c r="C37" s="65"/>
      <c r="D37" s="143"/>
      <c r="E37" s="55"/>
      <c r="F37" s="89"/>
      <c r="G37" s="485"/>
      <c r="H37" s="86"/>
      <c r="I37" s="86"/>
      <c r="J37" s="492"/>
      <c r="K37" s="86"/>
      <c r="L37" s="86"/>
    </row>
    <row r="38" spans="1:15" s="117" customFormat="1" ht="58.5" customHeight="1">
      <c r="B38" s="483"/>
      <c r="C38" s="65"/>
      <c r="D38" s="143"/>
      <c r="E38" s="55"/>
      <c r="F38" s="89"/>
      <c r="G38" s="485"/>
      <c r="H38" s="86"/>
      <c r="I38" s="86"/>
      <c r="J38" s="492"/>
      <c r="K38" s="86"/>
      <c r="L38" s="86"/>
    </row>
    <row r="39" spans="1:15" s="22" customFormat="1" ht="15" customHeight="1">
      <c r="D39" s="197" t="s">
        <v>155</v>
      </c>
      <c r="E39" s="138"/>
      <c r="J39" s="23"/>
      <c r="K39" s="23"/>
      <c r="L39" s="23"/>
    </row>
    <row r="40" spans="1:15" s="107" customFormat="1">
      <c r="A40" s="107" t="s">
        <v>330</v>
      </c>
    </row>
    <row r="41" spans="1:15" s="107" customFormat="1" ht="20">
      <c r="A41" s="107" t="s">
        <v>331</v>
      </c>
    </row>
    <row r="42" spans="1:15" s="135" customFormat="1">
      <c r="A42" s="135" t="s">
        <v>332</v>
      </c>
    </row>
    <row r="43" spans="1:15" s="107" customFormat="1">
      <c r="A43" s="107" t="s">
        <v>333</v>
      </c>
    </row>
    <row r="44" spans="1:15" s="107" customFormat="1"/>
    <row r="45" spans="1:15" s="117" customFormat="1" ht="20">
      <c r="A45" s="472" t="s">
        <v>286</v>
      </c>
    </row>
    <row r="46" spans="1:15" s="117" customFormat="1" ht="21">
      <c r="A46" s="473" t="s">
        <v>287</v>
      </c>
    </row>
    <row r="47" spans="1:15" s="117" customFormat="1" ht="21">
      <c r="A47" s="473" t="s">
        <v>288</v>
      </c>
    </row>
  </sheetData>
  <phoneticPr fontId="24"/>
  <hyperlinks>
    <hyperlink ref="A45" r:id="rId1" display="https://ieeesa.webex.com/ieeesa/j.php?MTID=mca39b1aeaf9ee5b85bb81cd3fcf994b1" xr:uid="{95D5735B-D314-4A6E-A5F5-AEC597BF812A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zoomScale="80" zoomScaleNormal="80" workbookViewId="0">
      <selection activeCell="K9" sqref="K9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6" s="84" customFormat="1" ht="20">
      <c r="A1" s="128"/>
      <c r="E1" s="91"/>
      <c r="F1" s="44"/>
      <c r="G1" s="44"/>
      <c r="H1" s="44"/>
      <c r="I1" s="44"/>
      <c r="J1" s="44"/>
      <c r="K1" s="44"/>
      <c r="L1" s="44"/>
      <c r="M1" s="44"/>
    </row>
    <row r="2" spans="1:16" s="84" customFormat="1" ht="20">
      <c r="A2" s="128"/>
      <c r="E2" s="91"/>
      <c r="F2" s="44"/>
      <c r="G2" s="44"/>
      <c r="H2" s="44"/>
      <c r="I2" s="44"/>
      <c r="J2" s="44"/>
      <c r="K2" s="44"/>
      <c r="L2" s="44"/>
      <c r="M2" s="44"/>
    </row>
    <row r="3" spans="1:16" s="84" customFormat="1" ht="18">
      <c r="E3" s="91"/>
      <c r="F3" s="44"/>
      <c r="G3" s="44"/>
      <c r="H3" s="44"/>
      <c r="I3" s="44"/>
      <c r="J3" s="44"/>
      <c r="K3" s="44"/>
      <c r="L3" s="44"/>
      <c r="M3" s="44"/>
    </row>
    <row r="4" spans="1:16" s="30" customFormat="1" ht="36">
      <c r="A4" s="84"/>
      <c r="B4" s="48"/>
      <c r="C4" s="48"/>
      <c r="E4" s="35"/>
      <c r="F4" s="35"/>
      <c r="G4" s="53" t="s">
        <v>136</v>
      </c>
      <c r="H4" s="53" t="s">
        <v>316</v>
      </c>
      <c r="I4" s="37" t="s">
        <v>317</v>
      </c>
      <c r="J4" s="167" t="s">
        <v>318</v>
      </c>
      <c r="K4" s="152" t="s">
        <v>306</v>
      </c>
      <c r="L4" s="152" t="s">
        <v>319</v>
      </c>
    </row>
    <row r="5" spans="1:16" s="17" customFormat="1" ht="47.25" customHeight="1">
      <c r="A5" s="30"/>
      <c r="D5" s="129" t="s">
        <v>213</v>
      </c>
      <c r="E5" s="37"/>
      <c r="F5" s="37"/>
      <c r="G5" s="178">
        <v>120</v>
      </c>
      <c r="H5" s="166">
        <v>0.66666666666666663</v>
      </c>
      <c r="I5" s="166">
        <v>0.54166666666666663</v>
      </c>
      <c r="J5" s="166">
        <v>0.20833333333333334</v>
      </c>
      <c r="K5" s="166">
        <v>0.83333333333333337</v>
      </c>
      <c r="L5" s="166">
        <v>0.875</v>
      </c>
    </row>
    <row r="6" spans="1:16" s="30" customFormat="1" ht="18">
      <c r="A6" s="17"/>
      <c r="B6" s="48"/>
      <c r="C6" s="48"/>
      <c r="E6" s="35"/>
      <c r="F6" s="35"/>
      <c r="G6" s="32"/>
      <c r="H6" s="35"/>
      <c r="I6" s="47"/>
    </row>
    <row r="7" spans="1:16" s="116" customFormat="1" ht="18">
      <c r="A7" s="48"/>
    </row>
    <row r="8" spans="1:16" s="30" customFormat="1" ht="45" customHeight="1" thickBot="1">
      <c r="B8" s="38"/>
      <c r="D8" s="57" t="s">
        <v>138</v>
      </c>
      <c r="E8" s="32"/>
      <c r="F8" s="37"/>
      <c r="G8" s="32"/>
      <c r="H8" s="32"/>
      <c r="I8" s="41"/>
      <c r="K8" s="35"/>
      <c r="L8" s="35"/>
      <c r="M8" s="35"/>
    </row>
    <row r="9" spans="1:16" ht="182.5" thickBot="1">
      <c r="D9" s="185" t="s">
        <v>251</v>
      </c>
      <c r="E9" s="154"/>
      <c r="F9" s="196" t="s">
        <v>252</v>
      </c>
      <c r="G9" s="190"/>
      <c r="H9" s="42"/>
      <c r="I9" s="61"/>
      <c r="J9" s="30"/>
      <c r="K9" s="35"/>
      <c r="L9" s="35"/>
      <c r="M9" s="35"/>
      <c r="N9" s="30"/>
      <c r="O9" s="30"/>
      <c r="P9" s="30"/>
    </row>
    <row r="10" spans="1:16">
      <c r="F10" s="153"/>
    </row>
    <row r="11" spans="1:16">
      <c r="F11" s="153"/>
    </row>
    <row r="12" spans="1:16">
      <c r="F12" s="153"/>
    </row>
    <row r="22" spans="1:15" ht="18">
      <c r="B22" s="30"/>
      <c r="C22" s="30"/>
      <c r="D22" s="30"/>
      <c r="E22" s="32"/>
      <c r="F22" s="30"/>
      <c r="I22" s="30"/>
      <c r="J22" s="78"/>
      <c r="K22" s="35"/>
      <c r="L22" s="35"/>
      <c r="M22" s="30"/>
      <c r="N22" s="30"/>
      <c r="O22" s="30"/>
    </row>
    <row r="23" spans="1:15" ht="18">
      <c r="A23" s="30"/>
      <c r="B23" s="30"/>
      <c r="C23" s="30"/>
      <c r="D23" s="30"/>
      <c r="E23" s="32"/>
      <c r="F23" s="30"/>
      <c r="G23" s="30"/>
      <c r="H23" s="43"/>
      <c r="I23" s="30"/>
      <c r="J23" s="78"/>
      <c r="K23" s="35"/>
      <c r="L23" s="35"/>
      <c r="M23" s="30"/>
      <c r="N23" s="30"/>
      <c r="O23" s="30"/>
    </row>
    <row r="24" spans="1:15" ht="18">
      <c r="A24" s="30"/>
      <c r="B24" s="30"/>
      <c r="C24" s="30"/>
      <c r="D24" s="30"/>
      <c r="E24" s="32"/>
      <c r="F24" s="30"/>
      <c r="G24" s="30"/>
      <c r="H24" s="30"/>
      <c r="I24" s="30"/>
      <c r="K24" s="35"/>
      <c r="L24" s="35"/>
      <c r="M24" s="30"/>
      <c r="N24" s="30"/>
      <c r="O24" s="30"/>
    </row>
    <row r="25" spans="1:15" ht="18">
      <c r="A25" s="30"/>
      <c r="B25" s="30"/>
      <c r="C25" s="30"/>
      <c r="D25" s="30"/>
      <c r="E25" s="32"/>
      <c r="F25" s="30"/>
      <c r="G25" s="30"/>
      <c r="H25" s="30"/>
      <c r="I25" s="30"/>
      <c r="K25" s="35"/>
      <c r="L25" s="35"/>
      <c r="M25" s="30"/>
      <c r="N25" s="30"/>
      <c r="O25" s="30"/>
    </row>
    <row r="26" spans="1:15" ht="18">
      <c r="A26" s="30"/>
      <c r="B26" s="30"/>
      <c r="C26" s="30"/>
      <c r="D26" s="30"/>
      <c r="E26" s="32"/>
      <c r="F26" s="30"/>
      <c r="G26" s="30"/>
      <c r="H26" s="30"/>
      <c r="I26" s="30"/>
      <c r="K26" s="35"/>
      <c r="L26" s="35"/>
      <c r="M26" s="30"/>
      <c r="N26" s="30"/>
      <c r="O26" s="30"/>
    </row>
    <row r="27" spans="1:15" ht="18">
      <c r="A27" s="30"/>
      <c r="B27" s="30"/>
      <c r="C27" s="30"/>
      <c r="D27" s="30"/>
      <c r="E27" s="32"/>
      <c r="F27" s="30"/>
      <c r="G27" s="30"/>
      <c r="H27" s="30"/>
      <c r="I27" s="30"/>
      <c r="K27" s="35"/>
      <c r="L27" s="35"/>
      <c r="M27" s="30"/>
      <c r="N27" s="30"/>
      <c r="O27" s="30"/>
    </row>
    <row r="28" spans="1:15" ht="18">
      <c r="A28" s="30"/>
      <c r="B28" s="30"/>
      <c r="C28" s="30"/>
      <c r="D28" s="30"/>
      <c r="E28" s="32"/>
      <c r="F28" s="30"/>
      <c r="G28" s="30"/>
      <c r="H28" s="30"/>
      <c r="I28" s="30"/>
      <c r="K28" s="35"/>
      <c r="L28" s="35"/>
      <c r="M28" s="30"/>
      <c r="N28" s="30"/>
      <c r="O28" s="30"/>
    </row>
    <row r="29" spans="1:15" ht="18">
      <c r="A29" s="30"/>
      <c r="B29" s="30"/>
      <c r="C29" s="30"/>
      <c r="D29" s="30"/>
      <c r="E29" s="32"/>
      <c r="F29" s="30"/>
      <c r="G29" s="30"/>
      <c r="H29" s="30"/>
      <c r="I29" s="30"/>
      <c r="K29" s="35"/>
      <c r="L29" s="35"/>
      <c r="M29" s="30"/>
      <c r="N29" s="30"/>
      <c r="O29" s="30"/>
    </row>
    <row r="30" spans="1:15" ht="18">
      <c r="A30" s="30"/>
      <c r="B30" s="30"/>
      <c r="C30" s="30"/>
      <c r="D30" s="30"/>
      <c r="E30" s="32"/>
      <c r="F30" s="30"/>
      <c r="G30" s="30"/>
      <c r="H30" s="30"/>
      <c r="I30" s="30"/>
      <c r="K30" s="35"/>
      <c r="L30" s="35"/>
      <c r="M30" s="30"/>
      <c r="N30" s="30"/>
      <c r="O30" s="30"/>
    </row>
    <row r="31" spans="1:15" ht="18">
      <c r="A31" s="30"/>
      <c r="B31" s="30"/>
      <c r="C31" s="30"/>
      <c r="D31" s="30"/>
      <c r="E31" s="32"/>
      <c r="F31" s="30"/>
      <c r="G31" s="30"/>
      <c r="H31" s="30"/>
      <c r="I31" s="30"/>
      <c r="K31" s="35"/>
      <c r="L31" s="35"/>
      <c r="M31" s="30"/>
      <c r="N31" s="30"/>
      <c r="O31" s="30"/>
    </row>
    <row r="32" spans="1:15" ht="18">
      <c r="A32" s="30"/>
      <c r="B32" s="30"/>
      <c r="C32" s="30"/>
      <c r="D32" s="30"/>
      <c r="E32" s="32"/>
      <c r="F32" s="30"/>
      <c r="G32" s="30"/>
      <c r="H32" s="30"/>
      <c r="I32" s="30"/>
      <c r="K32" s="35"/>
      <c r="L32" s="35"/>
      <c r="M32" s="30"/>
      <c r="N32" s="30"/>
      <c r="O32" s="30"/>
    </row>
    <row r="33" spans="1:15" ht="18">
      <c r="A33" s="30"/>
      <c r="B33" s="30"/>
      <c r="C33" s="30"/>
      <c r="D33" s="30"/>
      <c r="E33" s="32"/>
      <c r="F33" s="30"/>
      <c r="G33" s="30"/>
      <c r="H33" s="30"/>
      <c r="I33" s="30"/>
      <c r="K33" s="35"/>
      <c r="L33" s="35"/>
      <c r="M33" s="30"/>
      <c r="N33" s="30"/>
      <c r="O33" s="30"/>
    </row>
    <row r="34" spans="1:15" ht="18">
      <c r="A34" s="30"/>
      <c r="B34" s="30"/>
      <c r="C34" s="30"/>
      <c r="D34" s="30"/>
      <c r="E34" s="32"/>
      <c r="F34" s="30"/>
      <c r="G34" s="30"/>
      <c r="H34" s="30"/>
      <c r="I34" s="30"/>
      <c r="K34" s="35"/>
      <c r="L34" s="35"/>
      <c r="M34" s="30"/>
      <c r="N34" s="30"/>
      <c r="O34" s="30"/>
    </row>
    <row r="35" spans="1:15" ht="18">
      <c r="A35" s="30"/>
      <c r="B35" s="30"/>
      <c r="C35" s="30"/>
      <c r="D35" s="30"/>
      <c r="E35" s="32"/>
      <c r="F35" s="30"/>
      <c r="G35" s="30"/>
      <c r="H35" s="30"/>
      <c r="I35" s="30"/>
      <c r="K35" s="35"/>
      <c r="L35" s="35"/>
      <c r="M35" s="30"/>
      <c r="N35" s="30"/>
      <c r="O35" s="30"/>
    </row>
    <row r="36" spans="1:15" ht="18">
      <c r="A36" s="30"/>
      <c r="B36" s="30"/>
      <c r="C36" s="30"/>
      <c r="D36" s="30"/>
      <c r="E36" s="32"/>
      <c r="F36" s="30"/>
      <c r="G36" s="30"/>
      <c r="H36" s="30"/>
      <c r="I36" s="30"/>
      <c r="K36" s="35"/>
      <c r="L36" s="35"/>
      <c r="M36" s="30"/>
      <c r="N36" s="30"/>
      <c r="O36" s="30"/>
    </row>
    <row r="37" spans="1:15" ht="18">
      <c r="A37" s="30"/>
      <c r="B37" s="30"/>
      <c r="C37" s="30"/>
      <c r="D37" s="30"/>
      <c r="E37" s="32"/>
      <c r="F37" s="30"/>
      <c r="G37" s="30"/>
      <c r="H37" s="30"/>
      <c r="I37" s="30"/>
      <c r="K37" s="35"/>
      <c r="L37" s="35"/>
      <c r="M37" s="30"/>
      <c r="N37" s="30"/>
      <c r="O37" s="30"/>
    </row>
    <row r="38" spans="1:15" ht="18">
      <c r="A38" s="30"/>
      <c r="B38" s="30"/>
      <c r="C38" s="30"/>
      <c r="D38" s="30"/>
      <c r="E38" s="32"/>
      <c r="F38" s="30"/>
      <c r="G38" s="30"/>
      <c r="H38" s="30"/>
      <c r="I38" s="30"/>
      <c r="K38" s="35"/>
      <c r="L38" s="35"/>
      <c r="M38" s="30"/>
      <c r="N38" s="30"/>
      <c r="O38" s="30"/>
    </row>
    <row r="39" spans="1:15" ht="18">
      <c r="A39" s="30"/>
      <c r="B39" s="30"/>
      <c r="C39" s="30"/>
      <c r="D39" s="30"/>
      <c r="E39" s="32"/>
      <c r="F39" s="30"/>
      <c r="G39" s="30"/>
      <c r="H39" s="30"/>
      <c r="I39" s="30"/>
      <c r="K39" s="35"/>
      <c r="L39" s="35"/>
      <c r="M39" s="30"/>
      <c r="N39" s="30"/>
      <c r="O39" s="30"/>
    </row>
    <row r="40" spans="1:15" ht="18">
      <c r="A40" s="30"/>
      <c r="B40" s="30"/>
      <c r="C40" s="30"/>
      <c r="D40" s="30"/>
      <c r="E40" s="32"/>
      <c r="F40" s="30"/>
      <c r="G40" s="30"/>
      <c r="H40" s="30"/>
      <c r="I40" s="30"/>
      <c r="K40" s="35"/>
      <c r="L40" s="35"/>
      <c r="M40" s="30"/>
      <c r="N40" s="30"/>
      <c r="O40" s="30"/>
    </row>
    <row r="41" spans="1:15" ht="18">
      <c r="A41" s="30"/>
      <c r="B41" s="30"/>
      <c r="C41" s="30"/>
      <c r="D41" s="30"/>
      <c r="E41" s="32"/>
      <c r="F41" s="30"/>
      <c r="G41" s="30"/>
      <c r="H41" s="30"/>
      <c r="I41" s="30"/>
      <c r="K41" s="35"/>
      <c r="L41" s="35"/>
      <c r="M41" s="30"/>
      <c r="N41" s="30"/>
      <c r="O41" s="30"/>
    </row>
    <row r="42" spans="1:15" ht="18">
      <c r="A42" s="30"/>
      <c r="B42" s="30"/>
      <c r="C42" s="30"/>
      <c r="D42" s="30"/>
      <c r="E42" s="32"/>
      <c r="F42" s="30"/>
      <c r="G42" s="30"/>
      <c r="H42" s="30"/>
      <c r="I42" s="30"/>
      <c r="K42" s="35"/>
      <c r="L42" s="35"/>
      <c r="M42" s="30"/>
      <c r="N42" s="30"/>
      <c r="O42" s="30"/>
    </row>
    <row r="43" spans="1:15" ht="18">
      <c r="A43" s="30"/>
      <c r="B43" s="30"/>
      <c r="C43" s="30"/>
      <c r="D43" s="30"/>
      <c r="E43" s="32"/>
      <c r="F43" s="30"/>
      <c r="G43" s="30"/>
      <c r="H43" s="30"/>
      <c r="I43" s="30"/>
      <c r="K43" s="35"/>
      <c r="L43" s="35"/>
      <c r="M43" s="30"/>
      <c r="N43" s="30"/>
      <c r="O43" s="30"/>
    </row>
    <row r="44" spans="1:15" ht="18">
      <c r="A44" s="30"/>
      <c r="B44" s="30"/>
      <c r="C44" s="30"/>
      <c r="D44" s="30"/>
      <c r="E44" s="32"/>
      <c r="F44" s="30"/>
      <c r="G44" s="30"/>
      <c r="H44" s="30"/>
      <c r="I44" s="30"/>
      <c r="K44" s="35"/>
      <c r="L44" s="35"/>
      <c r="M44" s="30"/>
      <c r="N44" s="30"/>
      <c r="O44" s="30"/>
    </row>
    <row r="45" spans="1:15" ht="18">
      <c r="A45" s="30"/>
      <c r="B45" s="30"/>
      <c r="C45" s="30"/>
      <c r="D45" s="30"/>
      <c r="E45" s="32"/>
      <c r="F45" s="30"/>
      <c r="G45" s="30"/>
      <c r="H45" s="30"/>
      <c r="I45" s="30"/>
      <c r="K45" s="35"/>
      <c r="L45" s="35"/>
      <c r="M45" s="30"/>
      <c r="N45" s="30"/>
      <c r="O45" s="30"/>
    </row>
    <row r="46" spans="1:15" ht="18">
      <c r="A46" s="30"/>
      <c r="B46" s="30"/>
      <c r="C46" s="30"/>
      <c r="D46" s="30"/>
      <c r="E46" s="32"/>
      <c r="F46" s="30"/>
      <c r="G46" s="30"/>
      <c r="H46" s="30"/>
      <c r="I46" s="30"/>
      <c r="K46" s="35"/>
      <c r="L46" s="35"/>
      <c r="M46" s="30"/>
      <c r="N46" s="30"/>
      <c r="O46" s="30"/>
    </row>
    <row r="47" spans="1:15" ht="18">
      <c r="A47" s="30"/>
      <c r="B47" s="30"/>
      <c r="C47" s="30"/>
      <c r="D47" s="30"/>
      <c r="E47" s="32"/>
      <c r="F47" s="30"/>
      <c r="G47" s="30"/>
      <c r="H47" s="30"/>
      <c r="I47" s="30"/>
      <c r="K47" s="35"/>
      <c r="L47" s="35"/>
      <c r="M47" s="30"/>
      <c r="N47" s="30"/>
      <c r="O47" s="30"/>
    </row>
    <row r="48" spans="1:15" ht="18">
      <c r="A48" s="30"/>
      <c r="B48" s="30"/>
      <c r="C48" s="30"/>
      <c r="D48" s="30"/>
      <c r="E48" s="32"/>
      <c r="F48" s="30"/>
      <c r="G48" s="30"/>
      <c r="H48" s="30"/>
      <c r="I48" s="30"/>
      <c r="K48" s="35"/>
      <c r="L48" s="35"/>
      <c r="M48" s="30"/>
      <c r="N48" s="30"/>
      <c r="O48" s="30"/>
    </row>
    <row r="49" spans="1:15" ht="18">
      <c r="A49" s="30"/>
      <c r="B49" s="30"/>
      <c r="C49" s="30"/>
      <c r="D49" s="30"/>
      <c r="E49" s="32"/>
      <c r="F49" s="30"/>
      <c r="G49" s="30"/>
      <c r="H49" s="30"/>
      <c r="I49" s="30"/>
      <c r="K49" s="35"/>
      <c r="L49" s="35"/>
      <c r="M49" s="30"/>
      <c r="N49" s="30"/>
      <c r="O49" s="30"/>
    </row>
    <row r="50" spans="1:15" ht="18">
      <c r="A50" s="30"/>
      <c r="B50" s="30"/>
      <c r="C50" s="30"/>
      <c r="D50" s="30"/>
      <c r="E50" s="32"/>
      <c r="F50" s="30"/>
      <c r="G50" s="30"/>
      <c r="H50" s="30"/>
      <c r="I50" s="30"/>
      <c r="K50" s="35"/>
      <c r="L50" s="35"/>
      <c r="M50" s="30"/>
      <c r="N50" s="30"/>
      <c r="O50" s="30"/>
    </row>
    <row r="51" spans="1:15" ht="18">
      <c r="A51" s="30"/>
      <c r="B51" s="30"/>
      <c r="C51" s="30"/>
      <c r="D51" s="30"/>
      <c r="E51" s="32"/>
      <c r="F51" s="30"/>
      <c r="G51" s="30"/>
      <c r="H51" s="30"/>
      <c r="I51" s="30"/>
      <c r="K51" s="35"/>
      <c r="L51" s="35"/>
      <c r="M51" s="30"/>
      <c r="N51" s="30"/>
      <c r="O51" s="30"/>
    </row>
    <row r="52" spans="1:15" ht="18">
      <c r="A52" s="30"/>
      <c r="B52" s="30"/>
      <c r="C52" s="30"/>
      <c r="D52" s="30"/>
      <c r="E52" s="32"/>
      <c r="F52" s="30"/>
      <c r="G52" s="30"/>
      <c r="H52" s="30"/>
      <c r="I52" s="30"/>
      <c r="K52" s="35"/>
      <c r="L52" s="35"/>
      <c r="M52" s="30"/>
      <c r="N52" s="30"/>
      <c r="O52" s="30"/>
    </row>
    <row r="53" spans="1:15" ht="18">
      <c r="A53" s="30"/>
      <c r="B53" s="30"/>
      <c r="C53" s="30"/>
      <c r="D53" s="30"/>
      <c r="E53" s="32"/>
      <c r="F53" s="30"/>
      <c r="G53" s="30"/>
      <c r="H53" s="30"/>
      <c r="I53" s="30"/>
      <c r="K53" s="35"/>
      <c r="L53" s="35"/>
      <c r="M53" s="30"/>
      <c r="N53" s="30"/>
      <c r="O53" s="30"/>
    </row>
    <row r="54" spans="1:15" ht="18">
      <c r="A54" s="30"/>
      <c r="B54" s="30"/>
      <c r="C54" s="30"/>
      <c r="D54" s="30"/>
      <c r="E54" s="32"/>
      <c r="F54" s="30"/>
      <c r="G54" s="30"/>
      <c r="H54" s="30"/>
      <c r="I54" s="30"/>
      <c r="K54" s="35"/>
      <c r="L54" s="35"/>
      <c r="M54" s="30"/>
      <c r="N54" s="30"/>
      <c r="O54" s="30"/>
    </row>
    <row r="55" spans="1:15" ht="18">
      <c r="A55" s="30"/>
      <c r="B55" s="30"/>
      <c r="C55" s="30"/>
      <c r="D55" s="30"/>
      <c r="E55" s="32"/>
      <c r="F55" s="30"/>
      <c r="G55" s="30"/>
      <c r="H55" s="30"/>
      <c r="I55" s="30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30"/>
      <c r="I56" s="30"/>
      <c r="K56" s="35"/>
      <c r="L56" s="35"/>
      <c r="M56" s="30"/>
      <c r="N56" s="30"/>
      <c r="O56" s="30"/>
    </row>
    <row r="57" spans="1:15" ht="17.5">
      <c r="A57" s="30"/>
      <c r="B57" s="30"/>
      <c r="G57" s="30"/>
      <c r="H57" s="30"/>
      <c r="I57" s="30"/>
      <c r="K57" s="35"/>
      <c r="L57" s="35"/>
      <c r="M57" s="30"/>
      <c r="N57" s="30"/>
      <c r="O57" s="30"/>
    </row>
    <row r="58" spans="1:15" ht="17.5">
      <c r="A58" s="30"/>
      <c r="B58" s="30"/>
      <c r="G58" s="30"/>
      <c r="H58" s="30"/>
      <c r="I58" s="30"/>
      <c r="K58" s="35"/>
      <c r="L58" s="35"/>
      <c r="M58" s="30"/>
      <c r="N58" s="30"/>
      <c r="O58" s="30"/>
    </row>
    <row r="59" spans="1:15" ht="17.5">
      <c r="A59" s="30"/>
      <c r="G59" s="30"/>
      <c r="H59" s="30"/>
      <c r="I59" s="30"/>
      <c r="K59" s="35"/>
      <c r="L59" s="35"/>
      <c r="M59" s="30"/>
      <c r="N59" s="30"/>
      <c r="O59" s="30"/>
    </row>
    <row r="60" spans="1:15" ht="17.5">
      <c r="A60" s="30"/>
      <c r="G60" s="30"/>
      <c r="H60" s="30"/>
      <c r="I60" s="30"/>
      <c r="K60" s="35"/>
      <c r="L60" s="35"/>
      <c r="M60" s="30"/>
      <c r="N60" s="30"/>
      <c r="O60" s="30"/>
    </row>
    <row r="61" spans="1:15" ht="17.5">
      <c r="A61" s="30"/>
      <c r="G61" s="30"/>
      <c r="H61" s="30"/>
      <c r="I61" s="30"/>
      <c r="K61" s="35"/>
      <c r="L61" s="35"/>
      <c r="M61" s="30"/>
      <c r="N61" s="30"/>
      <c r="O61" s="30"/>
    </row>
    <row r="62" spans="1:15" ht="17.5">
      <c r="A62" s="30"/>
      <c r="G62" s="30"/>
      <c r="H62" s="30"/>
    </row>
    <row r="63" spans="1:15" ht="17.5">
      <c r="G63" s="30"/>
      <c r="H63" s="30"/>
    </row>
    <row r="64" spans="1:15" ht="17.5">
      <c r="G64" s="30"/>
      <c r="H64" s="30"/>
    </row>
    <row r="65" spans="7:8" ht="17.5">
      <c r="G65" s="30"/>
      <c r="H65" s="30"/>
    </row>
  </sheetData>
  <phoneticPr fontId="24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2.5"/>
  <sheetData>
    <row r="17" spans="4:6">
      <c r="E17" t="s">
        <v>167</v>
      </c>
    </row>
    <row r="23" spans="4:6" ht="120.65" customHeight="1">
      <c r="D23" t="s">
        <v>192</v>
      </c>
      <c r="E23" t="s">
        <v>193</v>
      </c>
      <c r="F23" s="191" t="s">
        <v>194</v>
      </c>
    </row>
    <row r="25" spans="4:6" ht="79.5" customHeight="1">
      <c r="D25" t="s">
        <v>186</v>
      </c>
      <c r="E25" t="s">
        <v>187</v>
      </c>
      <c r="F25" s="191" t="s">
        <v>188</v>
      </c>
    </row>
    <row r="26" spans="4:6" ht="98.5" customHeight="1">
      <c r="D26" t="s">
        <v>189</v>
      </c>
      <c r="E26" t="s">
        <v>190</v>
      </c>
      <c r="F26" s="191" t="s">
        <v>191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Nov. 13 Mon</vt:lpstr>
      <vt:lpstr>Nov. 14 Tue</vt:lpstr>
      <vt:lpstr>Nov. 15 Wed</vt:lpstr>
      <vt:lpstr>Nov.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2023-11-06T14:44:37Z</dcterms:modified>
  <cp:category/>
  <cp:contentStatus/>
</cp:coreProperties>
</file>