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0DD2F156-A96E-4E18-B420-598BF674A3CD}" xr6:coauthVersionLast="47" xr6:coauthVersionMax="47" xr10:uidLastSave="{00000000-0000-0000-0000-000000000000}"/>
  <bookViews>
    <workbookView xWindow="-108" yWindow="-108" windowWidth="23256" windowHeight="12576"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<sst xmlns="http://schemas.openxmlformats.org/spreadsheetml/2006/main" count="2490" uniqueCount="743">
  <si>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</si>
  <si>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</si>
  <si>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</si>
  <si>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</si>
  <si>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</si>
  <si>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</si>
  <si>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</si>
  <si>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</si>
  <si>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</si>
  <si>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</si>
  <si>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</si>
  <si>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</si>
  <si>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</si>
  <si>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</si>
  <si>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</si>
  <si>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</si>
  <si>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</si>
  <si>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</si>
  <si>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</si>
  <si>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</si>
  <si>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</si>
  <si>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</si>
  <si>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</si>
  <si>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</si>
  <si>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</si>
  <si>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</si>
  <si>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</si>
  <si>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</si>
  <si>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</si>
  <si>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</si>
  <si>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</si>
  <si>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</si>
  <si>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</si>
  <si>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</si>
  <si>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</si>
  <si>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</si>
  <si>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</si>
  <si>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</si>
  <si>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</si>
  <si>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</si>
  <si>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</si>
  <si>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</si>
  <si>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</si>
  <si>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</si>
  <si>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</si>
  <si>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</si>
  <si>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</si>
  <si>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</si>
  <si>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</si>
  <si>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</si>
  <si>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</si>
  <si>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</si>
  <si>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</si>
  <si>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</si>
  <si>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</si>
  <si>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</si>
  <si>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</si>
  <si>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</si>
  <si>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</si>
  <si>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</si>
  <si>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</si>
  <si>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</si>
  <si>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</si>
  <si>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</si>
  <si>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</si>
  <si>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</si>
  <si>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</si>
  <si>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</si>
  <si>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</si>
  <si>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</si>
  <si>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</si>
  <si>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</si>
  <si>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</si>
  <si>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</si>
  <si>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</si>
  <si>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</si>
  <si>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</si>
  <si>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</si>
  <si>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</si>
  <si>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</si>
  <si>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</si>
  <si>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</si>
  <si>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</si>
  <si>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</si>
  <si>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</si>
  <si>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</si>
  <si>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</si>
  <si>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</si>
  <si>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</si>
  <si>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</si>
  <si>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</si>
  <si>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</si>
  <si>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</si>
  <si>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</si>
  <si>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</si>
  <si>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</si>
  <si>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</si>
  <si>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</si>
  <si>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</si>
  <si>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</si>
  <si>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</si>
  <si>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</si>
  <si>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</si>
  <si>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</si>
  <si>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</si>
  <si>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</si>
  <si>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</si>
  <si>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</si>
  <si>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</si>
  <si>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</si>
  <si>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</si>
  <si>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</si>
  <si>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</si>
  <si>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</si>
  <si>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</si>
  <si>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</si>
  <si>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</si>
  <si>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</si>
  <si>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</si>
  <si>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</si>
  <si>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</si>
  <si>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</si>
  <si>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</si>
  <si>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</si>
  <si>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</si>
  <si>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</si>
  <si>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</si>
  <si>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</si>
  <si>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</si>
  <si>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</si>
  <si>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</si>
  <si>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</si>
  <si>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</si>
  <si>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</si>
  <si>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</si>
  <si>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</si>
  <si>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</si>
  <si>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</si>
  <si>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</si>
  <si>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</si>
  <si>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</si>
  <si>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</si>
  <si>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</si>
  <si>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</si>
  <si>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</si>
  <si>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</si>
  <si>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</si>
  <si>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</si>
  <si>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</si>
  <si>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</si>
  <si>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</si>
  <si>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</si>
  <si>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</si>
  <si>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</si>
  <si>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</si>
  <si>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</si>
  <si>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</si>
  <si>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</si>
  <si>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</si>
  <si>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</si>
  <si>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</si>
  <si>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</si>
  <si>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</si>
  <si>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</si>
  <si>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</si>
  <si>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</si>
  <si>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</si>
  <si>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</si>
  <si>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</si>
  <si>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</si>
  <si>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</si>
  <si>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</si>
  <si>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</si>
  <si>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</si>
  <si>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</si>
  <si>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</si>
  <si>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</si>
  <si>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</si>
  <si>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</si>
  <si>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</si>
  <si>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</si>
  <si>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</si>
  <si>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</si>
  <si>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</si>
  <si>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</si>
  <si>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</si>
  <si>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</si>
  <si>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</si>
  <si>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</si>
  <si>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</si>
  <si>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</si>
  <si>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</si>
  <si>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</si>
  <si>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</si>
  <si>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</si>
  <si>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</si>
  <si>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</si>
  <si>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</si>
  <si>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</si>
  <si>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</si>
  <si>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</si>
  <si>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</si>
  <si>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</si>
  <si>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</si>
  <si>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</si>
  <si>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</si>
  <si>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</si>
  <si>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</si>
  <si>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</si>
  <si>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</si>
  <si>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</si>
  <si>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</si>
  <si>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</si>
  <si>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</si>
  <si>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</si>
  <si>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</si>
  <si>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</si>
  <si>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</si>
  <si>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</si>
  <si>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</si>
  <si>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</si>
  <si>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</si>
  <si>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</si>
  <si>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</si>
  <si>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</si>
  <si>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</si>
  <si>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</si>
  <si>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</si>
  <si>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</si>
  <si>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</si>
  <si>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</si>
  <si>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</si>
  <si>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</si>
  <si>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</si>
  <si>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</si>
  <si>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</si>
  <si>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</si>
  <si>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</si>
  <si>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</si>
  <si>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</si>
  <si>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</si>
  <si>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</si>
  <si>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</si>
  <si>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</si>
  <si>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</si>
  <si>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</si>
  <si>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</si>
  <si>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</si>
  <si>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</si>
  <si>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</si>
  <si>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</si>
  <si>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</si>
  <si>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</si>
  <si>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</si>
  <si>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</si>
  <si>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</si>
  <si>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</si>
  <si>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</si>
  <si>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</si>
  <si>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</si>
  <si>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</si>
  <si>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</si>
  <si>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</si>
  <si>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</si>
  <si>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</si>
  <si>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</si>
  <si>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</si>
  <si>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</si>
  <si>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</si>
  <si>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</si>
  <si>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</si>
  <si>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</si>
  <si>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</si>
  <si>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</si>
  <si>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</si>
  <si>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</si>
  <si>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</si>
  <si>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</si>
  <si>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</si>
  <si>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</si>
  <si>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</si>
  <si>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</si>
  <si>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</si>
  <si>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</si>
  <si>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</si>
  <si>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</si>
  <si>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</si>
  <si>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</si>
  <si>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</si>
  <si>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</si>
  <si>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</si>
  <si>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</si>
  <si>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</si>
  <si>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</si>
  <si>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</si>
  <si>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</si>
  <si>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</si>
  <si>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</si>
  <si>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</si>
  <si>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</si>
  <si>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</si>
  <si>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</si>
  <si>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</si>
  <si>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</si>
  <si>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</si>
  <si>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</si>
  <si>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</si>
  <si>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</si>
  <si>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</si>
  <si>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</si>
  <si>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</si>
  <si>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</si>
  <si>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</si>
  <si>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</si>
  <si>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</si>
  <si>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</si>
  <si>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</si>
  <si>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</si>
  <si>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</si>
  <si>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</si>
  <si>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</si>
  <si>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</si>
  <si>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</si>
  <si>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</si>
  <si>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</si>
  <si>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</si>
  <si>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</si>
  <si>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</si>
  <si>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</si>
  <si>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</si>
  <si>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</si>
  <si>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</si>
  <si>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</si>
  <si>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</si>
  <si>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</si>
  <si>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</si>
  <si>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</si>
  <si>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</si>
  <si>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</si>
  <si>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</si>
  <si>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</si>
  <si>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</si>
  <si>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</si>
  <si>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</si>
  <si>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</si>
  <si>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</si>
  <si>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</si>
  <si>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</si>
  <si>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</si>
  <si>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</si>
  <si>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</si>
  <si>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</si>
  <si>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</si>
  <si>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</si>
  <si>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</si>
  <si>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</si>
  <si>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</si>
  <si>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</si>
  <si>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</si>
  <si>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</si>
  <si>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</si>
  <si>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</si>
  <si>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</si>
  <si>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</si>
  <si>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</si>
  <si>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</si>
  <si>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</si>
  <si>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</si>
  <si>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</si>
  <si>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</si>
  <si>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</si>
  <si>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</si>
  <si>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</si>
  <si>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</si>
  <si>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</si>
  <si>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</si>
  <si>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</si>
  <si>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</si>
  <si>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</si>
  <si>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</si>
  <si>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</si>
  <si>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</si>
  <si>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</si>
  <si>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</si>
  <si>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</si>
  <si>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</si>
  <si>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</si>
  <si>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</si>
  <si>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</si>
  <si>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</si>
  <si>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</si>
  <si>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</si>
  <si>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</si>
  <si>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</si>
  <si>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</si>
  <si>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</si>
  <si>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</si>
  <si>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</si>
  <si>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</si>
  <si>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</si>
  <si>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</si>
  <si>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</si>
  <si>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</si>
  <si>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</si>
  <si>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</si>
  <si>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</si>
  <si>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</si>
  <si>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</si>
  <si>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</si>
  <si>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</si>
  <si>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</si>
  <si>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</si>
  <si>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</si>
  <si>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</si>
  <si>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</si>
  <si>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</si>
  <si>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</si>
  <si>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</si>
  <si>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</si>
  <si>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</si>
  <si>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</si>
  <si>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</si>
  <si>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</si>
  <si>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</si>
  <si>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</si>
  <si>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</si>
  <si>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</si>
  <si>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</si>
  <si>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</si>
  <si>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</si>
  <si>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</si>
  <si>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</si>
  <si>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</si>
  <si>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</si>
  <si>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</si>
  <si>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</si>
  <si>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</si>
  <si>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</si>
  <si>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</si>
  <si>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</si>
  <si>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</si>
  <si>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</si>
  <si>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</si>
  <si>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</si>
  <si>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</si>
  <si>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</si>
  <si>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</si>
  <si>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</si>
  <si>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</si>
  <si>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</si>
  <si>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</si>
  <si>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</si>
  <si>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</si>
  <si>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</si>
  <si>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</si>
  <si>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</si>
  <si>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</si>
  <si>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</si>
  <si>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</si>
  <si>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</si>
  <si>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</si>
  <si>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</si>
  <si>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</si>
  <si>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</si>
  <si>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</si>
  <si>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</si>
  <si>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</si>
  <si>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</si>
  <si>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</si>
  <si>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</si>
  <si>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</si>
  <si>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</si>
  <si>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</si>
  <si>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</si>
  <si>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</si>
  <si>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</si>
  <si>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</si>
  <si>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</si>
  <si>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</si>
  <si>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</si>
  <si>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</si>
  <si>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</si>
  <si>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</si>
  <si>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</si>
  <si>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</si>
  <si>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</si>
  <si>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</si>
  <si>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</si>
  <si>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</si>
  <si>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</si>
  <si>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</si>
  <si>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</si>
  <si>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</si>
  <si>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</si>
  <si>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</si>
  <si>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</si>
  <si>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</si>
  <si>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</si>
  <si>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</si>
  <si>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</si>
  <si>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</si>
  <si>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</si>
  <si>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</si>
  <si>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</si>
  <si>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</si>
  <si>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</si>
  <si>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</si>
  <si>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</si>
  <si>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</si>
  <si>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</si>
  <si>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</si>
  <si>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</si>
  <si>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</si>
  <si>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</si>
  <si>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</si>
  <si>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</si>
  <si>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</si>
  <si>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</si>
  <si>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</si>
  <si>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</si>
  <si>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</si>
  <si>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</si>
  <si>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</si>
  <si>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</si>
  <si>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</si>
  <si>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</si>
  <si>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</si>
  <si>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</si>
  <si>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</si>
  <si>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</si>
  <si>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</si>
  <si>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</si>
  <si>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</si>
  <si>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</si>
  <si>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</si>
  <si>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</si>
  <si>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</si>
  <si>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</si>
  <si>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</si>
  <si>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</si>
  <si>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</si>
  <si>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</si>
  <si>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</si>
  <si>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</si>
  <si>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</si>
  <si>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</si>
  <si>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</si>
  <si>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</si>
  <si>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</si>
  <si>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</si>
  <si>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</si>
  <si>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</si>
  <si>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</si>
  <si>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</si>
  <si>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</si>
  <si>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</si>
  <si>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</si>
  <si>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</si>
  <si>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</si>
  <si>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</si>
  <si>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</si>
  <si>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</si>
  <si>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</si>
  <si>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</si>
  <si>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</si>
  <si>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</si>
  <si>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</si>
  <si>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</si>
  <si>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</si>
  <si>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</si>
  <si>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</si>
  <si>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</si>
  <si>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</si>
  <si>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</si>
  <si>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</si>
  <si>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</si>
  <si>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</si>
  <si>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</si>
  <si>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</si>
  <si>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</si>
  <si>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</si>
  <si>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</si>
  <si>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</si>
  <si>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</si>
  <si>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</si>
  <si>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</si>
  <si>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</si>
  <si>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</si>
  <si>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</si>
  <si>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</si>
  <si>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</si>
  <si>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</si>
  <si>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</si>
  <si>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</si>
  <si>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</si>
  <si>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</si>
  <si>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</si>
  <si>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</si>
  <si>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</si>
  <si>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</si>
  <si>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</si>
  <si>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</si>
  <si>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</si>
  <si>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</si>
  <si>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</si>
  <si>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</si>
  <si>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</si>
  <si>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</si>
  <si>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</si>
  <si>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</si>
  <si>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</si>
  <si>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</si>
  <si>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</si>
  <si>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</si>
  <si>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</si>
  <si>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</si>
  <si>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</si>
  <si>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</si>
  <si>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</si>
  <si>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</si>
  <si>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</si>
  <si>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</si>
  <si>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</si>
  <si>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</si>
  <si>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</si>
  <si>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</si>
  <si>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</si>
  <si>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</si>
  <si>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</si>
  <si>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</si>
  <si>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</si>
  <si>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</si>
  <si>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</si>
  <si>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</si>
  <si>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</si>
  <si>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</si>
  <si>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</si>
  <si>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</si>
  <si>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</si>
  <si>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</si>
  <si>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</si>
  <si>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</si>
  <si>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</si>
  <si>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</si>
  <si>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</si>
  <si>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</si>
  <si>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</si>
  <si>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</si>
  <si>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</si>
  <si>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</si>
  <si>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</si>
  <si>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</si>
  <si>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</si>
  <si>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</si>
  <si>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</si>
  <si>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</si>
  <si>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</si>
  <si>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</si>
  <si>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</si>
  <si>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</si>
  <si>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</si>
  <si>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</si>
  <si>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</si>
  <si>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</si>
  <si>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</si>
  <si>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</si>
  <si>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</si>
  <si>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</si>
  <si>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</si>
  <si>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</si>
  <si>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</si>
  <si>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</si>
  <si>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</si>
  <si>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</si>
  <si>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</si>
  <si>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</si>
  <si>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</si>
  <si>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</si>
  <si>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</si>
  <si>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</si>
  <si>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</si>
  <si>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</si>
  <si>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</si>
  <si>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</si>
  <si>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</si>
  <si>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</si>
  <si>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</si>
  <si>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</si>
  <si>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</si>
  <si>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</si>
  <si>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</si>
  <si>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</si>
  <si>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</si>
  <si>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</si>
  <si>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</si>
  <si>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</si>
  <si>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</si>
  <si>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</si>
  <si>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</si>
  <si>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</si>
  <si>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</si>
  <si>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</si>
  <si>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</si>
  <si>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</si>
  <si>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</si>
  <si>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</si>
  <si>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</si>
  <si>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</si>
  <si>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</si>
  <si>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</si>
  <si>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</si>
  <si>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</si>
  <si>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</si>
  <si>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</si>
  <si>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</si>
  <si>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</si>
  <si>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</si>
  <si>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</si>
  <si>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Editor prefers current clause organisation.</t>
  </si>
  <si>
    <t>Update figures to make text larger</t>
  </si>
  <si>
    <t>Change note to say: "It is possible for an individual implementation to support more than one set of functionalities and, for example, to support the functionality of HRP-LLDDEV and HRP-SDEV and HRP-ARDEV in a single device."</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</si>
  <si>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</si>
  <si>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</si>
  <si>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</si>
  <si>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</si>
  <si>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</si>
  <si>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</si>
  <si>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</si>
  <si>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</si>
  <si>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</si>
  <si>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Total #  Comments</t>
  </si>
  <si>
    <t>Document 15-23-0547-01-04ab-proposed-resolution-for-52-54-228.docx</t>
  </si>
  <si>
    <t>Document 15-23-0548-01-04ab-resolution-proposals-for-draft0-b-comments-11-16-19-20-23-24-26-156.docx</t>
  </si>
  <si>
    <t>Add NBA to acronym list.</t>
  </si>
  <si>
    <t>In the resolution doc it says Reject, so there is actually nothing for the editor to do.</t>
  </si>
  <si>
    <t>Resolution actally says to do nothing, so it was pretty easy</t>
  </si>
  <si>
    <t xml:space="preserve">It seemed logical to me to put UWB MMS packet format in clause 16.2 where preambles and STS etc are defined, and to put LDPC into clause 16.3 where FEC, Reed-Solomon etc are defined. So I propose to leave as is. </t>
  </si>
  <si>
    <t>The discussion in this resolution is incorrect and the proposed text still modifies legacy behaviour. I believe the draft B changes to the first two lines of this paragraph are unnecessary and should be backed out, i.e., the detail should be: "With respect to the first two lines of this paragraph delete the underlined text and revert the strikeout font to normal". My understanding previously was that since this comment relates ACK CID#10, that we would similarly defer work on it to the November session</t>
  </si>
  <si>
    <t>Billy, Pooria</t>
  </si>
  <si>
    <t>Document 15-23-0554-00-04ab-resolution-proposals-for-draft0-b-comments-12-and-27.docx</t>
  </si>
  <si>
    <t>Document 15-23-0547-02-04ab-proposed-resolution-for-52-54-228.docx</t>
  </si>
  <si>
    <t>Commentor did not provide clear enough suggested change</t>
  </si>
  <si>
    <t>Change the 2nd sentence of 10.29.1 of the baseline to "An RCM is a data frame conveying the Advanced Ranging Control IE (ARC IE) described in 10.29.9.1, and/or the Application Control IE (AC IE) with RCP field set to 1 described in 10.36.7.1"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</si>
</sst>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8">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0" fillId="0" borderId="0" xfId="0" applyAlignment="1">
      <alignment wrapText="1"/>
    </xf>
    <xf numFmtId="0" fontId="5" fillId="0" borderId="0" xfId="0" applyFont="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26670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148</xdr:row>
      <xdr:rowOff>177165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177</xdr:row>
      <xdr:rowOff>1013276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Q2" activePane="bottomRight" state="frozen"/>
      <selection pane="topRight" activeCell="F1" sqref="F1"/>
      <selection pane="bottomLeft" activeCell="A2" sqref="A2"/>
      <selection pane="bottomRight" activeCell="C1" sqref="C1"/>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2"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607</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608</v>
      </c>
    </row>
    <row r="4" spans="1:22" ht="66" x14ac:dyDescent="0.3">
      <c r="C4" s="46" t="s">
        <v>297</v>
      </c>
      <c r="D4" s="47"/>
      <c r="E4" s="47">
        <v>124</v>
      </c>
      <c r="F4" s="47"/>
      <c r="G4" s="46" t="s">
        <v>162</v>
      </c>
      <c r="H4" s="46" t="s">
        <v>5</v>
      </c>
      <c r="I4" s="46">
        <v>13</v>
      </c>
      <c r="J4" s="48" t="s">
        <v>133</v>
      </c>
      <c r="K4" s="46" t="s">
        <v>300</v>
      </c>
      <c r="L4" s="39" t="s">
        <v>301</v>
      </c>
      <c r="M4" s="49"/>
      <c r="N4" s="39" t="s">
        <v>302</v>
      </c>
      <c r="O4" s="46" t="s">
        <v>6</v>
      </c>
      <c r="P4" s="46" t="s">
        <v>560</v>
      </c>
      <c r="Q4" s="39" t="s">
        <v>733</v>
      </c>
      <c r="T4" s="46" t="s">
        <v>607</v>
      </c>
      <c r="U4" s="39" t="s">
        <v>726</v>
      </c>
    </row>
    <row r="5" spans="1:22" ht="26.4" x14ac:dyDescent="0.3">
      <c r="C5" s="46" t="s">
        <v>362</v>
      </c>
      <c r="E5" s="46">
        <v>145</v>
      </c>
      <c r="G5" s="46" t="s">
        <v>363</v>
      </c>
      <c r="H5" s="46" t="s">
        <v>5</v>
      </c>
      <c r="I5" s="46">
        <v>16</v>
      </c>
      <c r="J5" s="46" t="s">
        <v>365</v>
      </c>
      <c r="K5" s="46">
        <v>9</v>
      </c>
      <c r="N5" s="39" t="s">
        <v>558</v>
      </c>
      <c r="P5" s="46" t="s">
        <v>555</v>
      </c>
      <c r="R5" s="46"/>
      <c r="T5" s="39" t="s">
        <v>607</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612</v>
      </c>
      <c r="U6" s="39" t="s">
        <v>724</v>
      </c>
      <c r="V6" s="46" t="s">
        <v>643</v>
      </c>
    </row>
    <row r="7" spans="1:22" ht="224.4" x14ac:dyDescent="0.3">
      <c r="C7" s="46" t="s">
        <v>362</v>
      </c>
      <c r="E7" s="46">
        <v>146</v>
      </c>
      <c r="G7" s="46" t="s">
        <v>363</v>
      </c>
      <c r="H7" s="46" t="s">
        <v>21</v>
      </c>
      <c r="I7" s="46">
        <v>17</v>
      </c>
      <c r="J7" s="46" t="s">
        <v>33</v>
      </c>
      <c r="K7" s="46">
        <v>17</v>
      </c>
      <c r="L7" s="39" t="s">
        <v>383</v>
      </c>
      <c r="N7" s="39" t="s">
        <v>583</v>
      </c>
      <c r="R7" s="46"/>
      <c r="T7" s="46" t="s">
        <v>612</v>
      </c>
      <c r="V7" s="46" t="s">
        <v>579</v>
      </c>
    </row>
    <row r="8" spans="1:22" ht="26.4" x14ac:dyDescent="0.3">
      <c r="C8" s="46" t="s">
        <v>362</v>
      </c>
      <c r="E8" s="46">
        <v>147</v>
      </c>
      <c r="G8" s="46" t="s">
        <v>363</v>
      </c>
      <c r="H8" s="46" t="s">
        <v>21</v>
      </c>
      <c r="I8" s="46">
        <v>19</v>
      </c>
      <c r="J8" s="46" t="s">
        <v>366</v>
      </c>
      <c r="K8" s="46">
        <v>7</v>
      </c>
      <c r="L8" s="39" t="s">
        <v>384</v>
      </c>
      <c r="N8" s="39" t="s">
        <v>584</v>
      </c>
      <c r="R8" s="46"/>
      <c r="T8" s="46" t="s">
        <v>612</v>
      </c>
      <c r="V8" s="46" t="s">
        <v>579</v>
      </c>
    </row>
    <row r="9" spans="1:22" ht="39.6" x14ac:dyDescent="0.3">
      <c r="C9" s="46" t="s">
        <v>362</v>
      </c>
      <c r="E9" s="46">
        <v>148</v>
      </c>
      <c r="G9" s="46" t="s">
        <v>363</v>
      </c>
      <c r="H9" s="46" t="s">
        <v>21</v>
      </c>
      <c r="I9" s="46">
        <v>19</v>
      </c>
      <c r="J9" s="46" t="s">
        <v>366</v>
      </c>
      <c r="K9" s="46">
        <v>7</v>
      </c>
      <c r="L9" s="39" t="s">
        <v>385</v>
      </c>
      <c r="N9" s="39" t="s">
        <v>585</v>
      </c>
      <c r="R9" s="46"/>
      <c r="T9" s="46" t="s">
        <v>612</v>
      </c>
      <c r="V9" s="46" t="s">
        <v>579</v>
      </c>
    </row>
    <row r="10" spans="1:22" ht="72" x14ac:dyDescent="0.3">
      <c r="C10" s="47" t="s">
        <v>16</v>
      </c>
      <c r="D10" s="47"/>
      <c r="E10" s="47">
        <v>41</v>
      </c>
      <c r="F10" s="47"/>
      <c r="G10" s="47" t="s">
        <v>17</v>
      </c>
      <c r="H10" s="47" t="s">
        <v>21</v>
      </c>
      <c r="I10" s="47">
        <v>20</v>
      </c>
      <c r="J10" s="50" t="s">
        <v>103</v>
      </c>
      <c r="K10" s="47">
        <v>2</v>
      </c>
      <c r="L10" s="49" t="s">
        <v>104</v>
      </c>
      <c r="M10" s="49"/>
      <c r="N10" s="49" t="s">
        <v>23</v>
      </c>
      <c r="O10" s="47" t="s">
        <v>6</v>
      </c>
      <c r="P10" s="46" t="s">
        <v>560</v>
      </c>
      <c r="Q10" s="67" t="s">
        <v>742</v>
      </c>
      <c r="R10" s="46"/>
      <c r="T10" s="46" t="s">
        <v>607</v>
      </c>
      <c r="U10" s="67"/>
      <c r="V10" s="47"/>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560</v>
      </c>
      <c r="Q11" s="39" t="s">
        <v>561</v>
      </c>
      <c r="R11" s="46"/>
      <c r="T11" s="46" t="s">
        <v>607</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607</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607</v>
      </c>
    </row>
    <row r="14" spans="1:22" ht="211.2" x14ac:dyDescent="0.3">
      <c r="C14" s="47" t="s">
        <v>16</v>
      </c>
      <c r="D14" s="47"/>
      <c r="E14" s="47">
        <v>5</v>
      </c>
      <c r="F14" s="47"/>
      <c r="G14" s="47" t="s">
        <v>17</v>
      </c>
      <c r="H14" s="47" t="s">
        <v>21</v>
      </c>
      <c r="I14" s="47">
        <v>21</v>
      </c>
      <c r="J14" s="50" t="s">
        <v>22</v>
      </c>
      <c r="K14" s="47">
        <v>8</v>
      </c>
      <c r="L14" s="49" t="s">
        <v>597</v>
      </c>
      <c r="M14" s="49"/>
      <c r="N14" s="49" t="s">
        <v>23</v>
      </c>
      <c r="O14" s="47" t="s">
        <v>6</v>
      </c>
      <c r="P14" s="46" t="s">
        <v>556</v>
      </c>
      <c r="Q14" s="39" t="s">
        <v>562</v>
      </c>
      <c r="R14" s="46"/>
      <c r="T14" s="46" t="s">
        <v>608</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624</v>
      </c>
      <c r="R15" s="46"/>
      <c r="T15" s="46" t="s">
        <v>608</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625</v>
      </c>
      <c r="R16" s="46"/>
      <c r="T16" s="46" t="s">
        <v>608</v>
      </c>
    </row>
    <row r="17" spans="3:20" ht="26.4" x14ac:dyDescent="0.3">
      <c r="C17" s="46" t="s">
        <v>362</v>
      </c>
      <c r="E17" s="46">
        <v>149</v>
      </c>
      <c r="G17" s="46" t="s">
        <v>363</v>
      </c>
      <c r="H17" s="46" t="s">
        <v>364</v>
      </c>
      <c r="I17" s="46">
        <v>21</v>
      </c>
      <c r="J17" s="46" t="s">
        <v>22</v>
      </c>
      <c r="K17" s="46">
        <v>16</v>
      </c>
      <c r="L17" s="39" t="s">
        <v>386</v>
      </c>
      <c r="N17" s="39" t="s">
        <v>442</v>
      </c>
      <c r="P17" s="46" t="s">
        <v>560</v>
      </c>
      <c r="Q17" s="39" t="s">
        <v>563</v>
      </c>
      <c r="R17" s="46"/>
      <c r="T17" s="46" t="s">
        <v>607</v>
      </c>
    </row>
    <row r="18" spans="3:20"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626</v>
      </c>
      <c r="R18" s="46"/>
      <c r="T18" s="46" t="s">
        <v>608</v>
      </c>
    </row>
    <row r="19" spans="3:20"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607</v>
      </c>
    </row>
    <row r="20" spans="3:20" ht="39.6" x14ac:dyDescent="0.3">
      <c r="C20" s="47" t="s">
        <v>152</v>
      </c>
      <c r="D20" s="47"/>
      <c r="E20" s="47">
        <v>58</v>
      </c>
      <c r="F20" s="47"/>
      <c r="G20" s="47" t="s">
        <v>1</v>
      </c>
      <c r="H20" s="47" t="s">
        <v>5</v>
      </c>
      <c r="I20" s="47">
        <v>33</v>
      </c>
      <c r="J20" s="50" t="s">
        <v>22</v>
      </c>
      <c r="K20" s="47">
        <v>20</v>
      </c>
      <c r="L20" s="49" t="s">
        <v>135</v>
      </c>
      <c r="M20" s="49"/>
      <c r="N20" s="49" t="s">
        <v>136</v>
      </c>
      <c r="O20" s="47" t="s">
        <v>6</v>
      </c>
      <c r="P20" s="46" t="s">
        <v>560</v>
      </c>
      <c r="Q20" s="51" t="s">
        <v>714</v>
      </c>
      <c r="R20" s="46"/>
      <c r="T20" s="46" t="s">
        <v>607</v>
      </c>
    </row>
    <row r="21" spans="3:20"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607</v>
      </c>
    </row>
    <row r="22" spans="3:20" ht="39.6" x14ac:dyDescent="0.3">
      <c r="C22" s="46" t="s">
        <v>191</v>
      </c>
      <c r="D22" s="47"/>
      <c r="E22" s="47">
        <v>78</v>
      </c>
      <c r="F22" s="47"/>
      <c r="G22" s="46" t="s">
        <v>192</v>
      </c>
      <c r="H22" s="39" t="s">
        <v>21</v>
      </c>
      <c r="I22" s="39">
        <v>21</v>
      </c>
      <c r="J22" s="48" t="s">
        <v>197</v>
      </c>
      <c r="K22" s="39">
        <v>22</v>
      </c>
      <c r="L22" s="39" t="s">
        <v>198</v>
      </c>
      <c r="M22" s="49"/>
      <c r="N22" s="39" t="s">
        <v>199</v>
      </c>
      <c r="O22" s="39" t="s">
        <v>6</v>
      </c>
      <c r="P22" s="46" t="s">
        <v>560</v>
      </c>
      <c r="Q22" s="39" t="s">
        <v>620</v>
      </c>
      <c r="R22" s="46"/>
      <c r="T22" s="46" t="s">
        <v>607</v>
      </c>
    </row>
    <row r="23" spans="3:20"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607</v>
      </c>
    </row>
    <row r="24" spans="3:20" ht="26.4" x14ac:dyDescent="0.3">
      <c r="C24" s="46" t="s">
        <v>362</v>
      </c>
      <c r="E24" s="46">
        <v>150</v>
      </c>
      <c r="G24" s="46" t="s">
        <v>363</v>
      </c>
      <c r="H24" s="46" t="s">
        <v>21</v>
      </c>
      <c r="I24" s="46">
        <v>21</v>
      </c>
      <c r="J24" s="46" t="s">
        <v>367</v>
      </c>
      <c r="K24" s="46">
        <v>22</v>
      </c>
      <c r="L24" s="39" t="s">
        <v>387</v>
      </c>
      <c r="N24" s="39" t="s">
        <v>564</v>
      </c>
      <c r="P24" s="46" t="s">
        <v>560</v>
      </c>
      <c r="Q24" s="39" t="s">
        <v>620</v>
      </c>
      <c r="R24" s="46"/>
      <c r="T24" s="46" t="s">
        <v>607</v>
      </c>
    </row>
    <row r="25" spans="3:20" ht="26.4" x14ac:dyDescent="0.3">
      <c r="C25" s="46" t="s">
        <v>200</v>
      </c>
      <c r="D25" s="47"/>
      <c r="E25" s="47">
        <v>83</v>
      </c>
      <c r="F25" s="47"/>
      <c r="G25" s="46" t="s">
        <v>192</v>
      </c>
      <c r="H25" s="46" t="s">
        <v>21</v>
      </c>
      <c r="I25" s="46">
        <v>27</v>
      </c>
      <c r="J25" s="48" t="s">
        <v>137</v>
      </c>
      <c r="K25" s="46">
        <v>5</v>
      </c>
      <c r="L25" s="39" t="s">
        <v>209</v>
      </c>
      <c r="M25" s="49"/>
      <c r="N25" s="39" t="s">
        <v>210</v>
      </c>
      <c r="O25" s="46" t="s">
        <v>6</v>
      </c>
      <c r="P25" s="46" t="s">
        <v>560</v>
      </c>
      <c r="Q25" s="39" t="s">
        <v>620</v>
      </c>
      <c r="R25" s="46"/>
      <c r="T25" s="46" t="s">
        <v>607</v>
      </c>
    </row>
    <row r="26" spans="3:20" ht="39.6" x14ac:dyDescent="0.3">
      <c r="C26" s="46" t="s">
        <v>362</v>
      </c>
      <c r="E26" s="46">
        <v>153</v>
      </c>
      <c r="G26" s="46" t="s">
        <v>363</v>
      </c>
      <c r="H26" s="46" t="s">
        <v>364</v>
      </c>
      <c r="I26" s="46">
        <v>28</v>
      </c>
      <c r="J26" s="46" t="s">
        <v>137</v>
      </c>
      <c r="K26" s="46">
        <v>10</v>
      </c>
      <c r="L26" s="39" t="s">
        <v>389</v>
      </c>
      <c r="N26" s="39" t="s">
        <v>444</v>
      </c>
      <c r="P26" s="46" t="s">
        <v>560</v>
      </c>
      <c r="Q26" s="39" t="s">
        <v>710</v>
      </c>
      <c r="T26" s="46" t="s">
        <v>607</v>
      </c>
    </row>
    <row r="27" spans="3:20" ht="39.6" x14ac:dyDescent="0.3">
      <c r="C27" s="46" t="s">
        <v>200</v>
      </c>
      <c r="D27" s="47"/>
      <c r="E27" s="47">
        <v>85</v>
      </c>
      <c r="F27" s="47"/>
      <c r="G27" s="46" t="s">
        <v>192</v>
      </c>
      <c r="H27" s="46" t="s">
        <v>21</v>
      </c>
      <c r="I27" s="46">
        <v>27</v>
      </c>
      <c r="J27" s="48" t="s">
        <v>137</v>
      </c>
      <c r="K27" s="46">
        <v>12</v>
      </c>
      <c r="L27" s="39" t="s">
        <v>213</v>
      </c>
      <c r="M27" s="49"/>
      <c r="N27" s="39" t="s">
        <v>214</v>
      </c>
      <c r="O27" s="46" t="s">
        <v>6</v>
      </c>
      <c r="P27" s="46" t="s">
        <v>560</v>
      </c>
      <c r="Q27" s="39" t="s">
        <v>620</v>
      </c>
      <c r="R27" s="46"/>
      <c r="T27" s="46" t="s">
        <v>607</v>
      </c>
    </row>
    <row r="28" spans="3:20"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580</v>
      </c>
      <c r="R28" s="46"/>
      <c r="T28" s="46" t="s">
        <v>608</v>
      </c>
    </row>
    <row r="29" spans="3:20" x14ac:dyDescent="0.3">
      <c r="C29" s="46" t="s">
        <v>362</v>
      </c>
      <c r="E29" s="46">
        <v>152</v>
      </c>
      <c r="G29" s="46" t="s">
        <v>363</v>
      </c>
      <c r="H29" s="46" t="s">
        <v>5</v>
      </c>
      <c r="I29" s="46">
        <v>27</v>
      </c>
      <c r="J29" s="46" t="s">
        <v>137</v>
      </c>
      <c r="K29" s="46">
        <v>23</v>
      </c>
      <c r="L29" s="39" t="s">
        <v>5</v>
      </c>
      <c r="N29" s="39" t="s">
        <v>586</v>
      </c>
      <c r="P29" s="46" t="s">
        <v>555</v>
      </c>
      <c r="R29" s="46"/>
      <c r="T29" s="46" t="s">
        <v>607</v>
      </c>
    </row>
    <row r="30" spans="3:20" x14ac:dyDescent="0.3">
      <c r="C30" s="46" t="s">
        <v>362</v>
      </c>
      <c r="E30" s="46">
        <v>151</v>
      </c>
      <c r="G30" s="46" t="s">
        <v>363</v>
      </c>
      <c r="H30" s="46" t="s">
        <v>5</v>
      </c>
      <c r="I30" s="46">
        <v>23</v>
      </c>
      <c r="J30" s="46" t="s">
        <v>137</v>
      </c>
      <c r="K30" s="46">
        <v>26</v>
      </c>
      <c r="L30" s="39" t="s">
        <v>388</v>
      </c>
      <c r="N30" s="39" t="s">
        <v>443</v>
      </c>
      <c r="P30" s="46" t="s">
        <v>555</v>
      </c>
      <c r="R30" s="46"/>
      <c r="T30" s="46" t="s">
        <v>607</v>
      </c>
    </row>
    <row r="31" spans="3:20" ht="26.4" x14ac:dyDescent="0.3">
      <c r="C31" s="46" t="s">
        <v>362</v>
      </c>
      <c r="E31" s="46">
        <v>154</v>
      </c>
      <c r="G31" s="46" t="s">
        <v>363</v>
      </c>
      <c r="I31" s="46">
        <v>29</v>
      </c>
      <c r="J31" s="46" t="s">
        <v>368</v>
      </c>
      <c r="K31" s="46">
        <v>6</v>
      </c>
      <c r="L31" s="39" t="s">
        <v>390</v>
      </c>
      <c r="N31" s="39" t="s">
        <v>445</v>
      </c>
      <c r="P31" s="46" t="s">
        <v>560</v>
      </c>
      <c r="Q31" s="39" t="s">
        <v>620</v>
      </c>
      <c r="R31" s="46"/>
      <c r="T31" s="46" t="s">
        <v>607</v>
      </c>
    </row>
    <row r="32" spans="3:20" ht="198" x14ac:dyDescent="0.3">
      <c r="C32" s="47" t="s">
        <v>16</v>
      </c>
      <c r="D32" s="47"/>
      <c r="E32" s="47">
        <v>6</v>
      </c>
      <c r="F32" s="47"/>
      <c r="G32" s="47" t="s">
        <v>17</v>
      </c>
      <c r="H32" s="47" t="s">
        <v>21</v>
      </c>
      <c r="I32" s="47">
        <v>23</v>
      </c>
      <c r="J32" s="50" t="s">
        <v>24</v>
      </c>
      <c r="K32" s="47">
        <v>10</v>
      </c>
      <c r="L32" s="49" t="s">
        <v>25</v>
      </c>
      <c r="M32" s="49"/>
      <c r="N32" s="49" t="s">
        <v>26</v>
      </c>
      <c r="O32" s="47" t="s">
        <v>6</v>
      </c>
      <c r="P32" s="46" t="s">
        <v>560</v>
      </c>
      <c r="Q32" s="53" t="s">
        <v>627</v>
      </c>
      <c r="R32" s="46"/>
      <c r="T32" s="46" t="s">
        <v>607</v>
      </c>
    </row>
    <row r="33" spans="3:21" ht="39.6" x14ac:dyDescent="0.3">
      <c r="C33" s="47" t="s">
        <v>16</v>
      </c>
      <c r="D33" s="47"/>
      <c r="E33" s="47">
        <v>8</v>
      </c>
      <c r="F33" s="47"/>
      <c r="G33" s="47" t="s">
        <v>17</v>
      </c>
      <c r="H33" s="47" t="s">
        <v>21</v>
      </c>
      <c r="I33" s="47">
        <v>23</v>
      </c>
      <c r="J33" s="50" t="s">
        <v>24</v>
      </c>
      <c r="K33" s="47">
        <v>19</v>
      </c>
      <c r="L33" s="49" t="s">
        <v>29</v>
      </c>
      <c r="M33" s="49"/>
      <c r="N33" s="49" t="s">
        <v>30</v>
      </c>
      <c r="O33" s="47" t="s">
        <v>6</v>
      </c>
      <c r="P33" s="46" t="s">
        <v>560</v>
      </c>
      <c r="Q33" s="49" t="s">
        <v>628</v>
      </c>
      <c r="R33" s="46"/>
      <c r="T33" s="46" t="s">
        <v>607</v>
      </c>
    </row>
    <row r="34" spans="3:21" ht="39.6" x14ac:dyDescent="0.3">
      <c r="C34" s="46" t="s">
        <v>297</v>
      </c>
      <c r="D34" s="47"/>
      <c r="E34" s="47">
        <v>125</v>
      </c>
      <c r="F34" s="47"/>
      <c r="G34" s="46" t="s">
        <v>162</v>
      </c>
      <c r="H34" s="46" t="s">
        <v>5</v>
      </c>
      <c r="I34" s="46">
        <v>32</v>
      </c>
      <c r="J34" s="48" t="s">
        <v>303</v>
      </c>
      <c r="K34" s="46">
        <v>8</v>
      </c>
      <c r="L34" s="39" t="s">
        <v>304</v>
      </c>
      <c r="M34" s="49"/>
      <c r="N34" s="39" t="s">
        <v>305</v>
      </c>
      <c r="O34" s="46" t="s">
        <v>6</v>
      </c>
      <c r="P34" s="46" t="s">
        <v>560</v>
      </c>
      <c r="Q34" s="39" t="s">
        <v>581</v>
      </c>
      <c r="R34" s="46"/>
      <c r="T34" s="46" t="s">
        <v>607</v>
      </c>
    </row>
    <row r="35" spans="3:21"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607</v>
      </c>
    </row>
    <row r="36" spans="3:21" ht="52.8" x14ac:dyDescent="0.3">
      <c r="C36" s="46" t="s">
        <v>362</v>
      </c>
      <c r="E36" s="46">
        <v>155</v>
      </c>
      <c r="G36" s="46" t="s">
        <v>363</v>
      </c>
      <c r="H36" s="46" t="s">
        <v>364</v>
      </c>
      <c r="I36" s="46">
        <v>32</v>
      </c>
      <c r="J36" s="46" t="s">
        <v>306</v>
      </c>
      <c r="K36" s="46">
        <v>24</v>
      </c>
      <c r="L36" s="39" t="s">
        <v>391</v>
      </c>
      <c r="N36" s="39" t="s">
        <v>587</v>
      </c>
      <c r="P36" s="39" t="s">
        <v>560</v>
      </c>
      <c r="Q36" s="39" t="s">
        <v>666</v>
      </c>
      <c r="R36" s="46"/>
      <c r="T36" s="39" t="s">
        <v>607</v>
      </c>
    </row>
    <row r="37" spans="3:21" ht="39.6" x14ac:dyDescent="0.3">
      <c r="C37" s="46" t="s">
        <v>297</v>
      </c>
      <c r="D37" s="55"/>
      <c r="E37" s="55">
        <v>127</v>
      </c>
      <c r="F37" s="55"/>
      <c r="G37" s="46" t="s">
        <v>162</v>
      </c>
      <c r="H37" s="46" t="s">
        <v>5</v>
      </c>
      <c r="I37" s="46">
        <v>32</v>
      </c>
      <c r="J37" s="48" t="s">
        <v>306</v>
      </c>
      <c r="K37" s="46">
        <v>25</v>
      </c>
      <c r="L37" s="39" t="s">
        <v>304</v>
      </c>
      <c r="M37" s="56"/>
      <c r="N37" s="39" t="s">
        <v>309</v>
      </c>
      <c r="O37" s="46" t="s">
        <v>6</v>
      </c>
      <c r="P37" s="46" t="s">
        <v>560</v>
      </c>
      <c r="Q37" s="39" t="s">
        <v>711</v>
      </c>
      <c r="T37" s="46" t="s">
        <v>607</v>
      </c>
      <c r="U37" s="39" t="s">
        <v>712</v>
      </c>
    </row>
    <row r="38" spans="3:21" ht="39.6" x14ac:dyDescent="0.3">
      <c r="C38" s="46" t="s">
        <v>297</v>
      </c>
      <c r="D38" s="55"/>
      <c r="E38" s="55">
        <v>128</v>
      </c>
      <c r="F38" s="55"/>
      <c r="G38" s="46" t="s">
        <v>162</v>
      </c>
      <c r="H38" s="46" t="s">
        <v>5</v>
      </c>
      <c r="I38" s="46">
        <v>32</v>
      </c>
      <c r="J38" s="48" t="s">
        <v>306</v>
      </c>
      <c r="K38" s="46">
        <v>27</v>
      </c>
      <c r="L38" s="39" t="s">
        <v>304</v>
      </c>
      <c r="M38" s="56"/>
      <c r="N38" s="39" t="s">
        <v>310</v>
      </c>
      <c r="O38" s="46" t="s">
        <v>6</v>
      </c>
      <c r="P38" s="46" t="s">
        <v>560</v>
      </c>
      <c r="Q38" s="39" t="s">
        <v>711</v>
      </c>
      <c r="T38" s="46" t="s">
        <v>607</v>
      </c>
      <c r="U38" s="39" t="s">
        <v>712</v>
      </c>
    </row>
    <row r="39" spans="3:21" ht="66" x14ac:dyDescent="0.3">
      <c r="C39" s="46" t="s">
        <v>547</v>
      </c>
      <c r="E39" s="46">
        <v>251</v>
      </c>
      <c r="G39" s="46" t="s">
        <v>162</v>
      </c>
      <c r="H39" s="46" t="s">
        <v>21</v>
      </c>
      <c r="I39" s="46">
        <v>32</v>
      </c>
      <c r="J39" s="46" t="s">
        <v>306</v>
      </c>
      <c r="K39" s="46" t="s">
        <v>548</v>
      </c>
      <c r="L39" s="39" t="s">
        <v>551</v>
      </c>
      <c r="N39" s="39" t="s">
        <v>553</v>
      </c>
      <c r="O39" s="46" t="s">
        <v>6</v>
      </c>
      <c r="P39" s="46" t="s">
        <v>560</v>
      </c>
      <c r="Q39" s="39" t="s">
        <v>623</v>
      </c>
      <c r="R39" s="46"/>
      <c r="T39" s="46" t="s">
        <v>607</v>
      </c>
    </row>
    <row r="40" spans="3:21" ht="39.6" x14ac:dyDescent="0.3">
      <c r="C40" s="46" t="s">
        <v>565</v>
      </c>
      <c r="E40" s="46">
        <v>258</v>
      </c>
      <c r="G40" s="46" t="s">
        <v>566</v>
      </c>
      <c r="H40" s="46" t="s">
        <v>21</v>
      </c>
      <c r="I40" s="46">
        <v>70</v>
      </c>
      <c r="J40" s="46" t="s">
        <v>567</v>
      </c>
      <c r="K40" s="46">
        <v>4</v>
      </c>
      <c r="L40" s="57" t="s">
        <v>572</v>
      </c>
      <c r="N40" s="39" t="s">
        <v>577</v>
      </c>
      <c r="O40" s="46" t="s">
        <v>6</v>
      </c>
      <c r="P40" s="46" t="s">
        <v>560</v>
      </c>
      <c r="Q40" s="39" t="s">
        <v>619</v>
      </c>
      <c r="R40" s="46"/>
      <c r="T40" s="46" t="s">
        <v>607</v>
      </c>
    </row>
    <row r="41" spans="3:21" ht="26.4" x14ac:dyDescent="0.3">
      <c r="C41" s="46" t="s">
        <v>362</v>
      </c>
      <c r="E41" s="46">
        <v>156</v>
      </c>
      <c r="G41" s="46" t="s">
        <v>363</v>
      </c>
      <c r="H41" s="46" t="s">
        <v>364</v>
      </c>
      <c r="I41" s="46">
        <v>33</v>
      </c>
      <c r="J41" s="46" t="s">
        <v>311</v>
      </c>
      <c r="K41" s="46">
        <v>6</v>
      </c>
      <c r="L41" s="39" t="s">
        <v>392</v>
      </c>
      <c r="N41" s="39" t="s">
        <v>446</v>
      </c>
      <c r="P41" s="46" t="s">
        <v>560</v>
      </c>
      <c r="Q41" s="39" t="s">
        <v>732</v>
      </c>
      <c r="R41" s="46"/>
      <c r="T41" s="46" t="s">
        <v>607</v>
      </c>
      <c r="U41" s="39" t="s">
        <v>735</v>
      </c>
    </row>
    <row r="42" spans="3:21" ht="39.6" x14ac:dyDescent="0.3">
      <c r="C42" s="46" t="s">
        <v>297</v>
      </c>
      <c r="D42" s="47"/>
      <c r="E42" s="47">
        <v>129</v>
      </c>
      <c r="F42" s="47"/>
      <c r="G42" s="46" t="s">
        <v>162</v>
      </c>
      <c r="H42" s="46" t="s">
        <v>5</v>
      </c>
      <c r="I42" s="46">
        <v>32</v>
      </c>
      <c r="J42" s="48" t="s">
        <v>311</v>
      </c>
      <c r="K42" s="46">
        <v>28</v>
      </c>
      <c r="L42" s="39" t="s">
        <v>312</v>
      </c>
      <c r="M42" s="49"/>
      <c r="N42" s="39" t="s">
        <v>313</v>
      </c>
      <c r="O42" s="46" t="s">
        <v>6</v>
      </c>
      <c r="P42" s="46" t="s">
        <v>555</v>
      </c>
      <c r="T42" s="46" t="s">
        <v>607</v>
      </c>
    </row>
    <row r="43" spans="3:21" ht="26.4" x14ac:dyDescent="0.3">
      <c r="C43" s="46" t="s">
        <v>547</v>
      </c>
      <c r="E43" s="46">
        <v>252</v>
      </c>
      <c r="G43" s="46" t="s">
        <v>162</v>
      </c>
      <c r="H43" s="46" t="s">
        <v>21</v>
      </c>
      <c r="I43" s="46">
        <v>33</v>
      </c>
      <c r="J43" s="46" t="s">
        <v>311</v>
      </c>
      <c r="K43" s="46" t="s">
        <v>549</v>
      </c>
      <c r="L43" s="39" t="s">
        <v>552</v>
      </c>
      <c r="N43" s="39" t="s">
        <v>554</v>
      </c>
      <c r="O43" s="46" t="s">
        <v>6</v>
      </c>
      <c r="P43" s="46" t="s">
        <v>560</v>
      </c>
      <c r="Q43" s="39" t="s">
        <v>623</v>
      </c>
      <c r="R43" s="46"/>
      <c r="T43" s="46" t="s">
        <v>607</v>
      </c>
    </row>
    <row r="44" spans="3:21" ht="79.2" x14ac:dyDescent="0.3">
      <c r="C44" s="47" t="s">
        <v>16</v>
      </c>
      <c r="D44" s="47"/>
      <c r="E44" s="47">
        <v>19</v>
      </c>
      <c r="F44" s="47"/>
      <c r="G44" s="47" t="s">
        <v>17</v>
      </c>
      <c r="H44" s="47" t="s">
        <v>21</v>
      </c>
      <c r="I44" s="47">
        <v>34</v>
      </c>
      <c r="J44" s="50" t="s">
        <v>52</v>
      </c>
      <c r="K44" s="47">
        <v>5</v>
      </c>
      <c r="L44" s="49" t="s">
        <v>53</v>
      </c>
      <c r="M44" s="49"/>
      <c r="N44" s="49" t="s">
        <v>54</v>
      </c>
      <c r="O44" s="47" t="s">
        <v>6</v>
      </c>
      <c r="P44" s="46" t="s">
        <v>556</v>
      </c>
      <c r="Q44" s="39" t="s">
        <v>741</v>
      </c>
      <c r="R44" s="46"/>
      <c r="T44" s="46" t="s">
        <v>608</v>
      </c>
    </row>
    <row r="45" spans="3:21" ht="26.4" x14ac:dyDescent="0.3">
      <c r="C45" s="46" t="s">
        <v>362</v>
      </c>
      <c r="E45" s="46">
        <v>157</v>
      </c>
      <c r="G45" s="46" t="s">
        <v>363</v>
      </c>
      <c r="H45" s="46" t="s">
        <v>21</v>
      </c>
      <c r="I45" s="46">
        <v>34</v>
      </c>
      <c r="J45" s="46" t="s">
        <v>52</v>
      </c>
      <c r="K45" s="46">
        <v>16</v>
      </c>
      <c r="L45" s="39" t="s">
        <v>393</v>
      </c>
      <c r="N45" s="39" t="s">
        <v>447</v>
      </c>
      <c r="P45" s="46" t="s">
        <v>560</v>
      </c>
      <c r="Q45" s="39" t="s">
        <v>620</v>
      </c>
      <c r="R45" s="46"/>
      <c r="T45" s="46" t="s">
        <v>607</v>
      </c>
    </row>
    <row r="46" spans="3:21" ht="52.8" x14ac:dyDescent="0.3">
      <c r="C46" s="46" t="s">
        <v>362</v>
      </c>
      <c r="E46" s="46">
        <v>158</v>
      </c>
      <c r="G46" s="46" t="s">
        <v>363</v>
      </c>
      <c r="H46" s="46" t="s">
        <v>21</v>
      </c>
      <c r="I46" s="46">
        <v>35</v>
      </c>
      <c r="J46" s="46" t="s">
        <v>35</v>
      </c>
      <c r="K46" s="46">
        <v>4</v>
      </c>
      <c r="L46" s="39" t="s">
        <v>394</v>
      </c>
      <c r="N46" s="39" t="s">
        <v>448</v>
      </c>
      <c r="P46" s="46" t="s">
        <v>555</v>
      </c>
      <c r="R46" s="46"/>
      <c r="T46" s="46" t="s">
        <v>607</v>
      </c>
    </row>
    <row r="47" spans="3:21" ht="26.4" x14ac:dyDescent="0.3">
      <c r="C47" s="47" t="s">
        <v>16</v>
      </c>
      <c r="D47" s="47"/>
      <c r="E47" s="47">
        <v>11</v>
      </c>
      <c r="F47" s="47"/>
      <c r="G47" s="47" t="s">
        <v>17</v>
      </c>
      <c r="H47" s="47" t="s">
        <v>21</v>
      </c>
      <c r="I47" s="47">
        <v>35</v>
      </c>
      <c r="J47" s="50" t="s">
        <v>35</v>
      </c>
      <c r="K47" s="47">
        <v>9</v>
      </c>
      <c r="L47" s="49" t="s">
        <v>36</v>
      </c>
      <c r="M47" s="49"/>
      <c r="N47" s="49" t="s">
        <v>37</v>
      </c>
      <c r="O47" s="47" t="s">
        <v>6</v>
      </c>
      <c r="P47" s="46" t="s">
        <v>560</v>
      </c>
      <c r="Q47" s="39" t="s">
        <v>732</v>
      </c>
      <c r="R47" s="46"/>
      <c r="T47" s="46" t="s">
        <v>607</v>
      </c>
    </row>
    <row r="48" spans="3:21" x14ac:dyDescent="0.3">
      <c r="C48" s="46" t="s">
        <v>215</v>
      </c>
      <c r="D48" s="47"/>
      <c r="E48" s="47">
        <v>86</v>
      </c>
      <c r="F48" s="47"/>
      <c r="G48" s="46" t="s">
        <v>192</v>
      </c>
      <c r="H48" s="46" t="s">
        <v>5</v>
      </c>
      <c r="I48" s="46">
        <v>37</v>
      </c>
      <c r="J48" s="46" t="s">
        <v>216</v>
      </c>
      <c r="K48" s="46">
        <v>1</v>
      </c>
      <c r="L48" s="39" t="s">
        <v>217</v>
      </c>
      <c r="M48" s="49"/>
      <c r="N48" s="39" t="s">
        <v>218</v>
      </c>
      <c r="O48" s="46" t="s">
        <v>219</v>
      </c>
      <c r="P48" s="46" t="s">
        <v>560</v>
      </c>
      <c r="Q48" s="39" t="s">
        <v>719</v>
      </c>
      <c r="T48" s="46" t="s">
        <v>607</v>
      </c>
    </row>
    <row r="49" spans="3:22" ht="66" x14ac:dyDescent="0.3">
      <c r="C49" s="47" t="s">
        <v>16</v>
      </c>
      <c r="D49" s="47"/>
      <c r="E49" s="47">
        <v>12</v>
      </c>
      <c r="F49" s="47"/>
      <c r="G49" s="47" t="s">
        <v>17</v>
      </c>
      <c r="H49" s="47" t="s">
        <v>21</v>
      </c>
      <c r="I49" s="47">
        <v>35</v>
      </c>
      <c r="J49" s="50" t="s">
        <v>38</v>
      </c>
      <c r="K49" s="47">
        <v>24</v>
      </c>
      <c r="L49" s="49" t="s">
        <v>593</v>
      </c>
      <c r="M49" s="49"/>
      <c r="N49" s="49" t="s">
        <v>39</v>
      </c>
      <c r="O49" s="47" t="s">
        <v>6</v>
      </c>
      <c r="P49" s="46" t="s">
        <v>560</v>
      </c>
      <c r="Q49" s="39" t="s">
        <v>739</v>
      </c>
      <c r="R49" s="46"/>
      <c r="T49" s="46" t="s">
        <v>607</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P50" s="46" t="s">
        <v>560</v>
      </c>
      <c r="Q50" s="39" t="s">
        <v>732</v>
      </c>
      <c r="R50" s="46"/>
      <c r="T50" s="46" t="s">
        <v>607</v>
      </c>
    </row>
    <row r="51" spans="3:22" ht="39.6" x14ac:dyDescent="0.3">
      <c r="C51" s="46" t="s">
        <v>362</v>
      </c>
      <c r="E51" s="46">
        <v>159</v>
      </c>
      <c r="G51" s="46" t="s">
        <v>363</v>
      </c>
      <c r="H51" s="46" t="s">
        <v>364</v>
      </c>
      <c r="I51" s="46">
        <v>39</v>
      </c>
      <c r="J51" s="46" t="s">
        <v>220</v>
      </c>
      <c r="K51" s="46">
        <v>3</v>
      </c>
      <c r="L51" s="39" t="s">
        <v>395</v>
      </c>
      <c r="N51" s="39" t="s">
        <v>588</v>
      </c>
      <c r="P51" s="46" t="s">
        <v>560</v>
      </c>
      <c r="Q51" s="39" t="s">
        <v>620</v>
      </c>
      <c r="R51" s="46"/>
      <c r="T51" s="46" t="s">
        <v>607</v>
      </c>
    </row>
    <row r="52" spans="3:22" ht="26.4" x14ac:dyDescent="0.3">
      <c r="C52" s="46" t="s">
        <v>362</v>
      </c>
      <c r="E52" s="46">
        <v>160</v>
      </c>
      <c r="G52" s="46" t="s">
        <v>363</v>
      </c>
      <c r="H52" s="46" t="s">
        <v>21</v>
      </c>
      <c r="I52" s="46">
        <v>39</v>
      </c>
      <c r="J52" s="46" t="s">
        <v>220</v>
      </c>
      <c r="K52" s="46">
        <v>4</v>
      </c>
      <c r="L52" s="39" t="s">
        <v>396</v>
      </c>
      <c r="N52" s="39" t="s">
        <v>449</v>
      </c>
      <c r="P52" s="46" t="s">
        <v>560</v>
      </c>
      <c r="Q52" s="39" t="s">
        <v>620</v>
      </c>
      <c r="R52" s="46"/>
      <c r="T52" s="46" t="s">
        <v>607</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560</v>
      </c>
      <c r="Q53" s="39" t="s">
        <v>620</v>
      </c>
      <c r="R53" s="46"/>
      <c r="T53" s="46" t="s">
        <v>607</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560</v>
      </c>
      <c r="Q54" s="39" t="s">
        <v>620</v>
      </c>
      <c r="R54" s="46"/>
      <c r="T54" s="46" t="s">
        <v>607</v>
      </c>
    </row>
    <row r="55" spans="3:22" ht="26.4" x14ac:dyDescent="0.3">
      <c r="C55" s="46" t="s">
        <v>362</v>
      </c>
      <c r="E55" s="46">
        <v>161</v>
      </c>
      <c r="G55" s="46" t="s">
        <v>363</v>
      </c>
      <c r="H55" s="46" t="s">
        <v>5</v>
      </c>
      <c r="I55" s="46">
        <v>39</v>
      </c>
      <c r="J55" s="46" t="s">
        <v>220</v>
      </c>
      <c r="K55" s="46">
        <v>10</v>
      </c>
      <c r="L55" s="39" t="s">
        <v>397</v>
      </c>
      <c r="N55" s="39" t="s">
        <v>450</v>
      </c>
      <c r="P55" s="46" t="s">
        <v>560</v>
      </c>
      <c r="Q55" s="39" t="s">
        <v>620</v>
      </c>
      <c r="R55" s="46"/>
      <c r="T55" s="46" t="s">
        <v>607</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620</v>
      </c>
      <c r="R56" s="46"/>
      <c r="T56" s="46" t="s">
        <v>607</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P57" s="46" t="s">
        <v>556</v>
      </c>
      <c r="Q57" s="39" t="s">
        <v>732</v>
      </c>
      <c r="T57" s="46" t="s">
        <v>608</v>
      </c>
      <c r="U57" s="39" t="s">
        <v>734</v>
      </c>
    </row>
    <row r="58" spans="3:22" ht="52.8" x14ac:dyDescent="0.3">
      <c r="C58" s="47" t="s">
        <v>16</v>
      </c>
      <c r="D58" s="47"/>
      <c r="E58" s="47">
        <v>15</v>
      </c>
      <c r="F58" s="47"/>
      <c r="G58" s="47" t="s">
        <v>17</v>
      </c>
      <c r="H58" s="47" t="s">
        <v>21</v>
      </c>
      <c r="I58" s="47">
        <v>39</v>
      </c>
      <c r="J58" s="50" t="s">
        <v>44</v>
      </c>
      <c r="K58" s="47">
        <v>27</v>
      </c>
      <c r="L58" s="49" t="s">
        <v>594</v>
      </c>
      <c r="M58" s="49"/>
      <c r="N58" s="49" t="s">
        <v>45</v>
      </c>
      <c r="O58" s="47" t="s">
        <v>46</v>
      </c>
      <c r="P58" s="46" t="s">
        <v>560</v>
      </c>
      <c r="Q58" s="39" t="s">
        <v>732</v>
      </c>
      <c r="R58" s="46"/>
      <c r="T58" s="46" t="s">
        <v>607</v>
      </c>
    </row>
    <row r="59" spans="3:22" ht="118.8" x14ac:dyDescent="0.3">
      <c r="C59" s="47" t="s">
        <v>16</v>
      </c>
      <c r="D59" s="47"/>
      <c r="E59" s="47">
        <v>17</v>
      </c>
      <c r="F59" s="47"/>
      <c r="G59" s="47" t="s">
        <v>17</v>
      </c>
      <c r="H59" s="47" t="s">
        <v>21</v>
      </c>
      <c r="I59" s="47">
        <v>39</v>
      </c>
      <c r="J59" s="50" t="s">
        <v>44</v>
      </c>
      <c r="K59" s="47">
        <v>40</v>
      </c>
      <c r="L59" s="49" t="s">
        <v>48</v>
      </c>
      <c r="M59" s="49"/>
      <c r="N59" s="49" t="s">
        <v>595</v>
      </c>
      <c r="O59" s="47" t="s">
        <v>6</v>
      </c>
      <c r="R59" s="46"/>
      <c r="T59" s="46" t="s">
        <v>612</v>
      </c>
      <c r="V59" s="46" t="s">
        <v>633</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607</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560</v>
      </c>
      <c r="Q61" s="39" t="s">
        <v>732</v>
      </c>
      <c r="R61" s="46"/>
      <c r="T61" s="46" t="s">
        <v>607</v>
      </c>
    </row>
    <row r="62" spans="3:22" ht="39.6" x14ac:dyDescent="0.3">
      <c r="C62" s="46" t="s">
        <v>362</v>
      </c>
      <c r="E62" s="46">
        <v>163</v>
      </c>
      <c r="G62" s="46" t="s">
        <v>363</v>
      </c>
      <c r="H62" s="46" t="s">
        <v>364</v>
      </c>
      <c r="I62" s="46">
        <v>40</v>
      </c>
      <c r="J62" s="46" t="s">
        <v>40</v>
      </c>
      <c r="K62" s="46">
        <v>28</v>
      </c>
      <c r="L62" s="39" t="s">
        <v>399</v>
      </c>
      <c r="N62" s="39" t="s">
        <v>452</v>
      </c>
      <c r="T62" s="46" t="s">
        <v>612</v>
      </c>
      <c r="U62" s="39" t="s">
        <v>725</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P63" s="46" t="s">
        <v>560</v>
      </c>
      <c r="Q63" s="39" t="s">
        <v>732</v>
      </c>
      <c r="R63" s="46"/>
      <c r="T63" s="46" t="s">
        <v>607</v>
      </c>
    </row>
    <row r="64" spans="3:22" ht="79.2" x14ac:dyDescent="0.3">
      <c r="C64" s="46" t="s">
        <v>297</v>
      </c>
      <c r="D64" s="47"/>
      <c r="E64" s="47">
        <v>130</v>
      </c>
      <c r="F64" s="47"/>
      <c r="G64" s="46" t="s">
        <v>162</v>
      </c>
      <c r="H64" s="46" t="s">
        <v>21</v>
      </c>
      <c r="I64" s="46">
        <v>43</v>
      </c>
      <c r="J64" s="48" t="s">
        <v>314</v>
      </c>
      <c r="K64" s="46">
        <v>10</v>
      </c>
      <c r="L64" s="39" t="s">
        <v>667</v>
      </c>
      <c r="M64" s="49"/>
      <c r="O64" s="46" t="s">
        <v>6</v>
      </c>
      <c r="P64" s="46" t="s">
        <v>560</v>
      </c>
      <c r="Q64" s="39" t="s">
        <v>697</v>
      </c>
      <c r="R64" s="46"/>
      <c r="T64" s="39" t="s">
        <v>607</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612</v>
      </c>
      <c r="V65" s="46" t="s">
        <v>654</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612</v>
      </c>
      <c r="V66" s="46" t="s">
        <v>598</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612</v>
      </c>
      <c r="V67" s="46" t="s">
        <v>582</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612</v>
      </c>
      <c r="V68" s="46" t="s">
        <v>633</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612</v>
      </c>
      <c r="V69" s="46" t="s">
        <v>579</v>
      </c>
    </row>
    <row r="70" spans="3:22" x14ac:dyDescent="0.3">
      <c r="C70" s="46" t="s">
        <v>362</v>
      </c>
      <c r="E70" s="46">
        <v>164</v>
      </c>
      <c r="G70" s="46" t="s">
        <v>363</v>
      </c>
      <c r="H70" s="46" t="s">
        <v>364</v>
      </c>
      <c r="I70" s="46">
        <v>44</v>
      </c>
      <c r="J70" s="46" t="s">
        <v>369</v>
      </c>
      <c r="K70" s="46">
        <v>17</v>
      </c>
      <c r="L70" s="39" t="s">
        <v>400</v>
      </c>
      <c r="N70" s="39" t="s">
        <v>453</v>
      </c>
      <c r="R70" s="46"/>
      <c r="T70" s="46" t="s">
        <v>612</v>
      </c>
      <c r="V70" s="46" t="s">
        <v>633</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612</v>
      </c>
      <c r="V71" s="46" t="s">
        <v>633</v>
      </c>
    </row>
    <row r="72" spans="3:22" ht="26.4" x14ac:dyDescent="0.3">
      <c r="C72" s="47" t="s">
        <v>16</v>
      </c>
      <c r="D72" s="47"/>
      <c r="E72" s="47">
        <v>24</v>
      </c>
      <c r="F72" s="47"/>
      <c r="G72" s="47" t="s">
        <v>17</v>
      </c>
      <c r="H72" s="47" t="s">
        <v>5</v>
      </c>
      <c r="I72" s="47">
        <v>45</v>
      </c>
      <c r="J72" s="52" t="s">
        <v>62</v>
      </c>
      <c r="K72" s="47">
        <v>1</v>
      </c>
      <c r="L72" s="49" t="s">
        <v>64</v>
      </c>
      <c r="M72" s="49"/>
      <c r="N72" s="49" t="s">
        <v>23</v>
      </c>
      <c r="O72" s="47" t="s">
        <v>6</v>
      </c>
      <c r="P72" s="46" t="s">
        <v>560</v>
      </c>
      <c r="Q72" s="39" t="s">
        <v>732</v>
      </c>
      <c r="R72" s="46"/>
      <c r="T72" s="46" t="s">
        <v>607</v>
      </c>
    </row>
    <row r="73" spans="3:22" ht="26.4" x14ac:dyDescent="0.3">
      <c r="C73" s="46" t="s">
        <v>362</v>
      </c>
      <c r="E73" s="46">
        <v>165</v>
      </c>
      <c r="G73" s="46" t="s">
        <v>363</v>
      </c>
      <c r="H73" s="46" t="s">
        <v>364</v>
      </c>
      <c r="I73" s="46">
        <v>45</v>
      </c>
      <c r="J73" s="46" t="s">
        <v>62</v>
      </c>
      <c r="K73" s="46">
        <v>1</v>
      </c>
      <c r="L73" s="39" t="s">
        <v>401</v>
      </c>
      <c r="N73" s="39" t="s">
        <v>454</v>
      </c>
      <c r="P73" s="46" t="s">
        <v>556</v>
      </c>
      <c r="Q73" s="39" t="s">
        <v>616</v>
      </c>
      <c r="R73" s="46"/>
      <c r="T73" s="46" t="s">
        <v>608</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P74" s="46" t="s">
        <v>560</v>
      </c>
      <c r="Q74" s="39" t="s">
        <v>732</v>
      </c>
      <c r="R74" s="46"/>
      <c r="T74" s="46" t="s">
        <v>607</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607</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607</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607</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607</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607</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607</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607</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607</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560</v>
      </c>
      <c r="Q83" s="39" t="s">
        <v>669</v>
      </c>
      <c r="R83" s="39"/>
      <c r="S83" s="39"/>
      <c r="T83" s="39" t="s">
        <v>607</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599</v>
      </c>
      <c r="T84" s="46" t="s">
        <v>607</v>
      </c>
      <c r="U84" s="39" t="s">
        <v>670</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607</v>
      </c>
    </row>
    <row r="86" spans="3:22" ht="26.4" x14ac:dyDescent="0.3">
      <c r="C86" s="47" t="s">
        <v>16</v>
      </c>
      <c r="D86" s="47"/>
      <c r="E86" s="47">
        <v>27</v>
      </c>
      <c r="F86" s="47"/>
      <c r="G86" s="47" t="s">
        <v>17</v>
      </c>
      <c r="H86" s="47" t="s">
        <v>21</v>
      </c>
      <c r="I86" s="47">
        <v>59</v>
      </c>
      <c r="J86" s="50" t="s">
        <v>69</v>
      </c>
      <c r="K86" s="47">
        <v>7</v>
      </c>
      <c r="L86" s="49" t="s">
        <v>70</v>
      </c>
      <c r="M86" s="49"/>
      <c r="N86" s="49" t="s">
        <v>23</v>
      </c>
      <c r="O86" s="47" t="s">
        <v>6</v>
      </c>
      <c r="P86" s="46" t="s">
        <v>560</v>
      </c>
      <c r="Q86" s="39" t="s">
        <v>739</v>
      </c>
      <c r="R86" s="46"/>
      <c r="T86" s="46" t="s">
        <v>607</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607</v>
      </c>
    </row>
    <row r="88" spans="3:22" ht="39.6" x14ac:dyDescent="0.3">
      <c r="C88" s="46" t="s">
        <v>215</v>
      </c>
      <c r="D88" s="47"/>
      <c r="E88" s="47">
        <v>121</v>
      </c>
      <c r="F88" s="47"/>
      <c r="G88" s="46" t="s">
        <v>192</v>
      </c>
      <c r="H88" s="46" t="s">
        <v>5</v>
      </c>
      <c r="I88" s="58">
        <v>59</v>
      </c>
      <c r="J88" s="58" t="s">
        <v>294</v>
      </c>
      <c r="K88" s="58">
        <v>14</v>
      </c>
      <c r="L88" s="51" t="s">
        <v>629</v>
      </c>
      <c r="M88" s="49"/>
      <c r="N88" s="51" t="s">
        <v>295</v>
      </c>
      <c r="O88" s="46" t="s">
        <v>6</v>
      </c>
      <c r="P88" s="39" t="s">
        <v>560</v>
      </c>
      <c r="Q88" s="39" t="s">
        <v>671</v>
      </c>
      <c r="R88" s="46"/>
      <c r="T88" s="39" t="s">
        <v>607</v>
      </c>
    </row>
    <row r="89" spans="3:22" ht="26.4" x14ac:dyDescent="0.3">
      <c r="C89" s="46" t="s">
        <v>215</v>
      </c>
      <c r="D89" s="47"/>
      <c r="E89" s="47">
        <v>122</v>
      </c>
      <c r="F89" s="47"/>
      <c r="G89" s="46" t="s">
        <v>192</v>
      </c>
      <c r="H89" s="46" t="s">
        <v>5</v>
      </c>
      <c r="I89" s="58">
        <v>60</v>
      </c>
      <c r="J89" s="58" t="s">
        <v>296</v>
      </c>
      <c r="K89" s="58">
        <v>33</v>
      </c>
      <c r="L89" s="51" t="s">
        <v>243</v>
      </c>
      <c r="M89" s="49"/>
      <c r="N89" s="51" t="s">
        <v>668</v>
      </c>
      <c r="O89" s="46" t="s">
        <v>6</v>
      </c>
      <c r="P89" s="39" t="s">
        <v>555</v>
      </c>
      <c r="R89" s="39"/>
      <c r="S89" s="39"/>
      <c r="T89" s="39" t="s">
        <v>607</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607</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560</v>
      </c>
      <c r="Q91" s="39" t="s">
        <v>641</v>
      </c>
      <c r="R91" s="46"/>
      <c r="T91" s="46" t="s">
        <v>607</v>
      </c>
    </row>
    <row r="92" spans="3:22" ht="26.4" x14ac:dyDescent="0.3">
      <c r="C92" s="46" t="s">
        <v>362</v>
      </c>
      <c r="E92" s="46">
        <v>167</v>
      </c>
      <c r="G92" s="46" t="s">
        <v>363</v>
      </c>
      <c r="H92" s="46" t="s">
        <v>5</v>
      </c>
      <c r="I92" s="46">
        <v>67</v>
      </c>
      <c r="J92" s="46" t="s">
        <v>371</v>
      </c>
      <c r="K92" s="46">
        <v>14</v>
      </c>
      <c r="L92" s="39" t="s">
        <v>5</v>
      </c>
      <c r="N92" s="39" t="s">
        <v>456</v>
      </c>
      <c r="P92" s="39" t="s">
        <v>560</v>
      </c>
      <c r="Q92" s="39" t="s">
        <v>641</v>
      </c>
      <c r="R92" s="46"/>
      <c r="T92" s="39" t="s">
        <v>607</v>
      </c>
    </row>
    <row r="93" spans="3:22" x14ac:dyDescent="0.3">
      <c r="C93" s="46" t="s">
        <v>215</v>
      </c>
      <c r="D93" s="47"/>
      <c r="E93" s="47">
        <v>115</v>
      </c>
      <c r="F93" s="47"/>
      <c r="G93" s="46" t="s">
        <v>192</v>
      </c>
      <c r="H93" s="46" t="s">
        <v>5</v>
      </c>
      <c r="I93" s="46">
        <v>53</v>
      </c>
      <c r="J93" s="46" t="s">
        <v>672</v>
      </c>
      <c r="K93" s="46">
        <v>6</v>
      </c>
      <c r="L93" s="51" t="s">
        <v>282</v>
      </c>
      <c r="M93" s="49"/>
      <c r="N93" s="51" t="s">
        <v>673</v>
      </c>
      <c r="O93" s="46" t="s">
        <v>6</v>
      </c>
      <c r="R93" s="46"/>
      <c r="T93" s="46" t="s">
        <v>612</v>
      </c>
      <c r="V93" s="46" t="s">
        <v>582</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560</v>
      </c>
      <c r="Q94" s="39" t="s">
        <v>620</v>
      </c>
      <c r="R94" s="46"/>
      <c r="T94" s="46" t="s">
        <v>607</v>
      </c>
    </row>
    <row r="95" spans="3:22" ht="52.8" x14ac:dyDescent="0.3">
      <c r="C95" s="46" t="s">
        <v>565</v>
      </c>
      <c r="E95" s="46">
        <v>255</v>
      </c>
      <c r="G95" s="46" t="s">
        <v>566</v>
      </c>
      <c r="H95" s="46" t="s">
        <v>21</v>
      </c>
      <c r="I95" s="46">
        <v>54</v>
      </c>
      <c r="J95" s="46" t="s">
        <v>248</v>
      </c>
      <c r="K95" s="46">
        <v>1</v>
      </c>
      <c r="L95" s="57" t="s">
        <v>569</v>
      </c>
      <c r="N95" s="39" t="s">
        <v>574</v>
      </c>
      <c r="O95" s="46" t="s">
        <v>6</v>
      </c>
      <c r="P95" s="46" t="s">
        <v>560</v>
      </c>
      <c r="Q95" s="39" t="s">
        <v>619</v>
      </c>
      <c r="R95" s="46"/>
      <c r="T95" s="46" t="s">
        <v>607</v>
      </c>
    </row>
    <row r="96" spans="3:22" ht="52.8" x14ac:dyDescent="0.3">
      <c r="C96" s="46" t="s">
        <v>565</v>
      </c>
      <c r="E96" s="46">
        <v>256</v>
      </c>
      <c r="G96" s="46" t="s">
        <v>566</v>
      </c>
      <c r="H96" s="46" t="s">
        <v>21</v>
      </c>
      <c r="I96" s="46">
        <v>54</v>
      </c>
      <c r="J96" s="46" t="s">
        <v>248</v>
      </c>
      <c r="K96" s="46">
        <v>1</v>
      </c>
      <c r="L96" s="57" t="s">
        <v>570</v>
      </c>
      <c r="N96" s="39" t="s">
        <v>575</v>
      </c>
      <c r="O96" s="46" t="s">
        <v>6</v>
      </c>
      <c r="P96" s="46" t="s">
        <v>560</v>
      </c>
      <c r="Q96" s="39" t="s">
        <v>619</v>
      </c>
      <c r="R96" s="46"/>
      <c r="T96" s="46" t="s">
        <v>607</v>
      </c>
    </row>
    <row r="97" spans="1:22" ht="92.4" x14ac:dyDescent="0.3">
      <c r="C97" s="46" t="s">
        <v>565</v>
      </c>
      <c r="E97" s="46">
        <v>257</v>
      </c>
      <c r="G97" s="46" t="s">
        <v>566</v>
      </c>
      <c r="H97" s="46" t="s">
        <v>21</v>
      </c>
      <c r="I97" s="46">
        <v>69</v>
      </c>
      <c r="J97" s="46" t="s">
        <v>248</v>
      </c>
      <c r="K97" s="46">
        <v>4</v>
      </c>
      <c r="L97" s="57" t="s">
        <v>571</v>
      </c>
      <c r="N97" s="39" t="s">
        <v>576</v>
      </c>
      <c r="O97" s="46" t="s">
        <v>6</v>
      </c>
      <c r="P97" s="46" t="s">
        <v>556</v>
      </c>
      <c r="Q97" s="39" t="s">
        <v>630</v>
      </c>
      <c r="R97" s="46"/>
      <c r="T97" s="46" t="s">
        <v>608</v>
      </c>
    </row>
    <row r="98" spans="1:22" ht="66" x14ac:dyDescent="0.3">
      <c r="C98" s="46" t="s">
        <v>565</v>
      </c>
      <c r="E98" s="46">
        <v>254</v>
      </c>
      <c r="G98" s="46" t="s">
        <v>566</v>
      </c>
      <c r="H98" s="46" t="s">
        <v>21</v>
      </c>
      <c r="I98" s="46">
        <v>53</v>
      </c>
      <c r="J98" s="46" t="s">
        <v>248</v>
      </c>
      <c r="K98" s="46">
        <v>20</v>
      </c>
      <c r="L98" s="57" t="s">
        <v>568</v>
      </c>
      <c r="N98" s="39" t="s">
        <v>573</v>
      </c>
      <c r="O98" s="46" t="s">
        <v>6</v>
      </c>
      <c r="P98" s="46" t="s">
        <v>560</v>
      </c>
      <c r="Q98" s="39" t="s">
        <v>619</v>
      </c>
      <c r="R98" s="46"/>
      <c r="T98" s="46" t="s">
        <v>607</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607</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607</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612</v>
      </c>
      <c r="V101" s="46" t="s">
        <v>582</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612</v>
      </c>
      <c r="V102" s="46" t="s">
        <v>582</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612</v>
      </c>
      <c r="V103" s="46" t="s">
        <v>582</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560</v>
      </c>
      <c r="Q104" s="39" t="s">
        <v>674</v>
      </c>
      <c r="R104" s="39"/>
      <c r="S104" s="39"/>
      <c r="T104" s="39" t="s">
        <v>607</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607</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612</v>
      </c>
      <c r="V106" s="46" t="s">
        <v>633</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612</v>
      </c>
      <c r="U107" s="39" t="s">
        <v>713</v>
      </c>
      <c r="V107" s="46" t="s">
        <v>633</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607</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607</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631</v>
      </c>
      <c r="R110" s="46"/>
      <c r="T110" s="46" t="s">
        <v>608</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607</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607</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607</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607</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560</v>
      </c>
      <c r="Q115" s="39" t="s">
        <v>679</v>
      </c>
      <c r="R115" s="46"/>
      <c r="T115" s="46" t="s">
        <v>607</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607</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560</v>
      </c>
      <c r="Q117" s="39" t="s">
        <v>681</v>
      </c>
      <c r="R117" s="46"/>
      <c r="T117" s="46" t="s">
        <v>607</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560</v>
      </c>
      <c r="Q118" s="39" t="s">
        <v>680</v>
      </c>
      <c r="R118" s="46"/>
      <c r="T118" s="46" t="s">
        <v>607</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560</v>
      </c>
      <c r="Q119" s="39" t="s">
        <v>682</v>
      </c>
      <c r="R119" s="46"/>
      <c r="T119" s="46" t="s">
        <v>607</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607</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560</v>
      </c>
      <c r="Q121" s="39" t="s">
        <v>698</v>
      </c>
      <c r="R121" s="46"/>
      <c r="T121" s="46" t="s">
        <v>607</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607</v>
      </c>
    </row>
    <row r="123" spans="3:21" ht="39.6" x14ac:dyDescent="0.3">
      <c r="C123" s="46" t="s">
        <v>362</v>
      </c>
      <c r="E123" s="46">
        <v>176</v>
      </c>
      <c r="G123" s="46" t="s">
        <v>363</v>
      </c>
      <c r="H123" s="46" t="s">
        <v>21</v>
      </c>
      <c r="I123" s="46">
        <v>74</v>
      </c>
      <c r="J123" s="46" t="s">
        <v>375</v>
      </c>
      <c r="K123" s="46">
        <v>23</v>
      </c>
      <c r="L123" s="39" t="s">
        <v>411</v>
      </c>
      <c r="N123" s="39" t="s">
        <v>465</v>
      </c>
      <c r="P123" s="46" t="s">
        <v>560</v>
      </c>
      <c r="Q123" s="39" t="s">
        <v>683</v>
      </c>
      <c r="R123" s="46"/>
      <c r="T123" s="46" t="s">
        <v>607</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607</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607</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607</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607</v>
      </c>
      <c r="U127" s="39" t="s">
        <v>686</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560</v>
      </c>
      <c r="Q128" s="39" t="s">
        <v>684</v>
      </c>
      <c r="R128" s="46"/>
      <c r="T128" s="46" t="s">
        <v>607</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560</v>
      </c>
      <c r="Q129" s="39" t="s">
        <v>685</v>
      </c>
      <c r="R129" s="46"/>
      <c r="T129" s="46" t="s">
        <v>607</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607</v>
      </c>
    </row>
    <row r="131" spans="3:22" ht="62.4" customHeight="1" x14ac:dyDescent="0.3">
      <c r="C131" s="46" t="s">
        <v>362</v>
      </c>
      <c r="E131" s="46">
        <v>178</v>
      </c>
      <c r="G131" s="46" t="s">
        <v>363</v>
      </c>
      <c r="H131" s="46" t="s">
        <v>5</v>
      </c>
      <c r="I131" s="46">
        <v>74</v>
      </c>
      <c r="J131" s="46" t="s">
        <v>87</v>
      </c>
      <c r="K131" s="46">
        <v>26</v>
      </c>
      <c r="L131" s="39" t="s">
        <v>413</v>
      </c>
      <c r="N131" s="39" t="s">
        <v>467</v>
      </c>
      <c r="P131" s="46" t="s">
        <v>560</v>
      </c>
      <c r="Q131" s="39" t="s">
        <v>687</v>
      </c>
      <c r="R131" s="46"/>
      <c r="T131" s="46" t="s">
        <v>607</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560</v>
      </c>
      <c r="Q132" s="39" t="s">
        <v>688</v>
      </c>
      <c r="R132" s="46"/>
      <c r="T132" s="46" t="s">
        <v>607</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560</v>
      </c>
      <c r="Q133" s="39" t="s">
        <v>677</v>
      </c>
      <c r="R133" s="46"/>
      <c r="T133" s="46" t="s">
        <v>607</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560</v>
      </c>
      <c r="Q134" s="39" t="s">
        <v>677</v>
      </c>
      <c r="R134" s="46"/>
      <c r="T134" s="46" t="s">
        <v>607</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607</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612</v>
      </c>
      <c r="V136" s="46" t="s">
        <v>633</v>
      </c>
    </row>
    <row r="137" spans="3:22" ht="52.8" x14ac:dyDescent="0.3">
      <c r="C137" s="46" t="s">
        <v>362</v>
      </c>
      <c r="E137" s="46">
        <v>183</v>
      </c>
      <c r="G137" s="46" t="s">
        <v>363</v>
      </c>
      <c r="H137" s="46" t="s">
        <v>5</v>
      </c>
      <c r="I137" s="46">
        <v>77</v>
      </c>
      <c r="J137" s="46" t="s">
        <v>376</v>
      </c>
      <c r="K137" s="46">
        <v>1</v>
      </c>
      <c r="N137" s="39" t="s">
        <v>472</v>
      </c>
      <c r="T137" s="46" t="s">
        <v>612</v>
      </c>
      <c r="U137" s="39" t="s">
        <v>699</v>
      </c>
      <c r="V137" s="46" t="s">
        <v>654</v>
      </c>
    </row>
    <row r="138" spans="3:22" ht="156.6" customHeight="1" x14ac:dyDescent="0.3">
      <c r="C138" s="46" t="s">
        <v>362</v>
      </c>
      <c r="E138" s="46">
        <v>191</v>
      </c>
      <c r="G138" s="46" t="s">
        <v>363</v>
      </c>
      <c r="H138" s="46" t="s">
        <v>21</v>
      </c>
      <c r="I138" s="46">
        <v>82</v>
      </c>
      <c r="J138" s="46" t="s">
        <v>84</v>
      </c>
      <c r="K138" s="46">
        <v>1</v>
      </c>
      <c r="L138" s="39" t="s">
        <v>421</v>
      </c>
      <c r="N138" s="39" t="s">
        <v>479</v>
      </c>
      <c r="P138" s="46" t="s">
        <v>560</v>
      </c>
      <c r="Q138" s="66" t="s">
        <v>704</v>
      </c>
      <c r="S138" s="46" t="s">
        <v>729</v>
      </c>
      <c r="T138" s="46" t="s">
        <v>607</v>
      </c>
      <c r="U138" s="68" t="s">
        <v>717</v>
      </c>
    </row>
    <row r="139" spans="3:22" ht="39.6" x14ac:dyDescent="0.3">
      <c r="C139" s="46" t="s">
        <v>362</v>
      </c>
      <c r="E139" s="46">
        <v>196</v>
      </c>
      <c r="G139" s="46" t="s">
        <v>363</v>
      </c>
      <c r="H139" s="46" t="s">
        <v>364</v>
      </c>
      <c r="I139" s="46">
        <v>83</v>
      </c>
      <c r="J139" s="46" t="s">
        <v>84</v>
      </c>
      <c r="K139" s="46">
        <v>1</v>
      </c>
      <c r="L139" s="39" t="s">
        <v>420</v>
      </c>
      <c r="N139" s="39" t="s">
        <v>483</v>
      </c>
      <c r="P139" s="46" t="s">
        <v>560</v>
      </c>
      <c r="Q139" s="39" t="s">
        <v>652</v>
      </c>
      <c r="R139" s="46"/>
      <c r="T139" s="46" t="s">
        <v>607</v>
      </c>
    </row>
    <row r="140" spans="3:22" ht="66" x14ac:dyDescent="0.3">
      <c r="C140" s="46" t="s">
        <v>362</v>
      </c>
      <c r="E140" s="46">
        <v>192</v>
      </c>
      <c r="G140" s="46" t="s">
        <v>363</v>
      </c>
      <c r="H140" s="46" t="s">
        <v>364</v>
      </c>
      <c r="I140" s="46">
        <v>82</v>
      </c>
      <c r="J140" s="46" t="s">
        <v>84</v>
      </c>
      <c r="K140" s="46">
        <v>2</v>
      </c>
      <c r="L140" s="39" t="s">
        <v>420</v>
      </c>
      <c r="N140" s="39" t="s">
        <v>589</v>
      </c>
      <c r="P140" s="46" t="s">
        <v>560</v>
      </c>
      <c r="Q140" s="39" t="s">
        <v>621</v>
      </c>
      <c r="R140" s="46"/>
      <c r="T140" s="46" t="s">
        <v>607</v>
      </c>
    </row>
    <row r="141" spans="3:22" ht="39.6" x14ac:dyDescent="0.3">
      <c r="C141" s="46" t="s">
        <v>362</v>
      </c>
      <c r="E141" s="46">
        <v>197</v>
      </c>
      <c r="G141" s="46" t="s">
        <v>363</v>
      </c>
      <c r="H141" s="46" t="s">
        <v>364</v>
      </c>
      <c r="I141" s="46">
        <v>83</v>
      </c>
      <c r="J141" s="46" t="s">
        <v>84</v>
      </c>
      <c r="K141" s="46">
        <v>2</v>
      </c>
      <c r="L141" s="39" t="s">
        <v>420</v>
      </c>
      <c r="N141" s="39" t="s">
        <v>484</v>
      </c>
      <c r="P141" s="46" t="s">
        <v>560</v>
      </c>
      <c r="Q141" s="39" t="s">
        <v>652</v>
      </c>
      <c r="R141" s="46"/>
      <c r="T141" s="46" t="s">
        <v>607</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560</v>
      </c>
      <c r="Q142" s="39" t="s">
        <v>693</v>
      </c>
      <c r="R142" s="46"/>
      <c r="T142" s="46" t="s">
        <v>607</v>
      </c>
    </row>
    <row r="143" spans="3:22" ht="39.6" x14ac:dyDescent="0.3">
      <c r="C143" s="46" t="s">
        <v>362</v>
      </c>
      <c r="E143" s="46">
        <v>193</v>
      </c>
      <c r="G143" s="46" t="s">
        <v>363</v>
      </c>
      <c r="H143" s="46" t="s">
        <v>364</v>
      </c>
      <c r="I143" s="46">
        <v>82</v>
      </c>
      <c r="J143" s="46" t="s">
        <v>84</v>
      </c>
      <c r="K143" s="46">
        <v>3</v>
      </c>
      <c r="L143" s="39" t="s">
        <v>420</v>
      </c>
      <c r="N143" s="39" t="s">
        <v>480</v>
      </c>
      <c r="P143" s="46" t="s">
        <v>560</v>
      </c>
      <c r="Q143" s="39" t="s">
        <v>652</v>
      </c>
      <c r="R143" s="46"/>
      <c r="T143" s="46" t="s">
        <v>607</v>
      </c>
    </row>
    <row r="144" spans="3:22" ht="39.6" x14ac:dyDescent="0.3">
      <c r="C144" s="46" t="s">
        <v>362</v>
      </c>
      <c r="E144" s="46">
        <v>198</v>
      </c>
      <c r="G144" s="46" t="s">
        <v>363</v>
      </c>
      <c r="H144" s="46" t="s">
        <v>364</v>
      </c>
      <c r="I144" s="46">
        <v>83</v>
      </c>
      <c r="J144" s="46" t="s">
        <v>84</v>
      </c>
      <c r="K144" s="46">
        <v>3</v>
      </c>
      <c r="L144" s="39" t="s">
        <v>420</v>
      </c>
      <c r="N144" s="39" t="s">
        <v>485</v>
      </c>
      <c r="P144" s="46" t="s">
        <v>560</v>
      </c>
      <c r="Q144" s="39" t="s">
        <v>652</v>
      </c>
      <c r="R144" s="46"/>
      <c r="T144" s="46" t="s">
        <v>607</v>
      </c>
    </row>
    <row r="145" spans="3:22" ht="26.4" x14ac:dyDescent="0.3">
      <c r="C145" s="46" t="s">
        <v>362</v>
      </c>
      <c r="E145" s="46">
        <v>203</v>
      </c>
      <c r="G145" s="46" t="s">
        <v>363</v>
      </c>
      <c r="H145" s="46" t="s">
        <v>21</v>
      </c>
      <c r="I145" s="46">
        <v>85</v>
      </c>
      <c r="J145" s="46" t="s">
        <v>84</v>
      </c>
      <c r="K145" s="46">
        <v>3</v>
      </c>
      <c r="L145" s="39" t="s">
        <v>423</v>
      </c>
      <c r="N145" s="39" t="s">
        <v>489</v>
      </c>
      <c r="P145" s="46" t="s">
        <v>560</v>
      </c>
      <c r="Q145" s="39" t="s">
        <v>693</v>
      </c>
      <c r="R145" s="46"/>
      <c r="T145" s="46" t="s">
        <v>607</v>
      </c>
    </row>
    <row r="146" spans="3:22" ht="26.4" x14ac:dyDescent="0.3">
      <c r="C146" s="46" t="s">
        <v>362</v>
      </c>
      <c r="E146" s="46">
        <v>204</v>
      </c>
      <c r="G146" s="46" t="s">
        <v>363</v>
      </c>
      <c r="H146" s="46" t="s">
        <v>21</v>
      </c>
      <c r="I146" s="46">
        <v>85</v>
      </c>
      <c r="J146" s="46" t="s">
        <v>84</v>
      </c>
      <c r="K146" s="46">
        <v>3</v>
      </c>
      <c r="L146" s="39" t="s">
        <v>424</v>
      </c>
      <c r="N146" s="39" t="s">
        <v>490</v>
      </c>
      <c r="R146" s="46"/>
      <c r="T146" s="46" t="s">
        <v>612</v>
      </c>
      <c r="V146" s="46" t="s">
        <v>578</v>
      </c>
    </row>
    <row r="147" spans="3:22" ht="52.8" x14ac:dyDescent="0.3">
      <c r="C147" s="46" t="s">
        <v>362</v>
      </c>
      <c r="E147" s="46">
        <v>199</v>
      </c>
      <c r="G147" s="46" t="s">
        <v>363</v>
      </c>
      <c r="H147" s="46" t="s">
        <v>364</v>
      </c>
      <c r="I147" s="46">
        <v>83</v>
      </c>
      <c r="J147" s="46" t="s">
        <v>84</v>
      </c>
      <c r="K147" s="46">
        <v>4</v>
      </c>
      <c r="L147" s="39" t="s">
        <v>420</v>
      </c>
      <c r="N147" s="39" t="s">
        <v>486</v>
      </c>
      <c r="P147" s="46" t="s">
        <v>560</v>
      </c>
      <c r="Q147" s="39" t="s">
        <v>621</v>
      </c>
      <c r="R147" s="46"/>
      <c r="T147" s="46" t="s">
        <v>607</v>
      </c>
    </row>
    <row r="148" spans="3:22" ht="39.6" x14ac:dyDescent="0.3">
      <c r="C148" s="46" t="s">
        <v>362</v>
      </c>
      <c r="E148" s="46">
        <v>200</v>
      </c>
      <c r="G148" s="46" t="s">
        <v>363</v>
      </c>
      <c r="H148" s="46" t="s">
        <v>364</v>
      </c>
      <c r="I148" s="46">
        <v>83</v>
      </c>
      <c r="J148" s="46" t="s">
        <v>84</v>
      </c>
      <c r="K148" s="46">
        <v>5</v>
      </c>
      <c r="L148" s="39" t="s">
        <v>420</v>
      </c>
      <c r="N148" s="39" t="s">
        <v>487</v>
      </c>
      <c r="P148" s="46" t="s">
        <v>560</v>
      </c>
      <c r="Q148" s="39" t="s">
        <v>621</v>
      </c>
      <c r="R148" s="46"/>
      <c r="T148" s="46" t="s">
        <v>607</v>
      </c>
    </row>
    <row r="149" spans="3:22" ht="39.6" x14ac:dyDescent="0.3">
      <c r="C149" s="46" t="s">
        <v>362</v>
      </c>
      <c r="E149" s="46">
        <v>201</v>
      </c>
      <c r="G149" s="46" t="s">
        <v>363</v>
      </c>
      <c r="H149" s="46" t="s">
        <v>364</v>
      </c>
      <c r="I149" s="46">
        <v>83</v>
      </c>
      <c r="J149" s="46" t="s">
        <v>84</v>
      </c>
      <c r="K149" s="46">
        <v>5</v>
      </c>
      <c r="L149" s="39" t="s">
        <v>420</v>
      </c>
      <c r="N149" s="39" t="s">
        <v>487</v>
      </c>
      <c r="P149" s="46" t="s">
        <v>560</v>
      </c>
      <c r="Q149" s="39" t="s">
        <v>621</v>
      </c>
      <c r="R149" s="46"/>
      <c r="T149" s="46" t="s">
        <v>607</v>
      </c>
    </row>
    <row r="150" spans="3:22" ht="26.4" x14ac:dyDescent="0.3">
      <c r="C150" s="46" t="s">
        <v>362</v>
      </c>
      <c r="E150" s="46">
        <v>205</v>
      </c>
      <c r="G150" s="46" t="s">
        <v>363</v>
      </c>
      <c r="H150" s="46" t="s">
        <v>21</v>
      </c>
      <c r="I150" s="46">
        <v>86</v>
      </c>
      <c r="J150" s="46" t="s">
        <v>84</v>
      </c>
      <c r="K150" s="46">
        <v>5</v>
      </c>
      <c r="L150" s="39" t="s">
        <v>425</v>
      </c>
      <c r="N150" s="39" t="s">
        <v>491</v>
      </c>
      <c r="P150" s="46" t="s">
        <v>560</v>
      </c>
      <c r="Q150" s="39" t="s">
        <v>621</v>
      </c>
      <c r="R150" s="46"/>
      <c r="T150" s="46" t="s">
        <v>607</v>
      </c>
    </row>
    <row r="151" spans="3:22" ht="26.4" x14ac:dyDescent="0.3">
      <c r="C151" s="46" t="s">
        <v>362</v>
      </c>
      <c r="E151" s="46">
        <v>206</v>
      </c>
      <c r="G151" s="46" t="s">
        <v>363</v>
      </c>
      <c r="H151" s="46" t="s">
        <v>364</v>
      </c>
      <c r="I151" s="46">
        <v>87</v>
      </c>
      <c r="J151" s="46" t="s">
        <v>84</v>
      </c>
      <c r="K151" s="46">
        <v>6</v>
      </c>
      <c r="L151" s="39" t="s">
        <v>426</v>
      </c>
      <c r="N151" s="39" t="s">
        <v>492</v>
      </c>
      <c r="P151" s="46" t="s">
        <v>560</v>
      </c>
      <c r="Q151" s="39" t="s">
        <v>678</v>
      </c>
      <c r="R151" s="46"/>
      <c r="T151" s="46" t="s">
        <v>607</v>
      </c>
    </row>
    <row r="152" spans="3:22" ht="26.4" x14ac:dyDescent="0.3">
      <c r="C152" s="46" t="s">
        <v>362</v>
      </c>
      <c r="E152" s="46">
        <v>184</v>
      </c>
      <c r="G152" s="46" t="s">
        <v>363</v>
      </c>
      <c r="H152" s="46" t="s">
        <v>21</v>
      </c>
      <c r="I152" s="46">
        <v>77</v>
      </c>
      <c r="J152" s="46" t="s">
        <v>84</v>
      </c>
      <c r="K152" s="46">
        <v>7</v>
      </c>
      <c r="L152" s="39" t="s">
        <v>418</v>
      </c>
      <c r="N152" s="39" t="s">
        <v>473</v>
      </c>
      <c r="P152" s="46" t="s">
        <v>560</v>
      </c>
      <c r="Q152" s="39" t="s">
        <v>678</v>
      </c>
      <c r="R152" s="46"/>
      <c r="T152" s="46" t="s">
        <v>607</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560</v>
      </c>
      <c r="Q153" s="39" t="s">
        <v>693</v>
      </c>
      <c r="R153" s="46"/>
      <c r="T153" s="46" t="s">
        <v>607</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560</v>
      </c>
      <c r="Q154" s="66" t="s">
        <v>704</v>
      </c>
      <c r="R154" s="46"/>
      <c r="T154" s="46" t="s">
        <v>607</v>
      </c>
    </row>
    <row r="155" spans="3:22" ht="26.4" x14ac:dyDescent="0.3">
      <c r="C155" s="46" t="s">
        <v>362</v>
      </c>
      <c r="E155" s="46">
        <v>186</v>
      </c>
      <c r="G155" s="46" t="s">
        <v>363</v>
      </c>
      <c r="H155" s="46" t="s">
        <v>21</v>
      </c>
      <c r="I155" s="46">
        <v>81</v>
      </c>
      <c r="J155" s="46" t="s">
        <v>84</v>
      </c>
      <c r="K155" s="46">
        <v>8</v>
      </c>
      <c r="L155" s="39" t="s">
        <v>419</v>
      </c>
      <c r="N155" s="39" t="s">
        <v>474</v>
      </c>
      <c r="P155" s="46" t="s">
        <v>560</v>
      </c>
      <c r="Q155" s="39" t="s">
        <v>678</v>
      </c>
      <c r="R155" s="46"/>
      <c r="T155" s="46" t="s">
        <v>607</v>
      </c>
      <c r="U155" s="39" t="s">
        <v>691</v>
      </c>
    </row>
    <row r="156" spans="3:22" ht="39.6" x14ac:dyDescent="0.3">
      <c r="C156" s="46" t="s">
        <v>362</v>
      </c>
      <c r="E156" s="46">
        <v>194</v>
      </c>
      <c r="G156" s="46" t="s">
        <v>363</v>
      </c>
      <c r="H156" s="46" t="s">
        <v>364</v>
      </c>
      <c r="I156" s="46">
        <v>82</v>
      </c>
      <c r="J156" s="46" t="s">
        <v>84</v>
      </c>
      <c r="K156" s="46">
        <v>8</v>
      </c>
      <c r="L156" s="39" t="s">
        <v>420</v>
      </c>
      <c r="N156" s="39" t="s">
        <v>481</v>
      </c>
      <c r="P156" s="46" t="s">
        <v>560</v>
      </c>
      <c r="Q156" s="66" t="s">
        <v>704</v>
      </c>
      <c r="R156" s="46"/>
      <c r="T156" s="46" t="s">
        <v>607</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560</v>
      </c>
      <c r="Q157" s="39" t="s">
        <v>652</v>
      </c>
      <c r="R157" s="46"/>
      <c r="T157" s="46" t="s">
        <v>607</v>
      </c>
    </row>
    <row r="158" spans="3:22" x14ac:dyDescent="0.3">
      <c r="C158" s="46" t="s">
        <v>215</v>
      </c>
      <c r="D158" s="47"/>
      <c r="E158" s="47">
        <v>104</v>
      </c>
      <c r="F158" s="47"/>
      <c r="G158" s="46" t="s">
        <v>192</v>
      </c>
      <c r="H158" s="46" t="s">
        <v>5</v>
      </c>
      <c r="I158" s="46">
        <v>77</v>
      </c>
      <c r="J158" s="46" t="s">
        <v>259</v>
      </c>
      <c r="K158" s="46">
        <v>10</v>
      </c>
      <c r="L158" s="39" t="s">
        <v>690</v>
      </c>
      <c r="M158" s="49"/>
      <c r="N158" s="39" t="s">
        <v>260</v>
      </c>
      <c r="O158" s="46" t="s">
        <v>6</v>
      </c>
      <c r="P158" s="46" t="s">
        <v>555</v>
      </c>
      <c r="R158" s="46"/>
      <c r="T158" s="46" t="s">
        <v>607</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63" t="s">
        <v>560</v>
      </c>
      <c r="Q159" s="64" t="s">
        <v>700</v>
      </c>
      <c r="R159" s="65"/>
      <c r="S159" s="63"/>
      <c r="T159" s="63" t="s">
        <v>607</v>
      </c>
      <c r="U159" s="64"/>
      <c r="V159" s="63"/>
    </row>
    <row r="160" spans="3:22" ht="39.6" x14ac:dyDescent="0.3">
      <c r="C160" s="46" t="s">
        <v>362</v>
      </c>
      <c r="E160" s="46">
        <v>187</v>
      </c>
      <c r="G160" s="46" t="s">
        <v>363</v>
      </c>
      <c r="H160" s="46" t="s">
        <v>364</v>
      </c>
      <c r="I160" s="46">
        <v>81</v>
      </c>
      <c r="J160" s="46" t="s">
        <v>84</v>
      </c>
      <c r="K160" s="46">
        <v>11</v>
      </c>
      <c r="L160" s="39" t="s">
        <v>420</v>
      </c>
      <c r="N160" s="39" t="s">
        <v>475</v>
      </c>
      <c r="P160" s="46" t="s">
        <v>560</v>
      </c>
      <c r="Q160" s="39" t="s">
        <v>652</v>
      </c>
      <c r="R160" s="46"/>
      <c r="T160" s="46" t="s">
        <v>607</v>
      </c>
    </row>
    <row r="161" spans="3:20" ht="39.6" x14ac:dyDescent="0.3">
      <c r="C161" s="46" t="s">
        <v>362</v>
      </c>
      <c r="E161" s="46">
        <v>188</v>
      </c>
      <c r="G161" s="46" t="s">
        <v>363</v>
      </c>
      <c r="H161" s="46" t="s">
        <v>364</v>
      </c>
      <c r="I161" s="46">
        <v>81</v>
      </c>
      <c r="J161" s="46" t="s">
        <v>84</v>
      </c>
      <c r="K161" s="46">
        <v>12</v>
      </c>
      <c r="L161" s="39" t="s">
        <v>420</v>
      </c>
      <c r="N161" s="39" t="s">
        <v>476</v>
      </c>
      <c r="P161" s="46" t="s">
        <v>560</v>
      </c>
      <c r="Q161" s="39" t="s">
        <v>652</v>
      </c>
      <c r="R161" s="46"/>
      <c r="T161" s="46" t="s">
        <v>607</v>
      </c>
    </row>
    <row r="162" spans="3:20"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560</v>
      </c>
      <c r="Q162" s="39" t="s">
        <v>621</v>
      </c>
      <c r="R162" s="46"/>
      <c r="T162" s="46" t="s">
        <v>607</v>
      </c>
    </row>
    <row r="163" spans="3:20" ht="39.6" x14ac:dyDescent="0.3">
      <c r="C163" s="46" t="s">
        <v>362</v>
      </c>
      <c r="E163" s="46">
        <v>195</v>
      </c>
      <c r="G163" s="46" t="s">
        <v>363</v>
      </c>
      <c r="H163" s="46" t="s">
        <v>21</v>
      </c>
      <c r="I163" s="46">
        <v>82</v>
      </c>
      <c r="J163" s="46" t="s">
        <v>84</v>
      </c>
      <c r="K163" s="46">
        <v>13</v>
      </c>
      <c r="L163" s="39" t="s">
        <v>422</v>
      </c>
      <c r="N163" s="39" t="s">
        <v>482</v>
      </c>
      <c r="P163" s="46" t="s">
        <v>560</v>
      </c>
      <c r="Q163" s="39" t="s">
        <v>652</v>
      </c>
      <c r="R163" s="46"/>
      <c r="T163" s="46" t="s">
        <v>607</v>
      </c>
    </row>
    <row r="164" spans="3:20" ht="26.4" x14ac:dyDescent="0.3">
      <c r="C164" s="46" t="s">
        <v>362</v>
      </c>
      <c r="E164" s="46">
        <v>202</v>
      </c>
      <c r="G164" s="46" t="s">
        <v>363</v>
      </c>
      <c r="H164" s="46" t="s">
        <v>364</v>
      </c>
      <c r="I164" s="46">
        <v>84</v>
      </c>
      <c r="J164" s="46" t="s">
        <v>84</v>
      </c>
      <c r="K164" s="46">
        <v>13</v>
      </c>
      <c r="L164" s="39" t="s">
        <v>420</v>
      </c>
      <c r="N164" s="39" t="s">
        <v>488</v>
      </c>
      <c r="P164" s="46" t="s">
        <v>560</v>
      </c>
      <c r="Q164" s="39" t="s">
        <v>652</v>
      </c>
      <c r="R164" s="46"/>
      <c r="T164" s="46" t="s">
        <v>607</v>
      </c>
    </row>
    <row r="165" spans="3:20" ht="39.6" x14ac:dyDescent="0.3">
      <c r="C165" s="46" t="s">
        <v>362</v>
      </c>
      <c r="E165" s="46">
        <v>189</v>
      </c>
      <c r="G165" s="46" t="s">
        <v>363</v>
      </c>
      <c r="H165" s="46" t="s">
        <v>364</v>
      </c>
      <c r="I165" s="46">
        <v>81</v>
      </c>
      <c r="J165" s="46" t="s">
        <v>84</v>
      </c>
      <c r="K165" s="46">
        <v>15</v>
      </c>
      <c r="L165" s="39" t="s">
        <v>420</v>
      </c>
      <c r="N165" s="39" t="s">
        <v>477</v>
      </c>
      <c r="P165" s="46" t="s">
        <v>560</v>
      </c>
      <c r="Q165" s="39" t="s">
        <v>652</v>
      </c>
      <c r="R165" s="46"/>
      <c r="T165" s="46" t="s">
        <v>607</v>
      </c>
    </row>
    <row r="166" spans="3:20" ht="26.4" x14ac:dyDescent="0.3">
      <c r="C166" s="46" t="s">
        <v>362</v>
      </c>
      <c r="E166" s="46">
        <v>190</v>
      </c>
      <c r="G166" s="46" t="s">
        <v>363</v>
      </c>
      <c r="H166" s="46" t="s">
        <v>364</v>
      </c>
      <c r="I166" s="46">
        <v>81</v>
      </c>
      <c r="J166" s="46" t="s">
        <v>84</v>
      </c>
      <c r="K166" s="46">
        <v>17</v>
      </c>
      <c r="L166" s="39" t="s">
        <v>420</v>
      </c>
      <c r="N166" s="39" t="s">
        <v>478</v>
      </c>
      <c r="P166" s="46" t="s">
        <v>560</v>
      </c>
      <c r="Q166" s="39" t="s">
        <v>652</v>
      </c>
      <c r="R166" s="46"/>
      <c r="T166" s="46" t="s">
        <v>607</v>
      </c>
    </row>
    <row r="167" spans="3:20"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560</v>
      </c>
      <c r="Q167" s="39" t="s">
        <v>693</v>
      </c>
      <c r="R167" s="46"/>
      <c r="T167" s="46" t="s">
        <v>607</v>
      </c>
    </row>
    <row r="168" spans="3:20"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560</v>
      </c>
      <c r="Q168" s="39" t="s">
        <v>693</v>
      </c>
      <c r="R168" s="46"/>
      <c r="T168" s="46" t="s">
        <v>607</v>
      </c>
    </row>
    <row r="169" spans="3:20" ht="26.4" x14ac:dyDescent="0.3">
      <c r="C169" s="46" t="s">
        <v>362</v>
      </c>
      <c r="E169" s="46">
        <v>185</v>
      </c>
      <c r="G169" s="46" t="s">
        <v>363</v>
      </c>
      <c r="H169" s="46" t="s">
        <v>21</v>
      </c>
      <c r="I169" s="46">
        <v>80</v>
      </c>
      <c r="J169" s="46" t="s">
        <v>84</v>
      </c>
      <c r="K169" s="46">
        <v>28</v>
      </c>
      <c r="L169" s="39" t="s">
        <v>389</v>
      </c>
      <c r="N169" s="39" t="s">
        <v>444</v>
      </c>
      <c r="P169" s="46" t="s">
        <v>560</v>
      </c>
      <c r="Q169" s="39" t="s">
        <v>678</v>
      </c>
      <c r="R169" s="46"/>
      <c r="T169" s="46" t="s">
        <v>607</v>
      </c>
    </row>
    <row r="170" spans="3:20"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560</v>
      </c>
      <c r="Q170" s="39" t="s">
        <v>693</v>
      </c>
      <c r="R170" s="46"/>
      <c r="T170" s="46" t="s">
        <v>607</v>
      </c>
    </row>
    <row r="171" spans="3:20"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560</v>
      </c>
      <c r="Q171" s="39" t="s">
        <v>693</v>
      </c>
      <c r="R171" s="46"/>
      <c r="T171" s="46" t="s">
        <v>607</v>
      </c>
    </row>
    <row r="172" spans="3:20"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560</v>
      </c>
      <c r="Q172" s="39" t="s">
        <v>693</v>
      </c>
      <c r="R172" s="46"/>
      <c r="T172" s="46" t="s">
        <v>607</v>
      </c>
    </row>
    <row r="173" spans="3:20"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560</v>
      </c>
      <c r="Q173" s="39" t="s">
        <v>677</v>
      </c>
      <c r="R173" s="46"/>
      <c r="T173" s="46" t="s">
        <v>607</v>
      </c>
    </row>
    <row r="174" spans="3:20"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560</v>
      </c>
      <c r="Q174" s="39" t="s">
        <v>677</v>
      </c>
      <c r="R174" s="46"/>
      <c r="T174" s="46" t="s">
        <v>607</v>
      </c>
    </row>
    <row r="175" spans="3:20"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560</v>
      </c>
      <c r="Q175" s="39" t="s">
        <v>676</v>
      </c>
      <c r="R175" s="46"/>
      <c r="T175" s="46" t="s">
        <v>607</v>
      </c>
    </row>
    <row r="176" spans="3:20" ht="52.8" x14ac:dyDescent="0.3">
      <c r="C176" s="47" t="s">
        <v>16</v>
      </c>
      <c r="D176" s="47"/>
      <c r="E176" s="47">
        <v>52</v>
      </c>
      <c r="F176" s="47"/>
      <c r="G176" s="47" t="s">
        <v>17</v>
      </c>
      <c r="H176" s="47" t="s">
        <v>21</v>
      </c>
      <c r="I176" s="47">
        <v>91</v>
      </c>
      <c r="J176" s="47" t="s">
        <v>124</v>
      </c>
      <c r="K176" s="47">
        <v>16</v>
      </c>
      <c r="L176" s="49" t="s">
        <v>125</v>
      </c>
      <c r="M176" s="49"/>
      <c r="N176" s="49" t="s">
        <v>126</v>
      </c>
      <c r="O176" s="47" t="s">
        <v>6</v>
      </c>
      <c r="P176" s="46" t="s">
        <v>560</v>
      </c>
      <c r="Q176" s="39" t="s">
        <v>740</v>
      </c>
      <c r="R176" s="46"/>
      <c r="T176" s="46" t="s">
        <v>607</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560</v>
      </c>
      <c r="Q177" s="49" t="s">
        <v>634</v>
      </c>
      <c r="R177" s="46"/>
      <c r="T177" s="46" t="s">
        <v>607</v>
      </c>
    </row>
    <row r="178" spans="3:22" ht="118.8" x14ac:dyDescent="0.3">
      <c r="C178" s="47" t="s">
        <v>16</v>
      </c>
      <c r="D178" s="47"/>
      <c r="E178" s="47">
        <v>54</v>
      </c>
      <c r="F178" s="47"/>
      <c r="G178" s="47" t="s">
        <v>17</v>
      </c>
      <c r="H178" s="47" t="s">
        <v>21</v>
      </c>
      <c r="I178" s="47">
        <v>93</v>
      </c>
      <c r="J178" s="47" t="s">
        <v>49</v>
      </c>
      <c r="K178" s="47">
        <v>16</v>
      </c>
      <c r="L178" s="49" t="s">
        <v>128</v>
      </c>
      <c r="M178" s="49"/>
      <c r="N178" s="49" t="s">
        <v>23</v>
      </c>
      <c r="O178" s="47" t="s">
        <v>6</v>
      </c>
      <c r="T178" s="46" t="s">
        <v>612</v>
      </c>
      <c r="U178" s="39" t="s">
        <v>737</v>
      </c>
      <c r="V178" s="46" t="s">
        <v>643</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635</v>
      </c>
      <c r="R179" s="46"/>
      <c r="T179" s="46" t="s">
        <v>608</v>
      </c>
    </row>
    <row r="180" spans="3:22" ht="39.6" x14ac:dyDescent="0.3">
      <c r="C180" s="46" t="s">
        <v>362</v>
      </c>
      <c r="E180" s="46">
        <v>208</v>
      </c>
      <c r="G180" s="46" t="s">
        <v>363</v>
      </c>
      <c r="H180" s="46" t="s">
        <v>364</v>
      </c>
      <c r="I180" s="46">
        <v>91</v>
      </c>
      <c r="J180" s="46" t="s">
        <v>49</v>
      </c>
      <c r="K180" s="46">
        <v>29</v>
      </c>
      <c r="N180" s="39" t="s">
        <v>494</v>
      </c>
      <c r="P180" s="46" t="s">
        <v>556</v>
      </c>
      <c r="Q180" s="39" t="s">
        <v>635</v>
      </c>
      <c r="R180" s="46"/>
      <c r="T180" s="46" t="s">
        <v>608</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612</v>
      </c>
      <c r="V181" s="46" t="s">
        <v>636</v>
      </c>
    </row>
    <row r="182" spans="3:22" ht="26.4" x14ac:dyDescent="0.3">
      <c r="C182" s="46" t="s">
        <v>362</v>
      </c>
      <c r="E182" s="46">
        <v>209</v>
      </c>
      <c r="G182" s="46" t="s">
        <v>363</v>
      </c>
      <c r="H182" s="46" t="s">
        <v>364</v>
      </c>
      <c r="I182" s="46">
        <v>91</v>
      </c>
      <c r="J182" s="46" t="s">
        <v>49</v>
      </c>
      <c r="K182" s="46">
        <v>30</v>
      </c>
      <c r="N182" s="39" t="s">
        <v>495</v>
      </c>
      <c r="P182" s="46" t="s">
        <v>556</v>
      </c>
      <c r="Q182" s="39" t="s">
        <v>635</v>
      </c>
      <c r="R182" s="46"/>
      <c r="T182" s="46" t="s">
        <v>608</v>
      </c>
    </row>
    <row r="183" spans="3:22" ht="26.4" x14ac:dyDescent="0.3">
      <c r="C183" s="46" t="s">
        <v>362</v>
      </c>
      <c r="E183" s="46">
        <v>210</v>
      </c>
      <c r="G183" s="46" t="s">
        <v>363</v>
      </c>
      <c r="H183" s="46" t="s">
        <v>364</v>
      </c>
      <c r="I183" s="46">
        <v>91</v>
      </c>
      <c r="J183" s="46" t="s">
        <v>49</v>
      </c>
      <c r="K183" s="46">
        <v>32</v>
      </c>
      <c r="N183" s="39" t="s">
        <v>496</v>
      </c>
      <c r="P183" s="46" t="s">
        <v>556</v>
      </c>
      <c r="Q183" s="39" t="s">
        <v>635</v>
      </c>
      <c r="R183" s="46"/>
      <c r="T183" s="46" t="s">
        <v>608</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607</v>
      </c>
      <c r="U184" s="39" t="s">
        <v>689</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607</v>
      </c>
      <c r="U185" s="39" t="s">
        <v>689</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560</v>
      </c>
      <c r="Q186" s="39" t="s">
        <v>676</v>
      </c>
      <c r="R186" s="46"/>
      <c r="T186" s="46" t="s">
        <v>607</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612</v>
      </c>
      <c r="V187" s="46" t="s">
        <v>702</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560</v>
      </c>
      <c r="Q188" s="39" t="s">
        <v>637</v>
      </c>
      <c r="R188" s="46"/>
      <c r="T188" s="46" t="s">
        <v>607</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607</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607</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607</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612</v>
      </c>
      <c r="V192" s="46" t="s">
        <v>636</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612</v>
      </c>
      <c r="V193" s="46" t="s">
        <v>636</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63" t="s">
        <v>560</v>
      </c>
      <c r="Q194" s="64" t="s">
        <v>675</v>
      </c>
      <c r="R194" s="65"/>
      <c r="S194" s="63"/>
      <c r="T194" s="63" t="s">
        <v>607</v>
      </c>
      <c r="U194" s="64"/>
      <c r="V194" s="63"/>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692</v>
      </c>
      <c r="R195" s="46"/>
      <c r="T195" s="39" t="s">
        <v>608</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607</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607</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607</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607</v>
      </c>
    </row>
    <row r="200" spans="3:22" x14ac:dyDescent="0.3">
      <c r="C200" s="46" t="s">
        <v>362</v>
      </c>
      <c r="E200" s="46">
        <v>211</v>
      </c>
      <c r="G200" s="46" t="s">
        <v>363</v>
      </c>
      <c r="H200" s="46" t="s">
        <v>5</v>
      </c>
      <c r="I200" s="46">
        <v>105</v>
      </c>
      <c r="J200" s="46" t="s">
        <v>2</v>
      </c>
      <c r="K200" s="46">
        <v>13</v>
      </c>
      <c r="L200" s="39" t="s">
        <v>5</v>
      </c>
      <c r="N200" s="39" t="s">
        <v>590</v>
      </c>
      <c r="P200" s="46" t="s">
        <v>555</v>
      </c>
      <c r="R200" s="46"/>
      <c r="T200" s="46" t="s">
        <v>607</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607</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560</v>
      </c>
      <c r="Q202" s="39" t="s">
        <v>638</v>
      </c>
      <c r="R202" s="46"/>
      <c r="T202" s="46" t="s">
        <v>607</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607</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607</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607</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560</v>
      </c>
      <c r="Q206" s="39" t="s">
        <v>642</v>
      </c>
      <c r="R206" s="46"/>
      <c r="T206" s="46" t="s">
        <v>607</v>
      </c>
      <c r="U206" s="39" t="s">
        <v>695</v>
      </c>
    </row>
    <row r="207" spans="3:22" ht="52.8" x14ac:dyDescent="0.3">
      <c r="C207" s="46" t="s">
        <v>362</v>
      </c>
      <c r="E207" s="46">
        <v>212</v>
      </c>
      <c r="G207" s="46" t="s">
        <v>363</v>
      </c>
      <c r="H207" s="46" t="s">
        <v>21</v>
      </c>
      <c r="I207" s="46">
        <v>110</v>
      </c>
      <c r="J207" s="46" t="s">
        <v>170</v>
      </c>
      <c r="K207" s="46">
        <v>13</v>
      </c>
      <c r="L207" s="39" t="s">
        <v>428</v>
      </c>
      <c r="N207" s="39" t="s">
        <v>497</v>
      </c>
      <c r="P207" s="46" t="s">
        <v>560</v>
      </c>
      <c r="Q207" s="39" t="s">
        <v>642</v>
      </c>
      <c r="R207" s="46"/>
      <c r="T207" s="46" t="s">
        <v>607</v>
      </c>
      <c r="U207" s="39" t="s">
        <v>695</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696</v>
      </c>
      <c r="R208" s="46"/>
      <c r="T208" s="46" t="s">
        <v>608</v>
      </c>
    </row>
    <row r="209" spans="3:22" ht="66" x14ac:dyDescent="0.3">
      <c r="C209" s="46" t="s">
        <v>513</v>
      </c>
      <c r="E209" s="46">
        <v>233</v>
      </c>
      <c r="G209" s="46" t="s">
        <v>514</v>
      </c>
      <c r="H209" s="46" t="s">
        <v>21</v>
      </c>
      <c r="I209" s="46">
        <v>110</v>
      </c>
      <c r="J209" s="46" t="s">
        <v>170</v>
      </c>
      <c r="K209" s="46">
        <v>25</v>
      </c>
      <c r="L209" s="39" t="s">
        <v>520</v>
      </c>
      <c r="N209" s="39" t="s">
        <v>540</v>
      </c>
      <c r="O209" s="46" t="s">
        <v>6</v>
      </c>
      <c r="P209" s="46" t="s">
        <v>560</v>
      </c>
      <c r="Q209" s="39" t="s">
        <v>720</v>
      </c>
      <c r="T209" s="46" t="s">
        <v>607</v>
      </c>
      <c r="U209" s="39" t="s">
        <v>727</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560</v>
      </c>
      <c r="Q210" s="39" t="s">
        <v>642</v>
      </c>
      <c r="T210" s="46" t="s">
        <v>607</v>
      </c>
      <c r="U210" s="39" t="s">
        <v>695</v>
      </c>
    </row>
    <row r="211" spans="3:22" ht="52.8" x14ac:dyDescent="0.3">
      <c r="C211" s="46" t="s">
        <v>362</v>
      </c>
      <c r="E211" s="46">
        <v>216</v>
      </c>
      <c r="G211" s="46" t="s">
        <v>363</v>
      </c>
      <c r="H211" s="46" t="s">
        <v>364</v>
      </c>
      <c r="I211" s="46">
        <v>111</v>
      </c>
      <c r="J211" s="46" t="s">
        <v>377</v>
      </c>
      <c r="K211" s="46">
        <v>1</v>
      </c>
      <c r="L211" s="39" t="s">
        <v>429</v>
      </c>
      <c r="N211" s="39" t="s">
        <v>500</v>
      </c>
      <c r="T211" s="46" t="s">
        <v>612</v>
      </c>
      <c r="U211" s="39" t="s">
        <v>728</v>
      </c>
      <c r="V211" s="46" t="s">
        <v>738</v>
      </c>
    </row>
    <row r="212" spans="3:22" ht="26.4" x14ac:dyDescent="0.3">
      <c r="C212" s="46" t="s">
        <v>362</v>
      </c>
      <c r="E212" s="46">
        <v>218</v>
      </c>
      <c r="G212" s="46" t="s">
        <v>363</v>
      </c>
      <c r="H212" s="46" t="s">
        <v>21</v>
      </c>
      <c r="I212" s="46">
        <v>111</v>
      </c>
      <c r="J212" s="46" t="s">
        <v>377</v>
      </c>
      <c r="K212" s="46">
        <v>8</v>
      </c>
      <c r="L212" s="39" t="s">
        <v>432</v>
      </c>
      <c r="N212" s="39" t="s">
        <v>592</v>
      </c>
      <c r="P212" s="46" t="s">
        <v>556</v>
      </c>
      <c r="Q212" s="39" t="s">
        <v>639</v>
      </c>
      <c r="R212" s="46"/>
      <c r="T212" s="46" t="s">
        <v>608</v>
      </c>
    </row>
    <row r="213" spans="3:22" ht="26.4" x14ac:dyDescent="0.3">
      <c r="C213" s="46" t="s">
        <v>362</v>
      </c>
      <c r="E213" s="46">
        <v>215</v>
      </c>
      <c r="G213" s="46" t="s">
        <v>363</v>
      </c>
      <c r="H213" s="46" t="s">
        <v>21</v>
      </c>
      <c r="I213" s="46">
        <v>110</v>
      </c>
      <c r="J213" s="46">
        <v>16.100000000000001</v>
      </c>
      <c r="K213" s="46">
        <v>20</v>
      </c>
      <c r="L213" s="39" t="s">
        <v>430</v>
      </c>
      <c r="N213" s="39" t="s">
        <v>499</v>
      </c>
      <c r="P213" s="46" t="s">
        <v>560</v>
      </c>
      <c r="Q213" s="39" t="s">
        <v>642</v>
      </c>
      <c r="T213" s="46" t="s">
        <v>607</v>
      </c>
      <c r="U213" s="39" t="s">
        <v>695</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612</v>
      </c>
      <c r="V214" s="46" t="s">
        <v>654</v>
      </c>
    </row>
    <row r="215" spans="3:22" ht="39.6" x14ac:dyDescent="0.3">
      <c r="C215" s="46" t="s">
        <v>362</v>
      </c>
      <c r="E215" s="46">
        <v>213</v>
      </c>
      <c r="G215" s="46" t="s">
        <v>363</v>
      </c>
      <c r="H215" s="46" t="s">
        <v>364</v>
      </c>
      <c r="I215" s="46">
        <v>110</v>
      </c>
      <c r="J215" s="46" t="s">
        <v>377</v>
      </c>
      <c r="K215" s="46">
        <v>33</v>
      </c>
      <c r="L215" s="39" t="s">
        <v>429</v>
      </c>
      <c r="N215" s="39" t="s">
        <v>498</v>
      </c>
      <c r="T215" s="46" t="s">
        <v>612</v>
      </c>
      <c r="U215" s="39" t="s">
        <v>721</v>
      </c>
      <c r="V215" s="46" t="s">
        <v>738</v>
      </c>
    </row>
    <row r="216" spans="3:22" ht="26.4" x14ac:dyDescent="0.3">
      <c r="C216" s="46" t="s">
        <v>362</v>
      </c>
      <c r="E216" s="46">
        <v>214</v>
      </c>
      <c r="G216" s="46" t="s">
        <v>363</v>
      </c>
      <c r="H216" s="46" t="s">
        <v>5</v>
      </c>
      <c r="I216" s="46">
        <v>110</v>
      </c>
      <c r="J216" s="46" t="s">
        <v>377</v>
      </c>
      <c r="K216" s="46">
        <v>34</v>
      </c>
      <c r="L216" s="39" t="s">
        <v>5</v>
      </c>
      <c r="N216" s="39" t="s">
        <v>591</v>
      </c>
      <c r="P216" s="46" t="s">
        <v>555</v>
      </c>
      <c r="T216" s="46" t="s">
        <v>607</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607</v>
      </c>
    </row>
    <row r="218" spans="3:22" ht="39.6" x14ac:dyDescent="0.3">
      <c r="C218" s="46" t="s">
        <v>362</v>
      </c>
      <c r="E218" s="46">
        <v>222</v>
      </c>
      <c r="G218" s="46" t="s">
        <v>363</v>
      </c>
      <c r="H218" s="46" t="s">
        <v>21</v>
      </c>
      <c r="I218" s="46">
        <v>114</v>
      </c>
      <c r="J218" s="46" t="s">
        <v>380</v>
      </c>
      <c r="K218" s="46">
        <v>17</v>
      </c>
      <c r="L218" s="39" t="s">
        <v>435</v>
      </c>
      <c r="N218" s="39" t="s">
        <v>504</v>
      </c>
      <c r="P218" s="46" t="s">
        <v>560</v>
      </c>
      <c r="Q218" s="39" t="s">
        <v>622</v>
      </c>
      <c r="T218" s="46" t="s">
        <v>607</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640</v>
      </c>
      <c r="R219" s="46"/>
      <c r="T219" s="46" t="s">
        <v>608</v>
      </c>
    </row>
    <row r="220" spans="3:22" ht="79.2" x14ac:dyDescent="0.3">
      <c r="C220" s="46" t="s">
        <v>362</v>
      </c>
      <c r="E220" s="46">
        <v>224</v>
      </c>
      <c r="G220" s="46" t="s">
        <v>363</v>
      </c>
      <c r="H220" s="46" t="s">
        <v>21</v>
      </c>
      <c r="I220" s="46">
        <v>114</v>
      </c>
      <c r="J220" s="46" t="s">
        <v>380</v>
      </c>
      <c r="K220" s="46">
        <v>24</v>
      </c>
      <c r="L220" s="39" t="s">
        <v>437</v>
      </c>
      <c r="N220" s="39" t="s">
        <v>506</v>
      </c>
      <c r="P220" s="46" t="s">
        <v>560</v>
      </c>
      <c r="Q220" s="39" t="s">
        <v>722</v>
      </c>
      <c r="T220" s="46" t="s">
        <v>607</v>
      </c>
    </row>
    <row r="221" spans="3:22" x14ac:dyDescent="0.3">
      <c r="C221" s="46" t="s">
        <v>513</v>
      </c>
      <c r="E221" s="46">
        <v>249</v>
      </c>
      <c r="G221" s="46" t="s">
        <v>514</v>
      </c>
      <c r="H221" s="46" t="s">
        <v>5</v>
      </c>
      <c r="I221" s="46">
        <v>114</v>
      </c>
      <c r="J221" s="46" t="s">
        <v>380</v>
      </c>
      <c r="K221" s="46">
        <v>28</v>
      </c>
      <c r="L221" s="39" t="s">
        <v>536</v>
      </c>
      <c r="N221" s="39" t="s">
        <v>185</v>
      </c>
      <c r="O221" s="46" t="s">
        <v>6</v>
      </c>
      <c r="P221" s="46" t="s">
        <v>555</v>
      </c>
      <c r="T221" s="46" t="s">
        <v>607</v>
      </c>
    </row>
    <row r="222" spans="3:22" ht="39.6" x14ac:dyDescent="0.3">
      <c r="C222" s="46" t="s">
        <v>297</v>
      </c>
      <c r="E222" s="47">
        <v>137</v>
      </c>
      <c r="G222" s="46" t="s">
        <v>162</v>
      </c>
      <c r="H222" s="46" t="s">
        <v>5</v>
      </c>
      <c r="I222" s="46">
        <v>115</v>
      </c>
      <c r="J222" s="48" t="s">
        <v>331</v>
      </c>
      <c r="K222" s="46">
        <v>1</v>
      </c>
      <c r="L222" s="39" t="s">
        <v>332</v>
      </c>
      <c r="N222" s="39" t="s">
        <v>333</v>
      </c>
      <c r="O222" s="46" t="s">
        <v>6</v>
      </c>
      <c r="P222" s="46" t="s">
        <v>555</v>
      </c>
      <c r="T222" s="46" t="s">
        <v>607</v>
      </c>
    </row>
    <row r="223" spans="3:22" ht="52.8" x14ac:dyDescent="0.3">
      <c r="C223" s="46" t="s">
        <v>513</v>
      </c>
      <c r="E223" s="46">
        <v>250</v>
      </c>
      <c r="G223" s="46" t="s">
        <v>514</v>
      </c>
      <c r="H223" s="46" t="s">
        <v>5</v>
      </c>
      <c r="I223" s="46">
        <v>115</v>
      </c>
      <c r="J223" s="46" t="s">
        <v>331</v>
      </c>
      <c r="K223" s="46">
        <v>1</v>
      </c>
      <c r="L223" s="39" t="s">
        <v>537</v>
      </c>
      <c r="N223" s="39" t="s">
        <v>546</v>
      </c>
      <c r="O223" s="46" t="s">
        <v>6</v>
      </c>
      <c r="P223" s="46" t="s">
        <v>556</v>
      </c>
      <c r="Q223" s="39" t="s">
        <v>718</v>
      </c>
      <c r="T223" s="46" t="s">
        <v>608</v>
      </c>
      <c r="U223" s="39" t="s">
        <v>736</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560</v>
      </c>
      <c r="Q224" s="39" t="s">
        <v>644</v>
      </c>
      <c r="T224" s="46" t="s">
        <v>607</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612</v>
      </c>
      <c r="V225" s="46" t="s">
        <v>645</v>
      </c>
    </row>
    <row r="226" spans="1:22" x14ac:dyDescent="0.3">
      <c r="C226" s="46" t="s">
        <v>362</v>
      </c>
      <c r="E226" s="46">
        <v>225</v>
      </c>
      <c r="G226" s="46" t="s">
        <v>363</v>
      </c>
      <c r="H226" s="46" t="s">
        <v>21</v>
      </c>
      <c r="I226" s="46">
        <v>115</v>
      </c>
      <c r="J226" s="46" t="s">
        <v>179</v>
      </c>
      <c r="K226" s="46">
        <v>23</v>
      </c>
      <c r="L226" s="39" t="s">
        <v>438</v>
      </c>
      <c r="N226" s="39" t="s">
        <v>507</v>
      </c>
      <c r="R226" s="46"/>
      <c r="T226" s="46" t="s">
        <v>612</v>
      </c>
      <c r="V226" s="46" t="s">
        <v>645</v>
      </c>
    </row>
    <row r="227" spans="1:22" ht="39.6" x14ac:dyDescent="0.3">
      <c r="C227" s="46" t="s">
        <v>362</v>
      </c>
      <c r="E227" s="46">
        <v>226</v>
      </c>
      <c r="G227" s="46" t="s">
        <v>363</v>
      </c>
      <c r="H227" s="46" t="s">
        <v>364</v>
      </c>
      <c r="I227" s="46">
        <v>115</v>
      </c>
      <c r="J227" s="46" t="s">
        <v>179</v>
      </c>
      <c r="K227" s="46">
        <v>23</v>
      </c>
      <c r="N227" s="39" t="s">
        <v>508</v>
      </c>
      <c r="R227" s="46"/>
      <c r="T227" s="46" t="s">
        <v>612</v>
      </c>
      <c r="V227" s="46" t="s">
        <v>645</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560</v>
      </c>
      <c r="Q228" s="39" t="s">
        <v>623</v>
      </c>
      <c r="R228" s="46"/>
      <c r="T228" s="46" t="s">
        <v>607</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560</v>
      </c>
      <c r="Q229" s="39" t="s">
        <v>650</v>
      </c>
      <c r="R229" s="39"/>
      <c r="S229" s="39"/>
      <c r="T229" s="46" t="s">
        <v>607</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560</v>
      </c>
      <c r="Q230" s="39" t="s">
        <v>659</v>
      </c>
      <c r="T230" s="46" t="s">
        <v>607</v>
      </c>
    </row>
    <row r="231" spans="1:22" ht="26.4" x14ac:dyDescent="0.3">
      <c r="C231" s="46" t="s">
        <v>161</v>
      </c>
      <c r="D231" s="47"/>
      <c r="E231" s="47">
        <v>71</v>
      </c>
      <c r="F231" s="47"/>
      <c r="G231" s="46" t="s">
        <v>162</v>
      </c>
      <c r="I231" s="46">
        <v>115</v>
      </c>
      <c r="J231" s="58" t="s">
        <v>176</v>
      </c>
      <c r="K231" s="46">
        <v>9</v>
      </c>
      <c r="L231" s="39" t="s">
        <v>177</v>
      </c>
      <c r="M231" s="49"/>
      <c r="N231" s="39" t="s">
        <v>178</v>
      </c>
      <c r="P231" s="46" t="s">
        <v>560</v>
      </c>
      <c r="Q231" s="39" t="s">
        <v>715</v>
      </c>
      <c r="T231" s="46" t="s">
        <v>607</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607</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607</v>
      </c>
    </row>
    <row r="234" spans="1:22" ht="39.6" x14ac:dyDescent="0.3">
      <c r="C234" s="46" t="s">
        <v>297</v>
      </c>
      <c r="E234" s="47">
        <v>143</v>
      </c>
      <c r="G234" s="46" t="s">
        <v>162</v>
      </c>
      <c r="H234" s="46" t="s">
        <v>5</v>
      </c>
      <c r="I234" s="46">
        <v>116</v>
      </c>
      <c r="J234" s="48" t="s">
        <v>340</v>
      </c>
      <c r="K234" s="46">
        <v>21</v>
      </c>
      <c r="L234" s="39" t="s">
        <v>345</v>
      </c>
      <c r="N234" s="39" t="s">
        <v>346</v>
      </c>
      <c r="O234" s="46" t="s">
        <v>6</v>
      </c>
      <c r="P234" s="46" t="s">
        <v>555</v>
      </c>
      <c r="T234" s="46" t="s">
        <v>607</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560</v>
      </c>
      <c r="Q235" s="39" t="s">
        <v>650</v>
      </c>
      <c r="R235" s="46"/>
      <c r="T235" s="46" t="s">
        <v>607</v>
      </c>
    </row>
    <row r="236" spans="1:22" ht="66" x14ac:dyDescent="0.3">
      <c r="C236" s="46" t="s">
        <v>362</v>
      </c>
      <c r="E236" s="46">
        <v>219</v>
      </c>
      <c r="G236" s="46" t="s">
        <v>363</v>
      </c>
      <c r="H236" s="46" t="s">
        <v>21</v>
      </c>
      <c r="I236" s="46">
        <v>111</v>
      </c>
      <c r="J236" s="46" t="s">
        <v>174</v>
      </c>
      <c r="K236" s="46">
        <v>14</v>
      </c>
      <c r="L236" s="39" t="s">
        <v>433</v>
      </c>
      <c r="N236" s="39" t="s">
        <v>502</v>
      </c>
      <c r="P236" s="46" t="s">
        <v>556</v>
      </c>
      <c r="Q236" s="39" t="s">
        <v>708</v>
      </c>
      <c r="T236" s="46" t="s">
        <v>607</v>
      </c>
      <c r="U236" s="39" t="s">
        <v>709</v>
      </c>
    </row>
    <row r="237" spans="1:22" ht="39.6" x14ac:dyDescent="0.3">
      <c r="C237" s="46" t="s">
        <v>161</v>
      </c>
      <c r="D237" s="47"/>
      <c r="E237" s="47">
        <v>70</v>
      </c>
      <c r="F237" s="47"/>
      <c r="G237" s="46" t="s">
        <v>162</v>
      </c>
      <c r="H237" s="46" t="s">
        <v>21</v>
      </c>
      <c r="I237" s="46">
        <v>111</v>
      </c>
      <c r="J237" s="48" t="s">
        <v>174</v>
      </c>
      <c r="K237" s="46">
        <v>15</v>
      </c>
      <c r="L237" s="39" t="s">
        <v>658</v>
      </c>
      <c r="M237" s="49"/>
      <c r="N237" s="39" t="s">
        <v>175</v>
      </c>
      <c r="P237" s="46" t="s">
        <v>560</v>
      </c>
      <c r="Q237" s="39" t="s">
        <v>703</v>
      </c>
      <c r="T237" s="46" t="s">
        <v>607</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612</v>
      </c>
      <c r="V238" s="46" t="s">
        <v>657</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607</v>
      </c>
    </row>
    <row r="240" spans="1:22" ht="52.8" x14ac:dyDescent="0.3">
      <c r="C240" s="46" t="s">
        <v>362</v>
      </c>
      <c r="E240" s="46">
        <v>217</v>
      </c>
      <c r="G240" s="46" t="s">
        <v>363</v>
      </c>
      <c r="H240" s="46" t="s">
        <v>21</v>
      </c>
      <c r="I240" s="46">
        <v>111</v>
      </c>
      <c r="J240" s="46" t="s">
        <v>378</v>
      </c>
      <c r="K240" s="46">
        <v>11</v>
      </c>
      <c r="L240" s="39" t="s">
        <v>431</v>
      </c>
      <c r="N240" s="39" t="s">
        <v>501</v>
      </c>
      <c r="P240" s="46" t="s">
        <v>560</v>
      </c>
      <c r="Q240" s="39" t="s">
        <v>656</v>
      </c>
      <c r="T240" s="46" t="s">
        <v>607</v>
      </c>
    </row>
    <row r="241" spans="3:22" x14ac:dyDescent="0.3">
      <c r="C241" s="46" t="s">
        <v>513</v>
      </c>
      <c r="E241" s="46">
        <v>248</v>
      </c>
      <c r="G241" s="46" t="s">
        <v>514</v>
      </c>
      <c r="H241" s="46" t="s">
        <v>21</v>
      </c>
      <c r="I241" s="46">
        <v>114</v>
      </c>
      <c r="J241" s="46" t="s">
        <v>379</v>
      </c>
      <c r="K241" s="46">
        <v>1</v>
      </c>
      <c r="L241" s="39" t="s">
        <v>535</v>
      </c>
      <c r="N241" s="39" t="s">
        <v>185</v>
      </c>
      <c r="O241" s="46" t="s">
        <v>6</v>
      </c>
      <c r="P241" s="63" t="s">
        <v>560</v>
      </c>
      <c r="Q241" s="64" t="s">
        <v>701</v>
      </c>
      <c r="R241" s="65"/>
      <c r="S241" s="63"/>
      <c r="T241" s="63" t="s">
        <v>607</v>
      </c>
      <c r="U241" s="64"/>
      <c r="V241" s="63"/>
    </row>
    <row r="242" spans="3:22" ht="26.4" x14ac:dyDescent="0.3">
      <c r="C242" s="46" t="s">
        <v>362</v>
      </c>
      <c r="E242" s="46">
        <v>220</v>
      </c>
      <c r="G242" s="46" t="s">
        <v>363</v>
      </c>
      <c r="H242" s="46" t="s">
        <v>5</v>
      </c>
      <c r="I242" s="46">
        <v>112</v>
      </c>
      <c r="J242" s="46" t="s">
        <v>379</v>
      </c>
      <c r="K242" s="46">
        <v>9</v>
      </c>
      <c r="L242" s="39" t="s">
        <v>5</v>
      </c>
      <c r="N242" s="39" t="s">
        <v>653</v>
      </c>
      <c r="P242" s="46" t="s">
        <v>560</v>
      </c>
      <c r="Q242" s="39" t="s">
        <v>655</v>
      </c>
      <c r="T242" s="46" t="s">
        <v>607</v>
      </c>
    </row>
    <row r="243" spans="3:22" ht="132" x14ac:dyDescent="0.3">
      <c r="C243" s="46" t="s">
        <v>513</v>
      </c>
      <c r="E243" s="46">
        <v>244</v>
      </c>
      <c r="G243" s="46" t="s">
        <v>514</v>
      </c>
      <c r="H243" s="46" t="s">
        <v>5</v>
      </c>
      <c r="I243" s="46">
        <v>112</v>
      </c>
      <c r="J243" s="46" t="s">
        <v>379</v>
      </c>
      <c r="K243" s="46">
        <v>11</v>
      </c>
      <c r="L243" s="39" t="s">
        <v>531</v>
      </c>
      <c r="N243" s="39" t="s">
        <v>185</v>
      </c>
      <c r="O243" s="46" t="s">
        <v>6</v>
      </c>
      <c r="P243" s="46" t="s">
        <v>560</v>
      </c>
      <c r="Q243" s="39" t="s">
        <v>723</v>
      </c>
      <c r="T243" s="46" t="s">
        <v>607</v>
      </c>
    </row>
    <row r="244" spans="3:22" ht="66" x14ac:dyDescent="0.3">
      <c r="C244" s="46" t="s">
        <v>362</v>
      </c>
      <c r="E244" s="46">
        <v>221</v>
      </c>
      <c r="G244" s="46" t="s">
        <v>363</v>
      </c>
      <c r="H244" s="46" t="s">
        <v>21</v>
      </c>
      <c r="I244" s="46">
        <v>112</v>
      </c>
      <c r="J244" s="46" t="s">
        <v>379</v>
      </c>
      <c r="K244" s="46">
        <v>15</v>
      </c>
      <c r="L244" s="39" t="s">
        <v>434</v>
      </c>
      <c r="N244" s="39" t="s">
        <v>503</v>
      </c>
      <c r="P244" s="46" t="s">
        <v>560</v>
      </c>
      <c r="Q244" s="39" t="s">
        <v>642</v>
      </c>
      <c r="T244" s="46" t="s">
        <v>607</v>
      </c>
      <c r="U244" s="39" t="s">
        <v>695</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607</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705</v>
      </c>
      <c r="T246" s="46" t="s">
        <v>608</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706</v>
      </c>
      <c r="T247" s="46" t="s">
        <v>608</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607</v>
      </c>
    </row>
    <row r="249" spans="3:22" ht="26.4" x14ac:dyDescent="0.3">
      <c r="C249" s="46" t="s">
        <v>362</v>
      </c>
      <c r="E249" s="46">
        <v>228</v>
      </c>
      <c r="G249" s="46" t="s">
        <v>363</v>
      </c>
      <c r="H249" s="46" t="s">
        <v>21</v>
      </c>
      <c r="I249" s="46">
        <v>118</v>
      </c>
      <c r="J249" s="46" t="s">
        <v>381</v>
      </c>
      <c r="K249" s="46">
        <v>8</v>
      </c>
      <c r="L249" s="39" t="s">
        <v>649</v>
      </c>
      <c r="N249" s="39" t="s">
        <v>510</v>
      </c>
      <c r="P249" s="46" t="s">
        <v>560</v>
      </c>
      <c r="Q249" s="39" t="s">
        <v>731</v>
      </c>
      <c r="R249" s="46"/>
      <c r="T249" s="46" t="s">
        <v>607</v>
      </c>
    </row>
    <row r="250" spans="3:22" ht="26.4" x14ac:dyDescent="0.3">
      <c r="C250" s="46" t="s">
        <v>362</v>
      </c>
      <c r="E250" s="46">
        <v>229</v>
      </c>
      <c r="G250" s="46" t="s">
        <v>363</v>
      </c>
      <c r="H250" s="46" t="s">
        <v>21</v>
      </c>
      <c r="I250" s="46">
        <v>120</v>
      </c>
      <c r="J250" s="46" t="s">
        <v>381</v>
      </c>
      <c r="K250" s="46">
        <v>9</v>
      </c>
      <c r="L250" s="39" t="s">
        <v>440</v>
      </c>
      <c r="N250" s="39" t="s">
        <v>511</v>
      </c>
      <c r="P250" s="46" t="s">
        <v>560</v>
      </c>
      <c r="Q250" s="39" t="s">
        <v>622</v>
      </c>
      <c r="T250" s="46" t="s">
        <v>607</v>
      </c>
    </row>
    <row r="251" spans="3:22" ht="26.4" x14ac:dyDescent="0.3">
      <c r="C251" s="46" t="s">
        <v>362</v>
      </c>
      <c r="E251" s="46">
        <v>230</v>
      </c>
      <c r="G251" s="46" t="s">
        <v>363</v>
      </c>
      <c r="H251" s="46" t="s">
        <v>21</v>
      </c>
      <c r="I251" s="46">
        <v>131</v>
      </c>
      <c r="J251" s="46" t="s">
        <v>382</v>
      </c>
      <c r="K251" s="46">
        <v>15</v>
      </c>
      <c r="L251" s="39" t="s">
        <v>441</v>
      </c>
      <c r="N251" s="39" t="s">
        <v>512</v>
      </c>
      <c r="R251" s="46"/>
      <c r="T251" s="46" t="s">
        <v>612</v>
      </c>
      <c r="V251" s="46" t="s">
        <v>654</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560</v>
      </c>
      <c r="Q252" s="39" t="s">
        <v>650</v>
      </c>
      <c r="R252" s="46"/>
      <c r="T252" s="46" t="s">
        <v>607</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560</v>
      </c>
      <c r="Q253" s="39" t="s">
        <v>650</v>
      </c>
      <c r="R253" s="46"/>
      <c r="T253" s="46" t="s">
        <v>607</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560</v>
      </c>
      <c r="Q254" s="39" t="s">
        <v>648</v>
      </c>
      <c r="R254" s="46"/>
      <c r="T254" s="46" t="s">
        <v>607</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607</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P256" s="46" t="s">
        <v>560</v>
      </c>
      <c r="Q256" s="39" t="s">
        <v>716</v>
      </c>
      <c r="R256" s="46"/>
      <c r="T256" s="46" t="s">
        <v>607</v>
      </c>
    </row>
    <row r="257" spans="3:20" ht="39.6" x14ac:dyDescent="0.3">
      <c r="C257" s="47" t="s">
        <v>152</v>
      </c>
      <c r="D257" s="47"/>
      <c r="E257" s="47">
        <v>66</v>
      </c>
      <c r="F257" s="47"/>
      <c r="G257" s="47" t="s">
        <v>1</v>
      </c>
      <c r="H257" s="47" t="s">
        <v>5</v>
      </c>
      <c r="I257" s="47">
        <v>135</v>
      </c>
      <c r="J257" s="50" t="s">
        <v>149</v>
      </c>
      <c r="K257" s="47">
        <v>14</v>
      </c>
      <c r="L257" s="49" t="s">
        <v>150</v>
      </c>
      <c r="M257" s="49"/>
      <c r="N257" s="49" t="s">
        <v>151</v>
      </c>
      <c r="O257" s="47" t="s">
        <v>6</v>
      </c>
      <c r="P257" s="46" t="s">
        <v>560</v>
      </c>
      <c r="Q257" s="39" t="s">
        <v>716</v>
      </c>
      <c r="R257" s="46"/>
      <c r="T257" s="46" t="s">
        <v>607</v>
      </c>
    </row>
    <row r="258" spans="3:20"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646</v>
      </c>
      <c r="R258" s="46"/>
      <c r="T258" s="46" t="s">
        <v>608</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69" t="s">
        <v>600</v>
      </c>
      <c r="C2" s="70"/>
      <c r="D2" s="70"/>
      <c r="E2" s="70"/>
      <c r="F2" s="70"/>
      <c r="G2" s="70"/>
      <c r="H2" s="78"/>
      <c r="I2" s="79"/>
      <c r="J2" s="5"/>
      <c r="K2" s="69" t="s">
        <v>601</v>
      </c>
      <c r="L2" s="70"/>
      <c r="M2" s="70"/>
      <c r="N2" s="70"/>
      <c r="O2" s="70"/>
      <c r="P2" s="70"/>
      <c r="Q2" s="70"/>
      <c r="R2" s="70"/>
      <c r="S2" s="71"/>
    </row>
    <row r="3" spans="1:20" ht="13.8" thickBot="1" x14ac:dyDescent="0.35"/>
    <row r="4" spans="1:20" ht="40.200000000000003" thickBot="1" x14ac:dyDescent="0.35">
      <c r="B4" s="6" t="s">
        <v>730</v>
      </c>
      <c r="C4" s="7" t="s">
        <v>602</v>
      </c>
      <c r="D4" s="7" t="s">
        <v>603</v>
      </c>
      <c r="E4" s="7" t="s">
        <v>604</v>
      </c>
      <c r="F4" s="7" t="s">
        <v>605</v>
      </c>
      <c r="G4" s="7" t="s">
        <v>606</v>
      </c>
      <c r="H4" s="26" t="s">
        <v>617</v>
      </c>
      <c r="I4" s="6" t="s">
        <v>618</v>
      </c>
      <c r="J4" s="8"/>
      <c r="K4" s="6" t="s">
        <v>607</v>
      </c>
      <c r="L4" s="7" t="s">
        <v>608</v>
      </c>
      <c r="N4" s="9" t="s">
        <v>609</v>
      </c>
      <c r="O4" s="10" t="s">
        <v>610</v>
      </c>
      <c r="P4" s="10" t="s">
        <v>611</v>
      </c>
      <c r="Q4" s="11" t="s">
        <v>612</v>
      </c>
      <c r="S4" s="6" t="s">
        <v>613</v>
      </c>
    </row>
    <row r="5" spans="1:20" ht="34.5" customHeight="1" thickBot="1" x14ac:dyDescent="0.35">
      <c r="B5" s="12">
        <f>COUNTA(Comments!E:E)-1</f>
        <v>257</v>
      </c>
      <c r="C5" s="13">
        <f>B5-D5</f>
        <v>35</v>
      </c>
      <c r="D5" s="14">
        <f>COUNTA(Comments!P:P)-1</f>
        <v>222</v>
      </c>
      <c r="E5" s="13">
        <f>COUNTIF(Comments!P:P,"Rejected")</f>
        <v>24</v>
      </c>
      <c r="F5" s="13">
        <f>COUNTIF(Comments!P:P,"Accepted")</f>
        <v>71</v>
      </c>
      <c r="G5" s="13">
        <f>COUNTIF(Comments!P:P,"Revised")</f>
        <v>127</v>
      </c>
      <c r="H5" s="15">
        <f>COUNTA(Comments!V:V)-1</f>
        <v>35</v>
      </c>
      <c r="I5" s="15">
        <f>B5-D5-H5</f>
        <v>0</v>
      </c>
      <c r="J5" s="8"/>
      <c r="K5" s="15">
        <f>COUNTIF(Comments!T:T,K4)</f>
        <v>199</v>
      </c>
      <c r="L5" s="15">
        <f>COUNTIF(Comments!T:T,L4)</f>
        <v>23</v>
      </c>
      <c r="M5" s="8"/>
      <c r="N5" s="15">
        <f>COUNTIF(Comments!T:T,N4)</f>
        <v>0</v>
      </c>
      <c r="O5" s="15">
        <f>COUNTIF(Comments!T:T,O4)</f>
        <v>0</v>
      </c>
      <c r="P5" s="15">
        <f>COUNTIF(Comments!T:T,P4)</f>
        <v>0</v>
      </c>
      <c r="Q5" s="15">
        <f>COUNTIF(Comments!T:T,Q4)</f>
        <v>35</v>
      </c>
      <c r="S5" s="15">
        <f>B5-(COUNTA(Comments!T:T)-1)</f>
        <v>0</v>
      </c>
    </row>
    <row r="6" spans="1:20" ht="13.5" customHeight="1" thickBot="1" x14ac:dyDescent="0.35"/>
    <row r="7" spans="1:20" ht="21.75" customHeight="1" thickBot="1" x14ac:dyDescent="0.35">
      <c r="B7" s="8"/>
      <c r="C7" s="8"/>
      <c r="D7" s="16" t="str">
        <f>IF(D5=E7,"Okay","MIS-MATCHED")</f>
        <v>Okay</v>
      </c>
      <c r="E7" s="72">
        <f>E5+F5+G5</f>
        <v>222</v>
      </c>
      <c r="F7" s="73"/>
      <c r="G7" s="74"/>
      <c r="H7" s="8"/>
      <c r="I7" s="8"/>
      <c r="J7" s="8"/>
      <c r="K7" s="17">
        <f>SUM(K5:L5)</f>
        <v>222</v>
      </c>
      <c r="L7" s="18" t="s">
        <v>614</v>
      </c>
      <c r="M7" s="8"/>
    </row>
    <row r="8" spans="1:20" ht="13.8" thickBot="1" x14ac:dyDescent="0.35">
      <c r="B8" s="8"/>
      <c r="C8" s="8"/>
      <c r="D8" s="16"/>
      <c r="J8" s="8"/>
      <c r="M8" s="16"/>
    </row>
    <row r="9" spans="1:20" ht="34.5" customHeight="1" thickBot="1" x14ac:dyDescent="0.35">
      <c r="B9" s="16"/>
      <c r="C9" s="16"/>
      <c r="D9" s="19">
        <f t="shared" ref="D9:I9" si="0">D5/$B5</f>
        <v>0.86381322957198448</v>
      </c>
      <c r="E9" s="27">
        <f t="shared" si="0"/>
        <v>9.3385214007782102E-2</v>
      </c>
      <c r="F9" s="27">
        <f t="shared" si="0"/>
        <v>0.27626459143968873</v>
      </c>
      <c r="G9" s="27">
        <f t="shared" si="0"/>
        <v>0.49416342412451364</v>
      </c>
      <c r="H9" s="27">
        <f t="shared" si="0"/>
        <v>0.13618677042801555</v>
      </c>
      <c r="I9" s="27">
        <f t="shared" si="0"/>
        <v>0</v>
      </c>
      <c r="J9" s="16"/>
      <c r="K9" s="20">
        <f>K7/$B$5</f>
        <v>0.86381322957198448</v>
      </c>
      <c r="L9" s="21" t="s">
        <v>615</v>
      </c>
      <c r="N9" s="22">
        <f>N5/$B$5</f>
        <v>0</v>
      </c>
      <c r="O9" s="22">
        <f>O5/$B$5</f>
        <v>0</v>
      </c>
      <c r="P9" s="22">
        <f>P5/$B$5</f>
        <v>0</v>
      </c>
      <c r="Q9" s="22">
        <f>Q5/$B$5</f>
        <v>0.13618677042801555</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5">
        <f>K9+SUM(N9:Q9)</f>
        <v>1</v>
      </c>
      <c r="L11" s="76"/>
      <c r="M11" s="76"/>
      <c r="N11" s="76"/>
      <c r="O11" s="76"/>
      <c r="P11" s="76"/>
      <c r="Q11" s="77"/>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80" t="s">
        <v>651</v>
      </c>
      <c r="C19" s="81"/>
      <c r="D19" s="81"/>
      <c r="E19" s="81"/>
      <c r="F19" s="81"/>
      <c r="G19" s="81"/>
      <c r="H19" s="82"/>
      <c r="I19" s="82"/>
      <c r="J19" s="82"/>
      <c r="K19" s="82"/>
      <c r="L19" s="82"/>
      <c r="M19" s="82"/>
      <c r="N19" s="82"/>
      <c r="O19" s="82"/>
      <c r="P19" s="82"/>
      <c r="Q19" s="83"/>
      <c r="R19" s="83"/>
      <c r="S19" s="83"/>
      <c r="T19" s="83"/>
    </row>
    <row r="20" spans="2:22" ht="13.8" thickBot="1" x14ac:dyDescent="0.35">
      <c r="C20" s="25"/>
      <c r="D20" s="16"/>
    </row>
    <row r="21" spans="2:22" s="16" customFormat="1" ht="24" customHeight="1" thickBot="1" x14ac:dyDescent="0.35">
      <c r="B21" s="28" t="s">
        <v>557</v>
      </c>
      <c r="C21" s="28" t="s">
        <v>582</v>
      </c>
      <c r="D21" s="28" t="s">
        <v>598</v>
      </c>
      <c r="E21" s="28" t="s">
        <v>636</v>
      </c>
      <c r="F21" s="28" t="s">
        <v>643</v>
      </c>
      <c r="G21" s="28" t="s">
        <v>578</v>
      </c>
      <c r="H21" s="28" t="s">
        <v>738</v>
      </c>
      <c r="I21" s="28" t="s">
        <v>702</v>
      </c>
      <c r="J21" s="28" t="s">
        <v>657</v>
      </c>
      <c r="K21" s="28" t="s">
        <v>579</v>
      </c>
      <c r="L21" s="28" t="s">
        <v>654</v>
      </c>
      <c r="M21" s="28"/>
      <c r="N21" s="28" t="s">
        <v>633</v>
      </c>
      <c r="O21" s="28" t="s">
        <v>645</v>
      </c>
      <c r="P21" s="28"/>
      <c r="Q21" s="28"/>
      <c r="R21" s="28"/>
      <c r="S21" s="28"/>
      <c r="T21" s="28"/>
      <c r="V21" s="28" t="s">
        <v>707</v>
      </c>
    </row>
    <row r="22" spans="2:22" s="16" customFormat="1" ht="24" customHeight="1" thickBot="1" x14ac:dyDescent="0.35">
      <c r="B22" s="29">
        <f>COUNTIF(Comments!V:V,B21)</f>
        <v>1</v>
      </c>
      <c r="C22" s="29">
        <f>COUNTIF(Comments!V:V,C21)</f>
        <v>5</v>
      </c>
      <c r="D22" s="29">
        <f>COUNTIF(Comments!V:V,D21)</f>
        <v>1</v>
      </c>
      <c r="E22" s="29">
        <f>COUNTIF(Comments!V:V,E21)</f>
        <v>3</v>
      </c>
      <c r="F22" s="29">
        <f>COUNTIF(Comments!V:V,F21)</f>
        <v>2</v>
      </c>
      <c r="G22" s="29">
        <f>COUNTIF(Comments!V:V,G21)</f>
        <v>1</v>
      </c>
      <c r="H22" s="29">
        <f>COUNTIF(Comments!V:V,H21)</f>
        <v>2</v>
      </c>
      <c r="I22" s="29">
        <f>COUNTIF(Comments!V:V,I21)</f>
        <v>1</v>
      </c>
      <c r="J22" s="29">
        <f>COUNTIF(Comments!V:V,J21)</f>
        <v>1</v>
      </c>
      <c r="K22" s="29">
        <f>COUNTIF(Comments!V:V,K21)</f>
        <v>4</v>
      </c>
      <c r="L22" s="29">
        <f>COUNTIF(Comments!V:V,L21)</f>
        <v>4</v>
      </c>
      <c r="M22" s="29"/>
      <c r="N22" s="29">
        <f>COUNTIF(Comments!V:V,N21)</f>
        <v>7</v>
      </c>
      <c r="O22" s="29">
        <f>COUNTIF(Comments!V:V,O21)</f>
        <v>3</v>
      </c>
      <c r="P22" s="29">
        <f>COUNTIF(Comments!V:V,P21)</f>
        <v>0</v>
      </c>
      <c r="Q22" s="29">
        <f>COUNTIF(Comments!V:V,Q21)</f>
        <v>0</v>
      </c>
      <c r="R22" s="29"/>
      <c r="S22" s="29">
        <f>COUNTIF(Comments!V:V,S21)</f>
        <v>0</v>
      </c>
      <c r="T22" s="29">
        <f>COUNTIF(Comments!V:V,T21)</f>
        <v>0</v>
      </c>
      <c r="V22" s="29">
        <f>SUM(B22:T22)</f>
        <v>35</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T11" sqref="T11"/>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664</v>
      </c>
      <c r="B1" s="85" t="s">
        <v>555</v>
      </c>
      <c r="C1" s="85"/>
      <c r="D1" s="87"/>
      <c r="E1" s="86" t="s">
        <v>556</v>
      </c>
      <c r="F1" s="87"/>
      <c r="G1" s="85" t="s">
        <v>560</v>
      </c>
      <c r="H1" s="85"/>
      <c r="I1" s="85"/>
      <c r="J1" s="86" t="s">
        <v>660</v>
      </c>
      <c r="K1" s="85"/>
      <c r="L1" s="85"/>
      <c r="M1" s="85"/>
      <c r="N1" s="85"/>
      <c r="O1" s="85"/>
      <c r="P1" s="85"/>
      <c r="Q1" s="85"/>
      <c r="R1" s="85"/>
      <c r="S1" s="85"/>
      <c r="T1" s="85"/>
      <c r="U1" s="85"/>
      <c r="V1" s="85"/>
      <c r="W1" s="85"/>
      <c r="X1" s="85"/>
      <c r="Y1" s="85"/>
      <c r="Z1" s="85"/>
      <c r="AA1" s="85"/>
      <c r="AB1" s="87"/>
    </row>
    <row r="2" spans="1:29" x14ac:dyDescent="0.3">
      <c r="B2" s="85">
        <f>COUNTIF(Comments!P:P,"Accepted")</f>
        <v>71</v>
      </c>
      <c r="C2" s="85"/>
      <c r="D2" s="87"/>
      <c r="E2" s="86">
        <f>COUNTIF(Comments!P:P,"Rejected")</f>
        <v>24</v>
      </c>
      <c r="F2" s="87"/>
      <c r="G2" s="85">
        <f>COUNTIF(Comments!P:P,"Revised")</f>
        <v>127</v>
      </c>
      <c r="H2" s="85"/>
      <c r="I2" s="85"/>
      <c r="J2" s="86">
        <v>35</v>
      </c>
      <c r="K2" s="85"/>
      <c r="L2" s="85"/>
      <c r="M2" s="85"/>
      <c r="N2" s="85"/>
      <c r="O2" s="85"/>
      <c r="P2" s="85"/>
      <c r="Q2" s="85"/>
      <c r="R2" s="85"/>
      <c r="S2" s="85"/>
      <c r="T2" s="85"/>
      <c r="U2" s="85"/>
      <c r="V2" s="85"/>
      <c r="W2" s="85"/>
      <c r="X2" s="85"/>
      <c r="Y2" s="85"/>
      <c r="Z2" s="85"/>
      <c r="AA2" s="85"/>
      <c r="AB2" s="87"/>
    </row>
    <row r="3" spans="1:29" x14ac:dyDescent="0.3">
      <c r="A3" s="35" t="s">
        <v>663</v>
      </c>
      <c r="B3" s="31" t="s">
        <v>611</v>
      </c>
      <c r="C3" s="31" t="s">
        <v>610</v>
      </c>
      <c r="D3" s="33" t="s">
        <v>607</v>
      </c>
      <c r="E3" s="34" t="s">
        <v>662</v>
      </c>
      <c r="F3" s="38" t="s">
        <v>608</v>
      </c>
      <c r="G3" s="31" t="s">
        <v>611</v>
      </c>
      <c r="H3" s="31" t="s">
        <v>610</v>
      </c>
      <c r="I3" s="32" t="s">
        <v>607</v>
      </c>
      <c r="J3" s="37" t="s">
        <v>610</v>
      </c>
      <c r="K3" s="84" t="s">
        <v>661</v>
      </c>
      <c r="L3" s="85"/>
      <c r="M3" s="85"/>
      <c r="N3" s="85"/>
      <c r="O3" s="85"/>
      <c r="P3" s="85"/>
      <c r="Q3" s="85"/>
      <c r="R3" s="85"/>
      <c r="S3" s="85"/>
      <c r="T3" s="85"/>
      <c r="U3" s="85"/>
      <c r="V3" s="85"/>
      <c r="W3" s="85"/>
      <c r="X3" s="85"/>
      <c r="Y3" s="85"/>
      <c r="Z3" s="85"/>
      <c r="AA3" s="85"/>
      <c r="AB3" s="30" t="s">
        <v>694</v>
      </c>
    </row>
    <row r="4" spans="1:29" x14ac:dyDescent="0.3">
      <c r="B4" s="31">
        <v>0</v>
      </c>
      <c r="C4" s="31">
        <v>0</v>
      </c>
      <c r="D4" s="33">
        <v>71</v>
      </c>
      <c r="E4" s="34">
        <v>0</v>
      </c>
      <c r="F4" s="33">
        <v>24</v>
      </c>
      <c r="G4" s="31">
        <v>0</v>
      </c>
      <c r="H4" s="31">
        <v>6</v>
      </c>
      <c r="I4" s="32">
        <v>121</v>
      </c>
      <c r="J4" s="31">
        <v>0</v>
      </c>
      <c r="K4" s="85">
        <v>35</v>
      </c>
      <c r="L4" s="85"/>
      <c r="M4" s="85"/>
      <c r="N4" s="85"/>
      <c r="O4" s="85"/>
      <c r="P4" s="85"/>
      <c r="Q4" s="85"/>
      <c r="R4" s="85"/>
      <c r="S4" s="85"/>
      <c r="T4" s="85"/>
      <c r="U4" s="85"/>
      <c r="V4" s="85"/>
      <c r="W4" s="85"/>
      <c r="X4" s="85"/>
      <c r="Y4" s="85"/>
      <c r="Z4" s="85"/>
      <c r="AA4" s="85"/>
      <c r="AB4" s="30">
        <v>0</v>
      </c>
    </row>
    <row r="5" spans="1:29" x14ac:dyDescent="0.3">
      <c r="K5" s="31" t="s">
        <v>582</v>
      </c>
      <c r="L5" s="31" t="s">
        <v>598</v>
      </c>
      <c r="M5" s="31" t="s">
        <v>636</v>
      </c>
      <c r="N5" s="31" t="s">
        <v>643</v>
      </c>
      <c r="O5" s="31" t="s">
        <v>738</v>
      </c>
      <c r="P5" s="31" t="s">
        <v>578</v>
      </c>
      <c r="Q5" s="31" t="s">
        <v>702</v>
      </c>
      <c r="R5" s="31" t="s">
        <v>657</v>
      </c>
      <c r="S5" s="31" t="s">
        <v>579</v>
      </c>
      <c r="T5" s="31" t="s">
        <v>557</v>
      </c>
      <c r="U5" s="31" t="s">
        <v>647</v>
      </c>
      <c r="V5" s="31" t="s">
        <v>596</v>
      </c>
      <c r="W5" s="31" t="s">
        <v>665</v>
      </c>
      <c r="X5" s="31" t="s">
        <v>632</v>
      </c>
      <c r="Y5" s="31" t="s">
        <v>654</v>
      </c>
      <c r="Z5" s="31" t="s">
        <v>633</v>
      </c>
      <c r="AA5" s="31" t="s">
        <v>645</v>
      </c>
      <c r="AB5" s="31"/>
      <c r="AC5" s="34"/>
    </row>
    <row r="6" spans="1:29" x14ac:dyDescent="0.3">
      <c r="K6" s="31">
        <f>COUNTIF(Comments!$V:$V,K5)</f>
        <v>5</v>
      </c>
      <c r="L6" s="31">
        <f>COUNTIF(Comments!$V:$V,L5)</f>
        <v>1</v>
      </c>
      <c r="M6" s="31">
        <f>COUNTIF(Comments!$V:$V,M5)</f>
        <v>3</v>
      </c>
      <c r="N6" s="31">
        <f>COUNTIF(Comments!$V:$V,N5)</f>
        <v>2</v>
      </c>
      <c r="O6" s="31">
        <f>COUNTIF(Comments!$V:$V,O5)</f>
        <v>2</v>
      </c>
      <c r="P6" s="31">
        <f>COUNTIF(Comments!$V:$V,P5)</f>
        <v>1</v>
      </c>
      <c r="Q6" s="31">
        <f>COUNTIF(Comments!$V:$V,Q5)</f>
        <v>1</v>
      </c>
      <c r="R6" s="31">
        <f>COUNTIF(Comments!$V:$V,R5)</f>
        <v>1</v>
      </c>
      <c r="S6" s="31">
        <f>COUNTIF(Comments!$V:$V,S5)</f>
        <v>4</v>
      </c>
      <c r="T6" s="31">
        <f>COUNTIF(Comments!$V:$V,T5)</f>
        <v>1</v>
      </c>
      <c r="U6" s="31">
        <f>COUNTIF(Comments!$V:$V,U5)</f>
        <v>0</v>
      </c>
      <c r="V6" s="31">
        <f>COUNTIF(Comments!$V:$V,V5)</f>
        <v>0</v>
      </c>
      <c r="W6" s="31">
        <f>COUNTIF(Comments!$V:$V,W5)</f>
        <v>0</v>
      </c>
      <c r="X6" s="31">
        <f>COUNTIF(Comments!$V:$V,X5)</f>
        <v>0</v>
      </c>
      <c r="Y6" s="31">
        <f>COUNTIF(Comments!$V:$V,Y5)</f>
        <v>4</v>
      </c>
      <c r="Z6" s="31">
        <f>COUNTIF(Comments!$V:$V,Z5)</f>
        <v>7</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2023-11-13T20:44:41Z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