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2B475415-62FB-42B4-B387-953C142BBCD4}" xr6:coauthVersionLast="36" xr6:coauthVersionMax="47" xr10:uidLastSave="{00000000-0000-0000-0000-000000000000}"/>
  <bookViews>
    <workbookView xWindow="-105" yWindow="-105" windowWidth="23250" windowHeight="12570" xr2:uid="{653D3504-2DC9-466E-87D2-CDDFF92CBC36}"/>
  </bookViews>
  <sheets>
    <sheet name="Comments" sheetId="1" r:id="rId1"/>
    <sheet name="Progress-Status" sheetId="2" r:id="rId2"/>
    <sheet name="Detailed Status" sheetId="3" r:id="rId3"/>
  </sheets>
  <definedNames>
    <definedName name="_xlnm._FilterDatabase" localSheetId="0" hidden="1">Comments!$A$1:$V$258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 i="3" l="1"/>
  <c r="S22" i="2"/>
  <c r="N22" i="2"/>
  <c r="K22" i="2"/>
  <c r="G2" i="3" l="1"/>
  <c r="B2" i="3"/>
  <c r="E2" i="3"/>
  <c r="AA6" i="3"/>
  <c r="Z6" i="3"/>
  <c r="Y6" i="3"/>
  <c r="X6" i="3"/>
  <c r="W6" i="3"/>
  <c r="V6" i="3"/>
  <c r="U6" i="3"/>
  <c r="T6" i="3"/>
  <c r="R6" i="3"/>
  <c r="Q6" i="3"/>
  <c r="P6" i="3"/>
  <c r="O6" i="3"/>
  <c r="N6" i="3"/>
  <c r="M6" i="3"/>
  <c r="L6" i="3"/>
  <c r="K6" i="3"/>
  <c r="T22" i="2" l="1"/>
  <c r="Q22" i="2" l="1"/>
  <c r="P22" i="2"/>
  <c r="O22" i="2"/>
  <c r="L22" i="2"/>
  <c r="J22" i="2"/>
  <c r="I22" i="2"/>
  <c r="H22" i="2"/>
  <c r="G22" i="2"/>
  <c r="F22" i="2"/>
  <c r="E22" i="2"/>
  <c r="D22" i="2"/>
  <c r="C22" i="2"/>
  <c r="B22" i="2"/>
  <c r="V22" i="2" l="1"/>
  <c r="L5" i="2"/>
  <c r="K5" i="2"/>
  <c r="Q5" i="2"/>
  <c r="P5" i="2"/>
  <c r="O5" i="2"/>
  <c r="N5" i="2"/>
  <c r="H5" i="2" l="1"/>
  <c r="G5" i="2"/>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<sst xmlns="http://schemas.openxmlformats.org/spreadsheetml/2006/main" count="2492" uniqueCount="744">
  <si>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</si>
  <si>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</si>
  <si>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</si>
  <si>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</si>
  <si>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</si>
  <si>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</si>
  <si>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</si>
  <si>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</si>
  <si>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</si>
  <si>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</si>
  <si>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</si>
  <si>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</si>
  <si>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</si>
  <si>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</si>
  <si>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</si>
  <si>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</si>
  <si>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</si>
  <si>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</si>
  <si>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</si>
  <si>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</si>
  <si>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</si>
  <si>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</si>
  <si>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</si>
  <si>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</si>
  <si>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</si>
  <si>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</si>
  <si>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</si>
  <si>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</si>
  <si>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</si>
  <si>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</si>
  <si>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</si>
  <si>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</si>
  <si>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</si>
  <si>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</si>
  <si>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</si>
  <si>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</si>
  <si>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</si>
  <si>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</si>
  <si>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</si>
  <si>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</si>
  <si>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</si>
  <si>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</si>
  <si>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</si>
  <si>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</si>
  <si>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</si>
  <si>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</si>
  <si>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</si>
  <si>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</si>
  <si>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</si>
  <si>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</si>
  <si>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</si>
  <si>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</si>
  <si>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</si>
  <si>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</si>
  <si>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</si>
  <si>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</si>
  <si>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</si>
  <si>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</si>
  <si>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</si>
  <si>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</si>
  <si>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</si>
  <si>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</si>
  <si>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</si>
  <si>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</si>
  <si>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</si>
  <si>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</si>
  <si>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</si>
  <si>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</si>
  <si>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</si>
  <si>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</si>
  <si>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</si>
  <si>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</si>
  <si>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</si>
  <si>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</si>
  <si>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</si>
  <si>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</si>
  <si>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</si>
  <si>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</si>
  <si>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</si>
  <si>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</si>
  <si>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</si>
  <si>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</si>
  <si>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</si>
  <si>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</si>
  <si>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</si>
  <si>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</si>
  <si>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</si>
  <si>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</si>
  <si>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</si>
  <si>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</si>
  <si>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</si>
  <si>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</si>
  <si>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</si>
  <si>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</si>
  <si>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</si>
  <si>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</si>
  <si>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</si>
  <si>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</si>
  <si>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</si>
  <si>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</si>
  <si>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</si>
  <si>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</si>
  <si>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</si>
  <si>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</si>
  <si>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</si>
  <si>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</si>
  <si>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</si>
  <si>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</si>
  <si>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</si>
  <si>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</si>
  <si>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</si>
  <si>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</si>
  <si>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</si>
  <si>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</si>
  <si>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</si>
  <si>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</si>
  <si>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</si>
  <si>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</si>
  <si>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</si>
  <si>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</si>
  <si>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</si>
  <si>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</si>
  <si>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</si>
  <si>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</si>
  <si>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</si>
  <si>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</si>
  <si>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</si>
  <si>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</si>
  <si>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</si>
  <si>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</si>
  <si>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</si>
  <si>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</si>
  <si>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</si>
  <si>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</si>
  <si>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</si>
  <si>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</si>
  <si>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</si>
  <si>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</si>
  <si>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</si>
  <si>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</si>
  <si>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</si>
  <si>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</si>
  <si>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</si>
  <si>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</si>
  <si>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</si>
  <si>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</si>
  <si>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</si>
  <si>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</si>
  <si>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</si>
  <si>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</si>
  <si>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</si>
  <si>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</si>
  <si>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</si>
  <si>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</si>
  <si>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</si>
  <si>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</si>
  <si>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</si>
  <si>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</si>
  <si>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</si>
  <si>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</si>
  <si>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</si>
  <si>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</si>
  <si>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</si>
  <si>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</si>
  <si>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</si>
  <si>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</si>
  <si>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</si>
  <si>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</si>
  <si>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</si>
  <si>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</si>
  <si>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</si>
  <si>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</si>
  <si>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</si>
  <si>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</si>
  <si>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</si>
  <si>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</si>
  <si>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</si>
  <si>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</si>
  <si>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</si>
  <si>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</si>
  <si>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</si>
  <si>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</si>
  <si>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</si>
  <si>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</si>
  <si>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</si>
  <si>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</si>
  <si>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</si>
  <si>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</si>
  <si>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</si>
  <si>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</si>
  <si>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</si>
  <si>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</si>
  <si>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</si>
  <si>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</si>
  <si>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</si>
  <si>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</si>
  <si>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</si>
  <si>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</si>
  <si>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</si>
  <si>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</si>
  <si>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</si>
  <si>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</si>
  <si>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</si>
  <si>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</si>
  <si>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</si>
  <si>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</si>
  <si>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</si>
  <si>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</si>
  <si>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</si>
  <si>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</si>
  <si>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</si>
  <si>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</si>
  <si>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</si>
  <si>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</si>
  <si>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</si>
  <si>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</si>
  <si>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</si>
  <si>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</si>
  <si>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</si>
  <si>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</si>
  <si>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</si>
  <si>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</si>
  <si>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</si>
  <si>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</si>
  <si>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</si>
  <si>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</si>
  <si>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</si>
  <si>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</si>
  <si>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</si>
  <si>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</si>
  <si>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</si>
  <si>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</si>
  <si>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</si>
  <si>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</si>
  <si>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</si>
  <si>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</si>
  <si>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</si>
  <si>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</si>
  <si>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</si>
  <si>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</si>
  <si>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</si>
  <si>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</si>
  <si>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</si>
  <si>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</si>
  <si>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</si>
  <si>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</si>
  <si>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</si>
  <si>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</si>
  <si>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</si>
  <si>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</si>
  <si>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</si>
  <si>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</si>
  <si>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</si>
  <si>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</si>
  <si>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</si>
  <si>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</si>
  <si>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</si>
  <si>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</si>
  <si>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</si>
  <si>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</si>
  <si>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</si>
  <si>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</si>
  <si>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</si>
  <si>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</si>
  <si>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</si>
  <si>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</si>
  <si>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</si>
  <si>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</si>
  <si>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</si>
  <si>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</si>
  <si>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</si>
  <si>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</si>
  <si>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</si>
  <si>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</si>
  <si>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</si>
  <si>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</si>
  <si>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</si>
  <si>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</si>
  <si>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</si>
  <si>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</si>
  <si>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</si>
  <si>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</si>
  <si>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Seems no definition or descriptions about fieds</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</si>
  <si>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</si>
  <si>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</si>
  <si>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</si>
  <si>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</si>
  <si>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</si>
  <si>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</si>
  <si>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</si>
  <si>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</si>
  <si>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</si>
  <si>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</si>
  <si>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</si>
  <si>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</si>
  <si>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Add appropriate Octet numbers</t>
    <phoneticPr fontId="0" type="noConversion"/>
  </si>
  <si>
    <t>10.35.9.13</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</si>
  <si>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</si>
  <si>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</si>
  <si>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</si>
  <si>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</si>
  <si>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</si>
  <si>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</si>
  <si>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</si>
  <si>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</si>
  <si>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</si>
  <si>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</si>
  <si>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</si>
  <si>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</si>
  <si>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</si>
  <si>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</si>
  <si>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</si>
  <si>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</si>
  <si>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</si>
  <si>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</si>
  <si>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</si>
  <si>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</si>
  <si>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</si>
  <si>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</si>
  <si>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</si>
  <si>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</si>
  <si>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</si>
  <si>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</si>
  <si>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</si>
  <si>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</si>
  <si>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</si>
  <si>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</si>
  <si>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</si>
  <si>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</si>
  <si>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</si>
  <si>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</si>
  <si>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</si>
  <si>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</si>
  <si>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</si>
  <si>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</si>
  <si>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</si>
  <si>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</si>
  <si>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</si>
  <si>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</si>
  <si>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</si>
  <si>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</si>
  <si>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</si>
  <si>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</si>
  <si>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</si>
  <si>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</si>
  <si>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</si>
  <si>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</si>
  <si>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</si>
  <si>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</si>
  <si>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</si>
  <si>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</si>
  <si>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</si>
  <si>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</si>
  <si>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</si>
  <si>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</si>
  <si>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</si>
  <si>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</si>
  <si>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</si>
  <si>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</si>
  <si>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</si>
  <si>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</si>
  <si>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</si>
  <si>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</si>
  <si>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</si>
  <si>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</si>
  <si>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</si>
  <si>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</si>
  <si>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</si>
  <si>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</si>
  <si>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</si>
  <si>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</si>
  <si>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</si>
  <si>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</si>
  <si>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</si>
  <si>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</si>
  <si>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</si>
  <si>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</si>
  <si>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</si>
  <si>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</si>
  <si>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</si>
  <si>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</si>
  <si>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</si>
  <si>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</si>
  <si>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</si>
  <si>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</si>
  <si>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</si>
  <si>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</si>
  <si>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</si>
  <si>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</si>
  <si>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</si>
  <si>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</si>
  <si>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</si>
  <si>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</si>
  <si>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</si>
  <si>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</si>
  <si>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</si>
  <si>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</si>
  <si>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</si>
  <si>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</si>
  <si>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</si>
  <si>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</si>
  <si>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</si>
  <si>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</si>
  <si>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</si>
  <si>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</si>
  <si>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</si>
  <si>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</si>
  <si>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</si>
  <si>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</si>
  <si>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</si>
  <si>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</si>
  <si>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</si>
  <si>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</si>
  <si>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</si>
  <si>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</si>
  <si>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</si>
  <si>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</si>
  <si>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</si>
  <si>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</si>
  <si>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</si>
  <si>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</si>
  <si>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</si>
  <si>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</si>
  <si>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</si>
  <si>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</si>
  <si>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</si>
  <si>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</si>
  <si>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</si>
  <si>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</si>
  <si>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</si>
  <si>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</si>
  <si>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</si>
  <si>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</si>
  <si>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</si>
  <si>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</si>
  <si>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</si>
  <si>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</si>
  <si>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</si>
  <si>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</si>
  <si>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</si>
  <si>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Range of Npld is different from agreement</t>
  </si>
  <si>
    <t>This has not been agreed before. So far, only frequency stitching needs defenition of overlapping channels,</t>
  </si>
  <si>
    <t>Change line to: "The hyper block-based mode is optional for all device types."</t>
  </si>
  <si>
    <t>Change "Content Control" to "Scheduling List Field"</t>
  </si>
  <si>
    <t>Clarify what "Enhanced HPRF" mdoe is.</t>
  </si>
  <si>
    <t>Specify how often HBS is sent.</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</si>
  <si>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</si>
  <si>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</si>
  <si>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</si>
  <si>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</si>
  <si>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</si>
  <si>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</si>
  <si>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</si>
  <si>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</si>
  <si>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</si>
  <si>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</si>
  <si>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</si>
  <si>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</si>
  <si>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</si>
  <si>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</si>
  <si>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</si>
  <si>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</si>
  <si>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</si>
  <si>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</si>
  <si>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</si>
  <si>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</si>
  <si>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</si>
  <si>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</si>
  <si>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</si>
  <si>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</si>
  <si>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</si>
  <si>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</si>
  <si>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</si>
  <si>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</si>
  <si>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</si>
  <si>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</si>
  <si>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</si>
  <si>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</si>
  <si>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</si>
  <si>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</si>
  <si>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</si>
  <si>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</si>
  <si>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</si>
  <si>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</si>
  <si>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</si>
  <si>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</si>
  <si>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</si>
  <si>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</si>
  <si>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</si>
  <si>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</si>
  <si>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</si>
  <si>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</si>
  <si>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</si>
  <si>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</si>
  <si>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</si>
  <si>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</si>
  <si>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</si>
  <si>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"Support for this dynamic data mode PHR is mandatory for LLDEV, and for HRP-EMDEV devices that support either the optional LDPC coder or the optional 124.8 Mb/s modulation and is otherwise optional to support."</t>
  </si>
  <si>
    <t>Change "format one" to "format zero".</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</si>
  <si>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</si>
  <si>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</si>
  <si>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</si>
  <si>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section before 16.2.6.3 on SFD, as below: "In the HPRF mode, the HRP-ERDEV and SDEV shall support the length 4, 8, and 16 SFD specified in Table 15-7c for the phyHrpUwbSfdSelector values of 1, 2, and 3. Support of the length 32 SFD specified in Table 15-7c is optional.</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</si>
  <si>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</si>
  <si>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</si>
  <si>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</si>
  <si>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</si>
  <si>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</si>
  <si>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</si>
  <si>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</si>
  <si>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</si>
  <si>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</si>
  <si>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</si>
  <si>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</si>
  <si>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</si>
  <si>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</si>
  <si>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</si>
  <si>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</si>
  <si>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</si>
  <si>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</si>
  <si>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</si>
  <si>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</si>
  <si>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</si>
  <si>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</si>
  <si>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</si>
  <si>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</si>
  <si>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</si>
  <si>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</si>
  <si>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</si>
  <si>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</si>
  <si>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</si>
  <si>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</si>
  <si>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</si>
  <si>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</si>
  <si>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</si>
  <si>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</si>
  <si>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</si>
  <si>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</si>
  <si>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</si>
  <si>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</si>
  <si>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</si>
  <si>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</si>
  <si>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</si>
  <si>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</si>
  <si>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</si>
  <si>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</si>
  <si>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</si>
  <si>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</si>
  <si>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</si>
  <si>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</si>
  <si>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</si>
  <si>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</si>
  <si>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</si>
  <si>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</si>
  <si>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</si>
  <si>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</si>
  <si>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</si>
  <si>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</si>
  <si>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</si>
  <si>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"AOA" is correct</t>
  </si>
  <si>
    <t>Need detailed text</t>
  </si>
  <si>
    <t>Revised</t>
  </si>
  <si>
    <t>Delete entire e.g. phrase</t>
  </si>
  <si>
    <t>All the necessary information to calculate the value is present; issue if both types of info are present and don't match</t>
  </si>
  <si>
    <t>Change line to: "The hyper block-based mode is optional for all devices."</t>
  </si>
  <si>
    <t>Change to: "Hyper block keeps the same structure repeated in every hyper block."</t>
  </si>
  <si>
    <t>Riku Pirhonen</t>
  </si>
  <si>
    <t>NXP Semiconductors</t>
  </si>
  <si>
    <t>10.35.10.1</t>
  </si>
  <si>
    <t>NBA-MMS control and report phase configurations are set with the control fields defiend in Figure 41. If control and report are done using UWB, the field is used to indicate it.</t>
  </si>
  <si>
    <t xml:space="preserve">Control and report phase configurations are set with this control field on NB. If control and report are done using UWB, the field can be used to define that the default UWB parameters are used instead of NB control and report. </t>
  </si>
  <si>
    <t>Preamble sequence used by UWB in control and report phase needs to be defined</t>
  </si>
  <si>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</si>
  <si>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In Table 8, add values 15 and 16 for control phase mode and 16 for report phase mode Value range / options. Add default mode 1.</t>
  </si>
  <si>
    <t>The Control Phase Config field specifies the PHY Config in the Control Phase. Valid NB values are 1 to 9, as per Table 28. If value is set to 15, a UWB SHR is used. If value is set to 16, a UWB SP0 packet with data rate 1.95 Mbit/s, PHR as defined in 16.2.7.3, and CC K=7 is used.</t>
  </si>
  <si>
    <t>The Report Phase Config field specifies the PHY Config in the Report Phase. Valid NB values are 1 to 9, as per Table 28. If value is set to 16, a UWB SP0 packet with data rate 1.95 and CC K=7 is used.</t>
  </si>
  <si>
    <t>Add paragraph after line 1: When NBA-MMS uses UWB in control and report phase, preamble is the same as used by RSF, if RSF uses Ci 9 - 32. If RSF code is 33-48, preamble code Ci is (RSF code modulo 8) + 24.</t>
  </si>
  <si>
    <t>macMmsNbInitChannel1:0-249;Initialization channel 1:2
macMmsNbInitChannel2:0-249; Optional Initialization channel 2:-
macMmsNbInitChannel3:0-249;Optional Initialization channel 3:-</t>
  </si>
  <si>
    <t>control phase mode: 1-9 (Table 28),15, 16 : default 1
report phase mode: 1-9 (Table 28), 16 : default 1</t>
  </si>
  <si>
    <t>Bin</t>
  </si>
  <si>
    <t>Carlos</t>
  </si>
  <si>
    <t>Already corrected</t>
  </si>
  <si>
    <t>10.35 UWB Multi-millisecond (MMS) operation</t>
  </si>
  <si>
    <t>Alex</t>
  </si>
  <si>
    <t>Change to: "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t>
  </si>
  <si>
    <t>First row of the table, under attribute, change to: "macHrpUwbEMDEVAifsPeriod"</t>
  </si>
  <si>
    <t>First rtow of the table, under Description, change the AIFS description to: "The minimum time in μs forming a AIFS period for the HRP UWB EMDEV PHY."</t>
  </si>
  <si>
    <t>Change "Table 3"</t>
  </si>
  <si>
    <t>Change to: " This alternative is considered OOB, and it is labeled as OOB below.</t>
  </si>
  <si>
    <t>Change to:"This coordination mechanism may be used  to coordinate with UWB sessions nearby and the avoidance of collisions resulting from the overlap of blocks."</t>
  </si>
  <si>
    <t xml:space="preserve">Change to: "The CIR IQ number of bits fields indicates the number of bits for the representation of each of I and Q taps in CIR report, as per table x."
Insert table x to show the following mapping:
"0: 10 bits, 1: 12 bits 2: 14 bits 3: 16 bits"  </t>
  </si>
  <si>
    <t>Change to: "The SFD for optional dynamic signaling…"</t>
  </si>
  <si>
    <t>Change to: " The sensing sequence shall be constructed as described …"</t>
  </si>
  <si>
    <t>Change to: "… fragments that have a start-to-start spacing of one millisecond ...""</t>
  </si>
  <si>
    <t xml:space="preserve">For 1 to many case using CAP, What is IdentityResolvingKey used in ADV_POLL and ADV_RESP?
How does initiator selects one of the responders if all their RPA hash the same (corresponding to the RPA hash of ADV_POLL)? </t>
  </si>
  <si>
    <t>"The responder that receives the poll message successfully shall transmit a response
message back to the initiator beginning in the ranging slot following the poll period. "</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</si>
  <si>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</si>
  <si>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Lei</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</si>
  <si>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</si>
  <si>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Alex, Carlos</t>
  </si>
  <si>
    <t>See document 481</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</si>
  <si>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</si>
  <si>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</si>
  <si>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</si>
  <si>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</si>
  <si>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</si>
  <si>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</si>
  <si>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</si>
  <si>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</si>
  <si>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</si>
  <si>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</si>
  <si>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</si>
  <si>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</si>
  <si>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</si>
  <si>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</si>
  <si>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</si>
  <si>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</si>
  <si>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See Index #24</t>
  </si>
  <si>
    <t># Assigned</t>
  </si>
  <si>
    <t># No Resolution, not Assigned</t>
  </si>
  <si>
    <t>Document 15-23-0509-03-04ab-comments-on-4ab-preballot-draft-b.pptx</t>
  </si>
  <si>
    <t>Document 15-23-0504-01-04ab-resolution-proposals-for-the-assigned-comments.docx</t>
  </si>
  <si>
    <t>Document 15-23-0496-00-04ab-proposed-further-updates-for-10-36-7.docx</t>
  </si>
  <si>
    <t>Document 15-23-0464-02-04ab-proposed-updates-for-section-16.docx</t>
  </si>
  <si>
    <t>Document 15-23-0468-01-04ab-text-for-uwb-only-mms-ranging.docx</t>
  </si>
  <si>
    <t>The controller has a better knowledge of the usage of the blocks and hence is the right device to select and assign the right blocks.</t>
  </si>
  <si>
    <t>Bitmap-based block scheduling or block assignment scheduling is not limited to round hopping procedure, rather it is meant to assist in the more efficient use of blocks within a hyper block. Neither of the schemes make changes to the existing round hopping scheme (in 15.4z) and there is no need to specify additional rules regarding round hopping. How the round hopping is achieved is left to upper layers (same as in 15.4z).</t>
  </si>
  <si>
    <t>The phrase is meant to emphasis that the ERR IE may be carried in the last
message sent by the controller in the current ranging round; similar language is used in the baseline for RR IE: "... then the controller will send the RR IE in this last message of the current ranging round"</t>
  </si>
  <si>
    <t>When block assignment scheduling is used, ERR IE is used instead of RR IE to specify the hyper block and block index. Replace the cited sentence with below to clarify this:
"In hyper block-based mode, when block assignment scheduling (as described in 10.29.9.10 Scheduling IE) is not used, the Ranging Block Index field is assumed to specify Hyper Block Index for the ranging hyper block and controlee can assume the block index will be the same with previous hyper block. 
Note - When block assignment scheduling (as described in 10.29.9.10 Scheduling IE) is used in hyper block-based mode, ERR IE is used instead of RR IE to signal the ranging round information for the next ranging round in the next assigned ranging block"</t>
  </si>
  <si>
    <t>change to "The RR IE is only used in block-based mode or in hyber block mode without block assignment scheduling.</t>
  </si>
  <si>
    <t>Octets are missing from 2nd column of the table</t>
  </si>
  <si>
    <t>There are other existing methods to accomplish the same effect</t>
  </si>
  <si>
    <t>Need sufficient air time for CFO determination</t>
  </si>
  <si>
    <t>Mingyu</t>
  </si>
  <si>
    <t>Rojan</t>
  </si>
  <si>
    <t>change to "The Supported AIFS field specifies the AIFS time supported by the controlee. The Supported AIFS field shall have one of the non-reserved values"</t>
  </si>
  <si>
    <t>Specified in 15.4 base specification</t>
  </si>
  <si>
    <t>Ben</t>
  </si>
  <si>
    <t>Add a table with Value column and description column. 
0 - Size of Address field is 2 octets. 
1 - Size of Address field is 3 octets.
2 - Size of Address field is 8 octets.
3 - reserved</t>
  </si>
  <si>
    <t>"15.3.3.3, …"
to
"16.3.3.3, …"</t>
  </si>
  <si>
    <t>Defined in 16.2.11</t>
  </si>
  <si>
    <t>Following the style of the base standard</t>
  </si>
  <si>
    <t>Document 15-23-0510-01-04ab-updates-of-ap-formats.docx</t>
  </si>
  <si>
    <t>Document 15-23-0308-03-04ab-4ab-device-s-and-feature-sets.pptx</t>
  </si>
  <si>
    <t>Billy</t>
  </si>
  <si>
    <t>Add figure to section 10</t>
  </si>
  <si>
    <t>Xiliang</t>
  </si>
  <si>
    <t>Leave the name as-is</t>
  </si>
  <si>
    <t>Larry</t>
  </si>
  <si>
    <t>Add a capability field for dynamic PHR in Figure 95 (UWB HRP Capability Information field format) so that we can accommodate the situation when 124.8 Mbps and LDPC are not supported.</t>
  </si>
  <si>
    <t>Do we want to mention that: "Full parity is sent"?</t>
  </si>
  <si>
    <t>Document 15-23-0502-03-04ab-group-consensus-on-operating-parameter-sets.docx</t>
  </si>
  <si>
    <t>Assigned Comments</t>
  </si>
  <si>
    <t>Document 15-23-0462-00-04ab-proposed-updates-for-10-36.docx</t>
  </si>
  <si>
    <t>Change to: "The HRP-EMDEV dynamic data mode
PHR shall consist of two fields PHR1 and PHR2"</t>
  </si>
  <si>
    <t>Pooria</t>
  </si>
  <si>
    <t>Remove "two stages"</t>
  </si>
  <si>
    <t>Add this at the beginning of line 4: "The HRP-SDEV shall use the PHR format described in this subclause encoded using the K=7 convolutional code and send using the data modulation (as described in 16.3.4)."</t>
  </si>
  <si>
    <t>Carl</t>
  </si>
  <si>
    <t xml:space="preserve">"...mode, the HRP-ERDEV and HRP-SDEV shall support transmission and reception with PSR values of 32 and 64...".  This is applicable to all HRP devices </t>
  </si>
  <si>
    <t>"…, allowing the receiver to generate its channel sounding CIR using multiple fragments thus bringing improved sensitivity."
to
"…, allowing the receiver to use multiple fragments and gain improved sensitivity."</t>
  </si>
  <si>
    <t>Blank</t>
  </si>
  <si>
    <t>Assigned</t>
  </si>
  <si>
    <t>Waiting</t>
  </si>
  <si>
    <t>Editor Status</t>
  </si>
  <si>
    <t>Resolution</t>
  </si>
  <si>
    <t>Li-Hsiang</t>
  </si>
  <si>
    <t xml:space="preserve">Change the sentence to: "This alternative is considered an OOB mechanism and is not detailed below.", and, where OOB is mentioned in 10.35 consistently call this "an OOB mechanism". </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</si>
  <si>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</si>
  <si>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Change "This is the response message is sent by.."
         to "This is the response message sent by.."</t>
  </si>
  <si>
    <t xml:space="preserve">Change the sentence to: "The REPORT (from responder in one-to-many ranging) message defined in 10.35.9.14 is used to transmit the ranging reports". </t>
  </si>
  <si>
    <t>Doc 481 was integrated.</t>
  </si>
  <si>
    <t>Insert the value "3" in the empty box to indicatre the RPA Prand field (in Figure 55 One-to-many POLL Compact Message) is a 3-octet long field.</t>
  </si>
  <si>
    <t>10.35.9.3.10</t>
  </si>
  <si>
    <t>Please add definition and description</t>
  </si>
  <si>
    <t>Insert text "Message Control" in the empty field on the left side of the figure and "Message Content" in the empty field on the right side of the figure.</t>
  </si>
  <si>
    <t>Insert note into table "The editor has inserted this empty table in anticipation of TG4ab defining new PHY PIB values.  If none are identified this empty table will be removed."</t>
  </si>
  <si>
    <t>Document 15-23-0534-00-04ab-proposed-resolution-for-cid-51-and-cid-56.xlsx</t>
  </si>
  <si>
    <t>Document 15-23-0536-00-04ab-proposed-resolution-on-sbp-comments.docx</t>
  </si>
  <si>
    <t>Document 15-23-0538-00-04ab-proposed-resolution-on-ac-ie-comments.docx</t>
  </si>
  <si>
    <t>Addressed by mentioning initiator is assumed to be controller, in response to comment index 31.</t>
  </si>
  <si>
    <t>In subclause 10.36.4.1, page 70, line 33, add the sentence: "During a sensing session, unless otherwise
noted, the controller acts as the initiator, and the controlee acts as the respondent."</t>
  </si>
  <si>
    <t>1. Add a sentence in  subclause 10.36.4.2, page 73, line 9: " The session setup can be done using OOB means."
2. Delete lines 9-15.</t>
  </si>
  <si>
    <t>Section 10.36.5, page 75, line 30,  add  sentence: "In multistatic sensing mode, different slots in a round are allocated to different responders.
 This may be done using scheduling IE, defined in 10,29.9.10"</t>
  </si>
  <si>
    <t>Change to "The bitmap length and bitmap offset are negotiated and determined through other means, and that they remain fixed during sensing session."</t>
  </si>
  <si>
    <t>Change subclause 10.36.4.4, page 75, line 5: change to: "The earliest detected CIR tap shall be the reference tap for the window. If more than one receiving antenna and/or more than one SENS segment are used, a common reference tap shall be used for CIR reports of all antennas in each SENS segment. The common reference tap for each segment shall be earliest detected tap of antenna 0 for the segment."</t>
  </si>
  <si>
    <t>Subclause 10.36.4.5, page 74,  lines 23-26, change to: 
 "Single CIR window with bitmap of a fixed length and fixed bitmap offset value shall be specified for a sensing session. The bitmap length and bitmap offset may be specified through AC IE, or through OOB means. The bitmap length and offset are negotiated and determined through other means, and they are fixed during sensing session.
In the mandatory mode, initiator proposes the bitmap and bitmap offset, based on its sensing area of interest. The bitmap is proposed by the initiator from a limited set of bitmap options. Bitmap and bitmap offset are fixed during the session and does not change from packet to packet."</t>
  </si>
  <si>
    <t>I did this but expect another heading to be provided then for the lines 27 onwards…</t>
  </si>
  <si>
    <t>Change to: "In the mandatory mode, the initiator proposes the bitmap based on its sensing area of interest using the limited set of bitmap options defined below".</t>
  </si>
  <si>
    <t xml:space="preserve"> Add a sentence in  subclause 10.36.4.6, page 75, line 24: " The session termination should be done using OOB means."</t>
  </si>
  <si>
    <t>Comment is about issue in Draft A that was fixed in Draft B</t>
  </si>
  <si>
    <t>RSDB field in Figure 75 seems to be RSDP.</t>
  </si>
  <si>
    <t>Note: 15-23-0538-00 proposed no change for this comment, just a Reject.</t>
  </si>
  <si>
    <t>4ab is amending the 2024 revision being prepared by TG4me, and the reference is correct with respected to the current TG4me draft.</t>
  </si>
  <si>
    <t>Document 15-23-0541-01-04ab-proposed-resolution-for-ac-ie-comments-part-two.docx</t>
  </si>
  <si>
    <t>Unassigned</t>
  </si>
  <si>
    <t>Added HRP-LLDDEV but retained HRP-EMDEV since it makes sense in the context of the enhanced modulations.</t>
  </si>
  <si>
    <t xml:space="preserve">This is correct use of "NOTE-" </t>
  </si>
  <si>
    <t>Add "ETSI EN 303 687 V1.1.1 (2023-06) 6 GHz WAS/RLAN; Harmonised Standard for access to radio spectrum" into Bibliography and add line "The timings shown in Figure 31 are based on information in [X]" where X is cross reference to this Bibliography item.</t>
  </si>
  <si>
    <t>Section 10.36.5, page 75, line 29, change to: "The first slot, slot zero of each sensing round is used for control phase, where control information may be sent using the AC IE (10.36.7.1)"</t>
  </si>
  <si>
    <t>In the TG4me revision there is no single chapter with IEs instead  they are in separate sections for the optional behaviiour they are associated with.  Suggest to Reject or assign back to the commenter to consider where to put it..</t>
  </si>
  <si>
    <t>Replace "R" with "Reserved"</t>
  </si>
  <si>
    <t>change to "shall be set to zero"</t>
  </si>
  <si>
    <t>Carlos, Mingyu</t>
  </si>
  <si>
    <t xml:space="preserve"> "Remove the underlined 'and HRP-SDEV'".</t>
  </si>
  <si>
    <t>Document 15-23-0466-02-04ab-proposed-draft-text-for-the-cir-report-field-of-ac-ie.docx</t>
  </si>
  <si>
    <t>Device type HRP-LLDDEV is added to resolve other comments. This whole clause is about HRP-LLDDEV's  PHR for dynamic data mode, so there is no need to add a qualifier before the word transmitter on this paragraph.</t>
  </si>
  <si>
    <t>With the introduction of new headings for PHR1 and PHR2, (see resolution to CID 244), this sentence is useful and not the same as the earlier introductory line.</t>
  </si>
  <si>
    <t>SUM</t>
  </si>
  <si>
    <t>Since SDEV is mandatated to support HRP-ERDEV mandatory features there is no reason for an additional "and HRP-SDEV" here.</t>
  </si>
  <si>
    <t>This was down as "accepted" but, it is an unnecessary change. See also CID#70 where we also agreed it is unnecessary to add a whole bunch device type labels like HRP-ARDEV, HRP-LLDDEV etc.</t>
  </si>
  <si>
    <t>Change sentence to "If the Scheduling IE is used in the same frame as an RDM IE (as defined in 10.29.9.8) then the Scheduling IE shall be used for the scheduling."</t>
  </si>
  <si>
    <t>Where MMS appears on its own, change to UWB MMS.</t>
  </si>
  <si>
    <t>These particular lines in 10.35.1 are no longer present in the revised draft.</t>
  </si>
  <si>
    <t>Text in question came from source doc 15-22-0381-05, suggest this comment be assigned to one of its co-authors to resolve</t>
  </si>
  <si>
    <t>Document 15-23-0482-00-04ab-resolution-proposals.docx</t>
  </si>
  <si>
    <t>Add figure to clause 10</t>
  </si>
  <si>
    <t>Document 15-23-0545-00-04ab-low-energy-uwb-phy-proposed-comments-resolution.docx</t>
  </si>
  <si>
    <r>
      <rPr>
        <sz val="10"/>
        <color theme="1"/>
        <rFont val="Arial"/>
        <family val="2"/>
      </rPr>
      <t>Editor to note this comment was marked as DONE so a change from 15-23-0496-00 may have already been applied and potentially may need undoing.</t>
    </r>
    <r>
      <rPr>
        <sz val="10"/>
        <color rgb="FFFF0000"/>
        <rFont val="Arial"/>
        <family val="2"/>
      </rPr>
      <t xml:space="preserve">
BV: This CID relates to Figure 60 (CIR Report Parameters subfield...) in Draft A, which has the fields mentioned in the proposed change.  In Draft B this is figure 84 on p82, line 1.
Document 15-23-0466-02 from ChenChen has been applied and has reordered these fields (subsequent to any changes from 15-23-0496), so I now propose that doc 0466 be marked as the resolution for this comment.</t>
    </r>
  </si>
  <si>
    <t>Editor prefers current clause organisation.</t>
  </si>
  <si>
    <t>Update figures to make text larger</t>
  </si>
  <si>
    <t>Change note to say: "It is possible for an individual implementation to support more than one set of functionalities and, for example, to support the functionality of HRP-LLDDEV and HRP-SDEV and HRP-ARDEV in a single device."</t>
  </si>
  <si>
    <t>See my comment on Comment#216</t>
  </si>
  <si>
    <t>replace from "and may …" to end of paragraph with new sentence: "The HRP-SDEV may optionally support an additional mode of sensing using the SENS packet configuration one, where all three fields (SYNC, SFD, and SENS) use the same length 127 code from Table 16-8, with spreading factor of L=4."</t>
  </si>
  <si>
    <t>Add new sub headings 16.2.7.4.2 and 16.2.7.4.3 for PHR1 and PHR2 descriptions respectively and replace long sentence with "The dynamic data mode PHR shall consist of PHR1 and PHR2 separated by a silent interval gap as shown in Figure 111. PHR1 indicates the data rate and coding for the PSDU and PHR2 as described in 16.2.7.4.2. PHR2 indicates the PSDU payload length and other parameters as described in 16.2.7.4.3. The gap between PHR1 and PHR2 shall be 512 chips, (i.e., approx. 1 µs)."</t>
  </si>
  <si>
    <t>The doc proposes changes for comments #10 and #146, however during the 4th Oct TG4ab call #146 was referred for further discussion. The doc is not clear which changes are to be applied for which comments, and further ends with statement proposing rejecting the comments, which is confusing. ACK is a little broken in the standard, If this could be assigned to me, I will come up with a counter proposal to cover what we should do to fix ACK, and to work with Carlos and Pooria to agree this.
(Plan now is to do this during the November session)</t>
  </si>
  <si>
    <t>Partially done:  I have made PIB elements: phyUwbMmsRsfNumberFrags, phyUwbMmsRifNumberFrags and macMmsRpDuration.2</t>
  </si>
  <si>
    <t>Have added NBA. The others are not necessary, with respect to the updated draft in preparation. (For example these ranging marker descriptions only appear in one place so acronyms are not needed)</t>
  </si>
  <si>
    <t>I have updated the note as per disposition detail to inform that multiple device types can be supported by a single implementation.. (EMDEV is a mandatory component of each of these, so that does not need to be included)</t>
  </si>
  <si>
    <t>I have not done this since SP0 is not really an STS packet, but is the origninal 4a packet format without STS sequence.  I would like to reject for now, and work with Pooria during the November session to align on packet format descriptions.</t>
  </si>
  <si>
    <t>Was assigned to ChenChen.</t>
  </si>
  <si>
    <t>Total #  Comments</t>
  </si>
  <si>
    <t>Document 15-23-0547-01-04ab-proposed-resolution-for-52-54-228.docx</t>
  </si>
  <si>
    <t>Document 15-23-0548-01-04ab-resolution-proposals-for-draft0-b-comments-11-16-19-20-23-24-26-156.docx</t>
  </si>
  <si>
    <t>Add NBA to acronym list.</t>
  </si>
  <si>
    <t>In the resolution doc it says Reject, so there is actually nothing for the editor to do.</t>
  </si>
  <si>
    <t>Resolution actally says to do nothing, so it was pretty easy</t>
  </si>
  <si>
    <t>Li-Hsiang in doc 15-23-0508-02 proposed revised resolution: "Change the 2nd sentence of 10.29.1 of the baseline to "An RCM is a data frame conveying the Advanced Ranging Control IE (ARC IE) described in 10.29.9.1, and/or the Application Control IE (AC IE) with RCP field set to 1 described in 10.36.7.1"</t>
  </si>
  <si>
    <t xml:space="preserve">It seemed logical to me to put UWB MMS packet format in clause 16.2 where preambles and STS etc are defined, and to put LDPC into clause 16.3 where FEC, Reed-Solomon etc are defined. So I propose to leave as is. </t>
  </si>
  <si>
    <t>The discussion in this resolution is incorrect and the proposed text still modifies legacy behaviour. I believe the draft B changes to the first two lines of this paragraph are unnecessary and should be backed out, i.e., the detail should be: "With respect to the first two lines of this paragraph delete the underlined text and revert the strikeout font to normal". My understanding previously was that since this comment relates ACK CID#10, that we would similarly defer work on it to the November session</t>
  </si>
  <si>
    <t>Billy, Pooria</t>
  </si>
  <si>
    <t>Document 15-23-0554-00-04ab-resolution-proposals-for-draft0-b-comments-12-and-27.docx</t>
  </si>
  <si>
    <t>Document 15-23-0547-02-04ab-proposed-resolution-for-52-54-228.docx</t>
  </si>
  <si>
    <t>Commentor did not provide clear enough suggested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</si>
</sst>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s>
  <cellStyleXfs count="6">
    <xf numFmtId="0" fontId="0" fillId="0" borderId="0"/>
    <xf numFmtId="0" fontId="2" fillId="0" borderId="0"/>
    <xf numFmtId="0" fontId="2" fillId="0" borderId="0"/>
    <xf numFmtId="0" fontId="1" fillId="0" borderId="0"/>
    <xf numFmtId="0" fontId="7" fillId="0" borderId="0"/>
    <xf numFmtId="9" fontId="7" fillId="0" borderId="0" applyFont="0" applyFill="0" applyBorder="0" applyAlignment="0" applyProtection="0"/>
  </cellStyleXfs>
  <cellXfs count="92">
    <xf numFmtId="0" fontId="0" fillId="0" borderId="0" xfId="0"/>
    <xf numFmtId="0" fontId="7" fillId="0" borderId="0" xfId="2" applyFont="1"/>
    <xf numFmtId="0" fontId="7" fillId="0" borderId="0" xfId="1" applyFont="1"/>
    <xf numFmtId="0" fontId="10" fillId="0" borderId="0" xfId="0" applyFont="1"/>
    <xf numFmtId="0" fontId="7" fillId="0" borderId="0" xfId="4" applyAlignment="1">
      <alignment vertical="center"/>
    </xf>
    <xf numFmtId="0" fontId="12" fillId="0" borderId="0" xfId="4" applyFont="1" applyAlignment="1">
      <alignment vertical="center"/>
    </xf>
    <xf numFmtId="0" fontId="7" fillId="3" borderId="4" xfId="4" applyFill="1" applyBorder="1" applyAlignment="1">
      <alignment horizontal="center" vertical="center" wrapText="1"/>
    </xf>
    <xf numFmtId="0" fontId="7" fillId="3" borderId="3" xfId="4" applyFill="1" applyBorder="1" applyAlignment="1">
      <alignment horizontal="center" vertical="center" wrapText="1"/>
    </xf>
    <xf numFmtId="0" fontId="7" fillId="0" borderId="0" xfId="4" applyAlignment="1">
      <alignment horizontal="center" vertical="center" wrapText="1"/>
    </xf>
    <xf numFmtId="0" fontId="7" fillId="3" borderId="5" xfId="4" applyFill="1" applyBorder="1" applyAlignment="1">
      <alignment horizontal="center" vertical="center"/>
    </xf>
    <xf numFmtId="0" fontId="7" fillId="3" borderId="6" xfId="4" applyFill="1" applyBorder="1" applyAlignment="1">
      <alignment horizontal="center" vertical="center" wrapText="1"/>
    </xf>
    <xf numFmtId="0" fontId="7" fillId="3" borderId="7" xfId="4" applyFill="1" applyBorder="1" applyAlignment="1">
      <alignment horizontal="center" vertical="center" wrapText="1"/>
    </xf>
    <xf numFmtId="0" fontId="13" fillId="4" borderId="4" xfId="4" applyFont="1" applyFill="1" applyBorder="1" applyAlignment="1">
      <alignment horizontal="center" vertical="center" wrapText="1"/>
    </xf>
    <xf numFmtId="0" fontId="7" fillId="4" borderId="3" xfId="4" applyFill="1" applyBorder="1" applyAlignment="1">
      <alignment horizontal="center" vertical="center" wrapText="1"/>
    </xf>
    <xf numFmtId="0" fontId="14" fillId="2" borderId="3" xfId="4" applyFont="1" applyFill="1" applyBorder="1" applyAlignment="1">
      <alignment horizontal="center" vertical="center" wrapText="1"/>
    </xf>
    <xf numFmtId="0" fontId="7" fillId="4" borderId="4" xfId="4" applyFill="1" applyBorder="1" applyAlignment="1">
      <alignment horizontal="center" vertical="center" wrapText="1"/>
    </xf>
    <xf numFmtId="0" fontId="7" fillId="0" borderId="0" xfId="4" applyAlignment="1">
      <alignment horizontal="center" vertical="center"/>
    </xf>
    <xf numFmtId="0" fontId="14" fillId="2" borderId="1" xfId="4" applyFont="1" applyFill="1" applyBorder="1" applyAlignment="1">
      <alignment horizontal="center" vertical="center"/>
    </xf>
    <xf numFmtId="0" fontId="14" fillId="2" borderId="3" xfId="4" applyFont="1" applyFill="1" applyBorder="1" applyAlignment="1">
      <alignment vertical="center"/>
    </xf>
    <xf numFmtId="10" fontId="12" fillId="6" borderId="4" xfId="5" applyNumberFormat="1" applyFont="1" applyFill="1" applyBorder="1" applyAlignment="1">
      <alignment horizontal="center" vertical="center"/>
    </xf>
    <xf numFmtId="10" fontId="12" fillId="6" borderId="1" xfId="5" applyNumberFormat="1" applyFont="1" applyFill="1" applyBorder="1" applyAlignment="1">
      <alignment horizontal="center" vertical="center"/>
    </xf>
    <xf numFmtId="10" fontId="12"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7" fillId="0" borderId="8" xfId="4" applyBorder="1" applyAlignment="1">
      <alignment vertical="center"/>
    </xf>
    <xf numFmtId="0" fontId="7" fillId="0" borderId="8" xfId="4" applyBorder="1" applyAlignment="1">
      <alignment horizontal="center" vertical="center"/>
    </xf>
    <xf numFmtId="0" fontId="7" fillId="0" borderId="0" xfId="4" quotePrefix="1" applyAlignment="1">
      <alignment horizontal="center" vertical="center"/>
    </xf>
    <xf numFmtId="0" fontId="7" fillId="3" borderId="9" xfId="4" applyFill="1" applyBorder="1" applyAlignment="1">
      <alignment horizontal="center" vertical="center" wrapText="1"/>
    </xf>
    <xf numFmtId="10" fontId="12" fillId="4" borderId="4" xfId="5" applyNumberFormat="1" applyFont="1" applyFill="1" applyBorder="1" applyAlignment="1">
      <alignment horizontal="center" vertical="center"/>
    </xf>
    <xf numFmtId="0" fontId="7" fillId="3" borderId="4" xfId="4" applyFill="1" applyBorder="1" applyAlignment="1">
      <alignment horizontal="center" vertical="center"/>
    </xf>
    <xf numFmtId="0" fontId="14"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10" fillId="0" borderId="0" xfId="0" applyFont="1" applyAlignment="1">
      <alignment horizontal="left" vertical="top" wrapText="1"/>
    </xf>
    <xf numFmtId="0" fontId="3" fillId="0" borderId="0" xfId="2" applyFont="1" applyAlignment="1">
      <alignment horizontal="left" vertical="top"/>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3" applyFont="1" applyAlignment="1">
      <alignment horizontal="left" vertical="top" wrapText="1"/>
    </xf>
    <xf numFmtId="0" fontId="3" fillId="0" borderId="0" xfId="2"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top"/>
    </xf>
    <xf numFmtId="0" fontId="7" fillId="0" borderId="0" xfId="2" applyFont="1" applyAlignment="1">
      <alignment horizontal="left" vertical="top"/>
    </xf>
    <xf numFmtId="49" fontId="10" fillId="0" borderId="0" xfId="0" applyNumberFormat="1" applyFont="1" applyAlignment="1">
      <alignment horizontal="left" vertical="top"/>
    </xf>
    <xf numFmtId="0" fontId="7" fillId="0" borderId="0" xfId="2" applyFont="1" applyAlignment="1">
      <alignment horizontal="left" vertical="top" wrapText="1"/>
    </xf>
    <xf numFmtId="49" fontId="7" fillId="0" borderId="0" xfId="2" applyNumberFormat="1" applyFont="1" applyAlignment="1">
      <alignment horizontal="left" vertical="top"/>
    </xf>
    <xf numFmtId="0" fontId="7" fillId="0" borderId="0" xfId="0" applyFont="1" applyAlignment="1">
      <alignment horizontal="left" vertical="top" wrapText="1"/>
    </xf>
    <xf numFmtId="14" fontId="7" fillId="0" borderId="0" xfId="2" applyNumberFormat="1" applyFont="1" applyAlignment="1">
      <alignment horizontal="left" vertical="top"/>
    </xf>
    <xf numFmtId="49" fontId="10" fillId="0" borderId="0" xfId="0" applyNumberFormat="1" applyFont="1" applyAlignment="1">
      <alignment horizontal="left" vertical="top" wrapText="1"/>
    </xf>
    <xf numFmtId="14" fontId="10" fillId="0" borderId="0" xfId="0" applyNumberFormat="1" applyFont="1" applyAlignment="1">
      <alignment horizontal="left" vertical="top"/>
    </xf>
    <xf numFmtId="0" fontId="7" fillId="0" borderId="0" xfId="1" applyFont="1" applyAlignment="1">
      <alignment horizontal="left" vertical="top"/>
    </xf>
    <xf numFmtId="0" fontId="7" fillId="0" borderId="0" xfId="1" applyFont="1" applyAlignment="1">
      <alignment horizontal="left" vertical="top" wrapText="1"/>
    </xf>
    <xf numFmtId="0" fontId="2" fillId="0" borderId="0" xfId="2" applyAlignment="1">
      <alignment horizontal="left" vertical="top" wrapText="1"/>
    </xf>
    <xf numFmtId="0" fontId="7" fillId="0" borderId="0" xfId="0" applyFont="1" applyAlignment="1">
      <alignment horizontal="left" vertical="top"/>
    </xf>
    <xf numFmtId="49" fontId="7" fillId="0" borderId="0" xfId="1" applyNumberFormat="1" applyFont="1" applyAlignment="1">
      <alignment horizontal="left" vertical="top"/>
    </xf>
    <xf numFmtId="0" fontId="11" fillId="0" borderId="0" xfId="0" applyFont="1" applyAlignment="1">
      <alignment horizontal="left" vertical="top" wrapText="1"/>
    </xf>
    <xf numFmtId="0" fontId="3" fillId="0" borderId="0" xfId="0" applyFont="1" applyAlignment="1">
      <alignment horizontal="center" vertical="top" wrapText="1"/>
    </xf>
    <xf numFmtId="0" fontId="10" fillId="0" borderId="0" xfId="0" applyFont="1" applyAlignment="1">
      <alignment horizontal="center" vertical="top"/>
    </xf>
    <xf numFmtId="0" fontId="10" fillId="8" borderId="0" xfId="0" applyFont="1" applyFill="1" applyAlignment="1">
      <alignment horizontal="left" vertical="top"/>
    </xf>
    <xf numFmtId="0" fontId="10" fillId="8" borderId="0" xfId="0" applyFont="1" applyFill="1" applyAlignment="1">
      <alignment horizontal="left" vertical="top" wrapText="1"/>
    </xf>
    <xf numFmtId="0" fontId="10" fillId="8" borderId="0" xfId="0" applyFont="1" applyFill="1" applyAlignment="1">
      <alignment horizontal="center" vertical="top"/>
    </xf>
    <xf numFmtId="0" fontId="0" fillId="0" borderId="0" xfId="0" applyAlignment="1">
      <alignment vertical="top" wrapText="1"/>
    </xf>
    <xf numFmtId="0" fontId="0" fillId="0" borderId="0" xfId="0" applyAlignment="1">
      <alignment wrapText="1"/>
    </xf>
    <xf numFmtId="0" fontId="0" fillId="0" borderId="0" xfId="0" applyAlignment="1">
      <alignment horizontal="center"/>
    </xf>
    <xf numFmtId="0" fontId="10" fillId="0" borderId="0" xfId="0" applyFont="1" applyFill="1" applyBorder="1" applyAlignment="1">
      <alignment horizontal="left" vertical="top"/>
    </xf>
    <xf numFmtId="0" fontId="0" fillId="0" borderId="0" xfId="0" applyFill="1" applyBorder="1" applyAlignment="1">
      <alignment vertical="top" wrapText="1"/>
    </xf>
    <xf numFmtId="0" fontId="10" fillId="0" borderId="0" xfId="0" applyFont="1" applyFill="1" applyBorder="1" applyAlignment="1">
      <alignment horizontal="center" vertical="top"/>
    </xf>
    <xf numFmtId="0" fontId="5" fillId="0" borderId="0" xfId="0" applyFont="1" applyFill="1" applyBorder="1" applyAlignment="1">
      <alignment horizontal="left" vertical="top" wrapText="1"/>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7" fillId="5" borderId="1" xfId="4" applyFill="1" applyBorder="1" applyAlignment="1">
      <alignment horizontal="center" vertical="center" wrapText="1"/>
    </xf>
    <xf numFmtId="0" fontId="7" fillId="5" borderId="2" xfId="4" applyFill="1" applyBorder="1" applyAlignment="1">
      <alignment horizontal="center" vertical="center" wrapText="1"/>
    </xf>
    <xf numFmtId="0" fontId="7" fillId="5" borderId="3" xfId="4" applyFill="1" applyBorder="1" applyAlignment="1">
      <alignment horizontal="center" vertical="center" wrapText="1"/>
    </xf>
    <xf numFmtId="10" fontId="7" fillId="0" borderId="1" xfId="4" applyNumberFormat="1" applyBorder="1" applyAlignment="1">
      <alignment horizontal="center" vertical="center"/>
    </xf>
    <xf numFmtId="10" fontId="7" fillId="0" borderId="2" xfId="4" applyNumberFormat="1" applyBorder="1" applyAlignment="1">
      <alignment horizontal="center" vertical="center"/>
    </xf>
    <xf numFmtId="10" fontId="7"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2" fillId="2" borderId="10" xfId="4" applyFont="1" applyFill="1" applyBorder="1" applyAlignment="1">
      <alignment horizontal="center" vertical="center"/>
    </xf>
    <xf numFmtId="0" fontId="12"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80</xdr:row>
      <xdr:rowOff>400050</xdr:rowOff>
    </xdr:from>
    <xdr:to>
      <xdr:col>18</xdr:col>
      <xdr:colOff>1159265</xdr:colOff>
      <xdr:row>90</xdr:row>
      <xdr:rowOff>26670</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133</xdr:row>
      <xdr:rowOff>28575</xdr:rowOff>
    </xdr:from>
    <xdr:to>
      <xdr:col>22</xdr:col>
      <xdr:colOff>1887708</xdr:colOff>
      <xdr:row>148</xdr:row>
      <xdr:rowOff>177165</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166</xdr:row>
      <xdr:rowOff>57150</xdr:rowOff>
    </xdr:from>
    <xdr:to>
      <xdr:col>22</xdr:col>
      <xdr:colOff>1887708</xdr:colOff>
      <xdr:row>177</xdr:row>
      <xdr:rowOff>1013276</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258"/>
  <sheetViews>
    <sheetView tabSelected="1" zoomScaleNormal="100" workbookViewId="0">
      <pane xSplit="5" ySplit="1" topLeftCell="F86" activePane="bottomRight" state="frozen"/>
      <selection pane="topRight" activeCell="F1" sqref="F1"/>
      <selection pane="bottomLeft" activeCell="A2" sqref="A2"/>
      <selection pane="bottomRight" activeCell="V211" sqref="V211"/>
    </sheetView>
  </sheetViews>
  <sheetFormatPr defaultColWidth="95.42578125" defaultRowHeight="12.75" outlineLevelCol="2" x14ac:dyDescent="0.25"/>
  <cols>
    <col min="1" max="1" width="12" style="46" hidden="1" customWidth="1" outlineLevel="1"/>
    <col min="2" max="2" width="11.140625" style="46" hidden="1" customWidth="1" outlineLevel="1"/>
    <col min="3" max="3" width="13.85546875" style="46" bestFit="1" customWidth="1" collapsed="1"/>
    <col min="4" max="4" width="7.85546875" style="46" hidden="1" customWidth="1" outlineLevel="2"/>
    <col min="5" max="5" width="10" style="46" bestFit="1" customWidth="1" collapsed="1"/>
    <col min="6" max="6" width="12.5703125" style="46" hidden="1" customWidth="1" outlineLevel="1"/>
    <col min="7" max="7" width="29" style="46" hidden="1" customWidth="1" outlineLevel="1"/>
    <col min="8" max="8" width="9.140625" style="46" bestFit="1" customWidth="1" collapsed="1"/>
    <col min="9" max="9" width="5.7109375" style="46" bestFit="1" customWidth="1"/>
    <col min="10" max="10" width="11" style="46" bestFit="1" customWidth="1"/>
    <col min="11" max="11" width="6.5703125" style="46" bestFit="1" customWidth="1"/>
    <col min="12" max="12" width="52.7109375" style="39" customWidth="1"/>
    <col min="13" max="13" width="6.5703125" style="46" hidden="1" customWidth="1"/>
    <col min="14" max="14" width="56.28515625" style="39" customWidth="1"/>
    <col min="15" max="15" width="18" style="46" hidden="1" customWidth="1"/>
    <col min="16" max="16" width="10.5703125" style="46" customWidth="1"/>
    <col min="17" max="17" width="48.28515625" style="39" customWidth="1"/>
    <col min="18" max="18" width="3.85546875" style="62" customWidth="1"/>
    <col min="19" max="19" width="30.7109375" style="46" customWidth="1"/>
    <col min="20" max="20" width="11.42578125" style="46" customWidth="1"/>
    <col min="21" max="21" width="53.5703125" style="39" customWidth="1"/>
    <col min="22" max="22" width="12.5703125" style="46" bestFit="1" customWidth="1"/>
    <col min="23" max="16384" width="95.42578125" style="46"/>
  </cols>
  <sheetData>
    <row r="1" spans="1:22" s="45" customFormat="1" ht="63.75" x14ac:dyDescent="0.25">
      <c r="A1" s="42" t="s">
        <v>155</v>
      </c>
      <c r="B1" s="42" t="s">
        <v>156</v>
      </c>
      <c r="C1" s="40" t="s">
        <v>7</v>
      </c>
      <c r="D1" s="43" t="s">
        <v>157</v>
      </c>
      <c r="E1" s="42" t="s">
        <v>158</v>
      </c>
      <c r="F1" s="42" t="s">
        <v>159</v>
      </c>
      <c r="G1" s="40" t="s">
        <v>8</v>
      </c>
      <c r="H1" s="40" t="s">
        <v>14</v>
      </c>
      <c r="I1" s="40" t="s">
        <v>9</v>
      </c>
      <c r="J1" s="40" t="s">
        <v>10</v>
      </c>
      <c r="K1" s="40" t="s">
        <v>11</v>
      </c>
      <c r="L1" s="44" t="s">
        <v>12</v>
      </c>
      <c r="M1" s="42" t="s">
        <v>160</v>
      </c>
      <c r="N1" s="44" t="s">
        <v>13</v>
      </c>
      <c r="O1" s="44" t="s">
        <v>15</v>
      </c>
      <c r="P1" s="41" t="s">
        <v>154</v>
      </c>
      <c r="Q1" s="41" t="s">
        <v>153</v>
      </c>
      <c r="R1" s="61" t="s">
        <v>14</v>
      </c>
      <c r="S1" s="41" t="s">
        <v>350</v>
      </c>
      <c r="T1" s="41" t="s">
        <v>353</v>
      </c>
      <c r="U1" s="41" t="s">
        <v>351</v>
      </c>
      <c r="V1" s="41" t="s">
        <v>352</v>
      </c>
    </row>
    <row r="2" spans="1:22" ht="38.25" x14ac:dyDescent="0.25">
      <c r="C2" s="46" t="s">
        <v>297</v>
      </c>
      <c r="D2" s="47"/>
      <c r="E2" s="47">
        <v>123</v>
      </c>
      <c r="F2" s="47"/>
      <c r="G2" s="46" t="s">
        <v>162</v>
      </c>
      <c r="H2" s="46" t="s">
        <v>5</v>
      </c>
      <c r="I2" s="46">
        <v>13</v>
      </c>
      <c r="J2" s="48">
        <v>3.2</v>
      </c>
      <c r="K2" s="46">
        <v>13</v>
      </c>
      <c r="L2" s="39" t="s">
        <v>298</v>
      </c>
      <c r="M2" s="49"/>
      <c r="N2" s="39" t="s">
        <v>299</v>
      </c>
      <c r="O2" s="46" t="s">
        <v>6</v>
      </c>
      <c r="P2" s="46" t="s">
        <v>555</v>
      </c>
      <c r="R2" s="46"/>
      <c r="T2" s="46" t="s">
        <v>608</v>
      </c>
    </row>
    <row r="3" spans="1:22" ht="51" x14ac:dyDescent="0.25">
      <c r="C3" s="47" t="s">
        <v>152</v>
      </c>
      <c r="D3" s="47"/>
      <c r="E3" s="47">
        <v>57</v>
      </c>
      <c r="F3" s="47"/>
      <c r="G3" s="47" t="s">
        <v>1</v>
      </c>
      <c r="H3" s="47" t="s">
        <v>5</v>
      </c>
      <c r="I3" s="47">
        <v>13</v>
      </c>
      <c r="J3" s="50" t="s">
        <v>133</v>
      </c>
      <c r="K3" s="47">
        <v>7</v>
      </c>
      <c r="L3" s="49" t="s">
        <v>134</v>
      </c>
      <c r="M3" s="49"/>
      <c r="N3" s="49" t="s">
        <v>354</v>
      </c>
      <c r="O3" s="47" t="s">
        <v>6</v>
      </c>
      <c r="P3" s="46" t="s">
        <v>556</v>
      </c>
      <c r="Q3" s="39" t="s">
        <v>559</v>
      </c>
      <c r="R3" s="46"/>
      <c r="T3" s="46" t="s">
        <v>609</v>
      </c>
    </row>
    <row r="4" spans="1:22" ht="63.75" x14ac:dyDescent="0.25">
      <c r="C4" s="46" t="s">
        <v>297</v>
      </c>
      <c r="D4" s="47"/>
      <c r="E4" s="47">
        <v>124</v>
      </c>
      <c r="F4" s="47"/>
      <c r="G4" s="46" t="s">
        <v>162</v>
      </c>
      <c r="H4" s="46" t="s">
        <v>5</v>
      </c>
      <c r="I4" s="46">
        <v>13</v>
      </c>
      <c r="J4" s="48" t="s">
        <v>133</v>
      </c>
      <c r="K4" s="46" t="s">
        <v>300</v>
      </c>
      <c r="L4" s="39" t="s">
        <v>301</v>
      </c>
      <c r="M4" s="49"/>
      <c r="N4" s="39" t="s">
        <v>302</v>
      </c>
      <c r="O4" s="46" t="s">
        <v>6</v>
      </c>
      <c r="P4" s="46" t="s">
        <v>561</v>
      </c>
      <c r="Q4" s="39" t="s">
        <v>734</v>
      </c>
      <c r="T4" s="46" t="s">
        <v>608</v>
      </c>
      <c r="U4" s="39" t="s">
        <v>727</v>
      </c>
    </row>
    <row r="5" spans="1:22" ht="25.5" x14ac:dyDescent="0.25">
      <c r="C5" s="46" t="s">
        <v>362</v>
      </c>
      <c r="E5" s="46">
        <v>145</v>
      </c>
      <c r="G5" s="46" t="s">
        <v>363</v>
      </c>
      <c r="H5" s="46" t="s">
        <v>5</v>
      </c>
      <c r="I5" s="46">
        <v>16</v>
      </c>
      <c r="J5" s="46" t="s">
        <v>365</v>
      </c>
      <c r="K5" s="46">
        <v>9</v>
      </c>
      <c r="N5" s="39" t="s">
        <v>558</v>
      </c>
      <c r="P5" s="46" t="s">
        <v>555</v>
      </c>
      <c r="R5" s="46"/>
      <c r="T5" s="39" t="s">
        <v>608</v>
      </c>
    </row>
    <row r="6" spans="1:22" ht="138.6" customHeight="1" x14ac:dyDescent="0.25">
      <c r="C6" s="47" t="s">
        <v>16</v>
      </c>
      <c r="D6" s="47"/>
      <c r="E6" s="47">
        <v>10</v>
      </c>
      <c r="F6" s="47"/>
      <c r="G6" s="47" t="s">
        <v>17</v>
      </c>
      <c r="H6" s="47" t="s">
        <v>21</v>
      </c>
      <c r="I6" s="47">
        <v>17</v>
      </c>
      <c r="J6" s="50" t="s">
        <v>33</v>
      </c>
      <c r="K6" s="47">
        <v>17</v>
      </c>
      <c r="L6" s="49" t="s">
        <v>34</v>
      </c>
      <c r="M6" s="49"/>
      <c r="N6" s="49" t="s">
        <v>23</v>
      </c>
      <c r="O6" s="47" t="s">
        <v>6</v>
      </c>
      <c r="T6" s="46" t="s">
        <v>613</v>
      </c>
      <c r="U6" s="39" t="s">
        <v>725</v>
      </c>
      <c r="V6" s="46" t="s">
        <v>644</v>
      </c>
    </row>
    <row r="7" spans="1:22" ht="229.5" x14ac:dyDescent="0.25">
      <c r="C7" s="46" t="s">
        <v>362</v>
      </c>
      <c r="E7" s="46">
        <v>146</v>
      </c>
      <c r="G7" s="46" t="s">
        <v>363</v>
      </c>
      <c r="H7" s="46" t="s">
        <v>21</v>
      </c>
      <c r="I7" s="46">
        <v>17</v>
      </c>
      <c r="J7" s="46" t="s">
        <v>33</v>
      </c>
      <c r="K7" s="46">
        <v>17</v>
      </c>
      <c r="L7" s="39" t="s">
        <v>383</v>
      </c>
      <c r="N7" s="39" t="s">
        <v>584</v>
      </c>
      <c r="R7" s="46"/>
      <c r="T7" s="46" t="s">
        <v>613</v>
      </c>
      <c r="V7" s="46" t="s">
        <v>580</v>
      </c>
    </row>
    <row r="8" spans="1:22" ht="25.5" x14ac:dyDescent="0.25">
      <c r="C8" s="46" t="s">
        <v>362</v>
      </c>
      <c r="E8" s="46">
        <v>147</v>
      </c>
      <c r="G8" s="46" t="s">
        <v>363</v>
      </c>
      <c r="H8" s="46" t="s">
        <v>21</v>
      </c>
      <c r="I8" s="46">
        <v>19</v>
      </c>
      <c r="J8" s="46" t="s">
        <v>366</v>
      </c>
      <c r="K8" s="46">
        <v>7</v>
      </c>
      <c r="L8" s="39" t="s">
        <v>384</v>
      </c>
      <c r="N8" s="39" t="s">
        <v>585</v>
      </c>
      <c r="R8" s="46"/>
      <c r="T8" s="46" t="s">
        <v>613</v>
      </c>
      <c r="V8" s="46" t="s">
        <v>580</v>
      </c>
    </row>
    <row r="9" spans="1:22" ht="38.25" x14ac:dyDescent="0.25">
      <c r="C9" s="46" t="s">
        <v>362</v>
      </c>
      <c r="E9" s="46">
        <v>148</v>
      </c>
      <c r="G9" s="46" t="s">
        <v>363</v>
      </c>
      <c r="H9" s="46" t="s">
        <v>21</v>
      </c>
      <c r="I9" s="46">
        <v>19</v>
      </c>
      <c r="J9" s="46" t="s">
        <v>366</v>
      </c>
      <c r="K9" s="46">
        <v>7</v>
      </c>
      <c r="L9" s="39" t="s">
        <v>385</v>
      </c>
      <c r="N9" s="39" t="s">
        <v>586</v>
      </c>
      <c r="R9" s="46"/>
      <c r="T9" s="46" t="s">
        <v>613</v>
      </c>
      <c r="V9" s="46" t="s">
        <v>580</v>
      </c>
    </row>
    <row r="10" spans="1:22" ht="90" x14ac:dyDescent="0.25">
      <c r="C10" s="47" t="s">
        <v>16</v>
      </c>
      <c r="D10" s="47"/>
      <c r="E10" s="47">
        <v>41</v>
      </c>
      <c r="F10" s="47"/>
      <c r="G10" s="47" t="s">
        <v>17</v>
      </c>
      <c r="H10" s="47" t="s">
        <v>21</v>
      </c>
      <c r="I10" s="47">
        <v>20</v>
      </c>
      <c r="J10" s="50" t="s">
        <v>103</v>
      </c>
      <c r="K10" s="47">
        <v>2</v>
      </c>
      <c r="L10" s="49" t="s">
        <v>104</v>
      </c>
      <c r="M10" s="49"/>
      <c r="N10" s="49" t="s">
        <v>23</v>
      </c>
      <c r="O10" s="47" t="s">
        <v>6</v>
      </c>
      <c r="P10" s="46" t="s">
        <v>561</v>
      </c>
      <c r="Q10" s="67" t="s">
        <v>737</v>
      </c>
      <c r="R10" s="46"/>
      <c r="S10" s="46" t="s">
        <v>560</v>
      </c>
      <c r="T10" s="46" t="s">
        <v>611</v>
      </c>
      <c r="U10" s="67" t="s">
        <v>737</v>
      </c>
      <c r="V10" s="47"/>
    </row>
    <row r="11" spans="1:22" x14ac:dyDescent="0.25">
      <c r="C11" s="47" t="s">
        <v>16</v>
      </c>
      <c r="D11" s="47"/>
      <c r="E11" s="47">
        <v>4</v>
      </c>
      <c r="F11" s="47"/>
      <c r="G11" s="47" t="s">
        <v>17</v>
      </c>
      <c r="H11" s="47" t="s">
        <v>21</v>
      </c>
      <c r="I11" s="47">
        <v>20</v>
      </c>
      <c r="J11" s="50" t="s">
        <v>18</v>
      </c>
      <c r="K11" s="47">
        <v>13</v>
      </c>
      <c r="L11" s="49" t="s">
        <v>19</v>
      </c>
      <c r="M11" s="49"/>
      <c r="N11" s="49" t="s">
        <v>20</v>
      </c>
      <c r="O11" s="47" t="s">
        <v>6</v>
      </c>
      <c r="P11" s="46" t="s">
        <v>561</v>
      </c>
      <c r="Q11" s="39" t="s">
        <v>562</v>
      </c>
      <c r="R11" s="46"/>
      <c r="T11" s="46" t="s">
        <v>608</v>
      </c>
    </row>
    <row r="12" spans="1:22" x14ac:dyDescent="0.25">
      <c r="C12" s="46" t="s">
        <v>191</v>
      </c>
      <c r="D12" s="47"/>
      <c r="E12" s="47">
        <v>80</v>
      </c>
      <c r="F12" s="47"/>
      <c r="G12" s="46" t="s">
        <v>192</v>
      </c>
      <c r="H12" s="46" t="s">
        <v>21</v>
      </c>
      <c r="I12" s="46">
        <v>22</v>
      </c>
      <c r="J12" s="48" t="s">
        <v>22</v>
      </c>
      <c r="K12" s="46">
        <v>1</v>
      </c>
      <c r="L12" s="39" t="s">
        <v>203</v>
      </c>
      <c r="M12" s="49"/>
      <c r="N12" s="51" t="s">
        <v>204</v>
      </c>
      <c r="O12" s="46" t="s">
        <v>6</v>
      </c>
      <c r="P12" s="46" t="s">
        <v>555</v>
      </c>
      <c r="R12" s="46"/>
      <c r="T12" s="46" t="s">
        <v>608</v>
      </c>
    </row>
    <row r="13" spans="1:22" ht="51" x14ac:dyDescent="0.25">
      <c r="C13" s="46" t="s">
        <v>200</v>
      </c>
      <c r="D13" s="47"/>
      <c r="E13" s="47">
        <v>79</v>
      </c>
      <c r="F13" s="47"/>
      <c r="G13" s="46" t="s">
        <v>192</v>
      </c>
      <c r="H13" s="46" t="s">
        <v>21</v>
      </c>
      <c r="I13" s="46">
        <v>21</v>
      </c>
      <c r="J13" s="48" t="s">
        <v>22</v>
      </c>
      <c r="K13" s="46">
        <v>3</v>
      </c>
      <c r="L13" s="39" t="s">
        <v>201</v>
      </c>
      <c r="M13" s="49"/>
      <c r="N13" s="39" t="s">
        <v>202</v>
      </c>
      <c r="O13" s="46" t="s">
        <v>6</v>
      </c>
      <c r="P13" s="46" t="s">
        <v>555</v>
      </c>
      <c r="R13" s="46"/>
      <c r="T13" s="46" t="s">
        <v>608</v>
      </c>
    </row>
    <row r="14" spans="1:22" ht="204" x14ac:dyDescent="0.25">
      <c r="C14" s="47" t="s">
        <v>16</v>
      </c>
      <c r="D14" s="47"/>
      <c r="E14" s="47">
        <v>5</v>
      </c>
      <c r="F14" s="47"/>
      <c r="G14" s="47" t="s">
        <v>17</v>
      </c>
      <c r="H14" s="47" t="s">
        <v>21</v>
      </c>
      <c r="I14" s="47">
        <v>21</v>
      </c>
      <c r="J14" s="50" t="s">
        <v>22</v>
      </c>
      <c r="K14" s="47">
        <v>8</v>
      </c>
      <c r="L14" s="49" t="s">
        <v>598</v>
      </c>
      <c r="M14" s="49"/>
      <c r="N14" s="49" t="s">
        <v>23</v>
      </c>
      <c r="O14" s="47" t="s">
        <v>6</v>
      </c>
      <c r="P14" s="46" t="s">
        <v>556</v>
      </c>
      <c r="Q14" s="39" t="s">
        <v>563</v>
      </c>
      <c r="R14" s="46"/>
      <c r="T14" s="46" t="s">
        <v>609</v>
      </c>
    </row>
    <row r="15" spans="1:22" ht="38.25" x14ac:dyDescent="0.25">
      <c r="C15" s="47" t="s">
        <v>16</v>
      </c>
      <c r="D15" s="47"/>
      <c r="E15" s="47">
        <v>7</v>
      </c>
      <c r="F15" s="47"/>
      <c r="G15" s="47" t="s">
        <v>17</v>
      </c>
      <c r="H15" s="47" t="s">
        <v>21</v>
      </c>
      <c r="I15" s="47">
        <v>22</v>
      </c>
      <c r="J15" s="52" t="s">
        <v>22</v>
      </c>
      <c r="K15" s="47">
        <v>13</v>
      </c>
      <c r="L15" s="49" t="s">
        <v>27</v>
      </c>
      <c r="M15" s="49"/>
      <c r="N15" s="49" t="s">
        <v>28</v>
      </c>
      <c r="O15" s="47" t="s">
        <v>6</v>
      </c>
      <c r="P15" s="46" t="s">
        <v>556</v>
      </c>
      <c r="Q15" s="53" t="s">
        <v>625</v>
      </c>
      <c r="R15" s="46"/>
      <c r="T15" s="46" t="s">
        <v>609</v>
      </c>
    </row>
    <row r="16" spans="1:22" ht="102" x14ac:dyDescent="0.25">
      <c r="C16" s="47" t="s">
        <v>16</v>
      </c>
      <c r="D16" s="47"/>
      <c r="E16" s="47">
        <v>9</v>
      </c>
      <c r="F16" s="47"/>
      <c r="G16" s="47" t="s">
        <v>17</v>
      </c>
      <c r="H16" s="47" t="s">
        <v>21</v>
      </c>
      <c r="I16" s="47">
        <v>22</v>
      </c>
      <c r="J16" s="50" t="s">
        <v>22</v>
      </c>
      <c r="K16" s="47">
        <v>13</v>
      </c>
      <c r="L16" s="49" t="s">
        <v>31</v>
      </c>
      <c r="M16" s="49"/>
      <c r="N16" s="49" t="s">
        <v>32</v>
      </c>
      <c r="O16" s="47" t="s">
        <v>6</v>
      </c>
      <c r="P16" s="46" t="s">
        <v>556</v>
      </c>
      <c r="Q16" s="53" t="s">
        <v>626</v>
      </c>
      <c r="R16" s="46"/>
      <c r="T16" s="46" t="s">
        <v>609</v>
      </c>
    </row>
    <row r="17" spans="3:20" ht="25.5" x14ac:dyDescent="0.25">
      <c r="C17" s="46" t="s">
        <v>362</v>
      </c>
      <c r="E17" s="46">
        <v>149</v>
      </c>
      <c r="G17" s="46" t="s">
        <v>363</v>
      </c>
      <c r="H17" s="46" t="s">
        <v>364</v>
      </c>
      <c r="I17" s="46">
        <v>21</v>
      </c>
      <c r="J17" s="46" t="s">
        <v>22</v>
      </c>
      <c r="K17" s="46">
        <v>16</v>
      </c>
      <c r="L17" s="39" t="s">
        <v>386</v>
      </c>
      <c r="N17" s="39" t="s">
        <v>442</v>
      </c>
      <c r="P17" s="46" t="s">
        <v>561</v>
      </c>
      <c r="Q17" s="39" t="s">
        <v>564</v>
      </c>
      <c r="R17" s="46"/>
      <c r="T17" s="46" t="s">
        <v>608</v>
      </c>
    </row>
    <row r="18" spans="3:20" ht="76.5" x14ac:dyDescent="0.25">
      <c r="C18" s="46" t="s">
        <v>200</v>
      </c>
      <c r="D18" s="47"/>
      <c r="E18" s="47">
        <v>81</v>
      </c>
      <c r="F18" s="47"/>
      <c r="G18" s="46" t="s">
        <v>192</v>
      </c>
      <c r="H18" s="46" t="s">
        <v>21</v>
      </c>
      <c r="I18" s="46">
        <v>22</v>
      </c>
      <c r="J18" s="48" t="s">
        <v>22</v>
      </c>
      <c r="K18" s="46">
        <v>16</v>
      </c>
      <c r="L18" s="39" t="s">
        <v>205</v>
      </c>
      <c r="M18" s="49"/>
      <c r="N18" s="39" t="s">
        <v>206</v>
      </c>
      <c r="O18" s="46" t="s">
        <v>46</v>
      </c>
      <c r="P18" s="46" t="s">
        <v>556</v>
      </c>
      <c r="Q18" s="53" t="s">
        <v>627</v>
      </c>
      <c r="R18" s="46"/>
      <c r="T18" s="46" t="s">
        <v>609</v>
      </c>
    </row>
    <row r="19" spans="3:20" ht="25.5" x14ac:dyDescent="0.25">
      <c r="C19" s="46" t="s">
        <v>200</v>
      </c>
      <c r="D19" s="47"/>
      <c r="E19" s="47">
        <v>82</v>
      </c>
      <c r="F19" s="47"/>
      <c r="G19" s="46" t="s">
        <v>192</v>
      </c>
      <c r="H19" s="46" t="s">
        <v>5</v>
      </c>
      <c r="I19" s="46">
        <v>22</v>
      </c>
      <c r="J19" s="48" t="s">
        <v>22</v>
      </c>
      <c r="K19" s="46">
        <v>20</v>
      </c>
      <c r="L19" s="39" t="s">
        <v>207</v>
      </c>
      <c r="M19" s="49"/>
      <c r="N19" s="39" t="s">
        <v>208</v>
      </c>
      <c r="O19" s="46" t="s">
        <v>6</v>
      </c>
      <c r="P19" s="46" t="s">
        <v>555</v>
      </c>
      <c r="R19" s="46"/>
      <c r="T19" s="46" t="s">
        <v>608</v>
      </c>
    </row>
    <row r="20" spans="3:20" ht="38.25" x14ac:dyDescent="0.25">
      <c r="C20" s="47" t="s">
        <v>152</v>
      </c>
      <c r="D20" s="47"/>
      <c r="E20" s="47">
        <v>58</v>
      </c>
      <c r="F20" s="47"/>
      <c r="G20" s="47" t="s">
        <v>1</v>
      </c>
      <c r="H20" s="47" t="s">
        <v>5</v>
      </c>
      <c r="I20" s="47">
        <v>33</v>
      </c>
      <c r="J20" s="50" t="s">
        <v>22</v>
      </c>
      <c r="K20" s="47">
        <v>20</v>
      </c>
      <c r="L20" s="49" t="s">
        <v>135</v>
      </c>
      <c r="M20" s="49"/>
      <c r="N20" s="49" t="s">
        <v>136</v>
      </c>
      <c r="O20" s="47" t="s">
        <v>6</v>
      </c>
      <c r="P20" s="46" t="s">
        <v>561</v>
      </c>
      <c r="Q20" s="51" t="s">
        <v>715</v>
      </c>
      <c r="R20" s="46"/>
      <c r="T20" s="46" t="s">
        <v>608</v>
      </c>
    </row>
    <row r="21" spans="3:20" x14ac:dyDescent="0.25">
      <c r="C21" s="46" t="s">
        <v>191</v>
      </c>
      <c r="D21" s="47"/>
      <c r="E21" s="47">
        <v>76</v>
      </c>
      <c r="F21" s="47"/>
      <c r="G21" s="46" t="s">
        <v>192</v>
      </c>
      <c r="H21" s="39" t="s">
        <v>5</v>
      </c>
      <c r="I21" s="39">
        <v>21</v>
      </c>
      <c r="J21" s="48" t="s">
        <v>22</v>
      </c>
      <c r="K21" s="39">
        <v>21</v>
      </c>
      <c r="L21" s="39" t="s">
        <v>193</v>
      </c>
      <c r="M21" s="49"/>
      <c r="N21" s="39" t="s">
        <v>194</v>
      </c>
      <c r="O21" s="39" t="s">
        <v>46</v>
      </c>
      <c r="P21" s="46" t="s">
        <v>555</v>
      </c>
      <c r="R21" s="46"/>
      <c r="T21" s="46" t="s">
        <v>608</v>
      </c>
    </row>
    <row r="22" spans="3:20" ht="38.25" x14ac:dyDescent="0.25">
      <c r="C22" s="46" t="s">
        <v>191</v>
      </c>
      <c r="D22" s="47"/>
      <c r="E22" s="47">
        <v>78</v>
      </c>
      <c r="F22" s="47"/>
      <c r="G22" s="46" t="s">
        <v>192</v>
      </c>
      <c r="H22" s="39" t="s">
        <v>21</v>
      </c>
      <c r="I22" s="39">
        <v>21</v>
      </c>
      <c r="J22" s="48" t="s">
        <v>197</v>
      </c>
      <c r="K22" s="39">
        <v>22</v>
      </c>
      <c r="L22" s="39" t="s">
        <v>198</v>
      </c>
      <c r="M22" s="49"/>
      <c r="N22" s="39" t="s">
        <v>199</v>
      </c>
      <c r="O22" s="39" t="s">
        <v>6</v>
      </c>
      <c r="P22" s="46" t="s">
        <v>561</v>
      </c>
      <c r="Q22" s="39" t="s">
        <v>621</v>
      </c>
      <c r="R22" s="46"/>
      <c r="T22" s="46" t="s">
        <v>608</v>
      </c>
    </row>
    <row r="23" spans="3:20" ht="25.5" x14ac:dyDescent="0.25">
      <c r="C23" s="46" t="s">
        <v>191</v>
      </c>
      <c r="D23" s="47"/>
      <c r="E23" s="47">
        <v>77</v>
      </c>
      <c r="F23" s="47"/>
      <c r="G23" s="46" t="s">
        <v>192</v>
      </c>
      <c r="H23" s="39" t="s">
        <v>5</v>
      </c>
      <c r="I23" s="39">
        <v>21</v>
      </c>
      <c r="J23" s="48" t="s">
        <v>22</v>
      </c>
      <c r="K23" s="39">
        <v>24</v>
      </c>
      <c r="L23" s="39" t="s">
        <v>195</v>
      </c>
      <c r="M23" s="49"/>
      <c r="N23" s="39" t="s">
        <v>196</v>
      </c>
      <c r="O23" s="39" t="s">
        <v>6</v>
      </c>
      <c r="P23" s="46" t="s">
        <v>555</v>
      </c>
      <c r="R23" s="46"/>
      <c r="T23" s="46" t="s">
        <v>608</v>
      </c>
    </row>
    <row r="24" spans="3:20" ht="25.5" x14ac:dyDescent="0.25">
      <c r="C24" s="46" t="s">
        <v>362</v>
      </c>
      <c r="E24" s="46">
        <v>150</v>
      </c>
      <c r="G24" s="46" t="s">
        <v>363</v>
      </c>
      <c r="H24" s="46" t="s">
        <v>21</v>
      </c>
      <c r="I24" s="46">
        <v>21</v>
      </c>
      <c r="J24" s="46" t="s">
        <v>367</v>
      </c>
      <c r="K24" s="46">
        <v>22</v>
      </c>
      <c r="L24" s="39" t="s">
        <v>387</v>
      </c>
      <c r="N24" s="39" t="s">
        <v>565</v>
      </c>
      <c r="P24" s="46" t="s">
        <v>561</v>
      </c>
      <c r="Q24" s="39" t="s">
        <v>621</v>
      </c>
      <c r="R24" s="46"/>
      <c r="T24" s="46" t="s">
        <v>608</v>
      </c>
    </row>
    <row r="25" spans="3:20" ht="25.5" x14ac:dyDescent="0.25">
      <c r="C25" s="46" t="s">
        <v>200</v>
      </c>
      <c r="D25" s="47"/>
      <c r="E25" s="47">
        <v>83</v>
      </c>
      <c r="F25" s="47"/>
      <c r="G25" s="46" t="s">
        <v>192</v>
      </c>
      <c r="H25" s="46" t="s">
        <v>21</v>
      </c>
      <c r="I25" s="46">
        <v>27</v>
      </c>
      <c r="J25" s="48" t="s">
        <v>137</v>
      </c>
      <c r="K25" s="46">
        <v>5</v>
      </c>
      <c r="L25" s="39" t="s">
        <v>209</v>
      </c>
      <c r="M25" s="49"/>
      <c r="N25" s="39" t="s">
        <v>210</v>
      </c>
      <c r="O25" s="46" t="s">
        <v>6</v>
      </c>
      <c r="P25" s="46" t="s">
        <v>561</v>
      </c>
      <c r="Q25" s="39" t="s">
        <v>621</v>
      </c>
      <c r="R25" s="46"/>
      <c r="T25" s="46" t="s">
        <v>608</v>
      </c>
    </row>
    <row r="26" spans="3:20" ht="51" x14ac:dyDescent="0.25">
      <c r="C26" s="46" t="s">
        <v>362</v>
      </c>
      <c r="E26" s="46">
        <v>153</v>
      </c>
      <c r="G26" s="46" t="s">
        <v>363</v>
      </c>
      <c r="H26" s="46" t="s">
        <v>364</v>
      </c>
      <c r="I26" s="46">
        <v>28</v>
      </c>
      <c r="J26" s="46" t="s">
        <v>137</v>
      </c>
      <c r="K26" s="46">
        <v>10</v>
      </c>
      <c r="L26" s="39" t="s">
        <v>389</v>
      </c>
      <c r="N26" s="39" t="s">
        <v>444</v>
      </c>
      <c r="P26" s="46" t="s">
        <v>561</v>
      </c>
      <c r="Q26" s="39" t="s">
        <v>711</v>
      </c>
      <c r="T26" s="46" t="s">
        <v>608</v>
      </c>
    </row>
    <row r="27" spans="3:20" ht="38.25" x14ac:dyDescent="0.25">
      <c r="C27" s="46" t="s">
        <v>200</v>
      </c>
      <c r="D27" s="47"/>
      <c r="E27" s="47">
        <v>85</v>
      </c>
      <c r="F27" s="47"/>
      <c r="G27" s="46" t="s">
        <v>192</v>
      </c>
      <c r="H27" s="46" t="s">
        <v>21</v>
      </c>
      <c r="I27" s="46">
        <v>27</v>
      </c>
      <c r="J27" s="48" t="s">
        <v>137</v>
      </c>
      <c r="K27" s="46">
        <v>12</v>
      </c>
      <c r="L27" s="39" t="s">
        <v>213</v>
      </c>
      <c r="M27" s="49"/>
      <c r="N27" s="39" t="s">
        <v>214</v>
      </c>
      <c r="O27" s="46" t="s">
        <v>6</v>
      </c>
      <c r="P27" s="46" t="s">
        <v>561</v>
      </c>
      <c r="Q27" s="39" t="s">
        <v>621</v>
      </c>
      <c r="R27" s="46"/>
      <c r="T27" s="46" t="s">
        <v>608</v>
      </c>
    </row>
    <row r="28" spans="3:20" ht="25.5" x14ac:dyDescent="0.25">
      <c r="C28" s="47" t="s">
        <v>152</v>
      </c>
      <c r="D28" s="47"/>
      <c r="E28" s="47">
        <v>59</v>
      </c>
      <c r="F28" s="47"/>
      <c r="G28" s="47" t="s">
        <v>1</v>
      </c>
      <c r="H28" s="47" t="s">
        <v>5</v>
      </c>
      <c r="I28" s="47">
        <v>36</v>
      </c>
      <c r="J28" s="50" t="s">
        <v>137</v>
      </c>
      <c r="K28" s="47">
        <v>18</v>
      </c>
      <c r="L28" s="49" t="s">
        <v>355</v>
      </c>
      <c r="M28" s="49"/>
      <c r="N28" s="49" t="s">
        <v>356</v>
      </c>
      <c r="O28" s="47" t="s">
        <v>6</v>
      </c>
      <c r="P28" s="46" t="s">
        <v>556</v>
      </c>
      <c r="Q28" s="39" t="s">
        <v>581</v>
      </c>
      <c r="R28" s="46"/>
      <c r="T28" s="46" t="s">
        <v>609</v>
      </c>
    </row>
    <row r="29" spans="3:20" x14ac:dyDescent="0.25">
      <c r="C29" s="46" t="s">
        <v>362</v>
      </c>
      <c r="E29" s="46">
        <v>152</v>
      </c>
      <c r="G29" s="46" t="s">
        <v>363</v>
      </c>
      <c r="H29" s="46" t="s">
        <v>5</v>
      </c>
      <c r="I29" s="46">
        <v>27</v>
      </c>
      <c r="J29" s="46" t="s">
        <v>137</v>
      </c>
      <c r="K29" s="46">
        <v>23</v>
      </c>
      <c r="L29" s="39" t="s">
        <v>5</v>
      </c>
      <c r="N29" s="39" t="s">
        <v>587</v>
      </c>
      <c r="P29" s="46" t="s">
        <v>555</v>
      </c>
      <c r="R29" s="46"/>
      <c r="T29" s="46" t="s">
        <v>608</v>
      </c>
    </row>
    <row r="30" spans="3:20" x14ac:dyDescent="0.25">
      <c r="C30" s="46" t="s">
        <v>362</v>
      </c>
      <c r="E30" s="46">
        <v>151</v>
      </c>
      <c r="G30" s="46" t="s">
        <v>363</v>
      </c>
      <c r="H30" s="46" t="s">
        <v>5</v>
      </c>
      <c r="I30" s="46">
        <v>23</v>
      </c>
      <c r="J30" s="46" t="s">
        <v>137</v>
      </c>
      <c r="K30" s="46">
        <v>26</v>
      </c>
      <c r="L30" s="39" t="s">
        <v>388</v>
      </c>
      <c r="N30" s="39" t="s">
        <v>443</v>
      </c>
      <c r="P30" s="46" t="s">
        <v>555</v>
      </c>
      <c r="R30" s="46"/>
      <c r="T30" s="46" t="s">
        <v>608</v>
      </c>
    </row>
    <row r="31" spans="3:20" ht="25.5" x14ac:dyDescent="0.25">
      <c r="C31" s="46" t="s">
        <v>362</v>
      </c>
      <c r="E31" s="46">
        <v>154</v>
      </c>
      <c r="G31" s="46" t="s">
        <v>363</v>
      </c>
      <c r="I31" s="46">
        <v>29</v>
      </c>
      <c r="J31" s="46" t="s">
        <v>368</v>
      </c>
      <c r="K31" s="46">
        <v>6</v>
      </c>
      <c r="L31" s="39" t="s">
        <v>390</v>
      </c>
      <c r="N31" s="39" t="s">
        <v>445</v>
      </c>
      <c r="P31" s="46" t="s">
        <v>561</v>
      </c>
      <c r="Q31" s="39" t="s">
        <v>621</v>
      </c>
      <c r="R31" s="46"/>
      <c r="T31" s="46" t="s">
        <v>608</v>
      </c>
    </row>
    <row r="32" spans="3:20" ht="191.25" x14ac:dyDescent="0.25">
      <c r="C32" s="47" t="s">
        <v>16</v>
      </c>
      <c r="D32" s="47"/>
      <c r="E32" s="47">
        <v>6</v>
      </c>
      <c r="F32" s="47"/>
      <c r="G32" s="47" t="s">
        <v>17</v>
      </c>
      <c r="H32" s="47" t="s">
        <v>21</v>
      </c>
      <c r="I32" s="47">
        <v>23</v>
      </c>
      <c r="J32" s="50" t="s">
        <v>24</v>
      </c>
      <c r="K32" s="47">
        <v>10</v>
      </c>
      <c r="L32" s="49" t="s">
        <v>25</v>
      </c>
      <c r="M32" s="49"/>
      <c r="N32" s="49" t="s">
        <v>26</v>
      </c>
      <c r="O32" s="47" t="s">
        <v>6</v>
      </c>
      <c r="P32" s="46" t="s">
        <v>561</v>
      </c>
      <c r="Q32" s="53" t="s">
        <v>628</v>
      </c>
      <c r="R32" s="46"/>
      <c r="T32" s="46" t="s">
        <v>608</v>
      </c>
    </row>
    <row r="33" spans="3:21" ht="38.25" x14ac:dyDescent="0.25">
      <c r="C33" s="47" t="s">
        <v>16</v>
      </c>
      <c r="D33" s="47"/>
      <c r="E33" s="47">
        <v>8</v>
      </c>
      <c r="F33" s="47"/>
      <c r="G33" s="47" t="s">
        <v>17</v>
      </c>
      <c r="H33" s="47" t="s">
        <v>21</v>
      </c>
      <c r="I33" s="47">
        <v>23</v>
      </c>
      <c r="J33" s="50" t="s">
        <v>24</v>
      </c>
      <c r="K33" s="47">
        <v>19</v>
      </c>
      <c r="L33" s="49" t="s">
        <v>29</v>
      </c>
      <c r="M33" s="49"/>
      <c r="N33" s="49" t="s">
        <v>30</v>
      </c>
      <c r="O33" s="47" t="s">
        <v>6</v>
      </c>
      <c r="P33" s="46" t="s">
        <v>561</v>
      </c>
      <c r="Q33" s="49" t="s">
        <v>629</v>
      </c>
      <c r="R33" s="46"/>
      <c r="T33" s="46" t="s">
        <v>608</v>
      </c>
    </row>
    <row r="34" spans="3:21" ht="38.25" x14ac:dyDescent="0.25">
      <c r="C34" s="46" t="s">
        <v>297</v>
      </c>
      <c r="D34" s="47"/>
      <c r="E34" s="47">
        <v>125</v>
      </c>
      <c r="F34" s="47"/>
      <c r="G34" s="46" t="s">
        <v>162</v>
      </c>
      <c r="H34" s="46" t="s">
        <v>5</v>
      </c>
      <c r="I34" s="46">
        <v>32</v>
      </c>
      <c r="J34" s="48" t="s">
        <v>303</v>
      </c>
      <c r="K34" s="46">
        <v>8</v>
      </c>
      <c r="L34" s="39" t="s">
        <v>304</v>
      </c>
      <c r="M34" s="49"/>
      <c r="N34" s="39" t="s">
        <v>305</v>
      </c>
      <c r="O34" s="46" t="s">
        <v>6</v>
      </c>
      <c r="P34" s="46" t="s">
        <v>561</v>
      </c>
      <c r="Q34" s="39" t="s">
        <v>582</v>
      </c>
      <c r="R34" s="46"/>
      <c r="T34" s="46" t="s">
        <v>608</v>
      </c>
    </row>
    <row r="35" spans="3:21" ht="38.25" x14ac:dyDescent="0.25">
      <c r="C35" s="46" t="s">
        <v>297</v>
      </c>
      <c r="D35" s="47"/>
      <c r="E35" s="47">
        <v>126</v>
      </c>
      <c r="F35" s="47"/>
      <c r="G35" s="46" t="s">
        <v>162</v>
      </c>
      <c r="H35" s="46" t="s">
        <v>5</v>
      </c>
      <c r="I35" s="46">
        <v>32</v>
      </c>
      <c r="J35" s="54" t="s">
        <v>306</v>
      </c>
      <c r="K35" s="46">
        <v>17</v>
      </c>
      <c r="L35" s="39" t="s">
        <v>307</v>
      </c>
      <c r="M35" s="49"/>
      <c r="N35" s="39" t="s">
        <v>308</v>
      </c>
      <c r="O35" s="46" t="s">
        <v>6</v>
      </c>
      <c r="P35" s="46" t="s">
        <v>555</v>
      </c>
      <c r="R35" s="46"/>
      <c r="T35" s="46" t="s">
        <v>608</v>
      </c>
    </row>
    <row r="36" spans="3:21" ht="51" x14ac:dyDescent="0.25">
      <c r="C36" s="46" t="s">
        <v>362</v>
      </c>
      <c r="E36" s="46">
        <v>155</v>
      </c>
      <c r="G36" s="46" t="s">
        <v>363</v>
      </c>
      <c r="H36" s="46" t="s">
        <v>364</v>
      </c>
      <c r="I36" s="46">
        <v>32</v>
      </c>
      <c r="J36" s="46" t="s">
        <v>306</v>
      </c>
      <c r="K36" s="46">
        <v>24</v>
      </c>
      <c r="L36" s="39" t="s">
        <v>391</v>
      </c>
      <c r="N36" s="39" t="s">
        <v>588</v>
      </c>
      <c r="P36" s="39" t="s">
        <v>561</v>
      </c>
      <c r="Q36" s="39" t="s">
        <v>667</v>
      </c>
      <c r="R36" s="46"/>
      <c r="T36" s="39" t="s">
        <v>608</v>
      </c>
    </row>
    <row r="37" spans="3:21" ht="38.25" x14ac:dyDescent="0.25">
      <c r="C37" s="46" t="s">
        <v>297</v>
      </c>
      <c r="D37" s="55"/>
      <c r="E37" s="55">
        <v>127</v>
      </c>
      <c r="F37" s="55"/>
      <c r="G37" s="46" t="s">
        <v>162</v>
      </c>
      <c r="H37" s="46" t="s">
        <v>5</v>
      </c>
      <c r="I37" s="46">
        <v>32</v>
      </c>
      <c r="J37" s="48" t="s">
        <v>306</v>
      </c>
      <c r="K37" s="46">
        <v>25</v>
      </c>
      <c r="L37" s="39" t="s">
        <v>304</v>
      </c>
      <c r="M37" s="56"/>
      <c r="N37" s="39" t="s">
        <v>309</v>
      </c>
      <c r="O37" s="46" t="s">
        <v>6</v>
      </c>
      <c r="P37" s="46" t="s">
        <v>561</v>
      </c>
      <c r="Q37" s="39" t="s">
        <v>712</v>
      </c>
      <c r="T37" s="46" t="s">
        <v>608</v>
      </c>
      <c r="U37" s="39" t="s">
        <v>713</v>
      </c>
    </row>
    <row r="38" spans="3:21" ht="38.25" x14ac:dyDescent="0.25">
      <c r="C38" s="46" t="s">
        <v>297</v>
      </c>
      <c r="D38" s="55"/>
      <c r="E38" s="55">
        <v>128</v>
      </c>
      <c r="F38" s="55"/>
      <c r="G38" s="46" t="s">
        <v>162</v>
      </c>
      <c r="H38" s="46" t="s">
        <v>5</v>
      </c>
      <c r="I38" s="46">
        <v>32</v>
      </c>
      <c r="J38" s="48" t="s">
        <v>306</v>
      </c>
      <c r="K38" s="46">
        <v>27</v>
      </c>
      <c r="L38" s="39" t="s">
        <v>304</v>
      </c>
      <c r="M38" s="56"/>
      <c r="N38" s="39" t="s">
        <v>310</v>
      </c>
      <c r="O38" s="46" t="s">
        <v>6</v>
      </c>
      <c r="P38" s="46" t="s">
        <v>561</v>
      </c>
      <c r="Q38" s="39" t="s">
        <v>712</v>
      </c>
      <c r="T38" s="46" t="s">
        <v>608</v>
      </c>
      <c r="U38" s="39" t="s">
        <v>713</v>
      </c>
    </row>
    <row r="39" spans="3:21" ht="63.75" x14ac:dyDescent="0.25">
      <c r="C39" s="46" t="s">
        <v>547</v>
      </c>
      <c r="E39" s="46">
        <v>251</v>
      </c>
      <c r="G39" s="46" t="s">
        <v>162</v>
      </c>
      <c r="H39" s="46" t="s">
        <v>21</v>
      </c>
      <c r="I39" s="46">
        <v>32</v>
      </c>
      <c r="J39" s="46" t="s">
        <v>306</v>
      </c>
      <c r="K39" s="46" t="s">
        <v>548</v>
      </c>
      <c r="L39" s="39" t="s">
        <v>551</v>
      </c>
      <c r="N39" s="39" t="s">
        <v>553</v>
      </c>
      <c r="O39" s="46" t="s">
        <v>6</v>
      </c>
      <c r="P39" s="46" t="s">
        <v>561</v>
      </c>
      <c r="Q39" s="39" t="s">
        <v>624</v>
      </c>
      <c r="R39" s="46"/>
      <c r="T39" s="46" t="s">
        <v>608</v>
      </c>
    </row>
    <row r="40" spans="3:21" ht="38.25" x14ac:dyDescent="0.25">
      <c r="C40" s="46" t="s">
        <v>566</v>
      </c>
      <c r="E40" s="46">
        <v>258</v>
      </c>
      <c r="G40" s="46" t="s">
        <v>567</v>
      </c>
      <c r="H40" s="46" t="s">
        <v>21</v>
      </c>
      <c r="I40" s="46">
        <v>70</v>
      </c>
      <c r="J40" s="46" t="s">
        <v>568</v>
      </c>
      <c r="K40" s="46">
        <v>4</v>
      </c>
      <c r="L40" s="57" t="s">
        <v>573</v>
      </c>
      <c r="N40" s="39" t="s">
        <v>578</v>
      </c>
      <c r="O40" s="46" t="s">
        <v>6</v>
      </c>
      <c r="P40" s="46" t="s">
        <v>561</v>
      </c>
      <c r="Q40" s="39" t="s">
        <v>620</v>
      </c>
      <c r="R40" s="46"/>
      <c r="T40" s="46" t="s">
        <v>608</v>
      </c>
    </row>
    <row r="41" spans="3:21" ht="25.5" x14ac:dyDescent="0.25">
      <c r="C41" s="46" t="s">
        <v>362</v>
      </c>
      <c r="E41" s="46">
        <v>156</v>
      </c>
      <c r="G41" s="46" t="s">
        <v>363</v>
      </c>
      <c r="H41" s="46" t="s">
        <v>364</v>
      </c>
      <c r="I41" s="46">
        <v>33</v>
      </c>
      <c r="J41" s="46" t="s">
        <v>311</v>
      </c>
      <c r="K41" s="46">
        <v>6</v>
      </c>
      <c r="L41" s="39" t="s">
        <v>392</v>
      </c>
      <c r="N41" s="39" t="s">
        <v>446</v>
      </c>
      <c r="P41" s="46" t="s">
        <v>561</v>
      </c>
      <c r="Q41" s="39" t="s">
        <v>733</v>
      </c>
      <c r="R41" s="46"/>
      <c r="T41" s="46" t="s">
        <v>608</v>
      </c>
      <c r="U41" s="39" t="s">
        <v>736</v>
      </c>
    </row>
    <row r="42" spans="3:21" ht="38.25" x14ac:dyDescent="0.25">
      <c r="C42" s="46" t="s">
        <v>297</v>
      </c>
      <c r="D42" s="47"/>
      <c r="E42" s="47">
        <v>129</v>
      </c>
      <c r="F42" s="47"/>
      <c r="G42" s="46" t="s">
        <v>162</v>
      </c>
      <c r="H42" s="46" t="s">
        <v>5</v>
      </c>
      <c r="I42" s="46">
        <v>32</v>
      </c>
      <c r="J42" s="48" t="s">
        <v>311</v>
      </c>
      <c r="K42" s="46">
        <v>28</v>
      </c>
      <c r="L42" s="39" t="s">
        <v>312</v>
      </c>
      <c r="M42" s="49"/>
      <c r="N42" s="39" t="s">
        <v>313</v>
      </c>
      <c r="O42" s="46" t="s">
        <v>6</v>
      </c>
      <c r="P42" s="46" t="s">
        <v>555</v>
      </c>
      <c r="T42" s="46" t="s">
        <v>608</v>
      </c>
    </row>
    <row r="43" spans="3:21" ht="25.5" x14ac:dyDescent="0.25">
      <c r="C43" s="46" t="s">
        <v>547</v>
      </c>
      <c r="E43" s="46">
        <v>252</v>
      </c>
      <c r="G43" s="46" t="s">
        <v>162</v>
      </c>
      <c r="H43" s="46" t="s">
        <v>21</v>
      </c>
      <c r="I43" s="46">
        <v>33</v>
      </c>
      <c r="J43" s="46" t="s">
        <v>311</v>
      </c>
      <c r="K43" s="46" t="s">
        <v>549</v>
      </c>
      <c r="L43" s="39" t="s">
        <v>552</v>
      </c>
      <c r="N43" s="39" t="s">
        <v>554</v>
      </c>
      <c r="O43" s="46" t="s">
        <v>6</v>
      </c>
      <c r="P43" s="46" t="s">
        <v>561</v>
      </c>
      <c r="Q43" s="39" t="s">
        <v>624</v>
      </c>
      <c r="R43" s="46"/>
      <c r="T43" s="46" t="s">
        <v>608</v>
      </c>
    </row>
    <row r="44" spans="3:21" ht="76.5" x14ac:dyDescent="0.25">
      <c r="C44" s="47" t="s">
        <v>16</v>
      </c>
      <c r="D44" s="47"/>
      <c r="E44" s="47">
        <v>19</v>
      </c>
      <c r="F44" s="47"/>
      <c r="G44" s="47" t="s">
        <v>17</v>
      </c>
      <c r="H44" s="47" t="s">
        <v>21</v>
      </c>
      <c r="I44" s="47">
        <v>34</v>
      </c>
      <c r="J44" s="50" t="s">
        <v>52</v>
      </c>
      <c r="K44" s="47">
        <v>5</v>
      </c>
      <c r="L44" s="49" t="s">
        <v>53</v>
      </c>
      <c r="M44" s="49"/>
      <c r="N44" s="49" t="s">
        <v>54</v>
      </c>
      <c r="O44" s="47" t="s">
        <v>6</v>
      </c>
      <c r="P44" s="46" t="s">
        <v>556</v>
      </c>
      <c r="Q44" s="39" t="s">
        <v>743</v>
      </c>
      <c r="R44" s="46"/>
      <c r="T44" s="46" t="s">
        <v>609</v>
      </c>
    </row>
    <row r="45" spans="3:21" ht="25.5" x14ac:dyDescent="0.25">
      <c r="C45" s="46" t="s">
        <v>362</v>
      </c>
      <c r="E45" s="46">
        <v>157</v>
      </c>
      <c r="G45" s="46" t="s">
        <v>363</v>
      </c>
      <c r="H45" s="46" t="s">
        <v>21</v>
      </c>
      <c r="I45" s="46">
        <v>34</v>
      </c>
      <c r="J45" s="46" t="s">
        <v>52</v>
      </c>
      <c r="K45" s="46">
        <v>16</v>
      </c>
      <c r="L45" s="39" t="s">
        <v>393</v>
      </c>
      <c r="N45" s="39" t="s">
        <v>447</v>
      </c>
      <c r="P45" s="46" t="s">
        <v>561</v>
      </c>
      <c r="Q45" s="39" t="s">
        <v>621</v>
      </c>
      <c r="R45" s="46"/>
      <c r="T45" s="46" t="s">
        <v>608</v>
      </c>
    </row>
    <row r="46" spans="3:21" ht="51" x14ac:dyDescent="0.25">
      <c r="C46" s="46" t="s">
        <v>362</v>
      </c>
      <c r="E46" s="46">
        <v>158</v>
      </c>
      <c r="G46" s="46" t="s">
        <v>363</v>
      </c>
      <c r="H46" s="46" t="s">
        <v>21</v>
      </c>
      <c r="I46" s="46">
        <v>35</v>
      </c>
      <c r="J46" s="46" t="s">
        <v>35</v>
      </c>
      <c r="K46" s="46">
        <v>4</v>
      </c>
      <c r="L46" s="39" t="s">
        <v>394</v>
      </c>
      <c r="N46" s="39" t="s">
        <v>448</v>
      </c>
      <c r="P46" s="46" t="s">
        <v>555</v>
      </c>
      <c r="R46" s="46"/>
      <c r="T46" s="46" t="s">
        <v>608</v>
      </c>
    </row>
    <row r="47" spans="3:21" ht="25.5" x14ac:dyDescent="0.25">
      <c r="C47" s="47" t="s">
        <v>16</v>
      </c>
      <c r="D47" s="47"/>
      <c r="E47" s="47">
        <v>11</v>
      </c>
      <c r="F47" s="47"/>
      <c r="G47" s="47" t="s">
        <v>17</v>
      </c>
      <c r="H47" s="47" t="s">
        <v>21</v>
      </c>
      <c r="I47" s="47">
        <v>35</v>
      </c>
      <c r="J47" s="50" t="s">
        <v>35</v>
      </c>
      <c r="K47" s="47">
        <v>9</v>
      </c>
      <c r="L47" s="49" t="s">
        <v>36</v>
      </c>
      <c r="M47" s="49"/>
      <c r="N47" s="49" t="s">
        <v>37</v>
      </c>
      <c r="O47" s="47" t="s">
        <v>6</v>
      </c>
      <c r="P47" s="46" t="s">
        <v>561</v>
      </c>
      <c r="Q47" s="39" t="s">
        <v>733</v>
      </c>
      <c r="R47" s="46"/>
      <c r="T47" s="46" t="s">
        <v>608</v>
      </c>
    </row>
    <row r="48" spans="3:21" ht="25.5" x14ac:dyDescent="0.25">
      <c r="C48" s="46" t="s">
        <v>215</v>
      </c>
      <c r="D48" s="47"/>
      <c r="E48" s="47">
        <v>86</v>
      </c>
      <c r="F48" s="47"/>
      <c r="G48" s="46" t="s">
        <v>192</v>
      </c>
      <c r="H48" s="46" t="s">
        <v>5</v>
      </c>
      <c r="I48" s="46">
        <v>37</v>
      </c>
      <c r="J48" s="46" t="s">
        <v>216</v>
      </c>
      <c r="K48" s="46">
        <v>1</v>
      </c>
      <c r="L48" s="39" t="s">
        <v>217</v>
      </c>
      <c r="M48" s="49"/>
      <c r="N48" s="39" t="s">
        <v>218</v>
      </c>
      <c r="O48" s="46" t="s">
        <v>219</v>
      </c>
      <c r="P48" s="46" t="s">
        <v>561</v>
      </c>
      <c r="Q48" s="39" t="s">
        <v>720</v>
      </c>
      <c r="T48" s="46" t="s">
        <v>608</v>
      </c>
    </row>
    <row r="49" spans="3:22" ht="63.75" x14ac:dyDescent="0.25">
      <c r="C49" s="47" t="s">
        <v>16</v>
      </c>
      <c r="D49" s="47"/>
      <c r="E49" s="47">
        <v>12</v>
      </c>
      <c r="F49" s="47"/>
      <c r="G49" s="47" t="s">
        <v>17</v>
      </c>
      <c r="H49" s="47" t="s">
        <v>21</v>
      </c>
      <c r="I49" s="47">
        <v>35</v>
      </c>
      <c r="J49" s="50" t="s">
        <v>38</v>
      </c>
      <c r="K49" s="47">
        <v>24</v>
      </c>
      <c r="L49" s="49" t="s">
        <v>594</v>
      </c>
      <c r="M49" s="49"/>
      <c r="N49" s="49" t="s">
        <v>39</v>
      </c>
      <c r="O49" s="47" t="s">
        <v>6</v>
      </c>
      <c r="P49" s="46" t="s">
        <v>561</v>
      </c>
      <c r="Q49" s="39" t="s">
        <v>741</v>
      </c>
      <c r="R49" s="46"/>
      <c r="T49" s="46" t="s">
        <v>611</v>
      </c>
    </row>
    <row r="50" spans="3:22" ht="76.5" x14ac:dyDescent="0.25">
      <c r="C50" s="47" t="s">
        <v>16</v>
      </c>
      <c r="D50" s="47"/>
      <c r="E50" s="47">
        <v>14</v>
      </c>
      <c r="F50" s="47"/>
      <c r="G50" s="47" t="s">
        <v>17</v>
      </c>
      <c r="H50" s="47" t="s">
        <v>21</v>
      </c>
      <c r="I50" s="47">
        <v>38</v>
      </c>
      <c r="J50" s="50" t="s">
        <v>42</v>
      </c>
      <c r="K50" s="47">
        <v>34</v>
      </c>
      <c r="L50" s="49" t="s">
        <v>43</v>
      </c>
      <c r="M50" s="49"/>
      <c r="N50" s="49" t="s">
        <v>23</v>
      </c>
      <c r="O50" s="47" t="s">
        <v>6</v>
      </c>
      <c r="P50" s="46" t="s">
        <v>561</v>
      </c>
      <c r="Q50" s="39" t="s">
        <v>733</v>
      </c>
      <c r="R50" s="46"/>
      <c r="T50" s="46" t="s">
        <v>608</v>
      </c>
    </row>
    <row r="51" spans="3:22" ht="38.25" x14ac:dyDescent="0.25">
      <c r="C51" s="46" t="s">
        <v>362</v>
      </c>
      <c r="E51" s="46">
        <v>159</v>
      </c>
      <c r="G51" s="46" t="s">
        <v>363</v>
      </c>
      <c r="H51" s="46" t="s">
        <v>364</v>
      </c>
      <c r="I51" s="46">
        <v>39</v>
      </c>
      <c r="J51" s="46" t="s">
        <v>220</v>
      </c>
      <c r="K51" s="46">
        <v>3</v>
      </c>
      <c r="L51" s="39" t="s">
        <v>395</v>
      </c>
      <c r="N51" s="39" t="s">
        <v>589</v>
      </c>
      <c r="P51" s="46" t="s">
        <v>561</v>
      </c>
      <c r="Q51" s="39" t="s">
        <v>621</v>
      </c>
      <c r="R51" s="46"/>
      <c r="T51" s="46" t="s">
        <v>608</v>
      </c>
    </row>
    <row r="52" spans="3:22" ht="25.5" x14ac:dyDescent="0.25">
      <c r="C52" s="46" t="s">
        <v>362</v>
      </c>
      <c r="E52" s="46">
        <v>160</v>
      </c>
      <c r="G52" s="46" t="s">
        <v>363</v>
      </c>
      <c r="H52" s="46" t="s">
        <v>21</v>
      </c>
      <c r="I52" s="46">
        <v>39</v>
      </c>
      <c r="J52" s="46" t="s">
        <v>220</v>
      </c>
      <c r="K52" s="46">
        <v>4</v>
      </c>
      <c r="L52" s="39" t="s">
        <v>396</v>
      </c>
      <c r="N52" s="39" t="s">
        <v>449</v>
      </c>
      <c r="P52" s="46" t="s">
        <v>561</v>
      </c>
      <c r="Q52" s="39" t="s">
        <v>621</v>
      </c>
      <c r="R52" s="46"/>
      <c r="T52" s="46" t="s">
        <v>608</v>
      </c>
    </row>
    <row r="53" spans="3:22" ht="38.25" x14ac:dyDescent="0.25">
      <c r="C53" s="46" t="s">
        <v>191</v>
      </c>
      <c r="D53" s="47"/>
      <c r="E53" s="47">
        <v>87</v>
      </c>
      <c r="F53" s="47"/>
      <c r="G53" s="46" t="s">
        <v>192</v>
      </c>
      <c r="H53" s="39" t="s">
        <v>21</v>
      </c>
      <c r="I53" s="39">
        <v>39</v>
      </c>
      <c r="J53" s="53" t="s">
        <v>220</v>
      </c>
      <c r="K53" s="39">
        <v>10</v>
      </c>
      <c r="L53" s="39" t="s">
        <v>221</v>
      </c>
      <c r="M53" s="49"/>
      <c r="N53" s="39" t="s">
        <v>222</v>
      </c>
      <c r="O53" s="39" t="s">
        <v>6</v>
      </c>
      <c r="P53" s="46" t="s">
        <v>561</v>
      </c>
      <c r="Q53" s="39" t="s">
        <v>621</v>
      </c>
      <c r="R53" s="46"/>
      <c r="T53" s="46" t="s">
        <v>608</v>
      </c>
    </row>
    <row r="54" spans="3:22" ht="25.5" x14ac:dyDescent="0.25">
      <c r="C54" s="46" t="s">
        <v>191</v>
      </c>
      <c r="D54" s="47"/>
      <c r="E54" s="47">
        <v>88</v>
      </c>
      <c r="F54" s="47"/>
      <c r="G54" s="46" t="s">
        <v>192</v>
      </c>
      <c r="H54" s="39" t="s">
        <v>21</v>
      </c>
      <c r="I54" s="39">
        <v>39</v>
      </c>
      <c r="J54" s="53" t="s">
        <v>220</v>
      </c>
      <c r="K54" s="39">
        <v>10</v>
      </c>
      <c r="L54" s="39" t="s">
        <v>223</v>
      </c>
      <c r="M54" s="49"/>
      <c r="N54" s="39" t="s">
        <v>224</v>
      </c>
      <c r="O54" s="39" t="s">
        <v>6</v>
      </c>
      <c r="P54" s="46" t="s">
        <v>561</v>
      </c>
      <c r="Q54" s="39" t="s">
        <v>621</v>
      </c>
      <c r="R54" s="46"/>
      <c r="T54" s="46" t="s">
        <v>608</v>
      </c>
    </row>
    <row r="55" spans="3:22" ht="25.5" x14ac:dyDescent="0.25">
      <c r="C55" s="46" t="s">
        <v>362</v>
      </c>
      <c r="E55" s="46">
        <v>161</v>
      </c>
      <c r="G55" s="46" t="s">
        <v>363</v>
      </c>
      <c r="H55" s="46" t="s">
        <v>5</v>
      </c>
      <c r="I55" s="46">
        <v>39</v>
      </c>
      <c r="J55" s="46" t="s">
        <v>220</v>
      </c>
      <c r="K55" s="46">
        <v>10</v>
      </c>
      <c r="L55" s="39" t="s">
        <v>397</v>
      </c>
      <c r="N55" s="39" t="s">
        <v>450</v>
      </c>
      <c r="P55" s="46" t="s">
        <v>561</v>
      </c>
      <c r="Q55" s="39" t="s">
        <v>621</v>
      </c>
      <c r="R55" s="46"/>
      <c r="T55" s="46" t="s">
        <v>608</v>
      </c>
    </row>
    <row r="56" spans="3:22" ht="25.5" x14ac:dyDescent="0.25">
      <c r="C56" s="46" t="s">
        <v>200</v>
      </c>
      <c r="D56" s="47"/>
      <c r="E56" s="47">
        <v>89</v>
      </c>
      <c r="F56" s="47"/>
      <c r="G56" s="46" t="s">
        <v>192</v>
      </c>
      <c r="H56" s="46" t="s">
        <v>5</v>
      </c>
      <c r="I56" s="46">
        <v>39</v>
      </c>
      <c r="J56" s="46" t="s">
        <v>220</v>
      </c>
      <c r="K56" s="46">
        <v>14</v>
      </c>
      <c r="L56" s="39" t="s">
        <v>225</v>
      </c>
      <c r="M56" s="49"/>
      <c r="N56" s="39" t="s">
        <v>226</v>
      </c>
      <c r="O56" s="46" t="s">
        <v>6</v>
      </c>
      <c r="P56" s="46" t="s">
        <v>555</v>
      </c>
      <c r="Q56" s="39" t="s">
        <v>621</v>
      </c>
      <c r="R56" s="46"/>
      <c r="T56" s="46" t="s">
        <v>608</v>
      </c>
    </row>
    <row r="57" spans="3:22" ht="51" x14ac:dyDescent="0.25">
      <c r="C57" s="47" t="s">
        <v>16</v>
      </c>
      <c r="D57" s="47"/>
      <c r="E57" s="47">
        <v>16</v>
      </c>
      <c r="F57" s="47"/>
      <c r="G57" s="47" t="s">
        <v>17</v>
      </c>
      <c r="H57" s="47" t="s">
        <v>21</v>
      </c>
      <c r="I57" s="47">
        <v>39</v>
      </c>
      <c r="J57" s="50" t="s">
        <v>44</v>
      </c>
      <c r="K57" s="47">
        <v>25</v>
      </c>
      <c r="L57" s="49" t="s">
        <v>47</v>
      </c>
      <c r="M57" s="49"/>
      <c r="N57" s="49" t="s">
        <v>23</v>
      </c>
      <c r="O57" s="47" t="s">
        <v>6</v>
      </c>
      <c r="P57" s="46" t="s">
        <v>556</v>
      </c>
      <c r="Q57" s="39" t="s">
        <v>733</v>
      </c>
      <c r="T57" s="46" t="s">
        <v>609</v>
      </c>
      <c r="U57" s="39" t="s">
        <v>735</v>
      </c>
    </row>
    <row r="58" spans="3:22" ht="51" x14ac:dyDescent="0.25">
      <c r="C58" s="47" t="s">
        <v>16</v>
      </c>
      <c r="D58" s="47"/>
      <c r="E58" s="47">
        <v>15</v>
      </c>
      <c r="F58" s="47"/>
      <c r="G58" s="47" t="s">
        <v>17</v>
      </c>
      <c r="H58" s="47" t="s">
        <v>21</v>
      </c>
      <c r="I58" s="47">
        <v>39</v>
      </c>
      <c r="J58" s="50" t="s">
        <v>44</v>
      </c>
      <c r="K58" s="47">
        <v>27</v>
      </c>
      <c r="L58" s="49" t="s">
        <v>595</v>
      </c>
      <c r="M58" s="49"/>
      <c r="N58" s="49" t="s">
        <v>45</v>
      </c>
      <c r="O58" s="47" t="s">
        <v>46</v>
      </c>
      <c r="P58" s="46" t="s">
        <v>561</v>
      </c>
      <c r="Q58" s="39" t="s">
        <v>733</v>
      </c>
      <c r="R58" s="46"/>
      <c r="T58" s="46" t="s">
        <v>608</v>
      </c>
    </row>
    <row r="59" spans="3:22" ht="114.75" x14ac:dyDescent="0.25">
      <c r="C59" s="47" t="s">
        <v>16</v>
      </c>
      <c r="D59" s="47"/>
      <c r="E59" s="47">
        <v>17</v>
      </c>
      <c r="F59" s="47"/>
      <c r="G59" s="47" t="s">
        <v>17</v>
      </c>
      <c r="H59" s="47" t="s">
        <v>21</v>
      </c>
      <c r="I59" s="47">
        <v>39</v>
      </c>
      <c r="J59" s="50" t="s">
        <v>44</v>
      </c>
      <c r="K59" s="47">
        <v>40</v>
      </c>
      <c r="L59" s="49" t="s">
        <v>48</v>
      </c>
      <c r="M59" s="49"/>
      <c r="N59" s="49" t="s">
        <v>596</v>
      </c>
      <c r="O59" s="47" t="s">
        <v>6</v>
      </c>
      <c r="R59" s="46"/>
      <c r="T59" s="46" t="s">
        <v>613</v>
      </c>
      <c r="V59" s="46" t="s">
        <v>634</v>
      </c>
    </row>
    <row r="60" spans="3:22" ht="25.5" x14ac:dyDescent="0.25">
      <c r="C60" s="46" t="s">
        <v>362</v>
      </c>
      <c r="E60" s="46">
        <v>162</v>
      </c>
      <c r="G60" s="46" t="s">
        <v>363</v>
      </c>
      <c r="H60" s="46" t="s">
        <v>364</v>
      </c>
      <c r="I60" s="46">
        <v>39</v>
      </c>
      <c r="J60" s="46" t="s">
        <v>44</v>
      </c>
      <c r="K60" s="46">
        <v>40</v>
      </c>
      <c r="L60" s="39" t="s">
        <v>398</v>
      </c>
      <c r="N60" s="39" t="s">
        <v>451</v>
      </c>
      <c r="P60" s="46" t="s">
        <v>555</v>
      </c>
      <c r="R60" s="46"/>
      <c r="T60" s="46" t="s">
        <v>608</v>
      </c>
    </row>
    <row r="61" spans="3:22" ht="63.75" x14ac:dyDescent="0.25">
      <c r="C61" s="47" t="s">
        <v>16</v>
      </c>
      <c r="D61" s="47"/>
      <c r="E61" s="47">
        <v>13</v>
      </c>
      <c r="F61" s="47"/>
      <c r="G61" s="47" t="s">
        <v>17</v>
      </c>
      <c r="H61" s="47" t="s">
        <v>21</v>
      </c>
      <c r="I61" s="47">
        <v>41</v>
      </c>
      <c r="J61" s="50" t="s">
        <v>40</v>
      </c>
      <c r="K61" s="47">
        <v>8</v>
      </c>
      <c r="L61" s="49" t="s">
        <v>41</v>
      </c>
      <c r="M61" s="49"/>
      <c r="N61" s="49" t="s">
        <v>23</v>
      </c>
      <c r="O61" s="47" t="s">
        <v>6</v>
      </c>
      <c r="P61" s="46" t="s">
        <v>561</v>
      </c>
      <c r="Q61" s="39" t="s">
        <v>733</v>
      </c>
      <c r="R61" s="46"/>
      <c r="T61" s="46" t="s">
        <v>608</v>
      </c>
    </row>
    <row r="62" spans="3:22" ht="38.25" x14ac:dyDescent="0.25">
      <c r="C62" s="46" t="s">
        <v>362</v>
      </c>
      <c r="E62" s="46">
        <v>163</v>
      </c>
      <c r="G62" s="46" t="s">
        <v>363</v>
      </c>
      <c r="H62" s="46" t="s">
        <v>364</v>
      </c>
      <c r="I62" s="46">
        <v>40</v>
      </c>
      <c r="J62" s="46" t="s">
        <v>40</v>
      </c>
      <c r="K62" s="46">
        <v>28</v>
      </c>
      <c r="L62" s="39" t="s">
        <v>399</v>
      </c>
      <c r="N62" s="39" t="s">
        <v>452</v>
      </c>
      <c r="T62" s="46" t="s">
        <v>613</v>
      </c>
      <c r="U62" s="39" t="s">
        <v>726</v>
      </c>
      <c r="V62" s="46" t="s">
        <v>557</v>
      </c>
    </row>
    <row r="63" spans="3:22" ht="63.75" x14ac:dyDescent="0.25">
      <c r="C63" s="47" t="s">
        <v>16</v>
      </c>
      <c r="D63" s="47"/>
      <c r="E63" s="47">
        <v>20</v>
      </c>
      <c r="F63" s="47"/>
      <c r="G63" s="47" t="s">
        <v>17</v>
      </c>
      <c r="H63" s="47" t="s">
        <v>21</v>
      </c>
      <c r="I63" s="47">
        <v>54</v>
      </c>
      <c r="J63" s="50" t="s">
        <v>55</v>
      </c>
      <c r="K63" s="47">
        <v>25</v>
      </c>
      <c r="L63" s="49" t="s">
        <v>56</v>
      </c>
      <c r="M63" s="49"/>
      <c r="N63" s="49" t="s">
        <v>57</v>
      </c>
      <c r="O63" s="47" t="s">
        <v>6</v>
      </c>
      <c r="P63" s="46" t="s">
        <v>561</v>
      </c>
      <c r="Q63" s="39" t="s">
        <v>733</v>
      </c>
      <c r="R63" s="46"/>
      <c r="T63" s="46" t="s">
        <v>608</v>
      </c>
    </row>
    <row r="64" spans="3:22" ht="76.5" x14ac:dyDescent="0.25">
      <c r="C64" s="46" t="s">
        <v>297</v>
      </c>
      <c r="D64" s="47"/>
      <c r="E64" s="47">
        <v>130</v>
      </c>
      <c r="F64" s="47"/>
      <c r="G64" s="46" t="s">
        <v>162</v>
      </c>
      <c r="H64" s="46" t="s">
        <v>21</v>
      </c>
      <c r="I64" s="46">
        <v>43</v>
      </c>
      <c r="J64" s="48" t="s">
        <v>314</v>
      </c>
      <c r="K64" s="46">
        <v>10</v>
      </c>
      <c r="L64" s="39" t="s">
        <v>668</v>
      </c>
      <c r="M64" s="49"/>
      <c r="O64" s="46" t="s">
        <v>6</v>
      </c>
      <c r="P64" s="46" t="s">
        <v>561</v>
      </c>
      <c r="Q64" s="39" t="s">
        <v>698</v>
      </c>
      <c r="R64" s="46"/>
      <c r="T64" s="39" t="s">
        <v>608</v>
      </c>
    </row>
    <row r="65" spans="3:22" ht="63.75" x14ac:dyDescent="0.25">
      <c r="C65" s="46" t="s">
        <v>513</v>
      </c>
      <c r="E65" s="46">
        <v>234</v>
      </c>
      <c r="G65" s="46" t="s">
        <v>514</v>
      </c>
      <c r="H65" s="46" t="s">
        <v>21</v>
      </c>
      <c r="I65" s="46">
        <v>43</v>
      </c>
      <c r="J65" s="46" t="s">
        <v>314</v>
      </c>
      <c r="K65" s="46">
        <v>12</v>
      </c>
      <c r="L65" s="39" t="s">
        <v>521</v>
      </c>
      <c r="N65" s="39" t="s">
        <v>541</v>
      </c>
      <c r="O65" s="46" t="s">
        <v>6</v>
      </c>
      <c r="R65" s="46"/>
      <c r="T65" s="46" t="s">
        <v>613</v>
      </c>
      <c r="V65" s="46" t="s">
        <v>655</v>
      </c>
    </row>
    <row r="66" spans="3:22" ht="25.5" x14ac:dyDescent="0.25">
      <c r="C66" s="47" t="s">
        <v>16</v>
      </c>
      <c r="D66" s="47"/>
      <c r="E66" s="47">
        <v>22</v>
      </c>
      <c r="F66" s="47"/>
      <c r="G66" s="47" t="s">
        <v>17</v>
      </c>
      <c r="H66" s="47" t="s">
        <v>21</v>
      </c>
      <c r="I66" s="47">
        <v>44</v>
      </c>
      <c r="J66" s="50" t="s">
        <v>58</v>
      </c>
      <c r="K66" s="47">
        <v>8</v>
      </c>
      <c r="L66" s="49" t="s">
        <v>61</v>
      </c>
      <c r="M66" s="49"/>
      <c r="N66" s="49" t="s">
        <v>23</v>
      </c>
      <c r="O66" s="47" t="s">
        <v>6</v>
      </c>
      <c r="R66" s="46"/>
      <c r="T66" s="46" t="s">
        <v>613</v>
      </c>
      <c r="V66" s="46" t="s">
        <v>599</v>
      </c>
    </row>
    <row r="67" spans="3:22" ht="38.25" x14ac:dyDescent="0.25">
      <c r="C67" s="47" t="s">
        <v>16</v>
      </c>
      <c r="D67" s="47"/>
      <c r="E67" s="47">
        <v>21</v>
      </c>
      <c r="F67" s="47"/>
      <c r="G67" s="47" t="s">
        <v>17</v>
      </c>
      <c r="H67" s="47" t="s">
        <v>21</v>
      </c>
      <c r="I67" s="47">
        <v>44</v>
      </c>
      <c r="J67" s="50" t="s">
        <v>58</v>
      </c>
      <c r="K67" s="47">
        <v>17</v>
      </c>
      <c r="L67" s="49" t="s">
        <v>59</v>
      </c>
      <c r="M67" s="49"/>
      <c r="N67" s="49" t="s">
        <v>60</v>
      </c>
      <c r="O67" s="47" t="s">
        <v>6</v>
      </c>
      <c r="R67" s="46"/>
      <c r="T67" s="46" t="s">
        <v>613</v>
      </c>
      <c r="V67" s="46" t="s">
        <v>583</v>
      </c>
    </row>
    <row r="68" spans="3:22" ht="25.5" x14ac:dyDescent="0.25">
      <c r="C68" s="46" t="s">
        <v>513</v>
      </c>
      <c r="E68" s="46">
        <v>237</v>
      </c>
      <c r="G68" s="46" t="s">
        <v>514</v>
      </c>
      <c r="H68" s="46" t="s">
        <v>21</v>
      </c>
      <c r="I68" s="46">
        <v>44</v>
      </c>
      <c r="J68" s="46" t="s">
        <v>369</v>
      </c>
      <c r="K68" s="46">
        <v>1</v>
      </c>
      <c r="L68" s="39" t="s">
        <v>524</v>
      </c>
      <c r="N68" s="39" t="s">
        <v>543</v>
      </c>
      <c r="O68" s="46" t="s">
        <v>6</v>
      </c>
      <c r="R68" s="46"/>
      <c r="T68" s="46" t="s">
        <v>613</v>
      </c>
      <c r="V68" s="46" t="s">
        <v>634</v>
      </c>
    </row>
    <row r="69" spans="3:22" ht="63.75" x14ac:dyDescent="0.25">
      <c r="C69" s="46" t="s">
        <v>513</v>
      </c>
      <c r="E69" s="46">
        <v>239</v>
      </c>
      <c r="G69" s="46" t="s">
        <v>514</v>
      </c>
      <c r="H69" s="46" t="s">
        <v>21</v>
      </c>
      <c r="I69" s="46">
        <v>44</v>
      </c>
      <c r="J69" s="46" t="s">
        <v>369</v>
      </c>
      <c r="K69" s="46">
        <v>2</v>
      </c>
      <c r="L69" s="39" t="s">
        <v>526</v>
      </c>
      <c r="N69" s="39" t="s">
        <v>185</v>
      </c>
      <c r="O69" s="46" t="s">
        <v>6</v>
      </c>
      <c r="R69" s="46"/>
      <c r="T69" s="46" t="s">
        <v>613</v>
      </c>
      <c r="V69" s="46" t="s">
        <v>580</v>
      </c>
    </row>
    <row r="70" spans="3:22" x14ac:dyDescent="0.25">
      <c r="C70" s="46" t="s">
        <v>362</v>
      </c>
      <c r="E70" s="46">
        <v>164</v>
      </c>
      <c r="G70" s="46" t="s">
        <v>363</v>
      </c>
      <c r="H70" s="46" t="s">
        <v>364</v>
      </c>
      <c r="I70" s="46">
        <v>44</v>
      </c>
      <c r="J70" s="46" t="s">
        <v>369</v>
      </c>
      <c r="K70" s="46">
        <v>17</v>
      </c>
      <c r="L70" s="39" t="s">
        <v>400</v>
      </c>
      <c r="N70" s="39" t="s">
        <v>453</v>
      </c>
      <c r="R70" s="46"/>
      <c r="T70" s="46" t="s">
        <v>613</v>
      </c>
      <c r="V70" s="46" t="s">
        <v>634</v>
      </c>
    </row>
    <row r="71" spans="3:22" ht="25.5" x14ac:dyDescent="0.25">
      <c r="C71" s="46" t="s">
        <v>513</v>
      </c>
      <c r="E71" s="46">
        <v>238</v>
      </c>
      <c r="G71" s="46" t="s">
        <v>514</v>
      </c>
      <c r="H71" s="46" t="s">
        <v>21</v>
      </c>
      <c r="I71" s="46">
        <v>44</v>
      </c>
      <c r="J71" s="46" t="s">
        <v>369</v>
      </c>
      <c r="K71" s="46">
        <v>20</v>
      </c>
      <c r="L71" s="39" t="s">
        <v>525</v>
      </c>
      <c r="N71" s="39" t="s">
        <v>543</v>
      </c>
      <c r="O71" s="46" t="s">
        <v>6</v>
      </c>
      <c r="R71" s="46"/>
      <c r="T71" s="46" t="s">
        <v>613</v>
      </c>
      <c r="V71" s="46" t="s">
        <v>634</v>
      </c>
    </row>
    <row r="72" spans="3:22" ht="25.5" x14ac:dyDescent="0.25">
      <c r="C72" s="47" t="s">
        <v>16</v>
      </c>
      <c r="D72" s="47"/>
      <c r="E72" s="47">
        <v>24</v>
      </c>
      <c r="F72" s="47"/>
      <c r="G72" s="47" t="s">
        <v>17</v>
      </c>
      <c r="H72" s="47" t="s">
        <v>5</v>
      </c>
      <c r="I72" s="47">
        <v>45</v>
      </c>
      <c r="J72" s="52" t="s">
        <v>62</v>
      </c>
      <c r="K72" s="47">
        <v>1</v>
      </c>
      <c r="L72" s="49" t="s">
        <v>64</v>
      </c>
      <c r="M72" s="49"/>
      <c r="N72" s="49" t="s">
        <v>23</v>
      </c>
      <c r="O72" s="47" t="s">
        <v>6</v>
      </c>
      <c r="P72" s="46" t="s">
        <v>561</v>
      </c>
      <c r="Q72" s="39" t="s">
        <v>733</v>
      </c>
      <c r="R72" s="46"/>
      <c r="T72" s="46" t="s">
        <v>608</v>
      </c>
    </row>
    <row r="73" spans="3:22" ht="25.5" x14ac:dyDescent="0.25">
      <c r="C73" s="46" t="s">
        <v>362</v>
      </c>
      <c r="E73" s="46">
        <v>165</v>
      </c>
      <c r="G73" s="46" t="s">
        <v>363</v>
      </c>
      <c r="H73" s="46" t="s">
        <v>364</v>
      </c>
      <c r="I73" s="46">
        <v>45</v>
      </c>
      <c r="J73" s="46" t="s">
        <v>62</v>
      </c>
      <c r="K73" s="46">
        <v>1</v>
      </c>
      <c r="L73" s="39" t="s">
        <v>401</v>
      </c>
      <c r="N73" s="39" t="s">
        <v>454</v>
      </c>
      <c r="P73" s="46" t="s">
        <v>556</v>
      </c>
      <c r="Q73" s="39" t="s">
        <v>617</v>
      </c>
      <c r="R73" s="46"/>
      <c r="T73" s="46" t="s">
        <v>609</v>
      </c>
    </row>
    <row r="74" spans="3:22" ht="25.5" x14ac:dyDescent="0.25">
      <c r="C74" s="47" t="s">
        <v>16</v>
      </c>
      <c r="D74" s="47"/>
      <c r="E74" s="47">
        <v>23</v>
      </c>
      <c r="F74" s="47"/>
      <c r="G74" s="47" t="s">
        <v>17</v>
      </c>
      <c r="H74" s="47" t="s">
        <v>21</v>
      </c>
      <c r="I74" s="47">
        <v>44</v>
      </c>
      <c r="J74" s="50" t="s">
        <v>62</v>
      </c>
      <c r="K74" s="47">
        <v>31</v>
      </c>
      <c r="L74" s="49" t="s">
        <v>63</v>
      </c>
      <c r="M74" s="49"/>
      <c r="N74" s="49" t="s">
        <v>23</v>
      </c>
      <c r="O74" s="47" t="s">
        <v>6</v>
      </c>
      <c r="P74" s="46" t="s">
        <v>561</v>
      </c>
      <c r="Q74" s="39" t="s">
        <v>733</v>
      </c>
      <c r="R74" s="46"/>
      <c r="T74" s="46" t="s">
        <v>608</v>
      </c>
    </row>
    <row r="75" spans="3:22" ht="25.5" x14ac:dyDescent="0.25">
      <c r="C75" s="47" t="s">
        <v>152</v>
      </c>
      <c r="D75" s="47"/>
      <c r="E75" s="47">
        <v>60</v>
      </c>
      <c r="F75" s="47"/>
      <c r="G75" s="47" t="s">
        <v>1</v>
      </c>
      <c r="H75" s="47" t="s">
        <v>5</v>
      </c>
      <c r="I75" s="47">
        <v>59</v>
      </c>
      <c r="J75" s="50" t="s">
        <v>138</v>
      </c>
      <c r="K75" s="47">
        <v>26</v>
      </c>
      <c r="L75" s="49" t="s">
        <v>139</v>
      </c>
      <c r="M75" s="49"/>
      <c r="N75" s="49" t="s">
        <v>357</v>
      </c>
      <c r="O75" s="47" t="s">
        <v>6</v>
      </c>
      <c r="P75" s="46" t="s">
        <v>555</v>
      </c>
      <c r="R75" s="46"/>
      <c r="T75" s="46" t="s">
        <v>608</v>
      </c>
      <c r="V75" s="39"/>
    </row>
    <row r="76" spans="3:22" x14ac:dyDescent="0.25">
      <c r="C76" s="46" t="s">
        <v>191</v>
      </c>
      <c r="D76" s="47"/>
      <c r="E76" s="47">
        <v>94</v>
      </c>
      <c r="F76" s="47"/>
      <c r="G76" s="46" t="s">
        <v>192</v>
      </c>
      <c r="H76" s="39" t="s">
        <v>5</v>
      </c>
      <c r="I76" s="39">
        <v>48</v>
      </c>
      <c r="J76" s="53" t="s">
        <v>227</v>
      </c>
      <c r="K76" s="39">
        <v>1</v>
      </c>
      <c r="L76" s="39" t="s">
        <v>236</v>
      </c>
      <c r="M76" s="49"/>
      <c r="N76" s="51" t="s">
        <v>237</v>
      </c>
      <c r="O76" s="39" t="s">
        <v>6</v>
      </c>
      <c r="P76" s="46" t="s">
        <v>555</v>
      </c>
      <c r="R76" s="46"/>
      <c r="T76" s="46" t="s">
        <v>608</v>
      </c>
    </row>
    <row r="77" spans="3:22" ht="25.5" x14ac:dyDescent="0.25">
      <c r="C77" s="46" t="s">
        <v>191</v>
      </c>
      <c r="D77" s="47"/>
      <c r="E77" s="47">
        <v>90</v>
      </c>
      <c r="F77" s="47"/>
      <c r="G77" s="46" t="s">
        <v>192</v>
      </c>
      <c r="H77" s="39" t="s">
        <v>5</v>
      </c>
      <c r="I77" s="39">
        <v>47</v>
      </c>
      <c r="J77" s="53" t="s">
        <v>227</v>
      </c>
      <c r="K77" s="39">
        <v>5</v>
      </c>
      <c r="L77" s="39" t="s">
        <v>228</v>
      </c>
      <c r="M77" s="49"/>
      <c r="N77" s="39" t="s">
        <v>229</v>
      </c>
      <c r="O77" s="39" t="s">
        <v>6</v>
      </c>
      <c r="P77" s="46" t="s">
        <v>555</v>
      </c>
      <c r="R77" s="46"/>
      <c r="T77" s="46" t="s">
        <v>608</v>
      </c>
    </row>
    <row r="78" spans="3:22" x14ac:dyDescent="0.25">
      <c r="C78" s="46" t="s">
        <v>191</v>
      </c>
      <c r="D78" s="47"/>
      <c r="E78" s="47">
        <v>95</v>
      </c>
      <c r="F78" s="47"/>
      <c r="G78" s="46" t="s">
        <v>192</v>
      </c>
      <c r="H78" s="39" t="s">
        <v>5</v>
      </c>
      <c r="I78" s="39">
        <v>48</v>
      </c>
      <c r="J78" s="53" t="s">
        <v>227</v>
      </c>
      <c r="K78" s="39">
        <v>10</v>
      </c>
      <c r="L78" s="39" t="s">
        <v>236</v>
      </c>
      <c r="M78" s="49"/>
      <c r="N78" s="51" t="s">
        <v>237</v>
      </c>
      <c r="O78" s="39" t="s">
        <v>6</v>
      </c>
      <c r="P78" s="46" t="s">
        <v>555</v>
      </c>
      <c r="R78" s="46"/>
      <c r="T78" s="46" t="s">
        <v>608</v>
      </c>
    </row>
    <row r="79" spans="3:22" x14ac:dyDescent="0.25">
      <c r="C79" s="46" t="s">
        <v>191</v>
      </c>
      <c r="D79" s="47"/>
      <c r="E79" s="47">
        <v>93</v>
      </c>
      <c r="F79" s="47"/>
      <c r="G79" s="46" t="s">
        <v>192</v>
      </c>
      <c r="H79" s="39" t="s">
        <v>5</v>
      </c>
      <c r="I79" s="39">
        <v>47</v>
      </c>
      <c r="J79" s="53" t="s">
        <v>227</v>
      </c>
      <c r="K79" s="39">
        <v>11</v>
      </c>
      <c r="L79" s="39" t="s">
        <v>236</v>
      </c>
      <c r="M79" s="49"/>
      <c r="N79" s="51" t="s">
        <v>204</v>
      </c>
      <c r="O79" s="39" t="s">
        <v>6</v>
      </c>
      <c r="P79" s="46" t="s">
        <v>555</v>
      </c>
      <c r="R79" s="46"/>
      <c r="T79" s="46" t="s">
        <v>608</v>
      </c>
    </row>
    <row r="80" spans="3:22" ht="25.5" x14ac:dyDescent="0.25">
      <c r="C80" s="46" t="s">
        <v>200</v>
      </c>
      <c r="D80" s="47"/>
      <c r="E80" s="47">
        <v>91</v>
      </c>
      <c r="F80" s="47"/>
      <c r="G80" s="46" t="s">
        <v>192</v>
      </c>
      <c r="H80" s="46" t="s">
        <v>5</v>
      </c>
      <c r="I80" s="46">
        <v>47</v>
      </c>
      <c r="J80" s="46" t="s">
        <v>230</v>
      </c>
      <c r="K80" s="46">
        <v>19</v>
      </c>
      <c r="L80" s="39" t="s">
        <v>231</v>
      </c>
      <c r="M80" s="49"/>
      <c r="N80" s="39" t="s">
        <v>232</v>
      </c>
      <c r="O80" s="46" t="s">
        <v>6</v>
      </c>
      <c r="P80" s="46" t="s">
        <v>555</v>
      </c>
      <c r="R80" s="46"/>
      <c r="T80" s="46" t="s">
        <v>608</v>
      </c>
    </row>
    <row r="81" spans="3:22" ht="38.25" x14ac:dyDescent="0.25">
      <c r="C81" s="46" t="s">
        <v>200</v>
      </c>
      <c r="D81" s="47"/>
      <c r="E81" s="47">
        <v>92</v>
      </c>
      <c r="F81" s="47"/>
      <c r="G81" s="46" t="s">
        <v>192</v>
      </c>
      <c r="H81" s="46" t="s">
        <v>5</v>
      </c>
      <c r="I81" s="46">
        <v>47</v>
      </c>
      <c r="J81" s="46" t="s">
        <v>233</v>
      </c>
      <c r="K81" s="46">
        <v>26</v>
      </c>
      <c r="L81" s="39" t="s">
        <v>234</v>
      </c>
      <c r="M81" s="49"/>
      <c r="N81" s="39" t="s">
        <v>235</v>
      </c>
      <c r="O81" s="46" t="s">
        <v>6</v>
      </c>
      <c r="P81" s="46" t="s">
        <v>555</v>
      </c>
      <c r="R81" s="46"/>
      <c r="T81" s="46" t="s">
        <v>608</v>
      </c>
    </row>
    <row r="82" spans="3:22" ht="38.25" x14ac:dyDescent="0.25">
      <c r="C82" s="46" t="s">
        <v>200</v>
      </c>
      <c r="D82" s="47"/>
      <c r="E82" s="47">
        <v>97</v>
      </c>
      <c r="F82" s="47"/>
      <c r="G82" s="46" t="s">
        <v>192</v>
      </c>
      <c r="H82" s="46" t="s">
        <v>5</v>
      </c>
      <c r="I82" s="46">
        <v>48</v>
      </c>
      <c r="J82" s="46" t="s">
        <v>238</v>
      </c>
      <c r="K82" s="46">
        <v>8</v>
      </c>
      <c r="L82" s="39" t="s">
        <v>234</v>
      </c>
      <c r="M82" s="49"/>
      <c r="N82" s="39" t="s">
        <v>241</v>
      </c>
      <c r="O82" s="46" t="s">
        <v>6</v>
      </c>
      <c r="P82" s="46" t="s">
        <v>555</v>
      </c>
      <c r="R82" s="46"/>
      <c r="T82" s="46" t="s">
        <v>608</v>
      </c>
    </row>
    <row r="83" spans="3:22" ht="38.25" x14ac:dyDescent="0.25">
      <c r="C83" s="46" t="s">
        <v>191</v>
      </c>
      <c r="D83" s="47"/>
      <c r="E83" s="47">
        <v>96</v>
      </c>
      <c r="F83" s="47"/>
      <c r="G83" s="46" t="s">
        <v>192</v>
      </c>
      <c r="H83" s="39" t="s">
        <v>21</v>
      </c>
      <c r="I83" s="39">
        <v>48</v>
      </c>
      <c r="J83" s="53" t="s">
        <v>238</v>
      </c>
      <c r="K83" s="39">
        <v>12</v>
      </c>
      <c r="L83" s="39" t="s">
        <v>239</v>
      </c>
      <c r="M83" s="49"/>
      <c r="N83" s="39" t="s">
        <v>240</v>
      </c>
      <c r="O83" s="39" t="s">
        <v>6</v>
      </c>
      <c r="P83" s="39" t="s">
        <v>561</v>
      </c>
      <c r="Q83" s="39" t="s">
        <v>670</v>
      </c>
      <c r="R83" s="39"/>
      <c r="S83" s="39"/>
      <c r="T83" s="39" t="s">
        <v>608</v>
      </c>
      <c r="V83" s="39"/>
    </row>
    <row r="84" spans="3:22" x14ac:dyDescent="0.25">
      <c r="C84" s="46" t="s">
        <v>215</v>
      </c>
      <c r="D84" s="47"/>
      <c r="E84" s="47">
        <v>112</v>
      </c>
      <c r="F84" s="47"/>
      <c r="G84" s="46" t="s">
        <v>192</v>
      </c>
      <c r="H84" s="46" t="s">
        <v>5</v>
      </c>
      <c r="I84" s="46">
        <v>49</v>
      </c>
      <c r="J84" s="46" t="s">
        <v>275</v>
      </c>
      <c r="K84" s="46">
        <v>10</v>
      </c>
      <c r="L84" s="51" t="s">
        <v>276</v>
      </c>
      <c r="M84" s="49"/>
      <c r="N84" s="51" t="s">
        <v>277</v>
      </c>
      <c r="O84" s="46" t="s">
        <v>6</v>
      </c>
      <c r="P84" s="46" t="s">
        <v>555</v>
      </c>
      <c r="R84" s="46"/>
      <c r="S84" s="39" t="s">
        <v>600</v>
      </c>
      <c r="T84" s="46" t="s">
        <v>608</v>
      </c>
      <c r="U84" s="39" t="s">
        <v>671</v>
      </c>
    </row>
    <row r="85" spans="3:22" x14ac:dyDescent="0.25">
      <c r="C85" s="46" t="s">
        <v>215</v>
      </c>
      <c r="D85" s="47"/>
      <c r="E85" s="47">
        <v>120</v>
      </c>
      <c r="F85" s="47"/>
      <c r="G85" s="46" t="s">
        <v>192</v>
      </c>
      <c r="H85" s="46" t="s">
        <v>5</v>
      </c>
      <c r="I85" s="46">
        <v>58</v>
      </c>
      <c r="J85" s="46" t="s">
        <v>292</v>
      </c>
      <c r="K85" s="46">
        <v>11</v>
      </c>
      <c r="L85" s="51" t="s">
        <v>289</v>
      </c>
      <c r="M85" s="49"/>
      <c r="N85" s="51" t="s">
        <v>293</v>
      </c>
      <c r="O85" s="46" t="s">
        <v>6</v>
      </c>
      <c r="P85" s="46" t="s">
        <v>555</v>
      </c>
      <c r="R85" s="46"/>
      <c r="T85" s="46" t="s">
        <v>608</v>
      </c>
    </row>
    <row r="86" spans="3:22" ht="25.5" x14ac:dyDescent="0.25">
      <c r="C86" s="47" t="s">
        <v>16</v>
      </c>
      <c r="D86" s="47"/>
      <c r="E86" s="47">
        <v>27</v>
      </c>
      <c r="F86" s="47"/>
      <c r="G86" s="47" t="s">
        <v>17</v>
      </c>
      <c r="H86" s="47" t="s">
        <v>21</v>
      </c>
      <c r="I86" s="47">
        <v>59</v>
      </c>
      <c r="J86" s="50" t="s">
        <v>69</v>
      </c>
      <c r="K86" s="47">
        <v>7</v>
      </c>
      <c r="L86" s="49" t="s">
        <v>70</v>
      </c>
      <c r="M86" s="49"/>
      <c r="N86" s="49" t="s">
        <v>23</v>
      </c>
      <c r="O86" s="47" t="s">
        <v>6</v>
      </c>
      <c r="P86" s="46" t="s">
        <v>561</v>
      </c>
      <c r="Q86" s="39" t="s">
        <v>741</v>
      </c>
      <c r="R86" s="46"/>
      <c r="T86" s="46" t="s">
        <v>611</v>
      </c>
    </row>
    <row r="87" spans="3:22" x14ac:dyDescent="0.25">
      <c r="C87" s="46" t="s">
        <v>191</v>
      </c>
      <c r="D87" s="47"/>
      <c r="E87" s="47">
        <v>102</v>
      </c>
      <c r="F87" s="47"/>
      <c r="G87" s="46" t="s">
        <v>192</v>
      </c>
      <c r="H87" s="46" t="s">
        <v>21</v>
      </c>
      <c r="I87" s="46">
        <v>59</v>
      </c>
      <c r="J87" s="48" t="s">
        <v>69</v>
      </c>
      <c r="K87" s="46">
        <v>7</v>
      </c>
      <c r="L87" s="39" t="s">
        <v>254</v>
      </c>
      <c r="M87" s="49"/>
      <c r="N87" s="39" t="s">
        <v>255</v>
      </c>
      <c r="O87" s="46" t="s">
        <v>6</v>
      </c>
      <c r="P87" s="46" t="s">
        <v>555</v>
      </c>
      <c r="R87" s="46"/>
      <c r="T87" s="46" t="s">
        <v>608</v>
      </c>
    </row>
    <row r="88" spans="3:22" ht="38.25" x14ac:dyDescent="0.25">
      <c r="C88" s="46" t="s">
        <v>215</v>
      </c>
      <c r="D88" s="47"/>
      <c r="E88" s="47">
        <v>121</v>
      </c>
      <c r="F88" s="47"/>
      <c r="G88" s="46" t="s">
        <v>192</v>
      </c>
      <c r="H88" s="46" t="s">
        <v>5</v>
      </c>
      <c r="I88" s="58">
        <v>59</v>
      </c>
      <c r="J88" s="58" t="s">
        <v>294</v>
      </c>
      <c r="K88" s="58">
        <v>14</v>
      </c>
      <c r="L88" s="51" t="s">
        <v>630</v>
      </c>
      <c r="M88" s="49"/>
      <c r="N88" s="51" t="s">
        <v>295</v>
      </c>
      <c r="O88" s="46" t="s">
        <v>6</v>
      </c>
      <c r="P88" s="39" t="s">
        <v>561</v>
      </c>
      <c r="Q88" s="39" t="s">
        <v>672</v>
      </c>
      <c r="R88" s="46"/>
      <c r="T88" s="39" t="s">
        <v>608</v>
      </c>
    </row>
    <row r="89" spans="3:22" ht="25.5" x14ac:dyDescent="0.25">
      <c r="C89" s="46" t="s">
        <v>215</v>
      </c>
      <c r="D89" s="47"/>
      <c r="E89" s="47">
        <v>122</v>
      </c>
      <c r="F89" s="47"/>
      <c r="G89" s="46" t="s">
        <v>192</v>
      </c>
      <c r="H89" s="46" t="s">
        <v>5</v>
      </c>
      <c r="I89" s="58">
        <v>60</v>
      </c>
      <c r="J89" s="58" t="s">
        <v>296</v>
      </c>
      <c r="K89" s="58">
        <v>33</v>
      </c>
      <c r="L89" s="51" t="s">
        <v>243</v>
      </c>
      <c r="M89" s="49"/>
      <c r="N89" s="51" t="s">
        <v>669</v>
      </c>
      <c r="O89" s="46" t="s">
        <v>6</v>
      </c>
      <c r="P89" s="39" t="s">
        <v>555</v>
      </c>
      <c r="R89" s="39"/>
      <c r="S89" s="39"/>
      <c r="T89" s="39" t="s">
        <v>608</v>
      </c>
    </row>
    <row r="90" spans="3:22" x14ac:dyDescent="0.25">
      <c r="C90" s="46" t="s">
        <v>215</v>
      </c>
      <c r="D90" s="47"/>
      <c r="E90" s="47">
        <v>113</v>
      </c>
      <c r="F90" s="47"/>
      <c r="G90" s="46" t="s">
        <v>192</v>
      </c>
      <c r="H90" s="46" t="s">
        <v>5</v>
      </c>
      <c r="I90" s="46">
        <v>49</v>
      </c>
      <c r="J90" s="46" t="s">
        <v>278</v>
      </c>
      <c r="K90" s="46">
        <v>14</v>
      </c>
      <c r="L90" s="51" t="s">
        <v>279</v>
      </c>
      <c r="M90" s="49"/>
      <c r="N90" s="51" t="s">
        <v>280</v>
      </c>
      <c r="O90" s="46" t="s">
        <v>6</v>
      </c>
      <c r="P90" s="46" t="s">
        <v>555</v>
      </c>
      <c r="T90" s="46" t="s">
        <v>608</v>
      </c>
    </row>
    <row r="91" spans="3:22" ht="25.5" x14ac:dyDescent="0.25">
      <c r="C91" s="46" t="s">
        <v>191</v>
      </c>
      <c r="D91" s="47"/>
      <c r="E91" s="47">
        <v>103</v>
      </c>
      <c r="F91" s="47"/>
      <c r="G91" s="46" t="s">
        <v>192</v>
      </c>
      <c r="H91" s="46" t="s">
        <v>21</v>
      </c>
      <c r="I91" s="46">
        <v>64</v>
      </c>
      <c r="J91" s="48" t="s">
        <v>256</v>
      </c>
      <c r="K91" s="46">
        <v>19</v>
      </c>
      <c r="L91" s="39" t="s">
        <v>257</v>
      </c>
      <c r="M91" s="49"/>
      <c r="N91" s="39" t="s">
        <v>258</v>
      </c>
      <c r="O91" s="46" t="s">
        <v>6</v>
      </c>
      <c r="P91" s="46" t="s">
        <v>561</v>
      </c>
      <c r="Q91" s="39" t="s">
        <v>642</v>
      </c>
      <c r="R91" s="46"/>
      <c r="T91" s="46" t="s">
        <v>608</v>
      </c>
    </row>
    <row r="92" spans="3:22" ht="25.5" x14ac:dyDescent="0.25">
      <c r="C92" s="46" t="s">
        <v>362</v>
      </c>
      <c r="E92" s="46">
        <v>167</v>
      </c>
      <c r="G92" s="46" t="s">
        <v>363</v>
      </c>
      <c r="H92" s="46" t="s">
        <v>5</v>
      </c>
      <c r="I92" s="46">
        <v>67</v>
      </c>
      <c r="J92" s="46" t="s">
        <v>371</v>
      </c>
      <c r="K92" s="46">
        <v>14</v>
      </c>
      <c r="L92" s="39" t="s">
        <v>5</v>
      </c>
      <c r="N92" s="39" t="s">
        <v>456</v>
      </c>
      <c r="P92" s="39" t="s">
        <v>561</v>
      </c>
      <c r="Q92" s="39" t="s">
        <v>642</v>
      </c>
      <c r="R92" s="46"/>
      <c r="T92" s="39" t="s">
        <v>608</v>
      </c>
    </row>
    <row r="93" spans="3:22" x14ac:dyDescent="0.25">
      <c r="C93" s="46" t="s">
        <v>215</v>
      </c>
      <c r="D93" s="47"/>
      <c r="E93" s="47">
        <v>115</v>
      </c>
      <c r="F93" s="47"/>
      <c r="G93" s="46" t="s">
        <v>192</v>
      </c>
      <c r="H93" s="46" t="s">
        <v>5</v>
      </c>
      <c r="I93" s="46">
        <v>53</v>
      </c>
      <c r="J93" s="46" t="s">
        <v>673</v>
      </c>
      <c r="K93" s="46">
        <v>6</v>
      </c>
      <c r="L93" s="51" t="s">
        <v>282</v>
      </c>
      <c r="M93" s="49"/>
      <c r="N93" s="51" t="s">
        <v>674</v>
      </c>
      <c r="O93" s="46" t="s">
        <v>6</v>
      </c>
      <c r="R93" s="46"/>
      <c r="T93" s="46" t="s">
        <v>613</v>
      </c>
      <c r="V93" s="46" t="s">
        <v>583</v>
      </c>
    </row>
    <row r="94" spans="3:22" ht="38.25" x14ac:dyDescent="0.25">
      <c r="C94" s="46" t="s">
        <v>191</v>
      </c>
      <c r="D94" s="47"/>
      <c r="E94" s="47">
        <v>100</v>
      </c>
      <c r="F94" s="47"/>
      <c r="G94" s="46" t="s">
        <v>192</v>
      </c>
      <c r="H94" s="46" t="s">
        <v>21</v>
      </c>
      <c r="I94" s="46">
        <v>54</v>
      </c>
      <c r="J94" s="48" t="s">
        <v>248</v>
      </c>
      <c r="K94" s="46">
        <v>1</v>
      </c>
      <c r="L94" s="39" t="s">
        <v>249</v>
      </c>
      <c r="M94" s="49"/>
      <c r="N94" s="39" t="s">
        <v>250</v>
      </c>
      <c r="O94" s="46" t="s">
        <v>219</v>
      </c>
      <c r="P94" s="46" t="s">
        <v>561</v>
      </c>
      <c r="Q94" s="39" t="s">
        <v>621</v>
      </c>
      <c r="R94" s="46"/>
      <c r="T94" s="46" t="s">
        <v>608</v>
      </c>
    </row>
    <row r="95" spans="3:22" ht="51" x14ac:dyDescent="0.25">
      <c r="C95" s="46" t="s">
        <v>566</v>
      </c>
      <c r="E95" s="46">
        <v>255</v>
      </c>
      <c r="G95" s="46" t="s">
        <v>567</v>
      </c>
      <c r="H95" s="46" t="s">
        <v>21</v>
      </c>
      <c r="I95" s="46">
        <v>54</v>
      </c>
      <c r="J95" s="46" t="s">
        <v>248</v>
      </c>
      <c r="K95" s="46">
        <v>1</v>
      </c>
      <c r="L95" s="57" t="s">
        <v>570</v>
      </c>
      <c r="N95" s="39" t="s">
        <v>575</v>
      </c>
      <c r="O95" s="46" t="s">
        <v>6</v>
      </c>
      <c r="P95" s="46" t="s">
        <v>561</v>
      </c>
      <c r="Q95" s="39" t="s">
        <v>620</v>
      </c>
      <c r="R95" s="46"/>
      <c r="T95" s="46" t="s">
        <v>608</v>
      </c>
    </row>
    <row r="96" spans="3:22" ht="51" x14ac:dyDescent="0.25">
      <c r="C96" s="46" t="s">
        <v>566</v>
      </c>
      <c r="E96" s="46">
        <v>256</v>
      </c>
      <c r="G96" s="46" t="s">
        <v>567</v>
      </c>
      <c r="H96" s="46" t="s">
        <v>21</v>
      </c>
      <c r="I96" s="46">
        <v>54</v>
      </c>
      <c r="J96" s="46" t="s">
        <v>248</v>
      </c>
      <c r="K96" s="46">
        <v>1</v>
      </c>
      <c r="L96" s="57" t="s">
        <v>571</v>
      </c>
      <c r="N96" s="39" t="s">
        <v>576</v>
      </c>
      <c r="O96" s="46" t="s">
        <v>6</v>
      </c>
      <c r="P96" s="46" t="s">
        <v>561</v>
      </c>
      <c r="Q96" s="39" t="s">
        <v>620</v>
      </c>
      <c r="R96" s="46"/>
      <c r="T96" s="46" t="s">
        <v>608</v>
      </c>
    </row>
    <row r="97" spans="1:22" ht="89.25" x14ac:dyDescent="0.25">
      <c r="C97" s="46" t="s">
        <v>566</v>
      </c>
      <c r="E97" s="46">
        <v>257</v>
      </c>
      <c r="G97" s="46" t="s">
        <v>567</v>
      </c>
      <c r="H97" s="46" t="s">
        <v>21</v>
      </c>
      <c r="I97" s="46">
        <v>69</v>
      </c>
      <c r="J97" s="46" t="s">
        <v>248</v>
      </c>
      <c r="K97" s="46">
        <v>4</v>
      </c>
      <c r="L97" s="57" t="s">
        <v>572</v>
      </c>
      <c r="N97" s="39" t="s">
        <v>577</v>
      </c>
      <c r="O97" s="46" t="s">
        <v>6</v>
      </c>
      <c r="P97" s="46" t="s">
        <v>556</v>
      </c>
      <c r="Q97" s="39" t="s">
        <v>631</v>
      </c>
      <c r="R97" s="46"/>
      <c r="T97" s="46" t="s">
        <v>609</v>
      </c>
    </row>
    <row r="98" spans="1:22" ht="63.75" x14ac:dyDescent="0.25">
      <c r="C98" s="46" t="s">
        <v>566</v>
      </c>
      <c r="E98" s="46">
        <v>254</v>
      </c>
      <c r="G98" s="46" t="s">
        <v>567</v>
      </c>
      <c r="H98" s="46" t="s">
        <v>21</v>
      </c>
      <c r="I98" s="46">
        <v>53</v>
      </c>
      <c r="J98" s="46" t="s">
        <v>248</v>
      </c>
      <c r="K98" s="46">
        <v>20</v>
      </c>
      <c r="L98" s="57" t="s">
        <v>569</v>
      </c>
      <c r="N98" s="39" t="s">
        <v>574</v>
      </c>
      <c r="O98" s="46" t="s">
        <v>6</v>
      </c>
      <c r="P98" s="46" t="s">
        <v>561</v>
      </c>
      <c r="Q98" s="39" t="s">
        <v>620</v>
      </c>
      <c r="R98" s="46"/>
      <c r="T98" s="46" t="s">
        <v>608</v>
      </c>
    </row>
    <row r="99" spans="1:22" x14ac:dyDescent="0.25">
      <c r="C99" s="46" t="s">
        <v>215</v>
      </c>
      <c r="D99" s="47"/>
      <c r="E99" s="47">
        <v>98</v>
      </c>
      <c r="F99" s="47"/>
      <c r="G99" s="46" t="s">
        <v>192</v>
      </c>
      <c r="H99" s="46" t="s">
        <v>5</v>
      </c>
      <c r="I99" s="46">
        <v>50</v>
      </c>
      <c r="J99" s="46" t="s">
        <v>242</v>
      </c>
      <c r="K99" s="46">
        <v>16</v>
      </c>
      <c r="L99" s="39" t="s">
        <v>243</v>
      </c>
      <c r="M99" s="49"/>
      <c r="N99" s="39" t="s">
        <v>244</v>
      </c>
      <c r="O99" s="46" t="s">
        <v>6</v>
      </c>
      <c r="P99" s="39" t="s">
        <v>555</v>
      </c>
      <c r="R99" s="39"/>
      <c r="S99" s="39"/>
      <c r="T99" s="39" t="s">
        <v>608</v>
      </c>
      <c r="V99" s="39"/>
    </row>
    <row r="100" spans="1:22" x14ac:dyDescent="0.25">
      <c r="C100" s="46" t="s">
        <v>215</v>
      </c>
      <c r="D100" s="47"/>
      <c r="E100" s="47">
        <v>114</v>
      </c>
      <c r="F100" s="47"/>
      <c r="G100" s="46" t="s">
        <v>192</v>
      </c>
      <c r="H100" s="46" t="s">
        <v>5</v>
      </c>
      <c r="I100" s="46">
        <v>50</v>
      </c>
      <c r="J100" s="46" t="s">
        <v>242</v>
      </c>
      <c r="K100" s="46">
        <v>16</v>
      </c>
      <c r="L100" s="51" t="s">
        <v>243</v>
      </c>
      <c r="M100" s="49"/>
      <c r="N100" s="51" t="s">
        <v>281</v>
      </c>
      <c r="O100" s="46" t="s">
        <v>6</v>
      </c>
      <c r="P100" s="39" t="s">
        <v>555</v>
      </c>
      <c r="R100" s="39"/>
      <c r="S100" s="39"/>
      <c r="T100" s="39" t="s">
        <v>608</v>
      </c>
      <c r="V100" s="39"/>
    </row>
    <row r="101" spans="1:22" ht="76.5" x14ac:dyDescent="0.25">
      <c r="C101" s="46" t="s">
        <v>362</v>
      </c>
      <c r="E101" s="46">
        <v>166</v>
      </c>
      <c r="G101" s="46" t="s">
        <v>363</v>
      </c>
      <c r="H101" s="46" t="s">
        <v>364</v>
      </c>
      <c r="I101" s="46">
        <v>50</v>
      </c>
      <c r="J101" s="46" t="s">
        <v>370</v>
      </c>
      <c r="K101" s="46">
        <v>26</v>
      </c>
      <c r="L101" s="39" t="s">
        <v>402</v>
      </c>
      <c r="N101" s="39" t="s">
        <v>455</v>
      </c>
      <c r="R101" s="46"/>
      <c r="T101" s="46" t="s">
        <v>613</v>
      </c>
      <c r="V101" s="46" t="s">
        <v>583</v>
      </c>
    </row>
    <row r="102" spans="1:22" ht="25.5" x14ac:dyDescent="0.25">
      <c r="C102" s="47" t="s">
        <v>16</v>
      </c>
      <c r="D102" s="47"/>
      <c r="E102" s="47">
        <v>25</v>
      </c>
      <c r="F102" s="47"/>
      <c r="G102" s="47" t="s">
        <v>17</v>
      </c>
      <c r="H102" s="47" t="s">
        <v>21</v>
      </c>
      <c r="I102" s="47">
        <v>51</v>
      </c>
      <c r="J102" s="50" t="s">
        <v>65</v>
      </c>
      <c r="K102" s="47">
        <v>1</v>
      </c>
      <c r="L102" s="49" t="s">
        <v>66</v>
      </c>
      <c r="M102" s="49"/>
      <c r="N102" s="49" t="s">
        <v>23</v>
      </c>
      <c r="O102" s="47" t="s">
        <v>6</v>
      </c>
      <c r="R102" s="46"/>
      <c r="T102" s="46" t="s">
        <v>613</v>
      </c>
      <c r="V102" s="46" t="s">
        <v>583</v>
      </c>
    </row>
    <row r="103" spans="1:22" s="39" customFormat="1" x14ac:dyDescent="0.25">
      <c r="A103" s="46"/>
      <c r="B103" s="46"/>
      <c r="C103" s="46" t="s">
        <v>215</v>
      </c>
      <c r="D103" s="47"/>
      <c r="E103" s="47">
        <v>99</v>
      </c>
      <c r="F103" s="47"/>
      <c r="G103" s="46" t="s">
        <v>192</v>
      </c>
      <c r="H103" s="46" t="s">
        <v>5</v>
      </c>
      <c r="I103" s="46">
        <v>52</v>
      </c>
      <c r="J103" s="46" t="s">
        <v>245</v>
      </c>
      <c r="K103" s="46">
        <v>13</v>
      </c>
      <c r="L103" s="39" t="s">
        <v>246</v>
      </c>
      <c r="M103" s="49"/>
      <c r="N103" s="39" t="s">
        <v>247</v>
      </c>
      <c r="O103" s="46" t="s">
        <v>6</v>
      </c>
      <c r="P103" s="46"/>
      <c r="R103" s="46"/>
      <c r="S103" s="46"/>
      <c r="T103" s="46" t="s">
        <v>613</v>
      </c>
      <c r="V103" s="46" t="s">
        <v>583</v>
      </c>
    </row>
    <row r="104" spans="1:22" ht="38.25" x14ac:dyDescent="0.25">
      <c r="C104" s="46" t="s">
        <v>215</v>
      </c>
      <c r="D104" s="47"/>
      <c r="E104" s="47">
        <v>101</v>
      </c>
      <c r="F104" s="47"/>
      <c r="G104" s="46" t="s">
        <v>192</v>
      </c>
      <c r="H104" s="46" t="s">
        <v>5</v>
      </c>
      <c r="I104" s="46">
        <v>54</v>
      </c>
      <c r="J104" s="46" t="s">
        <v>251</v>
      </c>
      <c r="K104" s="46">
        <v>16</v>
      </c>
      <c r="L104" s="39" t="s">
        <v>252</v>
      </c>
      <c r="M104" s="49"/>
      <c r="N104" s="39" t="s">
        <v>253</v>
      </c>
      <c r="O104" s="46" t="s">
        <v>6</v>
      </c>
      <c r="P104" s="39" t="s">
        <v>561</v>
      </c>
      <c r="Q104" s="39" t="s">
        <v>675</v>
      </c>
      <c r="R104" s="39"/>
      <c r="S104" s="39"/>
      <c r="T104" s="39" t="s">
        <v>608</v>
      </c>
      <c r="V104" s="39"/>
    </row>
    <row r="105" spans="1:22" x14ac:dyDescent="0.25">
      <c r="C105" s="46" t="s">
        <v>215</v>
      </c>
      <c r="D105" s="47"/>
      <c r="E105" s="47">
        <v>116</v>
      </c>
      <c r="F105" s="47"/>
      <c r="G105" s="46" t="s">
        <v>192</v>
      </c>
      <c r="H105" s="46" t="s">
        <v>5</v>
      </c>
      <c r="I105" s="46">
        <v>55</v>
      </c>
      <c r="J105" s="46" t="s">
        <v>283</v>
      </c>
      <c r="K105" s="46">
        <v>3</v>
      </c>
      <c r="L105" s="51" t="s">
        <v>284</v>
      </c>
      <c r="M105" s="49"/>
      <c r="N105" s="51" t="s">
        <v>285</v>
      </c>
      <c r="O105" s="46" t="s">
        <v>6</v>
      </c>
      <c r="P105" s="39" t="s">
        <v>555</v>
      </c>
      <c r="R105" s="39"/>
      <c r="S105" s="39"/>
      <c r="T105" s="39" t="s">
        <v>608</v>
      </c>
      <c r="V105" s="39"/>
    </row>
    <row r="106" spans="1:22" x14ac:dyDescent="0.25">
      <c r="C106" s="46" t="s">
        <v>215</v>
      </c>
      <c r="D106" s="47"/>
      <c r="E106" s="47">
        <v>119</v>
      </c>
      <c r="F106" s="47"/>
      <c r="G106" s="46" t="s">
        <v>192</v>
      </c>
      <c r="H106" s="46" t="s">
        <v>5</v>
      </c>
      <c r="I106" s="46">
        <v>58</v>
      </c>
      <c r="J106" s="46" t="s">
        <v>286</v>
      </c>
      <c r="K106" s="46">
        <v>4</v>
      </c>
      <c r="L106" s="51" t="s">
        <v>291</v>
      </c>
      <c r="M106" s="49"/>
      <c r="N106" s="51" t="s">
        <v>288</v>
      </c>
      <c r="O106" s="46" t="s">
        <v>6</v>
      </c>
      <c r="T106" s="46" t="s">
        <v>613</v>
      </c>
      <c r="V106" s="46" t="s">
        <v>634</v>
      </c>
    </row>
    <row r="107" spans="1:22" ht="38.25" x14ac:dyDescent="0.25">
      <c r="C107" s="47" t="s">
        <v>16</v>
      </c>
      <c r="D107" s="47"/>
      <c r="E107" s="47">
        <v>28</v>
      </c>
      <c r="F107" s="47"/>
      <c r="G107" s="47" t="s">
        <v>17</v>
      </c>
      <c r="H107" s="47" t="s">
        <v>21</v>
      </c>
      <c r="I107" s="47">
        <v>58</v>
      </c>
      <c r="J107" s="50" t="s">
        <v>67</v>
      </c>
      <c r="K107" s="47">
        <v>6</v>
      </c>
      <c r="L107" s="49" t="s">
        <v>71</v>
      </c>
      <c r="M107" s="49"/>
      <c r="N107" s="49" t="s">
        <v>23</v>
      </c>
      <c r="O107" s="47" t="s">
        <v>6</v>
      </c>
      <c r="T107" s="46" t="s">
        <v>613</v>
      </c>
      <c r="U107" s="39" t="s">
        <v>714</v>
      </c>
      <c r="V107" s="46" t="s">
        <v>634</v>
      </c>
    </row>
    <row r="108" spans="1:22" ht="25.5" x14ac:dyDescent="0.25">
      <c r="C108" s="46" t="s">
        <v>215</v>
      </c>
      <c r="D108" s="47"/>
      <c r="E108" s="47">
        <v>117</v>
      </c>
      <c r="F108" s="47"/>
      <c r="G108" s="46" t="s">
        <v>192</v>
      </c>
      <c r="H108" s="46" t="s">
        <v>5</v>
      </c>
      <c r="I108" s="46">
        <v>57</v>
      </c>
      <c r="J108" s="46" t="s">
        <v>286</v>
      </c>
      <c r="K108" s="46">
        <v>7</v>
      </c>
      <c r="L108" s="51" t="s">
        <v>287</v>
      </c>
      <c r="M108" s="49"/>
      <c r="N108" s="51" t="s">
        <v>288</v>
      </c>
      <c r="O108" s="46" t="s">
        <v>6</v>
      </c>
      <c r="P108" s="46" t="s">
        <v>555</v>
      </c>
      <c r="R108" s="46"/>
      <c r="T108" s="46" t="s">
        <v>608</v>
      </c>
    </row>
    <row r="109" spans="1:22" x14ac:dyDescent="0.25">
      <c r="C109" s="46" t="s">
        <v>215</v>
      </c>
      <c r="D109" s="47"/>
      <c r="E109" s="47">
        <v>118</v>
      </c>
      <c r="F109" s="47"/>
      <c r="G109" s="46" t="s">
        <v>192</v>
      </c>
      <c r="H109" s="46" t="s">
        <v>5</v>
      </c>
      <c r="I109" s="46">
        <v>57</v>
      </c>
      <c r="J109" s="46" t="s">
        <v>286</v>
      </c>
      <c r="K109" s="46">
        <v>12</v>
      </c>
      <c r="L109" s="51" t="s">
        <v>289</v>
      </c>
      <c r="M109" s="49"/>
      <c r="N109" s="51" t="s">
        <v>290</v>
      </c>
      <c r="O109" s="46" t="s">
        <v>6</v>
      </c>
      <c r="P109" s="46" t="s">
        <v>555</v>
      </c>
      <c r="R109" s="46"/>
      <c r="T109" s="46" t="s">
        <v>608</v>
      </c>
    </row>
    <row r="110" spans="1:22" ht="25.5" x14ac:dyDescent="0.25">
      <c r="C110" s="47" t="s">
        <v>16</v>
      </c>
      <c r="D110" s="47"/>
      <c r="E110" s="47">
        <v>26</v>
      </c>
      <c r="F110" s="47"/>
      <c r="G110" s="47" t="s">
        <v>17</v>
      </c>
      <c r="H110" s="47" t="s">
        <v>21</v>
      </c>
      <c r="I110" s="47">
        <v>57</v>
      </c>
      <c r="J110" s="50" t="s">
        <v>67</v>
      </c>
      <c r="K110" s="47">
        <v>15</v>
      </c>
      <c r="L110" s="49" t="s">
        <v>68</v>
      </c>
      <c r="M110" s="49"/>
      <c r="N110" s="49" t="s">
        <v>23</v>
      </c>
      <c r="O110" s="47" t="s">
        <v>6</v>
      </c>
      <c r="P110" s="46" t="s">
        <v>556</v>
      </c>
      <c r="Q110" s="39" t="s">
        <v>632</v>
      </c>
      <c r="R110" s="46"/>
      <c r="T110" s="46" t="s">
        <v>609</v>
      </c>
    </row>
    <row r="111" spans="1:22" ht="25.5" x14ac:dyDescent="0.25">
      <c r="C111" s="46" t="s">
        <v>362</v>
      </c>
      <c r="E111" s="46">
        <v>168</v>
      </c>
      <c r="G111" s="46" t="s">
        <v>363</v>
      </c>
      <c r="H111" s="46" t="s">
        <v>5</v>
      </c>
      <c r="I111" s="46">
        <v>71</v>
      </c>
      <c r="J111" s="46" t="s">
        <v>372</v>
      </c>
      <c r="K111" s="46">
        <v>5</v>
      </c>
      <c r="L111" s="39" t="s">
        <v>403</v>
      </c>
      <c r="N111" s="39" t="s">
        <v>457</v>
      </c>
      <c r="P111" s="46" t="s">
        <v>555</v>
      </c>
      <c r="R111" s="46"/>
      <c r="T111" s="46" t="s">
        <v>608</v>
      </c>
    </row>
    <row r="112" spans="1:22" x14ac:dyDescent="0.25">
      <c r="C112" s="46" t="s">
        <v>362</v>
      </c>
      <c r="E112" s="46">
        <v>169</v>
      </c>
      <c r="G112" s="46" t="s">
        <v>363</v>
      </c>
      <c r="H112" s="46" t="s">
        <v>5</v>
      </c>
      <c r="I112" s="46">
        <v>71</v>
      </c>
      <c r="J112" s="46" t="s">
        <v>372</v>
      </c>
      <c r="K112" s="46">
        <v>9</v>
      </c>
      <c r="L112" s="39" t="s">
        <v>404</v>
      </c>
      <c r="N112" s="39" t="s">
        <v>458</v>
      </c>
      <c r="P112" s="46" t="s">
        <v>555</v>
      </c>
      <c r="R112" s="46"/>
      <c r="T112" s="46" t="s">
        <v>608</v>
      </c>
    </row>
    <row r="113" spans="3:21" x14ac:dyDescent="0.25">
      <c r="C113" s="46" t="s">
        <v>362</v>
      </c>
      <c r="E113" s="46">
        <v>170</v>
      </c>
      <c r="G113" s="46" t="s">
        <v>363</v>
      </c>
      <c r="H113" s="46" t="s">
        <v>21</v>
      </c>
      <c r="I113" s="46">
        <v>72</v>
      </c>
      <c r="J113" s="46" t="s">
        <v>373</v>
      </c>
      <c r="K113" s="46">
        <v>21</v>
      </c>
      <c r="L113" s="39" t="s">
        <v>405</v>
      </c>
      <c r="N113" s="39" t="s">
        <v>459</v>
      </c>
      <c r="P113" s="46" t="s">
        <v>555</v>
      </c>
      <c r="R113" s="46"/>
      <c r="T113" s="46" t="s">
        <v>608</v>
      </c>
    </row>
    <row r="114" spans="3:21" ht="38.25" x14ac:dyDescent="0.25">
      <c r="C114" s="46" t="s">
        <v>362</v>
      </c>
      <c r="E114" s="46">
        <v>171</v>
      </c>
      <c r="G114" s="46" t="s">
        <v>363</v>
      </c>
      <c r="H114" s="46" t="s">
        <v>364</v>
      </c>
      <c r="I114" s="46">
        <v>72</v>
      </c>
      <c r="J114" s="46" t="s">
        <v>374</v>
      </c>
      <c r="K114" s="46">
        <v>23</v>
      </c>
      <c r="L114" s="39" t="s">
        <v>406</v>
      </c>
      <c r="N114" s="39" t="s">
        <v>460</v>
      </c>
      <c r="P114" s="46" t="s">
        <v>555</v>
      </c>
      <c r="R114" s="46"/>
      <c r="T114" s="46" t="s">
        <v>608</v>
      </c>
    </row>
    <row r="115" spans="3:21" ht="51" x14ac:dyDescent="0.25">
      <c r="C115" s="47" t="s">
        <v>16</v>
      </c>
      <c r="D115" s="47"/>
      <c r="E115" s="47">
        <v>30</v>
      </c>
      <c r="F115" s="47"/>
      <c r="G115" s="47" t="s">
        <v>17</v>
      </c>
      <c r="H115" s="47" t="s">
        <v>21</v>
      </c>
      <c r="I115" s="47">
        <v>73</v>
      </c>
      <c r="J115" s="50" t="s">
        <v>72</v>
      </c>
      <c r="K115" s="47">
        <v>1</v>
      </c>
      <c r="L115" s="49" t="s">
        <v>75</v>
      </c>
      <c r="M115" s="49"/>
      <c r="N115" s="49" t="s">
        <v>76</v>
      </c>
      <c r="O115" s="47" t="s">
        <v>6</v>
      </c>
      <c r="P115" s="46" t="s">
        <v>561</v>
      </c>
      <c r="Q115" s="39" t="s">
        <v>680</v>
      </c>
      <c r="R115" s="46"/>
      <c r="T115" s="46" t="s">
        <v>608</v>
      </c>
    </row>
    <row r="116" spans="3:21" ht="76.5" x14ac:dyDescent="0.25">
      <c r="C116" s="46" t="s">
        <v>362</v>
      </c>
      <c r="E116" s="46">
        <v>172</v>
      </c>
      <c r="G116" s="46" t="s">
        <v>363</v>
      </c>
      <c r="H116" s="46" t="s">
        <v>21</v>
      </c>
      <c r="I116" s="46">
        <v>73</v>
      </c>
      <c r="J116" s="46" t="s">
        <v>72</v>
      </c>
      <c r="K116" s="46">
        <v>7</v>
      </c>
      <c r="L116" s="39" t="s">
        <v>407</v>
      </c>
      <c r="N116" s="39" t="s">
        <v>461</v>
      </c>
      <c r="P116" s="46" t="s">
        <v>555</v>
      </c>
      <c r="R116" s="46"/>
      <c r="T116" s="46" t="s">
        <v>608</v>
      </c>
    </row>
    <row r="117" spans="3:21" ht="51" x14ac:dyDescent="0.25">
      <c r="C117" s="47" t="s">
        <v>16</v>
      </c>
      <c r="D117" s="47"/>
      <c r="E117" s="47">
        <v>29</v>
      </c>
      <c r="F117" s="47"/>
      <c r="G117" s="47" t="s">
        <v>17</v>
      </c>
      <c r="H117" s="47" t="s">
        <v>21</v>
      </c>
      <c r="I117" s="47">
        <v>73</v>
      </c>
      <c r="J117" s="50" t="s">
        <v>72</v>
      </c>
      <c r="K117" s="47">
        <v>10</v>
      </c>
      <c r="L117" s="49" t="s">
        <v>73</v>
      </c>
      <c r="M117" s="49"/>
      <c r="N117" s="49" t="s">
        <v>74</v>
      </c>
      <c r="O117" s="47" t="s">
        <v>6</v>
      </c>
      <c r="P117" s="46" t="s">
        <v>561</v>
      </c>
      <c r="Q117" s="39" t="s">
        <v>682</v>
      </c>
      <c r="R117" s="46"/>
      <c r="T117" s="46" t="s">
        <v>608</v>
      </c>
    </row>
    <row r="118" spans="3:21" ht="63.75" x14ac:dyDescent="0.25">
      <c r="C118" s="47" t="s">
        <v>16</v>
      </c>
      <c r="D118" s="47"/>
      <c r="E118" s="47">
        <v>31</v>
      </c>
      <c r="F118" s="47"/>
      <c r="G118" s="47" t="s">
        <v>17</v>
      </c>
      <c r="H118" s="47" t="s">
        <v>21</v>
      </c>
      <c r="I118" s="47">
        <v>73</v>
      </c>
      <c r="J118" s="50" t="s">
        <v>77</v>
      </c>
      <c r="K118" s="47">
        <v>18</v>
      </c>
      <c r="L118" s="49" t="s">
        <v>78</v>
      </c>
      <c r="M118" s="49"/>
      <c r="N118" s="49" t="s">
        <v>79</v>
      </c>
      <c r="O118" s="47" t="s">
        <v>6</v>
      </c>
      <c r="P118" s="46" t="s">
        <v>561</v>
      </c>
      <c r="Q118" s="39" t="s">
        <v>681</v>
      </c>
      <c r="R118" s="46"/>
      <c r="T118" s="46" t="s">
        <v>608</v>
      </c>
    </row>
    <row r="119" spans="3:21" ht="63.75" x14ac:dyDescent="0.25">
      <c r="C119" s="47" t="s">
        <v>16</v>
      </c>
      <c r="D119" s="47"/>
      <c r="E119" s="47">
        <v>33</v>
      </c>
      <c r="F119" s="47"/>
      <c r="G119" s="47" t="s">
        <v>17</v>
      </c>
      <c r="H119" s="47" t="s">
        <v>21</v>
      </c>
      <c r="I119" s="47">
        <v>73</v>
      </c>
      <c r="J119" s="50" t="s">
        <v>77</v>
      </c>
      <c r="K119" s="47">
        <v>18</v>
      </c>
      <c r="L119" s="49" t="s">
        <v>82</v>
      </c>
      <c r="M119" s="49"/>
      <c r="N119" s="49" t="s">
        <v>83</v>
      </c>
      <c r="O119" s="47" t="s">
        <v>6</v>
      </c>
      <c r="P119" s="46" t="s">
        <v>561</v>
      </c>
      <c r="Q119" s="39" t="s">
        <v>683</v>
      </c>
      <c r="R119" s="46"/>
      <c r="T119" s="46" t="s">
        <v>608</v>
      </c>
    </row>
    <row r="120" spans="3:21" x14ac:dyDescent="0.25">
      <c r="C120" s="46" t="s">
        <v>362</v>
      </c>
      <c r="E120" s="46">
        <v>173</v>
      </c>
      <c r="G120" s="46" t="s">
        <v>363</v>
      </c>
      <c r="H120" s="46" t="s">
        <v>5</v>
      </c>
      <c r="I120" s="46">
        <v>73</v>
      </c>
      <c r="J120" s="46" t="s">
        <v>77</v>
      </c>
      <c r="K120" s="46">
        <v>19</v>
      </c>
      <c r="L120" s="39" t="s">
        <v>408</v>
      </c>
      <c r="N120" s="39" t="s">
        <v>462</v>
      </c>
      <c r="P120" s="46" t="s">
        <v>555</v>
      </c>
      <c r="R120" s="46"/>
      <c r="T120" s="46" t="s">
        <v>608</v>
      </c>
    </row>
    <row r="121" spans="3:21" ht="51" x14ac:dyDescent="0.25">
      <c r="C121" s="47" t="s">
        <v>16</v>
      </c>
      <c r="D121" s="47"/>
      <c r="E121" s="47">
        <v>32</v>
      </c>
      <c r="F121" s="47"/>
      <c r="G121" s="47" t="s">
        <v>17</v>
      </c>
      <c r="H121" s="47" t="s">
        <v>21</v>
      </c>
      <c r="I121" s="47">
        <v>73</v>
      </c>
      <c r="J121" s="50" t="s">
        <v>77</v>
      </c>
      <c r="K121" s="47">
        <v>22</v>
      </c>
      <c r="L121" s="49" t="s">
        <v>80</v>
      </c>
      <c r="M121" s="49"/>
      <c r="N121" s="49" t="s">
        <v>81</v>
      </c>
      <c r="O121" s="47" t="s">
        <v>6</v>
      </c>
      <c r="P121" s="46" t="s">
        <v>561</v>
      </c>
      <c r="Q121" s="39" t="s">
        <v>699</v>
      </c>
      <c r="R121" s="46"/>
      <c r="T121" s="46" t="s">
        <v>608</v>
      </c>
    </row>
    <row r="122" spans="3:21" ht="38.25" x14ac:dyDescent="0.25">
      <c r="C122" s="46" t="s">
        <v>362</v>
      </c>
      <c r="E122" s="46">
        <v>174</v>
      </c>
      <c r="G122" s="46" t="s">
        <v>363</v>
      </c>
      <c r="H122" s="46" t="s">
        <v>364</v>
      </c>
      <c r="I122" s="46">
        <v>74</v>
      </c>
      <c r="J122" s="46" t="s">
        <v>375</v>
      </c>
      <c r="K122" s="46">
        <v>9</v>
      </c>
      <c r="L122" s="39" t="s">
        <v>409</v>
      </c>
      <c r="N122" s="39" t="s">
        <v>463</v>
      </c>
      <c r="P122" s="46" t="s">
        <v>555</v>
      </c>
      <c r="R122" s="46"/>
      <c r="T122" s="46" t="s">
        <v>608</v>
      </c>
    </row>
    <row r="123" spans="3:21" ht="38.25" x14ac:dyDescent="0.25">
      <c r="C123" s="46" t="s">
        <v>362</v>
      </c>
      <c r="E123" s="46">
        <v>176</v>
      </c>
      <c r="G123" s="46" t="s">
        <v>363</v>
      </c>
      <c r="H123" s="46" t="s">
        <v>21</v>
      </c>
      <c r="I123" s="46">
        <v>74</v>
      </c>
      <c r="J123" s="46" t="s">
        <v>375</v>
      </c>
      <c r="K123" s="46">
        <v>23</v>
      </c>
      <c r="L123" s="39" t="s">
        <v>411</v>
      </c>
      <c r="N123" s="39" t="s">
        <v>465</v>
      </c>
      <c r="P123" s="46" t="s">
        <v>561</v>
      </c>
      <c r="Q123" s="39" t="s">
        <v>684</v>
      </c>
      <c r="R123" s="46"/>
      <c r="T123" s="46" t="s">
        <v>608</v>
      </c>
    </row>
    <row r="124" spans="3:21" ht="25.5" x14ac:dyDescent="0.25">
      <c r="C124" s="46" t="s">
        <v>362</v>
      </c>
      <c r="E124" s="46">
        <v>179</v>
      </c>
      <c r="G124" s="46" t="s">
        <v>363</v>
      </c>
      <c r="H124" s="46" t="s">
        <v>21</v>
      </c>
      <c r="I124" s="46">
        <v>75</v>
      </c>
      <c r="J124" s="46" t="s">
        <v>87</v>
      </c>
      <c r="K124" s="46">
        <v>2</v>
      </c>
      <c r="L124" s="39" t="s">
        <v>414</v>
      </c>
      <c r="N124" s="39" t="s">
        <v>468</v>
      </c>
      <c r="P124" s="46" t="s">
        <v>555</v>
      </c>
      <c r="R124" s="46"/>
      <c r="T124" s="46" t="s">
        <v>608</v>
      </c>
    </row>
    <row r="125" spans="3:21" ht="127.5" x14ac:dyDescent="0.25">
      <c r="C125" s="46" t="s">
        <v>362</v>
      </c>
      <c r="E125" s="46">
        <v>180</v>
      </c>
      <c r="G125" s="46" t="s">
        <v>363</v>
      </c>
      <c r="H125" s="46" t="s">
        <v>21</v>
      </c>
      <c r="I125" s="46">
        <v>75</v>
      </c>
      <c r="J125" s="46" t="s">
        <v>87</v>
      </c>
      <c r="K125" s="46">
        <v>2</v>
      </c>
      <c r="L125" s="39" t="s">
        <v>415</v>
      </c>
      <c r="N125" s="39" t="s">
        <v>469</v>
      </c>
      <c r="P125" s="46" t="s">
        <v>555</v>
      </c>
      <c r="R125" s="46"/>
      <c r="T125" s="46" t="s">
        <v>608</v>
      </c>
    </row>
    <row r="126" spans="3:21" ht="203.25" customHeight="1" x14ac:dyDescent="0.25">
      <c r="C126" s="46" t="s">
        <v>362</v>
      </c>
      <c r="E126" s="46">
        <v>181</v>
      </c>
      <c r="G126" s="46" t="s">
        <v>363</v>
      </c>
      <c r="H126" s="46" t="s">
        <v>21</v>
      </c>
      <c r="I126" s="46">
        <v>75</v>
      </c>
      <c r="J126" s="46" t="s">
        <v>87</v>
      </c>
      <c r="K126" s="46">
        <v>10</v>
      </c>
      <c r="L126" s="39" t="s">
        <v>416</v>
      </c>
      <c r="N126" s="39" t="s">
        <v>470</v>
      </c>
      <c r="P126" s="46" t="s">
        <v>555</v>
      </c>
      <c r="R126" s="46"/>
      <c r="T126" s="46" t="s">
        <v>608</v>
      </c>
    </row>
    <row r="127" spans="3:21" ht="25.5" x14ac:dyDescent="0.25">
      <c r="C127" s="46" t="s">
        <v>362</v>
      </c>
      <c r="E127" s="46">
        <v>175</v>
      </c>
      <c r="G127" s="46" t="s">
        <v>363</v>
      </c>
      <c r="H127" s="46" t="s">
        <v>5</v>
      </c>
      <c r="I127" s="46">
        <v>74</v>
      </c>
      <c r="J127" s="46" t="s">
        <v>87</v>
      </c>
      <c r="K127" s="46">
        <v>17</v>
      </c>
      <c r="L127" s="39" t="s">
        <v>410</v>
      </c>
      <c r="N127" s="39" t="s">
        <v>464</v>
      </c>
      <c r="P127" s="46" t="s">
        <v>555</v>
      </c>
      <c r="R127" s="46"/>
      <c r="T127" s="46" t="s">
        <v>608</v>
      </c>
      <c r="U127" s="39" t="s">
        <v>687</v>
      </c>
    </row>
    <row r="128" spans="3:21" ht="102" x14ac:dyDescent="0.25">
      <c r="C128" s="47" t="s">
        <v>16</v>
      </c>
      <c r="D128" s="47"/>
      <c r="E128" s="47">
        <v>35</v>
      </c>
      <c r="F128" s="47"/>
      <c r="G128" s="47" t="s">
        <v>17</v>
      </c>
      <c r="H128" s="47" t="s">
        <v>21</v>
      </c>
      <c r="I128" s="47">
        <v>74</v>
      </c>
      <c r="J128" s="50" t="s">
        <v>87</v>
      </c>
      <c r="K128" s="47">
        <v>21</v>
      </c>
      <c r="L128" s="49" t="s">
        <v>88</v>
      </c>
      <c r="M128" s="49"/>
      <c r="N128" s="49" t="s">
        <v>89</v>
      </c>
      <c r="O128" s="47" t="s">
        <v>6</v>
      </c>
      <c r="P128" s="46" t="s">
        <v>561</v>
      </c>
      <c r="Q128" s="39" t="s">
        <v>685</v>
      </c>
      <c r="R128" s="46"/>
      <c r="T128" s="46" t="s">
        <v>608</v>
      </c>
    </row>
    <row r="129" spans="3:22" ht="204" x14ac:dyDescent="0.25">
      <c r="C129" s="47" t="s">
        <v>16</v>
      </c>
      <c r="D129" s="47"/>
      <c r="E129" s="47">
        <v>36</v>
      </c>
      <c r="F129" s="47"/>
      <c r="G129" s="47" t="s">
        <v>17</v>
      </c>
      <c r="H129" s="47" t="s">
        <v>21</v>
      </c>
      <c r="I129" s="47">
        <v>74</v>
      </c>
      <c r="J129" s="50" t="s">
        <v>87</v>
      </c>
      <c r="K129" s="47">
        <v>25</v>
      </c>
      <c r="L129" s="49" t="s">
        <v>90</v>
      </c>
      <c r="M129" s="49"/>
      <c r="N129" s="49" t="s">
        <v>91</v>
      </c>
      <c r="O129" s="47" t="s">
        <v>6</v>
      </c>
      <c r="P129" s="46" t="s">
        <v>561</v>
      </c>
      <c r="Q129" s="39" t="s">
        <v>686</v>
      </c>
      <c r="R129" s="46"/>
      <c r="T129" s="46" t="s">
        <v>608</v>
      </c>
    </row>
    <row r="130" spans="3:22" ht="25.5" x14ac:dyDescent="0.25">
      <c r="C130" s="46" t="s">
        <v>362</v>
      </c>
      <c r="E130" s="46">
        <v>177</v>
      </c>
      <c r="G130" s="46" t="s">
        <v>363</v>
      </c>
      <c r="H130" s="46" t="s">
        <v>5</v>
      </c>
      <c r="I130" s="46">
        <v>74</v>
      </c>
      <c r="J130" s="46" t="s">
        <v>87</v>
      </c>
      <c r="K130" s="46">
        <v>25</v>
      </c>
      <c r="L130" s="39" t="s">
        <v>412</v>
      </c>
      <c r="N130" s="39" t="s">
        <v>466</v>
      </c>
      <c r="P130" s="46" t="s">
        <v>555</v>
      </c>
      <c r="R130" s="46"/>
      <c r="T130" s="46" t="s">
        <v>608</v>
      </c>
    </row>
    <row r="131" spans="3:22" ht="62.45" customHeight="1" x14ac:dyDescent="0.25">
      <c r="C131" s="46" t="s">
        <v>362</v>
      </c>
      <c r="E131" s="46">
        <v>178</v>
      </c>
      <c r="G131" s="46" t="s">
        <v>363</v>
      </c>
      <c r="H131" s="46" t="s">
        <v>5</v>
      </c>
      <c r="I131" s="46">
        <v>74</v>
      </c>
      <c r="J131" s="46" t="s">
        <v>87</v>
      </c>
      <c r="K131" s="46">
        <v>26</v>
      </c>
      <c r="L131" s="39" t="s">
        <v>413</v>
      </c>
      <c r="N131" s="39" t="s">
        <v>467</v>
      </c>
      <c r="P131" s="46" t="s">
        <v>561</v>
      </c>
      <c r="Q131" s="39" t="s">
        <v>688</v>
      </c>
      <c r="R131" s="46"/>
      <c r="T131" s="46" t="s">
        <v>608</v>
      </c>
    </row>
    <row r="132" spans="3:22" ht="38.25" x14ac:dyDescent="0.25">
      <c r="C132" s="47" t="s">
        <v>16</v>
      </c>
      <c r="D132" s="47"/>
      <c r="E132" s="47">
        <v>37</v>
      </c>
      <c r="F132" s="47"/>
      <c r="G132" s="47" t="s">
        <v>17</v>
      </c>
      <c r="H132" s="47" t="s">
        <v>21</v>
      </c>
      <c r="I132" s="47">
        <v>75</v>
      </c>
      <c r="J132" s="50" t="s">
        <v>92</v>
      </c>
      <c r="K132" s="47">
        <v>23</v>
      </c>
      <c r="L132" s="49" t="s">
        <v>93</v>
      </c>
      <c r="M132" s="49"/>
      <c r="N132" s="49" t="s">
        <v>94</v>
      </c>
      <c r="O132" s="47" t="s">
        <v>6</v>
      </c>
      <c r="P132" s="46" t="s">
        <v>561</v>
      </c>
      <c r="Q132" s="39" t="s">
        <v>689</v>
      </c>
      <c r="R132" s="46"/>
      <c r="T132" s="46" t="s">
        <v>608</v>
      </c>
    </row>
    <row r="133" spans="3:22" ht="127.5" x14ac:dyDescent="0.25">
      <c r="C133" s="47" t="s">
        <v>16</v>
      </c>
      <c r="D133" s="47"/>
      <c r="E133" s="47">
        <v>38</v>
      </c>
      <c r="F133" s="47"/>
      <c r="G133" s="47" t="s">
        <v>17</v>
      </c>
      <c r="H133" s="47" t="s">
        <v>21</v>
      </c>
      <c r="I133" s="47">
        <v>76</v>
      </c>
      <c r="J133" s="50" t="s">
        <v>95</v>
      </c>
      <c r="K133" s="47">
        <v>7</v>
      </c>
      <c r="L133" s="49" t="s">
        <v>96</v>
      </c>
      <c r="M133" s="49"/>
      <c r="N133" s="49" t="s">
        <v>97</v>
      </c>
      <c r="O133" s="47" t="s">
        <v>6</v>
      </c>
      <c r="P133" s="46" t="s">
        <v>561</v>
      </c>
      <c r="Q133" s="39" t="s">
        <v>678</v>
      </c>
      <c r="R133" s="46"/>
      <c r="T133" s="46" t="s">
        <v>608</v>
      </c>
    </row>
    <row r="134" spans="3:22" ht="25.5" x14ac:dyDescent="0.25">
      <c r="C134" s="47" t="s">
        <v>16</v>
      </c>
      <c r="D134" s="47"/>
      <c r="E134" s="47">
        <v>39</v>
      </c>
      <c r="F134" s="47"/>
      <c r="G134" s="47" t="s">
        <v>17</v>
      </c>
      <c r="H134" s="47" t="s">
        <v>21</v>
      </c>
      <c r="I134" s="47">
        <v>76</v>
      </c>
      <c r="J134" s="50" t="s">
        <v>95</v>
      </c>
      <c r="K134" s="47">
        <v>7</v>
      </c>
      <c r="L134" s="49" t="s">
        <v>98</v>
      </c>
      <c r="M134" s="49"/>
      <c r="N134" s="49" t="s">
        <v>99</v>
      </c>
      <c r="O134" s="47" t="s">
        <v>6</v>
      </c>
      <c r="P134" s="46" t="s">
        <v>561</v>
      </c>
      <c r="Q134" s="39" t="s">
        <v>678</v>
      </c>
      <c r="R134" s="46"/>
      <c r="T134" s="46" t="s">
        <v>608</v>
      </c>
    </row>
    <row r="135" spans="3:22" ht="25.5" x14ac:dyDescent="0.25">
      <c r="C135" s="46" t="s">
        <v>362</v>
      </c>
      <c r="E135" s="46">
        <v>182</v>
      </c>
      <c r="G135" s="46" t="s">
        <v>363</v>
      </c>
      <c r="H135" s="46" t="s">
        <v>21</v>
      </c>
      <c r="I135" s="46">
        <v>76</v>
      </c>
      <c r="J135" s="46" t="s">
        <v>95</v>
      </c>
      <c r="K135" s="46">
        <v>7</v>
      </c>
      <c r="L135" s="39" t="s">
        <v>417</v>
      </c>
      <c r="N135" s="39" t="s">
        <v>471</v>
      </c>
      <c r="P135" s="46" t="s">
        <v>555</v>
      </c>
      <c r="R135" s="46"/>
      <c r="T135" s="46" t="s">
        <v>608</v>
      </c>
    </row>
    <row r="136" spans="3:22" ht="25.5" x14ac:dyDescent="0.25">
      <c r="C136" s="47" t="s">
        <v>16</v>
      </c>
      <c r="D136" s="47"/>
      <c r="E136" s="47">
        <v>40</v>
      </c>
      <c r="F136" s="47"/>
      <c r="G136" s="47" t="s">
        <v>17</v>
      </c>
      <c r="H136" s="47" t="s">
        <v>21</v>
      </c>
      <c r="I136" s="47">
        <v>76</v>
      </c>
      <c r="J136" s="50" t="s">
        <v>100</v>
      </c>
      <c r="K136" s="47">
        <v>19</v>
      </c>
      <c r="L136" s="49" t="s">
        <v>101</v>
      </c>
      <c r="M136" s="49"/>
      <c r="N136" s="49" t="s">
        <v>102</v>
      </c>
      <c r="O136" s="47" t="s">
        <v>6</v>
      </c>
      <c r="R136" s="46"/>
      <c r="T136" s="46" t="s">
        <v>613</v>
      </c>
      <c r="V136" s="46" t="s">
        <v>634</v>
      </c>
    </row>
    <row r="137" spans="3:22" ht="51" x14ac:dyDescent="0.25">
      <c r="C137" s="46" t="s">
        <v>362</v>
      </c>
      <c r="E137" s="46">
        <v>183</v>
      </c>
      <c r="G137" s="46" t="s">
        <v>363</v>
      </c>
      <c r="H137" s="46" t="s">
        <v>5</v>
      </c>
      <c r="I137" s="46">
        <v>77</v>
      </c>
      <c r="J137" s="46" t="s">
        <v>376</v>
      </c>
      <c r="K137" s="46">
        <v>1</v>
      </c>
      <c r="N137" s="39" t="s">
        <v>472</v>
      </c>
      <c r="T137" s="46" t="s">
        <v>613</v>
      </c>
      <c r="U137" s="39" t="s">
        <v>700</v>
      </c>
      <c r="V137" s="46" t="s">
        <v>655</v>
      </c>
    </row>
    <row r="138" spans="3:22" ht="156.6" customHeight="1" x14ac:dyDescent="0.25">
      <c r="C138" s="46" t="s">
        <v>362</v>
      </c>
      <c r="E138" s="46">
        <v>191</v>
      </c>
      <c r="G138" s="46" t="s">
        <v>363</v>
      </c>
      <c r="H138" s="46" t="s">
        <v>21</v>
      </c>
      <c r="I138" s="46">
        <v>82</v>
      </c>
      <c r="J138" s="46" t="s">
        <v>84</v>
      </c>
      <c r="K138" s="46">
        <v>1</v>
      </c>
      <c r="L138" s="39" t="s">
        <v>421</v>
      </c>
      <c r="N138" s="39" t="s">
        <v>479</v>
      </c>
      <c r="P138" s="69" t="s">
        <v>561</v>
      </c>
      <c r="Q138" s="70" t="s">
        <v>705</v>
      </c>
      <c r="R138" s="71"/>
      <c r="S138" s="69" t="s">
        <v>730</v>
      </c>
      <c r="T138" s="69" t="s">
        <v>608</v>
      </c>
      <c r="U138" s="72" t="s">
        <v>718</v>
      </c>
      <c r="V138" s="69"/>
    </row>
    <row r="139" spans="3:22" ht="38.25" x14ac:dyDescent="0.25">
      <c r="C139" s="46" t="s">
        <v>362</v>
      </c>
      <c r="E139" s="46">
        <v>196</v>
      </c>
      <c r="G139" s="46" t="s">
        <v>363</v>
      </c>
      <c r="H139" s="46" t="s">
        <v>364</v>
      </c>
      <c r="I139" s="46">
        <v>83</v>
      </c>
      <c r="J139" s="46" t="s">
        <v>84</v>
      </c>
      <c r="K139" s="46">
        <v>1</v>
      </c>
      <c r="L139" s="39" t="s">
        <v>420</v>
      </c>
      <c r="N139" s="39" t="s">
        <v>483</v>
      </c>
      <c r="P139" s="46" t="s">
        <v>561</v>
      </c>
      <c r="Q139" s="39" t="s">
        <v>653</v>
      </c>
      <c r="R139" s="46"/>
      <c r="T139" s="46" t="s">
        <v>608</v>
      </c>
    </row>
    <row r="140" spans="3:22" ht="63.75" x14ac:dyDescent="0.25">
      <c r="C140" s="46" t="s">
        <v>362</v>
      </c>
      <c r="E140" s="46">
        <v>192</v>
      </c>
      <c r="G140" s="46" t="s">
        <v>363</v>
      </c>
      <c r="H140" s="46" t="s">
        <v>364</v>
      </c>
      <c r="I140" s="46">
        <v>82</v>
      </c>
      <c r="J140" s="46" t="s">
        <v>84</v>
      </c>
      <c r="K140" s="46">
        <v>2</v>
      </c>
      <c r="L140" s="39" t="s">
        <v>420</v>
      </c>
      <c r="N140" s="39" t="s">
        <v>590</v>
      </c>
      <c r="P140" s="46" t="s">
        <v>561</v>
      </c>
      <c r="Q140" s="39" t="s">
        <v>622</v>
      </c>
      <c r="R140" s="46"/>
      <c r="T140" s="46" t="s">
        <v>608</v>
      </c>
    </row>
    <row r="141" spans="3:22" ht="38.25" x14ac:dyDescent="0.25">
      <c r="C141" s="46" t="s">
        <v>362</v>
      </c>
      <c r="E141" s="46">
        <v>197</v>
      </c>
      <c r="G141" s="46" t="s">
        <v>363</v>
      </c>
      <c r="H141" s="46" t="s">
        <v>364</v>
      </c>
      <c r="I141" s="46">
        <v>83</v>
      </c>
      <c r="J141" s="46" t="s">
        <v>84</v>
      </c>
      <c r="K141" s="46">
        <v>2</v>
      </c>
      <c r="L141" s="39" t="s">
        <v>420</v>
      </c>
      <c r="N141" s="39" t="s">
        <v>484</v>
      </c>
      <c r="P141" s="46" t="s">
        <v>561</v>
      </c>
      <c r="Q141" s="39" t="s">
        <v>653</v>
      </c>
      <c r="R141" s="46"/>
      <c r="T141" s="46" t="s">
        <v>608</v>
      </c>
    </row>
    <row r="142" spans="3:22" ht="25.5" x14ac:dyDescent="0.25">
      <c r="C142" s="47" t="s">
        <v>16</v>
      </c>
      <c r="D142" s="47"/>
      <c r="E142" s="47">
        <v>45</v>
      </c>
      <c r="F142" s="47"/>
      <c r="G142" s="47" t="s">
        <v>17</v>
      </c>
      <c r="H142" s="47" t="s">
        <v>21</v>
      </c>
      <c r="I142" s="47">
        <v>85</v>
      </c>
      <c r="J142" s="47" t="s">
        <v>84</v>
      </c>
      <c r="K142" s="47">
        <v>2</v>
      </c>
      <c r="L142" s="49" t="s">
        <v>111</v>
      </c>
      <c r="M142" s="49"/>
      <c r="N142" s="49" t="s">
        <v>23</v>
      </c>
      <c r="O142" s="47" t="s">
        <v>6</v>
      </c>
      <c r="P142" s="46" t="s">
        <v>561</v>
      </c>
      <c r="Q142" s="39" t="s">
        <v>694</v>
      </c>
      <c r="R142" s="46"/>
      <c r="T142" s="46" t="s">
        <v>608</v>
      </c>
    </row>
    <row r="143" spans="3:22" ht="38.25" x14ac:dyDescent="0.25">
      <c r="C143" s="46" t="s">
        <v>362</v>
      </c>
      <c r="E143" s="46">
        <v>193</v>
      </c>
      <c r="G143" s="46" t="s">
        <v>363</v>
      </c>
      <c r="H143" s="46" t="s">
        <v>364</v>
      </c>
      <c r="I143" s="46">
        <v>82</v>
      </c>
      <c r="J143" s="46" t="s">
        <v>84</v>
      </c>
      <c r="K143" s="46">
        <v>3</v>
      </c>
      <c r="L143" s="39" t="s">
        <v>420</v>
      </c>
      <c r="N143" s="39" t="s">
        <v>480</v>
      </c>
      <c r="P143" s="46" t="s">
        <v>561</v>
      </c>
      <c r="Q143" s="39" t="s">
        <v>653</v>
      </c>
      <c r="R143" s="46"/>
      <c r="T143" s="46" t="s">
        <v>608</v>
      </c>
    </row>
    <row r="144" spans="3:22" ht="38.25" x14ac:dyDescent="0.25">
      <c r="C144" s="46" t="s">
        <v>362</v>
      </c>
      <c r="E144" s="46">
        <v>198</v>
      </c>
      <c r="G144" s="46" t="s">
        <v>363</v>
      </c>
      <c r="H144" s="46" t="s">
        <v>364</v>
      </c>
      <c r="I144" s="46">
        <v>83</v>
      </c>
      <c r="J144" s="46" t="s">
        <v>84</v>
      </c>
      <c r="K144" s="46">
        <v>3</v>
      </c>
      <c r="L144" s="39" t="s">
        <v>420</v>
      </c>
      <c r="N144" s="39" t="s">
        <v>485</v>
      </c>
      <c r="P144" s="46" t="s">
        <v>561</v>
      </c>
      <c r="Q144" s="39" t="s">
        <v>653</v>
      </c>
      <c r="R144" s="46"/>
      <c r="T144" s="46" t="s">
        <v>608</v>
      </c>
    </row>
    <row r="145" spans="3:22" ht="25.5" x14ac:dyDescent="0.25">
      <c r="C145" s="46" t="s">
        <v>362</v>
      </c>
      <c r="E145" s="46">
        <v>203</v>
      </c>
      <c r="G145" s="46" t="s">
        <v>363</v>
      </c>
      <c r="H145" s="46" t="s">
        <v>21</v>
      </c>
      <c r="I145" s="46">
        <v>85</v>
      </c>
      <c r="J145" s="46" t="s">
        <v>84</v>
      </c>
      <c r="K145" s="46">
        <v>3</v>
      </c>
      <c r="L145" s="39" t="s">
        <v>423</v>
      </c>
      <c r="N145" s="39" t="s">
        <v>489</v>
      </c>
      <c r="P145" s="46" t="s">
        <v>561</v>
      </c>
      <c r="Q145" s="39" t="s">
        <v>694</v>
      </c>
      <c r="R145" s="46"/>
      <c r="T145" s="46" t="s">
        <v>608</v>
      </c>
    </row>
    <row r="146" spans="3:22" ht="25.5" x14ac:dyDescent="0.25">
      <c r="C146" s="46" t="s">
        <v>362</v>
      </c>
      <c r="E146" s="46">
        <v>204</v>
      </c>
      <c r="G146" s="46" t="s">
        <v>363</v>
      </c>
      <c r="H146" s="46" t="s">
        <v>21</v>
      </c>
      <c r="I146" s="46">
        <v>85</v>
      </c>
      <c r="J146" s="46" t="s">
        <v>84</v>
      </c>
      <c r="K146" s="46">
        <v>3</v>
      </c>
      <c r="L146" s="39" t="s">
        <v>424</v>
      </c>
      <c r="N146" s="39" t="s">
        <v>490</v>
      </c>
      <c r="R146" s="46"/>
      <c r="T146" s="46" t="s">
        <v>613</v>
      </c>
      <c r="V146" s="46" t="s">
        <v>579</v>
      </c>
    </row>
    <row r="147" spans="3:22" ht="51" x14ac:dyDescent="0.25">
      <c r="C147" s="46" t="s">
        <v>362</v>
      </c>
      <c r="E147" s="46">
        <v>199</v>
      </c>
      <c r="G147" s="46" t="s">
        <v>363</v>
      </c>
      <c r="H147" s="46" t="s">
        <v>364</v>
      </c>
      <c r="I147" s="46">
        <v>83</v>
      </c>
      <c r="J147" s="46" t="s">
        <v>84</v>
      </c>
      <c r="K147" s="46">
        <v>4</v>
      </c>
      <c r="L147" s="39" t="s">
        <v>420</v>
      </c>
      <c r="N147" s="39" t="s">
        <v>486</v>
      </c>
      <c r="P147" s="46" t="s">
        <v>561</v>
      </c>
      <c r="Q147" s="39" t="s">
        <v>622</v>
      </c>
      <c r="R147" s="46"/>
      <c r="T147" s="46" t="s">
        <v>608</v>
      </c>
    </row>
    <row r="148" spans="3:22" ht="38.25" x14ac:dyDescent="0.25">
      <c r="C148" s="46" t="s">
        <v>362</v>
      </c>
      <c r="E148" s="46">
        <v>200</v>
      </c>
      <c r="G148" s="46" t="s">
        <v>363</v>
      </c>
      <c r="H148" s="46" t="s">
        <v>364</v>
      </c>
      <c r="I148" s="46">
        <v>83</v>
      </c>
      <c r="J148" s="46" t="s">
        <v>84</v>
      </c>
      <c r="K148" s="46">
        <v>5</v>
      </c>
      <c r="L148" s="39" t="s">
        <v>420</v>
      </c>
      <c r="N148" s="39" t="s">
        <v>487</v>
      </c>
      <c r="P148" s="46" t="s">
        <v>561</v>
      </c>
      <c r="Q148" s="39" t="s">
        <v>622</v>
      </c>
      <c r="R148" s="46"/>
      <c r="T148" s="46" t="s">
        <v>608</v>
      </c>
    </row>
    <row r="149" spans="3:22" ht="38.25" x14ac:dyDescent="0.25">
      <c r="C149" s="46" t="s">
        <v>362</v>
      </c>
      <c r="E149" s="46">
        <v>201</v>
      </c>
      <c r="G149" s="46" t="s">
        <v>363</v>
      </c>
      <c r="H149" s="46" t="s">
        <v>364</v>
      </c>
      <c r="I149" s="46">
        <v>83</v>
      </c>
      <c r="J149" s="46" t="s">
        <v>84</v>
      </c>
      <c r="K149" s="46">
        <v>5</v>
      </c>
      <c r="L149" s="39" t="s">
        <v>420</v>
      </c>
      <c r="N149" s="39" t="s">
        <v>487</v>
      </c>
      <c r="P149" s="46" t="s">
        <v>561</v>
      </c>
      <c r="Q149" s="39" t="s">
        <v>622</v>
      </c>
      <c r="R149" s="46"/>
      <c r="T149" s="46" t="s">
        <v>608</v>
      </c>
    </row>
    <row r="150" spans="3:22" ht="25.5" x14ac:dyDescent="0.25">
      <c r="C150" s="46" t="s">
        <v>362</v>
      </c>
      <c r="E150" s="46">
        <v>205</v>
      </c>
      <c r="G150" s="46" t="s">
        <v>363</v>
      </c>
      <c r="H150" s="46" t="s">
        <v>21</v>
      </c>
      <c r="I150" s="46">
        <v>86</v>
      </c>
      <c r="J150" s="46" t="s">
        <v>84</v>
      </c>
      <c r="K150" s="46">
        <v>5</v>
      </c>
      <c r="L150" s="39" t="s">
        <v>425</v>
      </c>
      <c r="N150" s="39" t="s">
        <v>491</v>
      </c>
      <c r="P150" s="46" t="s">
        <v>561</v>
      </c>
      <c r="Q150" s="39" t="s">
        <v>622</v>
      </c>
      <c r="R150" s="46"/>
      <c r="T150" s="46" t="s">
        <v>608</v>
      </c>
    </row>
    <row r="151" spans="3:22" ht="25.5" x14ac:dyDescent="0.25">
      <c r="C151" s="46" t="s">
        <v>362</v>
      </c>
      <c r="E151" s="46">
        <v>206</v>
      </c>
      <c r="G151" s="46" t="s">
        <v>363</v>
      </c>
      <c r="H151" s="46" t="s">
        <v>364</v>
      </c>
      <c r="I151" s="46">
        <v>87</v>
      </c>
      <c r="J151" s="46" t="s">
        <v>84</v>
      </c>
      <c r="K151" s="46">
        <v>6</v>
      </c>
      <c r="L151" s="39" t="s">
        <v>426</v>
      </c>
      <c r="N151" s="39" t="s">
        <v>492</v>
      </c>
      <c r="P151" s="46" t="s">
        <v>561</v>
      </c>
      <c r="Q151" s="39" t="s">
        <v>679</v>
      </c>
      <c r="R151" s="46"/>
      <c r="T151" s="46" t="s">
        <v>608</v>
      </c>
    </row>
    <row r="152" spans="3:22" ht="25.5" x14ac:dyDescent="0.25">
      <c r="C152" s="46" t="s">
        <v>362</v>
      </c>
      <c r="E152" s="46">
        <v>184</v>
      </c>
      <c r="G152" s="46" t="s">
        <v>363</v>
      </c>
      <c r="H152" s="46" t="s">
        <v>21</v>
      </c>
      <c r="I152" s="46">
        <v>77</v>
      </c>
      <c r="J152" s="46" t="s">
        <v>84</v>
      </c>
      <c r="K152" s="46">
        <v>7</v>
      </c>
      <c r="L152" s="39" t="s">
        <v>418</v>
      </c>
      <c r="N152" s="39" t="s">
        <v>473</v>
      </c>
      <c r="P152" s="46" t="s">
        <v>561</v>
      </c>
      <c r="Q152" s="39" t="s">
        <v>679</v>
      </c>
      <c r="R152" s="46"/>
      <c r="T152" s="46" t="s">
        <v>608</v>
      </c>
    </row>
    <row r="153" spans="3:22" ht="38.25" x14ac:dyDescent="0.25">
      <c r="C153" s="47" t="s">
        <v>16</v>
      </c>
      <c r="D153" s="47"/>
      <c r="E153" s="47">
        <v>34</v>
      </c>
      <c r="F153" s="47"/>
      <c r="G153" s="47" t="s">
        <v>17</v>
      </c>
      <c r="H153" s="47" t="s">
        <v>21</v>
      </c>
      <c r="I153" s="47">
        <v>81</v>
      </c>
      <c r="J153" s="50" t="s">
        <v>84</v>
      </c>
      <c r="K153" s="47">
        <v>7</v>
      </c>
      <c r="L153" s="49" t="s">
        <v>85</v>
      </c>
      <c r="M153" s="49"/>
      <c r="N153" s="49" t="s">
        <v>86</v>
      </c>
      <c r="O153" s="47" t="s">
        <v>6</v>
      </c>
      <c r="P153" s="46" t="s">
        <v>561</v>
      </c>
      <c r="Q153" s="39" t="s">
        <v>694</v>
      </c>
      <c r="R153" s="46"/>
      <c r="T153" s="46" t="s">
        <v>608</v>
      </c>
    </row>
    <row r="154" spans="3:22" ht="30" x14ac:dyDescent="0.25">
      <c r="C154" s="47" t="s">
        <v>16</v>
      </c>
      <c r="D154" s="47"/>
      <c r="E154" s="47">
        <v>43</v>
      </c>
      <c r="F154" s="47"/>
      <c r="G154" s="47" t="s">
        <v>17</v>
      </c>
      <c r="H154" s="47" t="s">
        <v>21</v>
      </c>
      <c r="I154" s="47">
        <v>81</v>
      </c>
      <c r="J154" s="47" t="s">
        <v>84</v>
      </c>
      <c r="K154" s="47">
        <v>7</v>
      </c>
      <c r="L154" s="49" t="s">
        <v>107</v>
      </c>
      <c r="M154" s="49"/>
      <c r="N154" s="49" t="s">
        <v>108</v>
      </c>
      <c r="O154" s="47" t="s">
        <v>6</v>
      </c>
      <c r="P154" s="46" t="s">
        <v>561</v>
      </c>
      <c r="Q154" s="66" t="s">
        <v>705</v>
      </c>
      <c r="R154" s="46"/>
      <c r="T154" s="46" t="s">
        <v>608</v>
      </c>
    </row>
    <row r="155" spans="3:22" ht="25.5" x14ac:dyDescent="0.25">
      <c r="C155" s="46" t="s">
        <v>362</v>
      </c>
      <c r="E155" s="46">
        <v>186</v>
      </c>
      <c r="G155" s="46" t="s">
        <v>363</v>
      </c>
      <c r="H155" s="46" t="s">
        <v>21</v>
      </c>
      <c r="I155" s="46">
        <v>81</v>
      </c>
      <c r="J155" s="46" t="s">
        <v>84</v>
      </c>
      <c r="K155" s="46">
        <v>8</v>
      </c>
      <c r="L155" s="39" t="s">
        <v>419</v>
      </c>
      <c r="N155" s="39" t="s">
        <v>474</v>
      </c>
      <c r="P155" s="46" t="s">
        <v>561</v>
      </c>
      <c r="Q155" s="39" t="s">
        <v>679</v>
      </c>
      <c r="R155" s="46"/>
      <c r="T155" s="46" t="s">
        <v>608</v>
      </c>
      <c r="U155" s="39" t="s">
        <v>692</v>
      </c>
    </row>
    <row r="156" spans="3:22" ht="38.25" x14ac:dyDescent="0.25">
      <c r="C156" s="46" t="s">
        <v>362</v>
      </c>
      <c r="E156" s="46">
        <v>194</v>
      </c>
      <c r="G156" s="46" t="s">
        <v>363</v>
      </c>
      <c r="H156" s="46" t="s">
        <v>364</v>
      </c>
      <c r="I156" s="46">
        <v>82</v>
      </c>
      <c r="J156" s="46" t="s">
        <v>84</v>
      </c>
      <c r="K156" s="46">
        <v>8</v>
      </c>
      <c r="L156" s="39" t="s">
        <v>420</v>
      </c>
      <c r="N156" s="39" t="s">
        <v>481</v>
      </c>
      <c r="P156" s="46" t="s">
        <v>561</v>
      </c>
      <c r="Q156" s="66" t="s">
        <v>705</v>
      </c>
      <c r="R156" s="46"/>
      <c r="T156" s="46" t="s">
        <v>608</v>
      </c>
    </row>
    <row r="157" spans="3:22" ht="25.5" x14ac:dyDescent="0.25">
      <c r="C157" s="47" t="s">
        <v>16</v>
      </c>
      <c r="D157" s="47"/>
      <c r="E157" s="47">
        <v>44</v>
      </c>
      <c r="F157" s="47"/>
      <c r="G157" s="47" t="s">
        <v>17</v>
      </c>
      <c r="H157" s="47" t="s">
        <v>21</v>
      </c>
      <c r="I157" s="47">
        <v>84</v>
      </c>
      <c r="J157" s="47" t="s">
        <v>84</v>
      </c>
      <c r="K157" s="47">
        <v>9</v>
      </c>
      <c r="L157" s="49" t="s">
        <v>109</v>
      </c>
      <c r="M157" s="49"/>
      <c r="N157" s="49" t="s">
        <v>110</v>
      </c>
      <c r="O157" s="47" t="s">
        <v>6</v>
      </c>
      <c r="P157" s="46" t="s">
        <v>561</v>
      </c>
      <c r="Q157" s="39" t="s">
        <v>653</v>
      </c>
      <c r="R157" s="46"/>
      <c r="T157" s="46" t="s">
        <v>608</v>
      </c>
    </row>
    <row r="158" spans="3:22" x14ac:dyDescent="0.25">
      <c r="C158" s="46" t="s">
        <v>215</v>
      </c>
      <c r="D158" s="47"/>
      <c r="E158" s="47">
        <v>104</v>
      </c>
      <c r="F158" s="47"/>
      <c r="G158" s="46" t="s">
        <v>192</v>
      </c>
      <c r="H158" s="46" t="s">
        <v>5</v>
      </c>
      <c r="I158" s="46">
        <v>77</v>
      </c>
      <c r="J158" s="46" t="s">
        <v>259</v>
      </c>
      <c r="K158" s="46">
        <v>10</v>
      </c>
      <c r="L158" s="39" t="s">
        <v>691</v>
      </c>
      <c r="M158" s="49"/>
      <c r="N158" s="39" t="s">
        <v>260</v>
      </c>
      <c r="O158" s="46" t="s">
        <v>6</v>
      </c>
      <c r="P158" s="46" t="s">
        <v>555</v>
      </c>
      <c r="R158" s="46"/>
      <c r="T158" s="46" t="s">
        <v>608</v>
      </c>
    </row>
    <row r="159" spans="3:22" ht="25.5" x14ac:dyDescent="0.25">
      <c r="C159" s="46" t="s">
        <v>215</v>
      </c>
      <c r="D159" s="47"/>
      <c r="E159" s="47">
        <v>105</v>
      </c>
      <c r="F159" s="47"/>
      <c r="G159" s="46" t="s">
        <v>192</v>
      </c>
      <c r="H159" s="46" t="s">
        <v>5</v>
      </c>
      <c r="I159" s="46">
        <v>77</v>
      </c>
      <c r="J159" s="46" t="s">
        <v>259</v>
      </c>
      <c r="K159" s="46">
        <v>10</v>
      </c>
      <c r="L159" s="39" t="s">
        <v>261</v>
      </c>
      <c r="M159" s="49"/>
      <c r="N159" s="39" t="s">
        <v>247</v>
      </c>
      <c r="O159" s="46" t="s">
        <v>6</v>
      </c>
      <c r="P159" s="63" t="s">
        <v>561</v>
      </c>
      <c r="Q159" s="64" t="s">
        <v>701</v>
      </c>
      <c r="R159" s="65"/>
      <c r="S159" s="63"/>
      <c r="T159" s="63" t="s">
        <v>608</v>
      </c>
      <c r="U159" s="64"/>
      <c r="V159" s="63"/>
    </row>
    <row r="160" spans="3:22" ht="38.25" x14ac:dyDescent="0.25">
      <c r="C160" s="46" t="s">
        <v>362</v>
      </c>
      <c r="E160" s="46">
        <v>187</v>
      </c>
      <c r="G160" s="46" t="s">
        <v>363</v>
      </c>
      <c r="H160" s="46" t="s">
        <v>364</v>
      </c>
      <c r="I160" s="46">
        <v>81</v>
      </c>
      <c r="J160" s="46" t="s">
        <v>84</v>
      </c>
      <c r="K160" s="46">
        <v>11</v>
      </c>
      <c r="L160" s="39" t="s">
        <v>420</v>
      </c>
      <c r="N160" s="39" t="s">
        <v>475</v>
      </c>
      <c r="P160" s="46" t="s">
        <v>561</v>
      </c>
      <c r="Q160" s="39" t="s">
        <v>653</v>
      </c>
      <c r="R160" s="46"/>
      <c r="T160" s="46" t="s">
        <v>608</v>
      </c>
    </row>
    <row r="161" spans="3:20" ht="38.25" x14ac:dyDescent="0.25">
      <c r="C161" s="46" t="s">
        <v>362</v>
      </c>
      <c r="E161" s="46">
        <v>188</v>
      </c>
      <c r="G161" s="46" t="s">
        <v>363</v>
      </c>
      <c r="H161" s="46" t="s">
        <v>364</v>
      </c>
      <c r="I161" s="46">
        <v>81</v>
      </c>
      <c r="J161" s="46" t="s">
        <v>84</v>
      </c>
      <c r="K161" s="46">
        <v>12</v>
      </c>
      <c r="L161" s="39" t="s">
        <v>420</v>
      </c>
      <c r="N161" s="39" t="s">
        <v>476</v>
      </c>
      <c r="P161" s="46" t="s">
        <v>561</v>
      </c>
      <c r="Q161" s="39" t="s">
        <v>653</v>
      </c>
      <c r="R161" s="46"/>
      <c r="T161" s="46" t="s">
        <v>608</v>
      </c>
    </row>
    <row r="162" spans="3:20" ht="25.5" x14ac:dyDescent="0.25">
      <c r="C162" s="46" t="s">
        <v>215</v>
      </c>
      <c r="D162" s="47"/>
      <c r="E162" s="47">
        <v>106</v>
      </c>
      <c r="F162" s="47"/>
      <c r="G162" s="46" t="s">
        <v>192</v>
      </c>
      <c r="H162" s="46" t="s">
        <v>5</v>
      </c>
      <c r="I162" s="46">
        <v>82</v>
      </c>
      <c r="J162" s="46" t="s">
        <v>259</v>
      </c>
      <c r="K162" s="46">
        <v>12</v>
      </c>
      <c r="L162" s="39" t="s">
        <v>262</v>
      </c>
      <c r="M162" s="49"/>
      <c r="N162" s="39" t="s">
        <v>253</v>
      </c>
      <c r="O162" s="46" t="s">
        <v>6</v>
      </c>
      <c r="P162" s="46" t="s">
        <v>561</v>
      </c>
      <c r="Q162" s="39" t="s">
        <v>622</v>
      </c>
      <c r="R162" s="46"/>
      <c r="T162" s="46" t="s">
        <v>608</v>
      </c>
    </row>
    <row r="163" spans="3:20" ht="38.25" x14ac:dyDescent="0.25">
      <c r="C163" s="46" t="s">
        <v>362</v>
      </c>
      <c r="E163" s="46">
        <v>195</v>
      </c>
      <c r="G163" s="46" t="s">
        <v>363</v>
      </c>
      <c r="H163" s="46" t="s">
        <v>21</v>
      </c>
      <c r="I163" s="46">
        <v>82</v>
      </c>
      <c r="J163" s="46" t="s">
        <v>84</v>
      </c>
      <c r="K163" s="46">
        <v>13</v>
      </c>
      <c r="L163" s="39" t="s">
        <v>422</v>
      </c>
      <c r="N163" s="39" t="s">
        <v>482</v>
      </c>
      <c r="P163" s="46" t="s">
        <v>561</v>
      </c>
      <c r="Q163" s="39" t="s">
        <v>653</v>
      </c>
      <c r="R163" s="46"/>
      <c r="T163" s="46" t="s">
        <v>608</v>
      </c>
    </row>
    <row r="164" spans="3:20" ht="25.5" x14ac:dyDescent="0.25">
      <c r="C164" s="46" t="s">
        <v>362</v>
      </c>
      <c r="E164" s="46">
        <v>202</v>
      </c>
      <c r="G164" s="46" t="s">
        <v>363</v>
      </c>
      <c r="H164" s="46" t="s">
        <v>364</v>
      </c>
      <c r="I164" s="46">
        <v>84</v>
      </c>
      <c r="J164" s="46" t="s">
        <v>84</v>
      </c>
      <c r="K164" s="46">
        <v>13</v>
      </c>
      <c r="L164" s="39" t="s">
        <v>420</v>
      </c>
      <c r="N164" s="39" t="s">
        <v>488</v>
      </c>
      <c r="P164" s="46" t="s">
        <v>561</v>
      </c>
      <c r="Q164" s="39" t="s">
        <v>653</v>
      </c>
      <c r="R164" s="46"/>
      <c r="T164" s="46" t="s">
        <v>608</v>
      </c>
    </row>
    <row r="165" spans="3:20" ht="38.25" x14ac:dyDescent="0.25">
      <c r="C165" s="46" t="s">
        <v>362</v>
      </c>
      <c r="E165" s="46">
        <v>189</v>
      </c>
      <c r="G165" s="46" t="s">
        <v>363</v>
      </c>
      <c r="H165" s="46" t="s">
        <v>364</v>
      </c>
      <c r="I165" s="46">
        <v>81</v>
      </c>
      <c r="J165" s="46" t="s">
        <v>84</v>
      </c>
      <c r="K165" s="46">
        <v>15</v>
      </c>
      <c r="L165" s="39" t="s">
        <v>420</v>
      </c>
      <c r="N165" s="39" t="s">
        <v>477</v>
      </c>
      <c r="P165" s="46" t="s">
        <v>561</v>
      </c>
      <c r="Q165" s="39" t="s">
        <v>653</v>
      </c>
      <c r="R165" s="46"/>
      <c r="T165" s="46" t="s">
        <v>608</v>
      </c>
    </row>
    <row r="166" spans="3:20" ht="25.5" x14ac:dyDescent="0.25">
      <c r="C166" s="46" t="s">
        <v>362</v>
      </c>
      <c r="E166" s="46">
        <v>190</v>
      </c>
      <c r="G166" s="46" t="s">
        <v>363</v>
      </c>
      <c r="H166" s="46" t="s">
        <v>364</v>
      </c>
      <c r="I166" s="46">
        <v>81</v>
      </c>
      <c r="J166" s="46" t="s">
        <v>84</v>
      </c>
      <c r="K166" s="46">
        <v>17</v>
      </c>
      <c r="L166" s="39" t="s">
        <v>420</v>
      </c>
      <c r="N166" s="39" t="s">
        <v>478</v>
      </c>
      <c r="P166" s="46" t="s">
        <v>561</v>
      </c>
      <c r="Q166" s="39" t="s">
        <v>653</v>
      </c>
      <c r="R166" s="46"/>
      <c r="T166" s="46" t="s">
        <v>608</v>
      </c>
    </row>
    <row r="167" spans="3:20" ht="25.5" x14ac:dyDescent="0.25">
      <c r="C167" s="47" t="s">
        <v>152</v>
      </c>
      <c r="D167" s="47"/>
      <c r="E167" s="47">
        <v>61</v>
      </c>
      <c r="F167" s="47"/>
      <c r="G167" s="47" t="s">
        <v>1</v>
      </c>
      <c r="H167" s="47" t="s">
        <v>21</v>
      </c>
      <c r="I167" s="47">
        <v>82</v>
      </c>
      <c r="J167" s="50" t="s">
        <v>84</v>
      </c>
      <c r="K167" s="47">
        <v>18</v>
      </c>
      <c r="L167" s="49" t="s">
        <v>140</v>
      </c>
      <c r="M167" s="49"/>
      <c r="N167" s="49" t="s">
        <v>141</v>
      </c>
      <c r="O167" s="47" t="s">
        <v>6</v>
      </c>
      <c r="P167" s="46" t="s">
        <v>561</v>
      </c>
      <c r="Q167" s="39" t="s">
        <v>694</v>
      </c>
      <c r="R167" s="46"/>
      <c r="T167" s="46" t="s">
        <v>608</v>
      </c>
    </row>
    <row r="168" spans="3:20" ht="63.75" x14ac:dyDescent="0.25">
      <c r="C168" s="47" t="s">
        <v>16</v>
      </c>
      <c r="D168" s="47"/>
      <c r="E168" s="47">
        <v>42</v>
      </c>
      <c r="F168" s="47"/>
      <c r="G168" s="47" t="s">
        <v>17</v>
      </c>
      <c r="H168" s="47" t="s">
        <v>21</v>
      </c>
      <c r="I168" s="47">
        <v>79</v>
      </c>
      <c r="J168" s="50" t="s">
        <v>84</v>
      </c>
      <c r="K168" s="47">
        <v>24</v>
      </c>
      <c r="L168" s="49" t="s">
        <v>105</v>
      </c>
      <c r="M168" s="49"/>
      <c r="N168" s="49" t="s">
        <v>106</v>
      </c>
      <c r="O168" s="47" t="s">
        <v>6</v>
      </c>
      <c r="P168" s="46" t="s">
        <v>561</v>
      </c>
      <c r="Q168" s="39" t="s">
        <v>694</v>
      </c>
      <c r="R168" s="46"/>
      <c r="T168" s="46" t="s">
        <v>608</v>
      </c>
    </row>
    <row r="169" spans="3:20" ht="25.5" x14ac:dyDescent="0.25">
      <c r="C169" s="46" t="s">
        <v>362</v>
      </c>
      <c r="E169" s="46">
        <v>185</v>
      </c>
      <c r="G169" s="46" t="s">
        <v>363</v>
      </c>
      <c r="H169" s="46" t="s">
        <v>21</v>
      </c>
      <c r="I169" s="46">
        <v>80</v>
      </c>
      <c r="J169" s="46" t="s">
        <v>84</v>
      </c>
      <c r="K169" s="46">
        <v>28</v>
      </c>
      <c r="L169" s="39" t="s">
        <v>389</v>
      </c>
      <c r="N169" s="39" t="s">
        <v>444</v>
      </c>
      <c r="P169" s="46" t="s">
        <v>561</v>
      </c>
      <c r="Q169" s="39" t="s">
        <v>679</v>
      </c>
      <c r="R169" s="46"/>
      <c r="T169" s="46" t="s">
        <v>608</v>
      </c>
    </row>
    <row r="170" spans="3:20" ht="51" x14ac:dyDescent="0.25">
      <c r="C170" s="47" t="s">
        <v>16</v>
      </c>
      <c r="D170" s="47"/>
      <c r="E170" s="47">
        <v>48</v>
      </c>
      <c r="F170" s="47"/>
      <c r="G170" s="47" t="s">
        <v>17</v>
      </c>
      <c r="H170" s="47" t="s">
        <v>21</v>
      </c>
      <c r="I170" s="47">
        <v>87</v>
      </c>
      <c r="J170" s="47" t="s">
        <v>112</v>
      </c>
      <c r="K170" s="47">
        <v>1</v>
      </c>
      <c r="L170" s="49" t="s">
        <v>115</v>
      </c>
      <c r="M170" s="49"/>
      <c r="N170" s="49" t="s">
        <v>23</v>
      </c>
      <c r="O170" s="47" t="s">
        <v>6</v>
      </c>
      <c r="P170" s="46" t="s">
        <v>561</v>
      </c>
      <c r="Q170" s="39" t="s">
        <v>694</v>
      </c>
      <c r="R170" s="46"/>
      <c r="T170" s="46" t="s">
        <v>608</v>
      </c>
    </row>
    <row r="171" spans="3:20" ht="51" x14ac:dyDescent="0.25">
      <c r="C171" s="47" t="s">
        <v>16</v>
      </c>
      <c r="D171" s="47"/>
      <c r="E171" s="47">
        <v>47</v>
      </c>
      <c r="F171" s="47"/>
      <c r="G171" s="47" t="s">
        <v>17</v>
      </c>
      <c r="H171" s="47" t="s">
        <v>21</v>
      </c>
      <c r="I171" s="47">
        <v>87</v>
      </c>
      <c r="J171" s="47" t="s">
        <v>112</v>
      </c>
      <c r="K171" s="47">
        <v>3</v>
      </c>
      <c r="L171" s="49" t="s">
        <v>114</v>
      </c>
      <c r="M171" s="49"/>
      <c r="N171" s="49" t="s">
        <v>23</v>
      </c>
      <c r="O171" s="47" t="s">
        <v>6</v>
      </c>
      <c r="P171" s="46" t="s">
        <v>561</v>
      </c>
      <c r="Q171" s="39" t="s">
        <v>694</v>
      </c>
      <c r="R171" s="46"/>
      <c r="T171" s="46" t="s">
        <v>608</v>
      </c>
    </row>
    <row r="172" spans="3:20" ht="25.5" x14ac:dyDescent="0.25">
      <c r="C172" s="47" t="s">
        <v>16</v>
      </c>
      <c r="D172" s="47"/>
      <c r="E172" s="47">
        <v>46</v>
      </c>
      <c r="F172" s="47"/>
      <c r="G172" s="47" t="s">
        <v>17</v>
      </c>
      <c r="H172" s="47" t="s">
        <v>21</v>
      </c>
      <c r="I172" s="47">
        <v>86</v>
      </c>
      <c r="J172" s="47" t="s">
        <v>112</v>
      </c>
      <c r="K172" s="47">
        <v>6</v>
      </c>
      <c r="L172" s="49" t="s">
        <v>113</v>
      </c>
      <c r="M172" s="49"/>
      <c r="N172" s="49" t="s">
        <v>23</v>
      </c>
      <c r="O172" s="47" t="s">
        <v>6</v>
      </c>
      <c r="P172" s="46" t="s">
        <v>561</v>
      </c>
      <c r="Q172" s="39" t="s">
        <v>694</v>
      </c>
      <c r="R172" s="46"/>
      <c r="T172" s="46" t="s">
        <v>608</v>
      </c>
    </row>
    <row r="173" spans="3:20" ht="25.5" x14ac:dyDescent="0.25">
      <c r="C173" s="47" t="s">
        <v>16</v>
      </c>
      <c r="D173" s="47"/>
      <c r="E173" s="47">
        <v>49</v>
      </c>
      <c r="F173" s="47"/>
      <c r="G173" s="47" t="s">
        <v>17</v>
      </c>
      <c r="H173" s="47" t="s">
        <v>21</v>
      </c>
      <c r="I173" s="47">
        <v>88</v>
      </c>
      <c r="J173" s="47" t="s">
        <v>116</v>
      </c>
      <c r="K173" s="47">
        <v>5</v>
      </c>
      <c r="L173" s="49" t="s">
        <v>117</v>
      </c>
      <c r="M173" s="49"/>
      <c r="N173" s="49" t="s">
        <v>23</v>
      </c>
      <c r="O173" s="47" t="s">
        <v>6</v>
      </c>
      <c r="P173" s="46" t="s">
        <v>561</v>
      </c>
      <c r="Q173" s="39" t="s">
        <v>678</v>
      </c>
      <c r="R173" s="46"/>
      <c r="T173" s="46" t="s">
        <v>608</v>
      </c>
    </row>
    <row r="174" spans="3:20" ht="25.5" x14ac:dyDescent="0.25">
      <c r="C174" s="47" t="s">
        <v>16</v>
      </c>
      <c r="D174" s="47"/>
      <c r="E174" s="47">
        <v>50</v>
      </c>
      <c r="F174" s="47"/>
      <c r="G174" s="47" t="s">
        <v>17</v>
      </c>
      <c r="H174" s="47" t="s">
        <v>21</v>
      </c>
      <c r="I174" s="47">
        <v>90</v>
      </c>
      <c r="J174" s="47" t="s">
        <v>118</v>
      </c>
      <c r="K174" s="47">
        <v>9</v>
      </c>
      <c r="L174" s="49" t="s">
        <v>119</v>
      </c>
      <c r="M174" s="49"/>
      <c r="N174" s="49" t="s">
        <v>120</v>
      </c>
      <c r="O174" s="47" t="s">
        <v>6</v>
      </c>
      <c r="P174" s="46" t="s">
        <v>561</v>
      </c>
      <c r="Q174" s="39" t="s">
        <v>678</v>
      </c>
      <c r="R174" s="46"/>
      <c r="T174" s="46" t="s">
        <v>608</v>
      </c>
    </row>
    <row r="175" spans="3:20" ht="76.5" x14ac:dyDescent="0.25">
      <c r="C175" s="47" t="s">
        <v>16</v>
      </c>
      <c r="D175" s="47"/>
      <c r="E175" s="47">
        <v>51</v>
      </c>
      <c r="F175" s="47"/>
      <c r="G175" s="47" t="s">
        <v>17</v>
      </c>
      <c r="H175" s="47" t="s">
        <v>21</v>
      </c>
      <c r="I175" s="47">
        <v>90</v>
      </c>
      <c r="J175" s="47" t="s">
        <v>121</v>
      </c>
      <c r="K175" s="47">
        <v>17</v>
      </c>
      <c r="L175" s="49" t="s">
        <v>122</v>
      </c>
      <c r="M175" s="49"/>
      <c r="N175" s="49" t="s">
        <v>123</v>
      </c>
      <c r="O175" s="47" t="s">
        <v>6</v>
      </c>
      <c r="P175" s="46" t="s">
        <v>561</v>
      </c>
      <c r="Q175" s="39" t="s">
        <v>677</v>
      </c>
      <c r="R175" s="46"/>
      <c r="T175" s="46" t="s">
        <v>608</v>
      </c>
    </row>
    <row r="176" spans="3:20" ht="51" x14ac:dyDescent="0.25">
      <c r="C176" s="47" t="s">
        <v>16</v>
      </c>
      <c r="D176" s="47"/>
      <c r="E176" s="47">
        <v>52</v>
      </c>
      <c r="F176" s="47"/>
      <c r="G176" s="47" t="s">
        <v>17</v>
      </c>
      <c r="H176" s="47" t="s">
        <v>21</v>
      </c>
      <c r="I176" s="47">
        <v>91</v>
      </c>
      <c r="J176" s="47" t="s">
        <v>124</v>
      </c>
      <c r="K176" s="47">
        <v>16</v>
      </c>
      <c r="L176" s="49" t="s">
        <v>125</v>
      </c>
      <c r="M176" s="49"/>
      <c r="N176" s="49" t="s">
        <v>126</v>
      </c>
      <c r="O176" s="47" t="s">
        <v>6</v>
      </c>
      <c r="P176" s="46" t="s">
        <v>561</v>
      </c>
      <c r="Q176" s="39" t="s">
        <v>742</v>
      </c>
      <c r="R176" s="46"/>
      <c r="T176" s="46" t="s">
        <v>611</v>
      </c>
    </row>
    <row r="177" spans="3:22" ht="38.25" x14ac:dyDescent="0.25">
      <c r="C177" s="47" t="s">
        <v>16</v>
      </c>
      <c r="D177" s="47"/>
      <c r="E177" s="47">
        <v>18</v>
      </c>
      <c r="F177" s="47"/>
      <c r="G177" s="47" t="s">
        <v>17</v>
      </c>
      <c r="H177" s="47" t="s">
        <v>21</v>
      </c>
      <c r="I177" s="47">
        <v>92</v>
      </c>
      <c r="J177" s="50" t="s">
        <v>49</v>
      </c>
      <c r="K177" s="47">
        <v>9</v>
      </c>
      <c r="L177" s="49" t="s">
        <v>50</v>
      </c>
      <c r="M177" s="49"/>
      <c r="N177" s="49" t="s">
        <v>51</v>
      </c>
      <c r="O177" s="47" t="s">
        <v>6</v>
      </c>
      <c r="P177" s="46" t="s">
        <v>561</v>
      </c>
      <c r="Q177" s="49" t="s">
        <v>635</v>
      </c>
      <c r="R177" s="46"/>
      <c r="T177" s="46" t="s">
        <v>608</v>
      </c>
    </row>
    <row r="178" spans="3:22" ht="114.75" x14ac:dyDescent="0.25">
      <c r="C178" s="47" t="s">
        <v>16</v>
      </c>
      <c r="D178" s="47"/>
      <c r="E178" s="47">
        <v>54</v>
      </c>
      <c r="F178" s="47"/>
      <c r="G178" s="47" t="s">
        <v>17</v>
      </c>
      <c r="H178" s="47" t="s">
        <v>21</v>
      </c>
      <c r="I178" s="47">
        <v>93</v>
      </c>
      <c r="J178" s="47" t="s">
        <v>49</v>
      </c>
      <c r="K178" s="47">
        <v>16</v>
      </c>
      <c r="L178" s="49" t="s">
        <v>128</v>
      </c>
      <c r="M178" s="49"/>
      <c r="N178" s="49" t="s">
        <v>23</v>
      </c>
      <c r="O178" s="47" t="s">
        <v>6</v>
      </c>
      <c r="T178" s="46" t="s">
        <v>613</v>
      </c>
      <c r="U178" s="39" t="s">
        <v>739</v>
      </c>
      <c r="V178" s="46" t="s">
        <v>644</v>
      </c>
    </row>
    <row r="179" spans="3:22" ht="38.25" x14ac:dyDescent="0.25">
      <c r="C179" s="46" t="s">
        <v>362</v>
      </c>
      <c r="E179" s="46">
        <v>207</v>
      </c>
      <c r="G179" s="46" t="s">
        <v>363</v>
      </c>
      <c r="H179" s="46" t="s">
        <v>364</v>
      </c>
      <c r="I179" s="46">
        <v>91</v>
      </c>
      <c r="J179" s="46" t="s">
        <v>49</v>
      </c>
      <c r="K179" s="46">
        <v>27</v>
      </c>
      <c r="L179" s="39" t="s">
        <v>427</v>
      </c>
      <c r="N179" s="39" t="s">
        <v>493</v>
      </c>
      <c r="P179" s="46" t="s">
        <v>556</v>
      </c>
      <c r="Q179" s="39" t="s">
        <v>636</v>
      </c>
      <c r="R179" s="46"/>
      <c r="T179" s="46" t="s">
        <v>609</v>
      </c>
    </row>
    <row r="180" spans="3:22" ht="38.25" x14ac:dyDescent="0.25">
      <c r="C180" s="46" t="s">
        <v>362</v>
      </c>
      <c r="E180" s="46">
        <v>208</v>
      </c>
      <c r="G180" s="46" t="s">
        <v>363</v>
      </c>
      <c r="H180" s="46" t="s">
        <v>364</v>
      </c>
      <c r="I180" s="46">
        <v>91</v>
      </c>
      <c r="J180" s="46" t="s">
        <v>49</v>
      </c>
      <c r="K180" s="46">
        <v>29</v>
      </c>
      <c r="N180" s="39" t="s">
        <v>494</v>
      </c>
      <c r="P180" s="46" t="s">
        <v>556</v>
      </c>
      <c r="Q180" s="39" t="s">
        <v>636</v>
      </c>
      <c r="R180" s="46"/>
      <c r="T180" s="46" t="s">
        <v>609</v>
      </c>
    </row>
    <row r="181" spans="3:22" ht="38.25" x14ac:dyDescent="0.25">
      <c r="C181" s="47" t="s">
        <v>16</v>
      </c>
      <c r="D181" s="47"/>
      <c r="E181" s="47">
        <v>53</v>
      </c>
      <c r="F181" s="47"/>
      <c r="G181" s="47" t="s">
        <v>17</v>
      </c>
      <c r="H181" s="47" t="s">
        <v>21</v>
      </c>
      <c r="I181" s="47">
        <v>91</v>
      </c>
      <c r="J181" s="47" t="s">
        <v>49</v>
      </c>
      <c r="K181" s="47">
        <v>30</v>
      </c>
      <c r="L181" s="49" t="s">
        <v>127</v>
      </c>
      <c r="M181" s="49"/>
      <c r="N181" s="49" t="s">
        <v>23</v>
      </c>
      <c r="O181" s="47" t="s">
        <v>6</v>
      </c>
      <c r="R181" s="46"/>
      <c r="T181" s="46" t="s">
        <v>613</v>
      </c>
      <c r="V181" s="46" t="s">
        <v>637</v>
      </c>
    </row>
    <row r="182" spans="3:22" ht="25.5" x14ac:dyDescent="0.25">
      <c r="C182" s="46" t="s">
        <v>362</v>
      </c>
      <c r="E182" s="46">
        <v>209</v>
      </c>
      <c r="G182" s="46" t="s">
        <v>363</v>
      </c>
      <c r="H182" s="46" t="s">
        <v>364</v>
      </c>
      <c r="I182" s="46">
        <v>91</v>
      </c>
      <c r="J182" s="46" t="s">
        <v>49</v>
      </c>
      <c r="K182" s="46">
        <v>30</v>
      </c>
      <c r="N182" s="39" t="s">
        <v>495</v>
      </c>
      <c r="P182" s="46" t="s">
        <v>556</v>
      </c>
      <c r="Q182" s="39" t="s">
        <v>636</v>
      </c>
      <c r="R182" s="46"/>
      <c r="T182" s="46" t="s">
        <v>609</v>
      </c>
    </row>
    <row r="183" spans="3:22" ht="25.5" x14ac:dyDescent="0.25">
      <c r="C183" s="46" t="s">
        <v>362</v>
      </c>
      <c r="E183" s="46">
        <v>210</v>
      </c>
      <c r="G183" s="46" t="s">
        <v>363</v>
      </c>
      <c r="H183" s="46" t="s">
        <v>364</v>
      </c>
      <c r="I183" s="46">
        <v>91</v>
      </c>
      <c r="J183" s="46" t="s">
        <v>49</v>
      </c>
      <c r="K183" s="46">
        <v>32</v>
      </c>
      <c r="N183" s="39" t="s">
        <v>496</v>
      </c>
      <c r="P183" s="46" t="s">
        <v>556</v>
      </c>
      <c r="Q183" s="39" t="s">
        <v>636</v>
      </c>
      <c r="R183" s="46"/>
      <c r="T183" s="46" t="s">
        <v>609</v>
      </c>
    </row>
    <row r="184" spans="3:22" ht="25.5" x14ac:dyDescent="0.25">
      <c r="C184" s="47" t="s">
        <v>152</v>
      </c>
      <c r="D184" s="47"/>
      <c r="E184" s="47">
        <v>62</v>
      </c>
      <c r="F184" s="47"/>
      <c r="G184" s="47" t="s">
        <v>1</v>
      </c>
      <c r="H184" s="47" t="s">
        <v>5</v>
      </c>
      <c r="I184" s="47">
        <v>91</v>
      </c>
      <c r="J184" s="50" t="s">
        <v>142</v>
      </c>
      <c r="K184" s="47">
        <v>2</v>
      </c>
      <c r="L184" s="49" t="s">
        <v>143</v>
      </c>
      <c r="M184" s="49"/>
      <c r="N184" s="49" t="s">
        <v>358</v>
      </c>
      <c r="O184" s="47" t="s">
        <v>6</v>
      </c>
      <c r="P184" s="46" t="s">
        <v>555</v>
      </c>
      <c r="R184" s="46"/>
      <c r="T184" s="46" t="s">
        <v>608</v>
      </c>
      <c r="U184" s="39" t="s">
        <v>690</v>
      </c>
    </row>
    <row r="185" spans="3:22" ht="25.5" x14ac:dyDescent="0.25">
      <c r="C185" s="47" t="s">
        <v>152</v>
      </c>
      <c r="D185" s="47"/>
      <c r="E185" s="47">
        <v>63</v>
      </c>
      <c r="F185" s="47"/>
      <c r="G185" s="47" t="s">
        <v>1</v>
      </c>
      <c r="H185" s="47" t="s">
        <v>5</v>
      </c>
      <c r="I185" s="47">
        <v>91</v>
      </c>
      <c r="J185" s="50" t="s">
        <v>142</v>
      </c>
      <c r="K185" s="47">
        <v>9</v>
      </c>
      <c r="L185" s="49" t="s">
        <v>144</v>
      </c>
      <c r="M185" s="49"/>
      <c r="N185" s="49" t="s">
        <v>359</v>
      </c>
      <c r="O185" s="47" t="s">
        <v>6</v>
      </c>
      <c r="P185" s="46" t="s">
        <v>555</v>
      </c>
      <c r="R185" s="46"/>
      <c r="T185" s="46" t="s">
        <v>608</v>
      </c>
      <c r="U185" s="39" t="s">
        <v>690</v>
      </c>
    </row>
    <row r="186" spans="3:22" ht="51" x14ac:dyDescent="0.25">
      <c r="C186" s="47" t="s">
        <v>16</v>
      </c>
      <c r="D186" s="47"/>
      <c r="E186" s="47">
        <v>56</v>
      </c>
      <c r="F186" s="47"/>
      <c r="G186" s="47" t="s">
        <v>17</v>
      </c>
      <c r="H186" s="47" t="s">
        <v>21</v>
      </c>
      <c r="I186" s="47">
        <v>101</v>
      </c>
      <c r="J186" s="47" t="s">
        <v>129</v>
      </c>
      <c r="K186" s="47">
        <v>17</v>
      </c>
      <c r="L186" s="49" t="s">
        <v>132</v>
      </c>
      <c r="M186" s="49"/>
      <c r="N186" s="49" t="s">
        <v>23</v>
      </c>
      <c r="O186" s="47" t="s">
        <v>6</v>
      </c>
      <c r="P186" s="46" t="s">
        <v>561</v>
      </c>
      <c r="Q186" s="39" t="s">
        <v>677</v>
      </c>
      <c r="R186" s="46"/>
      <c r="T186" s="46" t="s">
        <v>608</v>
      </c>
    </row>
    <row r="187" spans="3:22" ht="25.5" x14ac:dyDescent="0.25">
      <c r="C187" s="47" t="s">
        <v>16</v>
      </c>
      <c r="D187" s="47"/>
      <c r="E187" s="47">
        <v>55</v>
      </c>
      <c r="F187" s="47"/>
      <c r="G187" s="47" t="s">
        <v>17</v>
      </c>
      <c r="H187" s="47" t="s">
        <v>21</v>
      </c>
      <c r="I187" s="47">
        <v>101</v>
      </c>
      <c r="J187" s="47" t="s">
        <v>129</v>
      </c>
      <c r="K187" s="47">
        <v>17</v>
      </c>
      <c r="L187" s="49" t="s">
        <v>130</v>
      </c>
      <c r="M187" s="49"/>
      <c r="N187" s="49" t="s">
        <v>131</v>
      </c>
      <c r="O187" s="47" t="s">
        <v>6</v>
      </c>
      <c r="Q187" s="49"/>
      <c r="T187" s="46" t="s">
        <v>613</v>
      </c>
      <c r="V187" s="46" t="s">
        <v>703</v>
      </c>
    </row>
    <row r="188" spans="3:22" ht="63.75" x14ac:dyDescent="0.25">
      <c r="C188" s="46" t="s">
        <v>191</v>
      </c>
      <c r="D188" s="47"/>
      <c r="E188" s="47">
        <v>107</v>
      </c>
      <c r="F188" s="47"/>
      <c r="G188" s="46" t="s">
        <v>192</v>
      </c>
      <c r="H188" s="46" t="s">
        <v>21</v>
      </c>
      <c r="I188" s="46">
        <v>102</v>
      </c>
      <c r="J188" s="48" t="s">
        <v>263</v>
      </c>
      <c r="K188" s="46">
        <v>2</v>
      </c>
      <c r="L188" s="39" t="s">
        <v>264</v>
      </c>
      <c r="M188" s="49"/>
      <c r="N188" s="39" t="s">
        <v>265</v>
      </c>
      <c r="O188" s="46" t="s">
        <v>6</v>
      </c>
      <c r="P188" s="46" t="s">
        <v>561</v>
      </c>
      <c r="Q188" s="39" t="s">
        <v>638</v>
      </c>
      <c r="R188" s="46"/>
      <c r="T188" s="46" t="s">
        <v>608</v>
      </c>
    </row>
    <row r="189" spans="3:22" x14ac:dyDescent="0.25">
      <c r="C189" s="46" t="s">
        <v>191</v>
      </c>
      <c r="D189" s="47"/>
      <c r="E189" s="47">
        <v>108</v>
      </c>
      <c r="F189" s="47"/>
      <c r="G189" s="46" t="s">
        <v>192</v>
      </c>
      <c r="H189" s="46" t="s">
        <v>21</v>
      </c>
      <c r="I189" s="46">
        <v>102</v>
      </c>
      <c r="J189" s="48" t="s">
        <v>263</v>
      </c>
      <c r="K189" s="46">
        <v>6</v>
      </c>
      <c r="L189" s="39" t="s">
        <v>266</v>
      </c>
      <c r="M189" s="49"/>
      <c r="N189" s="39" t="s">
        <v>267</v>
      </c>
      <c r="O189" s="46" t="s">
        <v>6</v>
      </c>
      <c r="P189" s="46" t="s">
        <v>555</v>
      </c>
      <c r="R189" s="46"/>
      <c r="T189" s="46" t="s">
        <v>608</v>
      </c>
    </row>
    <row r="190" spans="3:22" ht="38.25" x14ac:dyDescent="0.25">
      <c r="C190" s="46" t="s">
        <v>215</v>
      </c>
      <c r="D190" s="47"/>
      <c r="E190" s="47">
        <v>109</v>
      </c>
      <c r="F190" s="47"/>
      <c r="G190" s="46" t="s">
        <v>192</v>
      </c>
      <c r="H190" s="46" t="s">
        <v>5</v>
      </c>
      <c r="I190" s="46">
        <v>102</v>
      </c>
      <c r="J190" s="46" t="s">
        <v>268</v>
      </c>
      <c r="K190" s="46">
        <v>7</v>
      </c>
      <c r="L190" s="39" t="s">
        <v>269</v>
      </c>
      <c r="M190" s="49"/>
      <c r="N190" s="39" t="s">
        <v>270</v>
      </c>
      <c r="O190" s="46" t="s">
        <v>6</v>
      </c>
      <c r="P190" s="46" t="s">
        <v>555</v>
      </c>
      <c r="T190" s="46" t="s">
        <v>608</v>
      </c>
    </row>
    <row r="191" spans="3:22" x14ac:dyDescent="0.25">
      <c r="C191" s="46" t="s">
        <v>297</v>
      </c>
      <c r="D191" s="47"/>
      <c r="E191" s="47">
        <v>131</v>
      </c>
      <c r="F191" s="47"/>
      <c r="G191" s="46" t="s">
        <v>162</v>
      </c>
      <c r="H191" s="46" t="s">
        <v>5</v>
      </c>
      <c r="I191" s="46">
        <v>103</v>
      </c>
      <c r="J191" s="48" t="s">
        <v>315</v>
      </c>
      <c r="K191" s="46">
        <v>4</v>
      </c>
      <c r="L191" s="39" t="s">
        <v>316</v>
      </c>
      <c r="M191" s="49"/>
      <c r="N191" s="39" t="s">
        <v>317</v>
      </c>
      <c r="O191" s="46" t="s">
        <v>6</v>
      </c>
      <c r="P191" s="46" t="s">
        <v>555</v>
      </c>
      <c r="R191" s="46"/>
      <c r="T191" s="46" t="s">
        <v>608</v>
      </c>
    </row>
    <row r="192" spans="3:22" ht="38.25" x14ac:dyDescent="0.25">
      <c r="C192" s="46" t="s">
        <v>513</v>
      </c>
      <c r="E192" s="46">
        <v>235</v>
      </c>
      <c r="G192" s="46" t="s">
        <v>514</v>
      </c>
      <c r="H192" s="46" t="s">
        <v>21</v>
      </c>
      <c r="I192" s="46">
        <v>103</v>
      </c>
      <c r="J192" s="46" t="s">
        <v>315</v>
      </c>
      <c r="K192" s="46">
        <v>6</v>
      </c>
      <c r="L192" s="39" t="s">
        <v>522</v>
      </c>
      <c r="N192" s="39" t="s">
        <v>542</v>
      </c>
      <c r="O192" s="46" t="s">
        <v>6</v>
      </c>
      <c r="T192" s="46" t="s">
        <v>613</v>
      </c>
      <c r="V192" s="46" t="s">
        <v>637</v>
      </c>
    </row>
    <row r="193" spans="3:22" ht="63.75" x14ac:dyDescent="0.25">
      <c r="C193" s="46" t="s">
        <v>513</v>
      </c>
      <c r="E193" s="46">
        <v>236</v>
      </c>
      <c r="G193" s="46" t="s">
        <v>514</v>
      </c>
      <c r="H193" s="46" t="s">
        <v>21</v>
      </c>
      <c r="I193" s="46">
        <v>103</v>
      </c>
      <c r="J193" s="46" t="s">
        <v>315</v>
      </c>
      <c r="K193" s="46">
        <v>6</v>
      </c>
      <c r="L193" s="39" t="s">
        <v>523</v>
      </c>
      <c r="N193" s="39" t="s">
        <v>185</v>
      </c>
      <c r="O193" s="46" t="s">
        <v>6</v>
      </c>
      <c r="T193" s="46" t="s">
        <v>613</v>
      </c>
      <c r="V193" s="46" t="s">
        <v>637</v>
      </c>
    </row>
    <row r="194" spans="3:22" ht="51" x14ac:dyDescent="0.25">
      <c r="C194" s="46" t="s">
        <v>215</v>
      </c>
      <c r="D194" s="47"/>
      <c r="E194" s="47">
        <v>110</v>
      </c>
      <c r="F194" s="47"/>
      <c r="G194" s="46" t="s">
        <v>192</v>
      </c>
      <c r="H194" s="46" t="s">
        <v>5</v>
      </c>
      <c r="I194" s="46">
        <v>104</v>
      </c>
      <c r="J194" s="46" t="s">
        <v>271</v>
      </c>
      <c r="K194" s="46">
        <v>2</v>
      </c>
      <c r="L194" s="39" t="s">
        <v>252</v>
      </c>
      <c r="M194" s="49"/>
      <c r="N194" s="39" t="s">
        <v>253</v>
      </c>
      <c r="O194" s="46" t="s">
        <v>6</v>
      </c>
      <c r="P194" s="63" t="s">
        <v>561</v>
      </c>
      <c r="Q194" s="64" t="s">
        <v>676</v>
      </c>
      <c r="R194" s="65"/>
      <c r="S194" s="63"/>
      <c r="T194" s="63" t="s">
        <v>608</v>
      </c>
      <c r="U194" s="64"/>
      <c r="V194" s="63"/>
    </row>
    <row r="195" spans="3:22" ht="38.25" x14ac:dyDescent="0.25">
      <c r="C195" s="47" t="s">
        <v>152</v>
      </c>
      <c r="D195" s="47"/>
      <c r="E195" s="47">
        <v>64</v>
      </c>
      <c r="F195" s="47"/>
      <c r="G195" s="47" t="s">
        <v>1</v>
      </c>
      <c r="H195" s="47" t="s">
        <v>5</v>
      </c>
      <c r="I195" s="47">
        <v>102</v>
      </c>
      <c r="J195" s="50" t="s">
        <v>2</v>
      </c>
      <c r="K195" s="47">
        <v>2</v>
      </c>
      <c r="L195" s="49" t="s">
        <v>145</v>
      </c>
      <c r="M195" s="49"/>
      <c r="N195" s="49" t="s">
        <v>360</v>
      </c>
      <c r="O195" s="47" t="s">
        <v>6</v>
      </c>
      <c r="P195" s="46" t="s">
        <v>556</v>
      </c>
      <c r="Q195" s="39" t="s">
        <v>693</v>
      </c>
      <c r="R195" s="46"/>
      <c r="T195" s="39" t="s">
        <v>609</v>
      </c>
    </row>
    <row r="196" spans="3:22" x14ac:dyDescent="0.25">
      <c r="C196" s="55" t="s">
        <v>0</v>
      </c>
      <c r="D196" s="55"/>
      <c r="E196" s="55">
        <v>1</v>
      </c>
      <c r="F196" s="55"/>
      <c r="G196" s="55" t="s">
        <v>1</v>
      </c>
      <c r="H196" s="55" t="s">
        <v>5</v>
      </c>
      <c r="I196" s="55">
        <v>101</v>
      </c>
      <c r="J196" s="59" t="s">
        <v>2</v>
      </c>
      <c r="K196" s="55">
        <v>12</v>
      </c>
      <c r="L196" s="56" t="s">
        <v>3</v>
      </c>
      <c r="M196" s="56"/>
      <c r="N196" s="56" t="s">
        <v>4</v>
      </c>
      <c r="O196" s="55" t="s">
        <v>6</v>
      </c>
      <c r="P196" s="46" t="s">
        <v>555</v>
      </c>
      <c r="R196" s="46"/>
      <c r="T196" s="46" t="s">
        <v>608</v>
      </c>
    </row>
    <row r="197" spans="3:22" x14ac:dyDescent="0.25">
      <c r="C197" s="46" t="s">
        <v>215</v>
      </c>
      <c r="D197" s="47"/>
      <c r="E197" s="47">
        <v>111</v>
      </c>
      <c r="F197" s="47"/>
      <c r="G197" s="46" t="s">
        <v>192</v>
      </c>
      <c r="H197" s="46" t="s">
        <v>5</v>
      </c>
      <c r="I197" s="46">
        <v>105</v>
      </c>
      <c r="J197" s="46" t="s">
        <v>272</v>
      </c>
      <c r="K197" s="46">
        <v>12</v>
      </c>
      <c r="L197" s="39" t="s">
        <v>273</v>
      </c>
      <c r="M197" s="49"/>
      <c r="N197" s="39" t="s">
        <v>274</v>
      </c>
      <c r="O197" s="46" t="s">
        <v>6</v>
      </c>
      <c r="P197" s="46" t="s">
        <v>555</v>
      </c>
      <c r="R197" s="46"/>
      <c r="T197" s="46" t="s">
        <v>608</v>
      </c>
    </row>
    <row r="198" spans="3:22" x14ac:dyDescent="0.25">
      <c r="C198" s="55" t="s">
        <v>0</v>
      </c>
      <c r="D198" s="55"/>
      <c r="E198" s="55">
        <v>2</v>
      </c>
      <c r="F198" s="55"/>
      <c r="G198" s="55" t="s">
        <v>1</v>
      </c>
      <c r="H198" s="55" t="s">
        <v>5</v>
      </c>
      <c r="I198" s="55">
        <v>101</v>
      </c>
      <c r="J198" s="59" t="s">
        <v>2</v>
      </c>
      <c r="K198" s="55">
        <v>13</v>
      </c>
      <c r="L198" s="56" t="s">
        <v>3</v>
      </c>
      <c r="M198" s="56"/>
      <c r="N198" s="56" t="s">
        <v>4</v>
      </c>
      <c r="O198" s="55" t="s">
        <v>6</v>
      </c>
      <c r="P198" s="46" t="s">
        <v>555</v>
      </c>
      <c r="R198" s="46"/>
      <c r="T198" s="46" t="s">
        <v>608</v>
      </c>
    </row>
    <row r="199" spans="3:22" ht="38.25" x14ac:dyDescent="0.25">
      <c r="C199" s="46" t="s">
        <v>297</v>
      </c>
      <c r="E199" s="47">
        <v>132</v>
      </c>
      <c r="G199" s="46" t="s">
        <v>162</v>
      </c>
      <c r="H199" s="46" t="s">
        <v>5</v>
      </c>
      <c r="I199" s="46">
        <v>105</v>
      </c>
      <c r="J199" s="48" t="s">
        <v>2</v>
      </c>
      <c r="K199" s="46">
        <v>13</v>
      </c>
      <c r="L199" s="39" t="s">
        <v>316</v>
      </c>
      <c r="N199" s="39" t="s">
        <v>318</v>
      </c>
      <c r="O199" s="46" t="s">
        <v>6</v>
      </c>
      <c r="P199" s="46" t="s">
        <v>555</v>
      </c>
      <c r="R199" s="46"/>
      <c r="T199" s="46" t="s">
        <v>608</v>
      </c>
    </row>
    <row r="200" spans="3:22" x14ac:dyDescent="0.25">
      <c r="C200" s="46" t="s">
        <v>362</v>
      </c>
      <c r="E200" s="46">
        <v>211</v>
      </c>
      <c r="G200" s="46" t="s">
        <v>363</v>
      </c>
      <c r="H200" s="46" t="s">
        <v>5</v>
      </c>
      <c r="I200" s="46">
        <v>105</v>
      </c>
      <c r="J200" s="46" t="s">
        <v>2</v>
      </c>
      <c r="K200" s="46">
        <v>13</v>
      </c>
      <c r="L200" s="39" t="s">
        <v>5</v>
      </c>
      <c r="N200" s="39" t="s">
        <v>591</v>
      </c>
      <c r="P200" s="46" t="s">
        <v>555</v>
      </c>
      <c r="R200" s="46"/>
      <c r="T200" s="46" t="s">
        <v>608</v>
      </c>
    </row>
    <row r="201" spans="3:22" ht="51" x14ac:dyDescent="0.25">
      <c r="C201" s="46" t="s">
        <v>161</v>
      </c>
      <c r="D201" s="47"/>
      <c r="E201" s="47">
        <v>67</v>
      </c>
      <c r="F201" s="47"/>
      <c r="G201" s="46" t="s">
        <v>162</v>
      </c>
      <c r="H201" s="46" t="s">
        <v>5</v>
      </c>
      <c r="I201" s="46">
        <v>105</v>
      </c>
      <c r="J201" s="48" t="s">
        <v>2</v>
      </c>
      <c r="K201" s="46" t="s">
        <v>163</v>
      </c>
      <c r="L201" s="39" t="s">
        <v>164</v>
      </c>
      <c r="M201" s="49"/>
      <c r="N201" s="39" t="s">
        <v>165</v>
      </c>
      <c r="P201" s="46" t="s">
        <v>555</v>
      </c>
      <c r="R201" s="46"/>
      <c r="T201" s="39" t="s">
        <v>608</v>
      </c>
    </row>
    <row r="202" spans="3:22" ht="63.75" x14ac:dyDescent="0.25">
      <c r="C202" s="46" t="s">
        <v>297</v>
      </c>
      <c r="E202" s="47">
        <v>133</v>
      </c>
      <c r="G202" s="46" t="s">
        <v>162</v>
      </c>
      <c r="H202" s="46" t="s">
        <v>5</v>
      </c>
      <c r="I202" s="46">
        <v>106</v>
      </c>
      <c r="J202" s="48" t="s">
        <v>319</v>
      </c>
      <c r="K202" s="46" t="s">
        <v>320</v>
      </c>
      <c r="L202" s="39" t="s">
        <v>321</v>
      </c>
      <c r="N202" s="39" t="s">
        <v>322</v>
      </c>
      <c r="O202" s="46" t="s">
        <v>6</v>
      </c>
      <c r="P202" s="46" t="s">
        <v>561</v>
      </c>
      <c r="Q202" s="39" t="s">
        <v>639</v>
      </c>
      <c r="R202" s="46"/>
      <c r="T202" s="46" t="s">
        <v>608</v>
      </c>
    </row>
    <row r="203" spans="3:22" ht="25.5" x14ac:dyDescent="0.25">
      <c r="C203" s="46" t="s">
        <v>297</v>
      </c>
      <c r="E203" s="47">
        <v>135</v>
      </c>
      <c r="G203" s="46" t="s">
        <v>162</v>
      </c>
      <c r="H203" s="46" t="s">
        <v>5</v>
      </c>
      <c r="I203" s="46">
        <v>107</v>
      </c>
      <c r="J203" s="48" t="s">
        <v>323</v>
      </c>
      <c r="K203" s="46">
        <v>1</v>
      </c>
      <c r="L203" s="39" t="s">
        <v>326</v>
      </c>
      <c r="N203" s="39" t="s">
        <v>327</v>
      </c>
      <c r="O203" s="46" t="s">
        <v>6</v>
      </c>
      <c r="P203" s="46" t="s">
        <v>555</v>
      </c>
      <c r="T203" s="46" t="s">
        <v>608</v>
      </c>
    </row>
    <row r="204" spans="3:22" ht="63.75" x14ac:dyDescent="0.25">
      <c r="C204" s="46" t="s">
        <v>297</v>
      </c>
      <c r="E204" s="47">
        <v>134</v>
      </c>
      <c r="G204" s="46" t="s">
        <v>162</v>
      </c>
      <c r="H204" s="46" t="s">
        <v>5</v>
      </c>
      <c r="I204" s="46">
        <v>106</v>
      </c>
      <c r="J204" s="48" t="s">
        <v>323</v>
      </c>
      <c r="K204" s="46">
        <v>15</v>
      </c>
      <c r="L204" s="39" t="s">
        <v>324</v>
      </c>
      <c r="N204" s="39" t="s">
        <v>325</v>
      </c>
      <c r="O204" s="46" t="s">
        <v>6</v>
      </c>
      <c r="P204" s="46" t="s">
        <v>555</v>
      </c>
      <c r="R204" s="46"/>
      <c r="T204" s="46" t="s">
        <v>608</v>
      </c>
    </row>
    <row r="205" spans="3:22" ht="63.75" x14ac:dyDescent="0.25">
      <c r="C205" s="46" t="s">
        <v>297</v>
      </c>
      <c r="E205" s="47">
        <v>136</v>
      </c>
      <c r="G205" s="46" t="s">
        <v>162</v>
      </c>
      <c r="H205" s="46" t="s">
        <v>5</v>
      </c>
      <c r="I205" s="46">
        <v>109</v>
      </c>
      <c r="J205" s="48" t="s">
        <v>328</v>
      </c>
      <c r="K205" s="46">
        <v>13</v>
      </c>
      <c r="L205" s="39" t="s">
        <v>329</v>
      </c>
      <c r="N205" s="39" t="s">
        <v>330</v>
      </c>
      <c r="O205" s="46" t="s">
        <v>6</v>
      </c>
      <c r="P205" s="46" t="s">
        <v>555</v>
      </c>
      <c r="R205" s="46"/>
      <c r="T205" s="46" t="s">
        <v>608</v>
      </c>
    </row>
    <row r="206" spans="3:22" ht="63.75" x14ac:dyDescent="0.25">
      <c r="C206" s="46" t="s">
        <v>161</v>
      </c>
      <c r="D206" s="47"/>
      <c r="E206" s="47">
        <v>68</v>
      </c>
      <c r="F206" s="47"/>
      <c r="G206" s="46" t="s">
        <v>162</v>
      </c>
      <c r="H206" s="46" t="s">
        <v>21</v>
      </c>
      <c r="I206" s="46">
        <v>110</v>
      </c>
      <c r="J206" s="48" t="s">
        <v>166</v>
      </c>
      <c r="K206" s="46" t="s">
        <v>167</v>
      </c>
      <c r="L206" s="39" t="s">
        <v>168</v>
      </c>
      <c r="M206" s="49"/>
      <c r="N206" s="39" t="s">
        <v>169</v>
      </c>
      <c r="P206" s="46" t="s">
        <v>561</v>
      </c>
      <c r="Q206" s="39" t="s">
        <v>643</v>
      </c>
      <c r="R206" s="46"/>
      <c r="T206" s="46" t="s">
        <v>608</v>
      </c>
      <c r="U206" s="39" t="s">
        <v>696</v>
      </c>
    </row>
    <row r="207" spans="3:22" ht="51" x14ac:dyDescent="0.25">
      <c r="C207" s="46" t="s">
        <v>362</v>
      </c>
      <c r="E207" s="46">
        <v>212</v>
      </c>
      <c r="G207" s="46" t="s">
        <v>363</v>
      </c>
      <c r="H207" s="46" t="s">
        <v>21</v>
      </c>
      <c r="I207" s="46">
        <v>110</v>
      </c>
      <c r="J207" s="46" t="s">
        <v>170</v>
      </c>
      <c r="K207" s="46">
        <v>13</v>
      </c>
      <c r="L207" s="39" t="s">
        <v>428</v>
      </c>
      <c r="N207" s="39" t="s">
        <v>497</v>
      </c>
      <c r="P207" s="46" t="s">
        <v>561</v>
      </c>
      <c r="Q207" s="39" t="s">
        <v>643</v>
      </c>
      <c r="R207" s="46"/>
      <c r="T207" s="46" t="s">
        <v>608</v>
      </c>
      <c r="U207" s="39" t="s">
        <v>696</v>
      </c>
    </row>
    <row r="208" spans="3:22" x14ac:dyDescent="0.25">
      <c r="C208" s="46" t="s">
        <v>513</v>
      </c>
      <c r="E208" s="46">
        <v>232</v>
      </c>
      <c r="G208" s="46" t="s">
        <v>514</v>
      </c>
      <c r="H208" s="46" t="s">
        <v>5</v>
      </c>
      <c r="I208" s="46">
        <v>110</v>
      </c>
      <c r="J208" s="46" t="s">
        <v>170</v>
      </c>
      <c r="K208" s="46">
        <v>25</v>
      </c>
      <c r="L208" s="39" t="s">
        <v>519</v>
      </c>
      <c r="N208" s="39" t="s">
        <v>539</v>
      </c>
      <c r="O208" s="46" t="s">
        <v>6</v>
      </c>
      <c r="P208" s="46" t="s">
        <v>556</v>
      </c>
      <c r="Q208" s="39" t="s">
        <v>697</v>
      </c>
      <c r="R208" s="46"/>
      <c r="T208" s="46" t="s">
        <v>609</v>
      </c>
    </row>
    <row r="209" spans="3:22" ht="63.75" x14ac:dyDescent="0.25">
      <c r="C209" s="46" t="s">
        <v>513</v>
      </c>
      <c r="E209" s="46">
        <v>233</v>
      </c>
      <c r="G209" s="46" t="s">
        <v>514</v>
      </c>
      <c r="H209" s="46" t="s">
        <v>21</v>
      </c>
      <c r="I209" s="46">
        <v>110</v>
      </c>
      <c r="J209" s="46" t="s">
        <v>170</v>
      </c>
      <c r="K209" s="46">
        <v>25</v>
      </c>
      <c r="L209" s="39" t="s">
        <v>520</v>
      </c>
      <c r="N209" s="39" t="s">
        <v>540</v>
      </c>
      <c r="O209" s="46" t="s">
        <v>6</v>
      </c>
      <c r="P209" s="46" t="s">
        <v>561</v>
      </c>
      <c r="Q209" s="39" t="s">
        <v>721</v>
      </c>
      <c r="T209" s="46" t="s">
        <v>608</v>
      </c>
      <c r="U209" s="39" t="s">
        <v>728</v>
      </c>
    </row>
    <row r="210" spans="3:22" ht="38.25" x14ac:dyDescent="0.25">
      <c r="C210" s="46" t="s">
        <v>161</v>
      </c>
      <c r="D210" s="47"/>
      <c r="E210" s="47">
        <v>69</v>
      </c>
      <c r="F210" s="47"/>
      <c r="G210" s="46" t="s">
        <v>162</v>
      </c>
      <c r="H210" s="46" t="s">
        <v>21</v>
      </c>
      <c r="I210" s="46">
        <v>110</v>
      </c>
      <c r="J210" s="48" t="s">
        <v>170</v>
      </c>
      <c r="K210" s="46" t="s">
        <v>171</v>
      </c>
      <c r="L210" s="39" t="s">
        <v>172</v>
      </c>
      <c r="M210" s="49"/>
      <c r="N210" s="39" t="s">
        <v>173</v>
      </c>
      <c r="P210" s="46" t="s">
        <v>561</v>
      </c>
      <c r="Q210" s="39" t="s">
        <v>643</v>
      </c>
      <c r="T210" s="46" t="s">
        <v>608</v>
      </c>
      <c r="U210" s="39" t="s">
        <v>696</v>
      </c>
    </row>
    <row r="211" spans="3:22" ht="51" x14ac:dyDescent="0.25">
      <c r="C211" s="46" t="s">
        <v>362</v>
      </c>
      <c r="E211" s="46">
        <v>216</v>
      </c>
      <c r="G211" s="46" t="s">
        <v>363</v>
      </c>
      <c r="H211" s="46" t="s">
        <v>364</v>
      </c>
      <c r="I211" s="46">
        <v>111</v>
      </c>
      <c r="J211" s="46" t="s">
        <v>377</v>
      </c>
      <c r="K211" s="46">
        <v>1</v>
      </c>
      <c r="L211" s="39" t="s">
        <v>429</v>
      </c>
      <c r="N211" s="39" t="s">
        <v>500</v>
      </c>
      <c r="T211" s="46" t="s">
        <v>613</v>
      </c>
      <c r="U211" s="39" t="s">
        <v>729</v>
      </c>
      <c r="V211" s="46" t="s">
        <v>740</v>
      </c>
    </row>
    <row r="212" spans="3:22" ht="25.5" x14ac:dyDescent="0.25">
      <c r="C212" s="46" t="s">
        <v>362</v>
      </c>
      <c r="E212" s="46">
        <v>218</v>
      </c>
      <c r="G212" s="46" t="s">
        <v>363</v>
      </c>
      <c r="H212" s="46" t="s">
        <v>21</v>
      </c>
      <c r="I212" s="46">
        <v>111</v>
      </c>
      <c r="J212" s="46" t="s">
        <v>377</v>
      </c>
      <c r="K212" s="46">
        <v>8</v>
      </c>
      <c r="L212" s="39" t="s">
        <v>432</v>
      </c>
      <c r="N212" s="39" t="s">
        <v>593</v>
      </c>
      <c r="P212" s="46" t="s">
        <v>556</v>
      </c>
      <c r="Q212" s="39" t="s">
        <v>640</v>
      </c>
      <c r="R212" s="46"/>
      <c r="T212" s="46" t="s">
        <v>609</v>
      </c>
    </row>
    <row r="213" spans="3:22" ht="25.5" x14ac:dyDescent="0.25">
      <c r="C213" s="46" t="s">
        <v>362</v>
      </c>
      <c r="E213" s="46">
        <v>215</v>
      </c>
      <c r="G213" s="46" t="s">
        <v>363</v>
      </c>
      <c r="H213" s="46" t="s">
        <v>21</v>
      </c>
      <c r="I213" s="46">
        <v>110</v>
      </c>
      <c r="J213" s="46">
        <v>16.100000000000001</v>
      </c>
      <c r="K213" s="46">
        <v>20</v>
      </c>
      <c r="L213" s="39" t="s">
        <v>430</v>
      </c>
      <c r="N213" s="39" t="s">
        <v>499</v>
      </c>
      <c r="P213" s="46" t="s">
        <v>561</v>
      </c>
      <c r="Q213" s="39" t="s">
        <v>643</v>
      </c>
      <c r="T213" s="46" t="s">
        <v>608</v>
      </c>
      <c r="U213" s="39" t="s">
        <v>696</v>
      </c>
    </row>
    <row r="214" spans="3:22" ht="51" x14ac:dyDescent="0.25">
      <c r="C214" s="46" t="s">
        <v>513</v>
      </c>
      <c r="E214" s="46">
        <v>240</v>
      </c>
      <c r="G214" s="46" t="s">
        <v>514</v>
      </c>
      <c r="H214" s="46" t="s">
        <v>21</v>
      </c>
      <c r="I214" s="46">
        <v>110</v>
      </c>
      <c r="J214" s="46" t="s">
        <v>377</v>
      </c>
      <c r="K214" s="46">
        <v>30</v>
      </c>
      <c r="L214" s="39" t="s">
        <v>527</v>
      </c>
      <c r="N214" s="39" t="s">
        <v>544</v>
      </c>
      <c r="O214" s="46" t="s">
        <v>6</v>
      </c>
      <c r="T214" s="46" t="s">
        <v>613</v>
      </c>
      <c r="V214" s="46" t="s">
        <v>655</v>
      </c>
    </row>
    <row r="215" spans="3:22" ht="38.25" x14ac:dyDescent="0.25">
      <c r="C215" s="46" t="s">
        <v>362</v>
      </c>
      <c r="E215" s="46">
        <v>213</v>
      </c>
      <c r="G215" s="46" t="s">
        <v>363</v>
      </c>
      <c r="H215" s="46" t="s">
        <v>364</v>
      </c>
      <c r="I215" s="46">
        <v>110</v>
      </c>
      <c r="J215" s="46" t="s">
        <v>377</v>
      </c>
      <c r="K215" s="46">
        <v>33</v>
      </c>
      <c r="L215" s="39" t="s">
        <v>429</v>
      </c>
      <c r="N215" s="39" t="s">
        <v>498</v>
      </c>
      <c r="T215" s="46" t="s">
        <v>613</v>
      </c>
      <c r="U215" s="39" t="s">
        <v>722</v>
      </c>
      <c r="V215" s="46" t="s">
        <v>740</v>
      </c>
    </row>
    <row r="216" spans="3:22" ht="25.5" x14ac:dyDescent="0.25">
      <c r="C216" s="46" t="s">
        <v>362</v>
      </c>
      <c r="E216" s="46">
        <v>214</v>
      </c>
      <c r="G216" s="46" t="s">
        <v>363</v>
      </c>
      <c r="H216" s="46" t="s">
        <v>5</v>
      </c>
      <c r="I216" s="46">
        <v>110</v>
      </c>
      <c r="J216" s="46" t="s">
        <v>377</v>
      </c>
      <c r="K216" s="46">
        <v>34</v>
      </c>
      <c r="L216" s="39" t="s">
        <v>5</v>
      </c>
      <c r="N216" s="39" t="s">
        <v>592</v>
      </c>
      <c r="P216" s="46" t="s">
        <v>555</v>
      </c>
      <c r="T216" s="46" t="s">
        <v>608</v>
      </c>
    </row>
    <row r="217" spans="3:22" x14ac:dyDescent="0.25">
      <c r="C217" s="46" t="s">
        <v>513</v>
      </c>
      <c r="E217" s="46">
        <v>241</v>
      </c>
      <c r="G217" s="46" t="s">
        <v>514</v>
      </c>
      <c r="H217" s="46" t="s">
        <v>5</v>
      </c>
      <c r="I217" s="46">
        <v>110</v>
      </c>
      <c r="J217" s="46" t="s">
        <v>377</v>
      </c>
      <c r="K217" s="46">
        <v>34</v>
      </c>
      <c r="L217" s="39" t="s">
        <v>528</v>
      </c>
      <c r="N217" s="39" t="s">
        <v>185</v>
      </c>
      <c r="O217" s="46" t="s">
        <v>6</v>
      </c>
      <c r="P217" s="46" t="s">
        <v>555</v>
      </c>
      <c r="T217" s="46" t="s">
        <v>608</v>
      </c>
    </row>
    <row r="218" spans="3:22" ht="38.25" x14ac:dyDescent="0.25">
      <c r="C218" s="46" t="s">
        <v>362</v>
      </c>
      <c r="E218" s="46">
        <v>222</v>
      </c>
      <c r="G218" s="46" t="s">
        <v>363</v>
      </c>
      <c r="H218" s="46" t="s">
        <v>21</v>
      </c>
      <c r="I218" s="46">
        <v>114</v>
      </c>
      <c r="J218" s="46" t="s">
        <v>380</v>
      </c>
      <c r="K218" s="46">
        <v>17</v>
      </c>
      <c r="L218" s="39" t="s">
        <v>435</v>
      </c>
      <c r="N218" s="39" t="s">
        <v>504</v>
      </c>
      <c r="P218" s="46" t="s">
        <v>561</v>
      </c>
      <c r="Q218" s="39" t="s">
        <v>623</v>
      </c>
      <c r="T218" s="46" t="s">
        <v>608</v>
      </c>
    </row>
    <row r="219" spans="3:22" ht="25.5" x14ac:dyDescent="0.25">
      <c r="C219" s="46" t="s">
        <v>362</v>
      </c>
      <c r="E219" s="46">
        <v>223</v>
      </c>
      <c r="G219" s="46" t="s">
        <v>363</v>
      </c>
      <c r="H219" s="46" t="s">
        <v>21</v>
      </c>
      <c r="I219" s="46">
        <v>114</v>
      </c>
      <c r="J219" s="46" t="s">
        <v>380</v>
      </c>
      <c r="K219" s="46">
        <v>21</v>
      </c>
      <c r="L219" s="39" t="s">
        <v>436</v>
      </c>
      <c r="N219" s="39" t="s">
        <v>505</v>
      </c>
      <c r="P219" s="46" t="s">
        <v>556</v>
      </c>
      <c r="Q219" s="39" t="s">
        <v>641</v>
      </c>
      <c r="R219" s="46"/>
      <c r="T219" s="46" t="s">
        <v>609</v>
      </c>
    </row>
    <row r="220" spans="3:22" ht="76.5" x14ac:dyDescent="0.25">
      <c r="C220" s="46" t="s">
        <v>362</v>
      </c>
      <c r="E220" s="46">
        <v>224</v>
      </c>
      <c r="G220" s="46" t="s">
        <v>363</v>
      </c>
      <c r="H220" s="46" t="s">
        <v>21</v>
      </c>
      <c r="I220" s="46">
        <v>114</v>
      </c>
      <c r="J220" s="46" t="s">
        <v>380</v>
      </c>
      <c r="K220" s="46">
        <v>24</v>
      </c>
      <c r="L220" s="39" t="s">
        <v>437</v>
      </c>
      <c r="N220" s="39" t="s">
        <v>506</v>
      </c>
      <c r="P220" s="46" t="s">
        <v>561</v>
      </c>
      <c r="Q220" s="39" t="s">
        <v>723</v>
      </c>
      <c r="T220" s="46" t="s">
        <v>608</v>
      </c>
    </row>
    <row r="221" spans="3:22" x14ac:dyDescent="0.25">
      <c r="C221" s="46" t="s">
        <v>513</v>
      </c>
      <c r="E221" s="46">
        <v>249</v>
      </c>
      <c r="G221" s="46" t="s">
        <v>514</v>
      </c>
      <c r="H221" s="46" t="s">
        <v>5</v>
      </c>
      <c r="I221" s="46">
        <v>114</v>
      </c>
      <c r="J221" s="46" t="s">
        <v>380</v>
      </c>
      <c r="K221" s="46">
        <v>28</v>
      </c>
      <c r="L221" s="39" t="s">
        <v>536</v>
      </c>
      <c r="N221" s="39" t="s">
        <v>185</v>
      </c>
      <c r="O221" s="46" t="s">
        <v>6</v>
      </c>
      <c r="P221" s="46" t="s">
        <v>555</v>
      </c>
      <c r="T221" s="46" t="s">
        <v>608</v>
      </c>
    </row>
    <row r="222" spans="3:22" ht="38.25" x14ac:dyDescent="0.25">
      <c r="C222" s="46" t="s">
        <v>297</v>
      </c>
      <c r="E222" s="47">
        <v>137</v>
      </c>
      <c r="G222" s="46" t="s">
        <v>162</v>
      </c>
      <c r="H222" s="46" t="s">
        <v>5</v>
      </c>
      <c r="I222" s="46">
        <v>115</v>
      </c>
      <c r="J222" s="48" t="s">
        <v>331</v>
      </c>
      <c r="K222" s="46">
        <v>1</v>
      </c>
      <c r="L222" s="39" t="s">
        <v>332</v>
      </c>
      <c r="N222" s="39" t="s">
        <v>333</v>
      </c>
      <c r="O222" s="46" t="s">
        <v>6</v>
      </c>
      <c r="P222" s="46" t="s">
        <v>555</v>
      </c>
      <c r="T222" s="46" t="s">
        <v>608</v>
      </c>
    </row>
    <row r="223" spans="3:22" ht="51" x14ac:dyDescent="0.25">
      <c r="C223" s="46" t="s">
        <v>513</v>
      </c>
      <c r="E223" s="46">
        <v>250</v>
      </c>
      <c r="G223" s="46" t="s">
        <v>514</v>
      </c>
      <c r="H223" s="46" t="s">
        <v>5</v>
      </c>
      <c r="I223" s="46">
        <v>115</v>
      </c>
      <c r="J223" s="46" t="s">
        <v>331</v>
      </c>
      <c r="K223" s="46">
        <v>1</v>
      </c>
      <c r="L223" s="39" t="s">
        <v>537</v>
      </c>
      <c r="N223" s="39" t="s">
        <v>546</v>
      </c>
      <c r="O223" s="46" t="s">
        <v>6</v>
      </c>
      <c r="P223" s="46" t="s">
        <v>556</v>
      </c>
      <c r="Q223" s="39" t="s">
        <v>719</v>
      </c>
      <c r="T223" s="46" t="s">
        <v>609</v>
      </c>
      <c r="U223" s="39" t="s">
        <v>738</v>
      </c>
    </row>
    <row r="224" spans="3:22" ht="38.25" x14ac:dyDescent="0.25">
      <c r="C224" s="46" t="s">
        <v>297</v>
      </c>
      <c r="E224" s="47">
        <v>139</v>
      </c>
      <c r="G224" s="46" t="s">
        <v>162</v>
      </c>
      <c r="H224" s="46" t="s">
        <v>5</v>
      </c>
      <c r="I224" s="46">
        <v>115</v>
      </c>
      <c r="J224" s="48" t="s">
        <v>179</v>
      </c>
      <c r="K224" s="46">
        <v>9</v>
      </c>
      <c r="L224" s="39" t="s">
        <v>336</v>
      </c>
      <c r="N224" s="39" t="s">
        <v>337</v>
      </c>
      <c r="O224" s="46" t="s">
        <v>6</v>
      </c>
      <c r="P224" s="46" t="s">
        <v>561</v>
      </c>
      <c r="Q224" s="39" t="s">
        <v>645</v>
      </c>
      <c r="T224" s="46" t="s">
        <v>608</v>
      </c>
    </row>
    <row r="225" spans="1:22" ht="38.25" x14ac:dyDescent="0.25">
      <c r="C225" s="46" t="s">
        <v>297</v>
      </c>
      <c r="E225" s="47">
        <v>140</v>
      </c>
      <c r="G225" s="46" t="s">
        <v>162</v>
      </c>
      <c r="H225" s="46" t="s">
        <v>21</v>
      </c>
      <c r="I225" s="46">
        <v>115</v>
      </c>
      <c r="J225" s="48" t="s">
        <v>179</v>
      </c>
      <c r="K225" s="46">
        <v>23</v>
      </c>
      <c r="L225" s="60" t="s">
        <v>338</v>
      </c>
      <c r="N225" s="39" t="s">
        <v>339</v>
      </c>
      <c r="O225" s="46" t="s">
        <v>6</v>
      </c>
      <c r="R225" s="46"/>
      <c r="T225" s="46" t="s">
        <v>613</v>
      </c>
      <c r="V225" s="46" t="s">
        <v>646</v>
      </c>
    </row>
    <row r="226" spans="1:22" x14ac:dyDescent="0.25">
      <c r="C226" s="46" t="s">
        <v>362</v>
      </c>
      <c r="E226" s="46">
        <v>225</v>
      </c>
      <c r="G226" s="46" t="s">
        <v>363</v>
      </c>
      <c r="H226" s="46" t="s">
        <v>21</v>
      </c>
      <c r="I226" s="46">
        <v>115</v>
      </c>
      <c r="J226" s="46" t="s">
        <v>179</v>
      </c>
      <c r="K226" s="46">
        <v>23</v>
      </c>
      <c r="L226" s="39" t="s">
        <v>438</v>
      </c>
      <c r="N226" s="39" t="s">
        <v>507</v>
      </c>
      <c r="R226" s="46"/>
      <c r="T226" s="46" t="s">
        <v>613</v>
      </c>
      <c r="V226" s="46" t="s">
        <v>646</v>
      </c>
    </row>
    <row r="227" spans="1:22" ht="38.25" x14ac:dyDescent="0.25">
      <c r="C227" s="46" t="s">
        <v>362</v>
      </c>
      <c r="E227" s="46">
        <v>226</v>
      </c>
      <c r="G227" s="46" t="s">
        <v>363</v>
      </c>
      <c r="H227" s="46" t="s">
        <v>364</v>
      </c>
      <c r="I227" s="46">
        <v>115</v>
      </c>
      <c r="J227" s="46" t="s">
        <v>179</v>
      </c>
      <c r="K227" s="46">
        <v>23</v>
      </c>
      <c r="N227" s="39" t="s">
        <v>508</v>
      </c>
      <c r="R227" s="46"/>
      <c r="T227" s="46" t="s">
        <v>613</v>
      </c>
      <c r="V227" s="46" t="s">
        <v>646</v>
      </c>
    </row>
    <row r="228" spans="1:22" ht="25.5" x14ac:dyDescent="0.25">
      <c r="C228" s="46" t="s">
        <v>547</v>
      </c>
      <c r="E228" s="46">
        <v>253</v>
      </c>
      <c r="G228" s="46" t="s">
        <v>162</v>
      </c>
      <c r="H228" s="46" t="s">
        <v>21</v>
      </c>
      <c r="I228" s="46">
        <v>115</v>
      </c>
      <c r="J228" s="46" t="s">
        <v>179</v>
      </c>
      <c r="K228" s="46" t="s">
        <v>550</v>
      </c>
      <c r="L228" s="39" t="s">
        <v>552</v>
      </c>
      <c r="N228" s="39" t="s">
        <v>554</v>
      </c>
      <c r="O228" s="46" t="s">
        <v>6</v>
      </c>
      <c r="P228" s="46" t="s">
        <v>561</v>
      </c>
      <c r="Q228" s="39" t="s">
        <v>624</v>
      </c>
      <c r="R228" s="46"/>
      <c r="T228" s="46" t="s">
        <v>608</v>
      </c>
    </row>
    <row r="229" spans="1:22" ht="76.5" x14ac:dyDescent="0.25">
      <c r="A229" s="39"/>
      <c r="B229" s="39"/>
      <c r="C229" s="39" t="s">
        <v>161</v>
      </c>
      <c r="D229" s="49"/>
      <c r="E229" s="49">
        <v>72</v>
      </c>
      <c r="F229" s="49"/>
      <c r="G229" s="39" t="s">
        <v>162</v>
      </c>
      <c r="H229" s="39" t="s">
        <v>21</v>
      </c>
      <c r="I229" s="39">
        <v>115</v>
      </c>
      <c r="J229" s="53" t="s">
        <v>179</v>
      </c>
      <c r="K229" s="39" t="s">
        <v>180</v>
      </c>
      <c r="L229" s="51" t="s">
        <v>181</v>
      </c>
      <c r="M229" s="49"/>
      <c r="N229" s="51" t="s">
        <v>182</v>
      </c>
      <c r="O229" s="39"/>
      <c r="P229" s="39" t="s">
        <v>561</v>
      </c>
      <c r="Q229" s="39" t="s">
        <v>651</v>
      </c>
      <c r="R229" s="39"/>
      <c r="S229" s="39"/>
      <c r="T229" s="46" t="s">
        <v>608</v>
      </c>
    </row>
    <row r="230" spans="1:22" ht="76.5" x14ac:dyDescent="0.25">
      <c r="C230" s="46" t="s">
        <v>297</v>
      </c>
      <c r="E230" s="47">
        <v>138</v>
      </c>
      <c r="G230" s="46" t="s">
        <v>162</v>
      </c>
      <c r="H230" s="46" t="s">
        <v>5</v>
      </c>
      <c r="I230" s="46">
        <v>115</v>
      </c>
      <c r="J230" s="48" t="s">
        <v>179</v>
      </c>
      <c r="K230" s="46" t="s">
        <v>320</v>
      </c>
      <c r="L230" s="39" t="s">
        <v>334</v>
      </c>
      <c r="N230" s="39" t="s">
        <v>335</v>
      </c>
      <c r="O230" s="46" t="s">
        <v>6</v>
      </c>
      <c r="P230" s="46" t="s">
        <v>561</v>
      </c>
      <c r="Q230" s="39" t="s">
        <v>660</v>
      </c>
      <c r="T230" s="46" t="s">
        <v>608</v>
      </c>
    </row>
    <row r="231" spans="1:22" ht="25.5" x14ac:dyDescent="0.25">
      <c r="C231" s="46" t="s">
        <v>161</v>
      </c>
      <c r="D231" s="47"/>
      <c r="E231" s="47">
        <v>71</v>
      </c>
      <c r="F231" s="47"/>
      <c r="G231" s="46" t="s">
        <v>162</v>
      </c>
      <c r="I231" s="46">
        <v>115</v>
      </c>
      <c r="J231" s="58" t="s">
        <v>176</v>
      </c>
      <c r="K231" s="46">
        <v>9</v>
      </c>
      <c r="L231" s="39" t="s">
        <v>177</v>
      </c>
      <c r="M231" s="49"/>
      <c r="N231" s="39" t="s">
        <v>178</v>
      </c>
      <c r="P231" s="46" t="s">
        <v>561</v>
      </c>
      <c r="Q231" s="39" t="s">
        <v>716</v>
      </c>
      <c r="T231" s="46" t="s">
        <v>608</v>
      </c>
    </row>
    <row r="232" spans="1:22" ht="76.5" x14ac:dyDescent="0.25">
      <c r="C232" s="46" t="s">
        <v>297</v>
      </c>
      <c r="E232" s="47">
        <v>141</v>
      </c>
      <c r="G232" s="46" t="s">
        <v>162</v>
      </c>
      <c r="H232" s="46" t="s">
        <v>5</v>
      </c>
      <c r="I232" s="46">
        <v>116</v>
      </c>
      <c r="J232" s="48" t="s">
        <v>340</v>
      </c>
      <c r="K232" s="46">
        <v>12</v>
      </c>
      <c r="L232" s="39" t="s">
        <v>341</v>
      </c>
      <c r="N232" s="39" t="s">
        <v>342</v>
      </c>
      <c r="O232" s="46" t="s">
        <v>6</v>
      </c>
      <c r="P232" s="46" t="s">
        <v>555</v>
      </c>
      <c r="T232" s="46" t="s">
        <v>608</v>
      </c>
    </row>
    <row r="233" spans="1:22" ht="63.75" x14ac:dyDescent="0.25">
      <c r="C233" s="46" t="s">
        <v>297</v>
      </c>
      <c r="E233" s="47">
        <v>142</v>
      </c>
      <c r="G233" s="46" t="s">
        <v>162</v>
      </c>
      <c r="H233" s="46" t="s">
        <v>5</v>
      </c>
      <c r="I233" s="46">
        <v>116</v>
      </c>
      <c r="J233" s="48" t="s">
        <v>340</v>
      </c>
      <c r="K233" s="46">
        <v>12</v>
      </c>
      <c r="L233" s="39" t="s">
        <v>343</v>
      </c>
      <c r="N233" s="39" t="s">
        <v>344</v>
      </c>
      <c r="O233" s="46" t="s">
        <v>6</v>
      </c>
      <c r="P233" s="46" t="s">
        <v>555</v>
      </c>
      <c r="T233" s="46" t="s">
        <v>608</v>
      </c>
    </row>
    <row r="234" spans="1:22" ht="51" x14ac:dyDescent="0.25">
      <c r="C234" s="46" t="s">
        <v>297</v>
      </c>
      <c r="E234" s="47">
        <v>143</v>
      </c>
      <c r="G234" s="46" t="s">
        <v>162</v>
      </c>
      <c r="H234" s="46" t="s">
        <v>5</v>
      </c>
      <c r="I234" s="46">
        <v>116</v>
      </c>
      <c r="J234" s="48" t="s">
        <v>340</v>
      </c>
      <c r="K234" s="46">
        <v>21</v>
      </c>
      <c r="L234" s="39" t="s">
        <v>345</v>
      </c>
      <c r="N234" s="39" t="s">
        <v>346</v>
      </c>
      <c r="O234" s="46" t="s">
        <v>6</v>
      </c>
      <c r="P234" s="46" t="s">
        <v>555</v>
      </c>
      <c r="T234" s="46" t="s">
        <v>608</v>
      </c>
    </row>
    <row r="235" spans="1:22" ht="51" x14ac:dyDescent="0.25">
      <c r="C235" s="46" t="s">
        <v>297</v>
      </c>
      <c r="E235" s="47">
        <v>144</v>
      </c>
      <c r="G235" s="46" t="s">
        <v>162</v>
      </c>
      <c r="H235" s="46" t="s">
        <v>5</v>
      </c>
      <c r="I235" s="46">
        <v>117</v>
      </c>
      <c r="J235" s="48" t="s">
        <v>347</v>
      </c>
      <c r="K235" s="46">
        <v>7</v>
      </c>
      <c r="L235" s="39" t="s">
        <v>348</v>
      </c>
      <c r="N235" s="39" t="s">
        <v>349</v>
      </c>
      <c r="O235" s="46" t="s">
        <v>6</v>
      </c>
      <c r="P235" s="46" t="s">
        <v>561</v>
      </c>
      <c r="Q235" s="39" t="s">
        <v>651</v>
      </c>
      <c r="R235" s="46"/>
      <c r="T235" s="46" t="s">
        <v>608</v>
      </c>
    </row>
    <row r="236" spans="1:22" ht="63.75" x14ac:dyDescent="0.25">
      <c r="C236" s="46" t="s">
        <v>362</v>
      </c>
      <c r="E236" s="46">
        <v>219</v>
      </c>
      <c r="G236" s="46" t="s">
        <v>363</v>
      </c>
      <c r="H236" s="46" t="s">
        <v>21</v>
      </c>
      <c r="I236" s="46">
        <v>111</v>
      </c>
      <c r="J236" s="46" t="s">
        <v>174</v>
      </c>
      <c r="K236" s="46">
        <v>14</v>
      </c>
      <c r="L236" s="39" t="s">
        <v>433</v>
      </c>
      <c r="N236" s="39" t="s">
        <v>502</v>
      </c>
      <c r="P236" s="46" t="s">
        <v>556</v>
      </c>
      <c r="Q236" s="39" t="s">
        <v>709</v>
      </c>
      <c r="T236" s="46" t="s">
        <v>608</v>
      </c>
      <c r="U236" s="39" t="s">
        <v>710</v>
      </c>
    </row>
    <row r="237" spans="1:22" ht="38.25" x14ac:dyDescent="0.25">
      <c r="C237" s="46" t="s">
        <v>161</v>
      </c>
      <c r="D237" s="47"/>
      <c r="E237" s="47">
        <v>70</v>
      </c>
      <c r="F237" s="47"/>
      <c r="G237" s="46" t="s">
        <v>162</v>
      </c>
      <c r="H237" s="46" t="s">
        <v>21</v>
      </c>
      <c r="I237" s="46">
        <v>111</v>
      </c>
      <c r="J237" s="48" t="s">
        <v>174</v>
      </c>
      <c r="K237" s="46">
        <v>15</v>
      </c>
      <c r="L237" s="39" t="s">
        <v>659</v>
      </c>
      <c r="M237" s="49"/>
      <c r="N237" s="39" t="s">
        <v>175</v>
      </c>
      <c r="P237" s="46" t="s">
        <v>561</v>
      </c>
      <c r="Q237" s="39" t="s">
        <v>704</v>
      </c>
      <c r="T237" s="46" t="s">
        <v>608</v>
      </c>
    </row>
    <row r="238" spans="1:22" ht="25.5" x14ac:dyDescent="0.25">
      <c r="C238" s="46" t="s">
        <v>513</v>
      </c>
      <c r="E238" s="46">
        <v>242</v>
      </c>
      <c r="G238" s="46" t="s">
        <v>514</v>
      </c>
      <c r="H238" s="46" t="s">
        <v>21</v>
      </c>
      <c r="I238" s="46">
        <v>111</v>
      </c>
      <c r="J238" s="46" t="s">
        <v>174</v>
      </c>
      <c r="K238" s="46">
        <v>20</v>
      </c>
      <c r="L238" s="39" t="s">
        <v>529</v>
      </c>
      <c r="N238" s="39" t="s">
        <v>545</v>
      </c>
      <c r="O238" s="46" t="s">
        <v>6</v>
      </c>
      <c r="R238" s="46"/>
      <c r="T238" s="46" t="s">
        <v>613</v>
      </c>
      <c r="V238" s="46" t="s">
        <v>658</v>
      </c>
    </row>
    <row r="239" spans="1:22" x14ac:dyDescent="0.25">
      <c r="C239" s="46" t="s">
        <v>513</v>
      </c>
      <c r="E239" s="46">
        <v>243</v>
      </c>
      <c r="G239" s="46" t="s">
        <v>514</v>
      </c>
      <c r="H239" s="46" t="s">
        <v>5</v>
      </c>
      <c r="I239" s="46">
        <v>112</v>
      </c>
      <c r="J239" s="46" t="s">
        <v>516</v>
      </c>
      <c r="K239" s="46">
        <v>6</v>
      </c>
      <c r="L239" s="39" t="s">
        <v>530</v>
      </c>
      <c r="N239" s="39" t="s">
        <v>185</v>
      </c>
      <c r="O239" s="46" t="s">
        <v>6</v>
      </c>
      <c r="P239" s="46" t="s">
        <v>555</v>
      </c>
      <c r="T239" s="46" t="s">
        <v>608</v>
      </c>
    </row>
    <row r="240" spans="1:22" ht="51" x14ac:dyDescent="0.25">
      <c r="C240" s="46" t="s">
        <v>362</v>
      </c>
      <c r="E240" s="46">
        <v>217</v>
      </c>
      <c r="G240" s="46" t="s">
        <v>363</v>
      </c>
      <c r="H240" s="46" t="s">
        <v>21</v>
      </c>
      <c r="I240" s="46">
        <v>111</v>
      </c>
      <c r="J240" s="46" t="s">
        <v>378</v>
      </c>
      <c r="K240" s="46">
        <v>11</v>
      </c>
      <c r="L240" s="39" t="s">
        <v>431</v>
      </c>
      <c r="N240" s="39" t="s">
        <v>501</v>
      </c>
      <c r="P240" s="46" t="s">
        <v>561</v>
      </c>
      <c r="Q240" s="39" t="s">
        <v>657</v>
      </c>
      <c r="T240" s="46" t="s">
        <v>608</v>
      </c>
    </row>
    <row r="241" spans="3:22" ht="25.5" x14ac:dyDescent="0.25">
      <c r="C241" s="46" t="s">
        <v>513</v>
      </c>
      <c r="E241" s="46">
        <v>248</v>
      </c>
      <c r="G241" s="46" t="s">
        <v>514</v>
      </c>
      <c r="H241" s="46" t="s">
        <v>21</v>
      </c>
      <c r="I241" s="46">
        <v>114</v>
      </c>
      <c r="J241" s="46" t="s">
        <v>379</v>
      </c>
      <c r="K241" s="46">
        <v>1</v>
      </c>
      <c r="L241" s="39" t="s">
        <v>535</v>
      </c>
      <c r="N241" s="39" t="s">
        <v>185</v>
      </c>
      <c r="O241" s="46" t="s">
        <v>6</v>
      </c>
      <c r="P241" s="63" t="s">
        <v>561</v>
      </c>
      <c r="Q241" s="64" t="s">
        <v>702</v>
      </c>
      <c r="R241" s="65"/>
      <c r="S241" s="63"/>
      <c r="T241" s="63" t="s">
        <v>608</v>
      </c>
      <c r="U241" s="64"/>
      <c r="V241" s="63"/>
    </row>
    <row r="242" spans="3:22" ht="25.5" x14ac:dyDescent="0.25">
      <c r="C242" s="46" t="s">
        <v>362</v>
      </c>
      <c r="E242" s="46">
        <v>220</v>
      </c>
      <c r="G242" s="46" t="s">
        <v>363</v>
      </c>
      <c r="H242" s="46" t="s">
        <v>5</v>
      </c>
      <c r="I242" s="46">
        <v>112</v>
      </c>
      <c r="J242" s="46" t="s">
        <v>379</v>
      </c>
      <c r="K242" s="46">
        <v>9</v>
      </c>
      <c r="L242" s="39" t="s">
        <v>5</v>
      </c>
      <c r="N242" s="39" t="s">
        <v>654</v>
      </c>
      <c r="P242" s="46" t="s">
        <v>561</v>
      </c>
      <c r="Q242" s="39" t="s">
        <v>656</v>
      </c>
      <c r="T242" s="46" t="s">
        <v>608</v>
      </c>
    </row>
    <row r="243" spans="3:22" ht="127.5" x14ac:dyDescent="0.25">
      <c r="C243" s="46" t="s">
        <v>513</v>
      </c>
      <c r="E243" s="46">
        <v>244</v>
      </c>
      <c r="G243" s="46" t="s">
        <v>514</v>
      </c>
      <c r="H243" s="46" t="s">
        <v>5</v>
      </c>
      <c r="I243" s="46">
        <v>112</v>
      </c>
      <c r="J243" s="46" t="s">
        <v>379</v>
      </c>
      <c r="K243" s="46">
        <v>11</v>
      </c>
      <c r="L243" s="39" t="s">
        <v>531</v>
      </c>
      <c r="N243" s="39" t="s">
        <v>185</v>
      </c>
      <c r="O243" s="46" t="s">
        <v>6</v>
      </c>
      <c r="P243" s="46" t="s">
        <v>561</v>
      </c>
      <c r="Q243" s="39" t="s">
        <v>724</v>
      </c>
      <c r="T243" s="46" t="s">
        <v>608</v>
      </c>
    </row>
    <row r="244" spans="3:22" ht="63.75" x14ac:dyDescent="0.25">
      <c r="C244" s="46" t="s">
        <v>362</v>
      </c>
      <c r="E244" s="46">
        <v>221</v>
      </c>
      <c r="G244" s="46" t="s">
        <v>363</v>
      </c>
      <c r="H244" s="46" t="s">
        <v>21</v>
      </c>
      <c r="I244" s="46">
        <v>112</v>
      </c>
      <c r="J244" s="46" t="s">
        <v>379</v>
      </c>
      <c r="K244" s="46">
        <v>15</v>
      </c>
      <c r="L244" s="39" t="s">
        <v>434</v>
      </c>
      <c r="N244" s="39" t="s">
        <v>503</v>
      </c>
      <c r="P244" s="46" t="s">
        <v>561</v>
      </c>
      <c r="Q244" s="39" t="s">
        <v>643</v>
      </c>
      <c r="T244" s="46" t="s">
        <v>608</v>
      </c>
      <c r="U244" s="39" t="s">
        <v>696</v>
      </c>
    </row>
    <row r="245" spans="3:22" x14ac:dyDescent="0.25">
      <c r="C245" s="46" t="s">
        <v>513</v>
      </c>
      <c r="E245" s="46">
        <v>246</v>
      </c>
      <c r="G245" s="46" t="s">
        <v>514</v>
      </c>
      <c r="H245" s="46" t="s">
        <v>5</v>
      </c>
      <c r="I245" s="46">
        <v>112</v>
      </c>
      <c r="J245" s="46" t="s">
        <v>379</v>
      </c>
      <c r="K245" s="46">
        <v>20</v>
      </c>
      <c r="L245" s="39" t="s">
        <v>533</v>
      </c>
      <c r="N245" s="39" t="s">
        <v>185</v>
      </c>
      <c r="O245" s="46" t="s">
        <v>6</v>
      </c>
      <c r="P245" s="46" t="s">
        <v>555</v>
      </c>
      <c r="R245" s="46"/>
      <c r="T245" s="46" t="s">
        <v>608</v>
      </c>
    </row>
    <row r="246" spans="3:22" ht="60.6" customHeight="1" x14ac:dyDescent="0.25">
      <c r="C246" s="46" t="s">
        <v>513</v>
      </c>
      <c r="E246" s="46">
        <v>247</v>
      </c>
      <c r="G246" s="46" t="s">
        <v>514</v>
      </c>
      <c r="H246" s="46" t="s">
        <v>5</v>
      </c>
      <c r="I246" s="46">
        <v>112</v>
      </c>
      <c r="J246" s="46" t="s">
        <v>379</v>
      </c>
      <c r="K246" s="46">
        <v>23</v>
      </c>
      <c r="L246" s="39" t="s">
        <v>534</v>
      </c>
      <c r="N246" s="39" t="s">
        <v>185</v>
      </c>
      <c r="O246" s="46" t="s">
        <v>6</v>
      </c>
      <c r="P246" s="46" t="s">
        <v>556</v>
      </c>
      <c r="Q246" s="39" t="s">
        <v>706</v>
      </c>
      <c r="T246" s="46" t="s">
        <v>609</v>
      </c>
    </row>
    <row r="247" spans="3:22" ht="38.25" x14ac:dyDescent="0.25">
      <c r="C247" s="46" t="s">
        <v>513</v>
      </c>
      <c r="E247" s="46">
        <v>245</v>
      </c>
      <c r="G247" s="46" t="s">
        <v>514</v>
      </c>
      <c r="H247" s="46" t="s">
        <v>5</v>
      </c>
      <c r="I247" s="46">
        <v>112</v>
      </c>
      <c r="J247" s="46" t="s">
        <v>379</v>
      </c>
      <c r="K247" s="46" t="s">
        <v>517</v>
      </c>
      <c r="L247" s="39" t="s">
        <v>532</v>
      </c>
      <c r="N247" s="39" t="s">
        <v>185</v>
      </c>
      <c r="O247" s="46" t="s">
        <v>6</v>
      </c>
      <c r="P247" s="46" t="s">
        <v>556</v>
      </c>
      <c r="Q247" s="39" t="s">
        <v>707</v>
      </c>
      <c r="T247" s="46" t="s">
        <v>609</v>
      </c>
    </row>
    <row r="248" spans="3:22" x14ac:dyDescent="0.25">
      <c r="C248" s="46" t="s">
        <v>362</v>
      </c>
      <c r="E248" s="46">
        <v>227</v>
      </c>
      <c r="G248" s="46" t="s">
        <v>363</v>
      </c>
      <c r="H248" s="46" t="s">
        <v>21</v>
      </c>
      <c r="I248" s="46">
        <v>118</v>
      </c>
      <c r="J248" s="46" t="s">
        <v>381</v>
      </c>
      <c r="K248" s="46">
        <v>8</v>
      </c>
      <c r="L248" s="39" t="s">
        <v>439</v>
      </c>
      <c r="N248" s="39" t="s">
        <v>509</v>
      </c>
      <c r="P248" s="46" t="s">
        <v>555</v>
      </c>
      <c r="R248" s="46"/>
      <c r="T248" s="46" t="s">
        <v>608</v>
      </c>
    </row>
    <row r="249" spans="3:22" ht="25.5" x14ac:dyDescent="0.25">
      <c r="C249" s="46" t="s">
        <v>362</v>
      </c>
      <c r="E249" s="46">
        <v>228</v>
      </c>
      <c r="G249" s="46" t="s">
        <v>363</v>
      </c>
      <c r="H249" s="46" t="s">
        <v>21</v>
      </c>
      <c r="I249" s="46">
        <v>118</v>
      </c>
      <c r="J249" s="46" t="s">
        <v>381</v>
      </c>
      <c r="K249" s="46">
        <v>8</v>
      </c>
      <c r="L249" s="39" t="s">
        <v>650</v>
      </c>
      <c r="N249" s="39" t="s">
        <v>510</v>
      </c>
      <c r="P249" s="46" t="s">
        <v>561</v>
      </c>
      <c r="Q249" s="39" t="s">
        <v>732</v>
      </c>
      <c r="R249" s="46"/>
      <c r="T249" s="46" t="s">
        <v>608</v>
      </c>
    </row>
    <row r="250" spans="3:22" ht="25.5" x14ac:dyDescent="0.25">
      <c r="C250" s="46" t="s">
        <v>362</v>
      </c>
      <c r="E250" s="46">
        <v>229</v>
      </c>
      <c r="G250" s="46" t="s">
        <v>363</v>
      </c>
      <c r="H250" s="46" t="s">
        <v>21</v>
      </c>
      <c r="I250" s="46">
        <v>120</v>
      </c>
      <c r="J250" s="46" t="s">
        <v>381</v>
      </c>
      <c r="K250" s="46">
        <v>9</v>
      </c>
      <c r="L250" s="39" t="s">
        <v>440</v>
      </c>
      <c r="N250" s="39" t="s">
        <v>511</v>
      </c>
      <c r="P250" s="46" t="s">
        <v>561</v>
      </c>
      <c r="Q250" s="39" t="s">
        <v>623</v>
      </c>
      <c r="T250" s="46" t="s">
        <v>608</v>
      </c>
    </row>
    <row r="251" spans="3:22" ht="25.5" x14ac:dyDescent="0.25">
      <c r="C251" s="46" t="s">
        <v>362</v>
      </c>
      <c r="E251" s="46">
        <v>230</v>
      </c>
      <c r="G251" s="46" t="s">
        <v>363</v>
      </c>
      <c r="H251" s="46" t="s">
        <v>21</v>
      </c>
      <c r="I251" s="46">
        <v>131</v>
      </c>
      <c r="J251" s="46" t="s">
        <v>382</v>
      </c>
      <c r="K251" s="46">
        <v>15</v>
      </c>
      <c r="L251" s="39" t="s">
        <v>441</v>
      </c>
      <c r="N251" s="39" t="s">
        <v>512</v>
      </c>
      <c r="R251" s="46"/>
      <c r="T251" s="46" t="s">
        <v>613</v>
      </c>
      <c r="V251" s="46" t="s">
        <v>655</v>
      </c>
    </row>
    <row r="252" spans="3:22" ht="38.25" x14ac:dyDescent="0.25">
      <c r="C252" s="46" t="s">
        <v>161</v>
      </c>
      <c r="D252" s="47"/>
      <c r="E252" s="47">
        <v>73</v>
      </c>
      <c r="F252" s="47"/>
      <c r="G252" s="46" t="s">
        <v>162</v>
      </c>
      <c r="H252" s="46" t="s">
        <v>21</v>
      </c>
      <c r="I252" s="46">
        <v>133</v>
      </c>
      <c r="J252" s="48" t="s">
        <v>183</v>
      </c>
      <c r="K252" s="46">
        <v>10</v>
      </c>
      <c r="L252" s="39" t="s">
        <v>184</v>
      </c>
      <c r="M252" s="49"/>
      <c r="N252" s="39" t="s">
        <v>185</v>
      </c>
      <c r="P252" s="46" t="s">
        <v>561</v>
      </c>
      <c r="Q252" s="39" t="s">
        <v>651</v>
      </c>
      <c r="R252" s="46"/>
      <c r="T252" s="46" t="s">
        <v>608</v>
      </c>
    </row>
    <row r="253" spans="3:22" ht="38.25" x14ac:dyDescent="0.25">
      <c r="C253" s="46" t="s">
        <v>161</v>
      </c>
      <c r="D253" s="47"/>
      <c r="E253" s="47">
        <v>74</v>
      </c>
      <c r="F253" s="47"/>
      <c r="G253" s="46" t="s">
        <v>162</v>
      </c>
      <c r="H253" s="46" t="s">
        <v>21</v>
      </c>
      <c r="I253" s="46">
        <v>133</v>
      </c>
      <c r="J253" s="48" t="s">
        <v>183</v>
      </c>
      <c r="K253" s="46">
        <v>11</v>
      </c>
      <c r="L253" s="39" t="s">
        <v>186</v>
      </c>
      <c r="M253" s="49"/>
      <c r="N253" s="39" t="s">
        <v>185</v>
      </c>
      <c r="P253" s="46" t="s">
        <v>561</v>
      </c>
      <c r="Q253" s="39" t="s">
        <v>651</v>
      </c>
      <c r="R253" s="46"/>
      <c r="T253" s="46" t="s">
        <v>608</v>
      </c>
    </row>
    <row r="254" spans="3:22" ht="51" x14ac:dyDescent="0.25">
      <c r="C254" s="46" t="s">
        <v>513</v>
      </c>
      <c r="E254" s="46">
        <v>231</v>
      </c>
      <c r="G254" s="46" t="s">
        <v>514</v>
      </c>
      <c r="H254" s="46" t="s">
        <v>21</v>
      </c>
      <c r="I254" s="46">
        <v>112</v>
      </c>
      <c r="J254" s="46" t="s">
        <v>515</v>
      </c>
      <c r="K254" s="46">
        <v>15</v>
      </c>
      <c r="L254" s="39" t="s">
        <v>518</v>
      </c>
      <c r="N254" s="39" t="s">
        <v>538</v>
      </c>
      <c r="O254" s="46" t="s">
        <v>6</v>
      </c>
      <c r="P254" s="46" t="s">
        <v>561</v>
      </c>
      <c r="Q254" s="39" t="s">
        <v>649</v>
      </c>
      <c r="R254" s="46"/>
      <c r="T254" s="46" t="s">
        <v>608</v>
      </c>
    </row>
    <row r="255" spans="3:22" ht="38.25" x14ac:dyDescent="0.25">
      <c r="C255" s="47" t="s">
        <v>152</v>
      </c>
      <c r="D255" s="47"/>
      <c r="E255" s="47">
        <v>65</v>
      </c>
      <c r="F255" s="47"/>
      <c r="G255" s="47" t="s">
        <v>1</v>
      </c>
      <c r="H255" s="47" t="s">
        <v>5</v>
      </c>
      <c r="I255" s="47">
        <v>130</v>
      </c>
      <c r="J255" s="50" t="s">
        <v>146</v>
      </c>
      <c r="K255" s="47" t="s">
        <v>147</v>
      </c>
      <c r="L255" s="49" t="s">
        <v>148</v>
      </c>
      <c r="M255" s="49"/>
      <c r="N255" s="49" t="s">
        <v>361</v>
      </c>
      <c r="O255" s="47" t="s">
        <v>6</v>
      </c>
      <c r="P255" s="46" t="s">
        <v>555</v>
      </c>
      <c r="R255" s="46"/>
      <c r="T255" s="46" t="s">
        <v>608</v>
      </c>
    </row>
    <row r="256" spans="3:22" ht="38.25" x14ac:dyDescent="0.25">
      <c r="C256" s="46" t="s">
        <v>161</v>
      </c>
      <c r="D256" s="47"/>
      <c r="E256" s="47">
        <v>75</v>
      </c>
      <c r="F256" s="47"/>
      <c r="G256" s="46" t="s">
        <v>162</v>
      </c>
      <c r="H256" s="46" t="s">
        <v>21</v>
      </c>
      <c r="I256" s="46">
        <v>136</v>
      </c>
      <c r="J256" s="48" t="s">
        <v>187</v>
      </c>
      <c r="K256" s="46" t="s">
        <v>188</v>
      </c>
      <c r="L256" s="39" t="s">
        <v>189</v>
      </c>
      <c r="M256" s="49"/>
      <c r="N256" s="39" t="s">
        <v>190</v>
      </c>
      <c r="P256" s="46" t="s">
        <v>561</v>
      </c>
      <c r="Q256" s="39" t="s">
        <v>717</v>
      </c>
      <c r="R256" s="46"/>
      <c r="T256" s="46" t="s">
        <v>611</v>
      </c>
    </row>
    <row r="257" spans="3:20" ht="38.25" x14ac:dyDescent="0.25">
      <c r="C257" s="47" t="s">
        <v>152</v>
      </c>
      <c r="D257" s="47"/>
      <c r="E257" s="47">
        <v>66</v>
      </c>
      <c r="F257" s="47"/>
      <c r="G257" s="47" t="s">
        <v>1</v>
      </c>
      <c r="H257" s="47" t="s">
        <v>5</v>
      </c>
      <c r="I257" s="47">
        <v>135</v>
      </c>
      <c r="J257" s="50" t="s">
        <v>149</v>
      </c>
      <c r="K257" s="47">
        <v>14</v>
      </c>
      <c r="L257" s="49" t="s">
        <v>150</v>
      </c>
      <c r="M257" s="49"/>
      <c r="N257" s="49" t="s">
        <v>151</v>
      </c>
      <c r="O257" s="47" t="s">
        <v>6</v>
      </c>
      <c r="P257" s="46" t="s">
        <v>561</v>
      </c>
      <c r="Q257" s="39" t="s">
        <v>717</v>
      </c>
      <c r="R257" s="46"/>
      <c r="T257" s="46" t="s">
        <v>611</v>
      </c>
    </row>
    <row r="258" spans="3:20" x14ac:dyDescent="0.25">
      <c r="C258" s="46" t="s">
        <v>200</v>
      </c>
      <c r="D258" s="47"/>
      <c r="E258" s="47">
        <v>84</v>
      </c>
      <c r="F258" s="47"/>
      <c r="G258" s="46" t="s">
        <v>192</v>
      </c>
      <c r="H258" s="46" t="s">
        <v>21</v>
      </c>
      <c r="I258" s="46">
        <v>27</v>
      </c>
      <c r="J258" s="48" t="s">
        <v>137</v>
      </c>
      <c r="K258" s="46">
        <v>4</v>
      </c>
      <c r="L258" s="39" t="s">
        <v>211</v>
      </c>
      <c r="M258" s="49"/>
      <c r="N258" s="39" t="s">
        <v>212</v>
      </c>
      <c r="O258" s="46" t="s">
        <v>6</v>
      </c>
      <c r="P258" s="46" t="s">
        <v>556</v>
      </c>
      <c r="Q258" s="39" t="s">
        <v>647</v>
      </c>
      <c r="R258" s="46"/>
      <c r="T258" s="46" t="s">
        <v>609</v>
      </c>
    </row>
  </sheetData>
  <autoFilter ref="A1:V258" xr:uid="{CE64F4A6-0F23-41CF-8376-082148485FED}"/>
  <sortState ref="A2:V258">
    <sortCondition ref="J2:J258"/>
    <sortCondition ref="K2:K258"/>
    <sortCondition ref="I2:I258"/>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V22"/>
  <sheetViews>
    <sheetView workbookViewId="0">
      <selection activeCell="H21" sqref="H21"/>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20" width="9.140625" style="4"/>
    <col min="21" max="21" width="2.42578125" style="4" customWidth="1"/>
    <col min="22" max="22" width="5" style="4" bestFit="1" customWidth="1"/>
    <col min="23" max="16384" width="9.140625" style="4"/>
  </cols>
  <sheetData>
    <row r="1" spans="1:20" ht="13.5" thickBot="1" x14ac:dyDescent="0.3"/>
    <row r="2" spans="1:20" ht="24" customHeight="1" thickBot="1" x14ac:dyDescent="0.3">
      <c r="B2" s="73" t="s">
        <v>601</v>
      </c>
      <c r="C2" s="74"/>
      <c r="D2" s="74"/>
      <c r="E2" s="74"/>
      <c r="F2" s="74"/>
      <c r="G2" s="74"/>
      <c r="H2" s="82"/>
      <c r="I2" s="83"/>
      <c r="J2" s="5"/>
      <c r="K2" s="73" t="s">
        <v>602</v>
      </c>
      <c r="L2" s="74"/>
      <c r="M2" s="74"/>
      <c r="N2" s="74"/>
      <c r="O2" s="74"/>
      <c r="P2" s="74"/>
      <c r="Q2" s="74"/>
      <c r="R2" s="74"/>
      <c r="S2" s="75"/>
    </row>
    <row r="3" spans="1:20" ht="13.5" thickBot="1" x14ac:dyDescent="0.3"/>
    <row r="4" spans="1:20" ht="39" thickBot="1" x14ac:dyDescent="0.3">
      <c r="B4" s="6" t="s">
        <v>731</v>
      </c>
      <c r="C4" s="7" t="s">
        <v>603</v>
      </c>
      <c r="D4" s="7" t="s">
        <v>604</v>
      </c>
      <c r="E4" s="7" t="s">
        <v>605</v>
      </c>
      <c r="F4" s="7" t="s">
        <v>606</v>
      </c>
      <c r="G4" s="7" t="s">
        <v>607</v>
      </c>
      <c r="H4" s="26" t="s">
        <v>618</v>
      </c>
      <c r="I4" s="6" t="s">
        <v>619</v>
      </c>
      <c r="J4" s="8"/>
      <c r="K4" s="6" t="s">
        <v>608</v>
      </c>
      <c r="L4" s="7" t="s">
        <v>609</v>
      </c>
      <c r="N4" s="9" t="s">
        <v>610</v>
      </c>
      <c r="O4" s="10" t="s">
        <v>611</v>
      </c>
      <c r="P4" s="10" t="s">
        <v>612</v>
      </c>
      <c r="Q4" s="11" t="s">
        <v>613</v>
      </c>
      <c r="S4" s="6" t="s">
        <v>614</v>
      </c>
    </row>
    <row r="5" spans="1:20" ht="34.5" customHeight="1" thickBot="1" x14ac:dyDescent="0.3">
      <c r="B5" s="12">
        <f>COUNTA(Comments!E:E)-1</f>
        <v>257</v>
      </c>
      <c r="C5" s="13">
        <f>B5-D5</f>
        <v>35</v>
      </c>
      <c r="D5" s="14">
        <f>COUNTA(Comments!P:P)-1</f>
        <v>222</v>
      </c>
      <c r="E5" s="13">
        <f>COUNTIF(Comments!P:P,"Rejected")</f>
        <v>24</v>
      </c>
      <c r="F5" s="13">
        <f>COUNTIF(Comments!P:P,"Accepted")</f>
        <v>71</v>
      </c>
      <c r="G5" s="13">
        <f>COUNTIF(Comments!P:P,"Revised")</f>
        <v>127</v>
      </c>
      <c r="H5" s="15">
        <f>COUNTA(Comments!V:V)-1</f>
        <v>35</v>
      </c>
      <c r="I5" s="15">
        <f>B5-D5-H5</f>
        <v>0</v>
      </c>
      <c r="J5" s="8"/>
      <c r="K5" s="15">
        <f>COUNTIF(Comments!T:T,K4)</f>
        <v>193</v>
      </c>
      <c r="L5" s="15">
        <f>COUNTIF(Comments!T:T,L4)</f>
        <v>23</v>
      </c>
      <c r="M5" s="8"/>
      <c r="N5" s="15">
        <f>COUNTIF(Comments!T:T,N4)</f>
        <v>0</v>
      </c>
      <c r="O5" s="15">
        <f>COUNTIF(Comments!T:T,O4)</f>
        <v>6</v>
      </c>
      <c r="P5" s="15">
        <f>COUNTIF(Comments!T:T,P4)</f>
        <v>0</v>
      </c>
      <c r="Q5" s="15">
        <f>COUNTIF(Comments!T:T,Q4)</f>
        <v>35</v>
      </c>
      <c r="S5" s="15">
        <f>B5-(COUNTA(Comments!T:T)-1)</f>
        <v>0</v>
      </c>
    </row>
    <row r="6" spans="1:20" ht="13.5" customHeight="1" thickBot="1" x14ac:dyDescent="0.3"/>
    <row r="7" spans="1:20" ht="21.75" customHeight="1" thickBot="1" x14ac:dyDescent="0.3">
      <c r="B7" s="8"/>
      <c r="C7" s="8"/>
      <c r="D7" s="16" t="str">
        <f>IF(D5=E7,"Okay","MIS-MATCHED")</f>
        <v>Okay</v>
      </c>
      <c r="E7" s="76">
        <f>E5+F5+G5</f>
        <v>222</v>
      </c>
      <c r="F7" s="77"/>
      <c r="G7" s="78"/>
      <c r="H7" s="8"/>
      <c r="I7" s="8"/>
      <c r="J7" s="8"/>
      <c r="K7" s="17">
        <f>SUM(K5:L5)</f>
        <v>216</v>
      </c>
      <c r="L7" s="18" t="s">
        <v>615</v>
      </c>
      <c r="M7" s="8"/>
    </row>
    <row r="8" spans="1:20" ht="13.5" thickBot="1" x14ac:dyDescent="0.3">
      <c r="B8" s="8"/>
      <c r="C8" s="8"/>
      <c r="D8" s="16"/>
      <c r="J8" s="8"/>
      <c r="M8" s="16"/>
    </row>
    <row r="9" spans="1:20" ht="34.5" customHeight="1" thickBot="1" x14ac:dyDescent="0.3">
      <c r="B9" s="16"/>
      <c r="C9" s="16"/>
      <c r="D9" s="19">
        <f t="shared" ref="D9:I9" si="0">D5/$B5</f>
        <v>0.86381322957198448</v>
      </c>
      <c r="E9" s="27">
        <f t="shared" si="0"/>
        <v>9.3385214007782102E-2</v>
      </c>
      <c r="F9" s="27">
        <f t="shared" si="0"/>
        <v>0.27626459143968873</v>
      </c>
      <c r="G9" s="27">
        <f t="shared" si="0"/>
        <v>0.49416342412451364</v>
      </c>
      <c r="H9" s="27">
        <f t="shared" si="0"/>
        <v>0.13618677042801555</v>
      </c>
      <c r="I9" s="27">
        <f t="shared" si="0"/>
        <v>0</v>
      </c>
      <c r="J9" s="16"/>
      <c r="K9" s="20">
        <f>K7/$B$5</f>
        <v>0.84046692607003892</v>
      </c>
      <c r="L9" s="21" t="s">
        <v>616</v>
      </c>
      <c r="N9" s="22">
        <f>N5/$B$5</f>
        <v>0</v>
      </c>
      <c r="O9" s="22">
        <f>O5/$B$5</f>
        <v>2.3346303501945526E-2</v>
      </c>
      <c r="P9" s="22">
        <f>P5/$B$5</f>
        <v>0</v>
      </c>
      <c r="Q9" s="22">
        <f>Q5/$B$5</f>
        <v>0.13618677042801555</v>
      </c>
      <c r="S9" s="22">
        <f>S5/$B$5</f>
        <v>0</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79">
        <f>K9+SUM(N9:Q9)</f>
        <v>1</v>
      </c>
      <c r="L11" s="80"/>
      <c r="M11" s="80"/>
      <c r="N11" s="80"/>
      <c r="O11" s="80"/>
      <c r="P11" s="80"/>
      <c r="Q11" s="81"/>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22" x14ac:dyDescent="0.25">
      <c r="C17" s="25"/>
      <c r="D17" s="16"/>
    </row>
    <row r="18" spans="2:22" x14ac:dyDescent="0.25">
      <c r="C18" s="25"/>
      <c r="D18" s="16"/>
    </row>
    <row r="19" spans="2:22" ht="24" customHeight="1" x14ac:dyDescent="0.25">
      <c r="B19" s="84" t="s">
        <v>652</v>
      </c>
      <c r="C19" s="85"/>
      <c r="D19" s="85"/>
      <c r="E19" s="85"/>
      <c r="F19" s="85"/>
      <c r="G19" s="85"/>
      <c r="H19" s="86"/>
      <c r="I19" s="86"/>
      <c r="J19" s="86"/>
      <c r="K19" s="86"/>
      <c r="L19" s="86"/>
      <c r="M19" s="86"/>
      <c r="N19" s="86"/>
      <c r="O19" s="86"/>
      <c r="P19" s="86"/>
      <c r="Q19" s="87"/>
      <c r="R19" s="87"/>
      <c r="S19" s="87"/>
      <c r="T19" s="87"/>
    </row>
    <row r="20" spans="2:22" ht="13.5" thickBot="1" x14ac:dyDescent="0.3">
      <c r="C20" s="25"/>
      <c r="D20" s="16"/>
    </row>
    <row r="21" spans="2:22" s="16" customFormat="1" ht="24" customHeight="1" thickBot="1" x14ac:dyDescent="0.3">
      <c r="B21" s="28" t="s">
        <v>557</v>
      </c>
      <c r="C21" s="28" t="s">
        <v>583</v>
      </c>
      <c r="D21" s="28" t="s">
        <v>599</v>
      </c>
      <c r="E21" s="28" t="s">
        <v>637</v>
      </c>
      <c r="F21" s="28" t="s">
        <v>644</v>
      </c>
      <c r="G21" s="28" t="s">
        <v>579</v>
      </c>
      <c r="H21" s="28" t="s">
        <v>740</v>
      </c>
      <c r="I21" s="28" t="s">
        <v>703</v>
      </c>
      <c r="J21" s="28" t="s">
        <v>658</v>
      </c>
      <c r="K21" s="28" t="s">
        <v>580</v>
      </c>
      <c r="L21" s="28" t="s">
        <v>655</v>
      </c>
      <c r="M21" s="28"/>
      <c r="N21" s="28" t="s">
        <v>634</v>
      </c>
      <c r="O21" s="28" t="s">
        <v>646</v>
      </c>
      <c r="P21" s="28"/>
      <c r="Q21" s="28"/>
      <c r="R21" s="28"/>
      <c r="S21" s="28"/>
      <c r="T21" s="28"/>
      <c r="V21" s="28" t="s">
        <v>708</v>
      </c>
    </row>
    <row r="22" spans="2:22" s="16" customFormat="1" ht="24" customHeight="1" thickBot="1" x14ac:dyDescent="0.3">
      <c r="B22" s="29">
        <f>COUNTIF(Comments!V:V,B21)</f>
        <v>1</v>
      </c>
      <c r="C22" s="29">
        <f>COUNTIF(Comments!V:V,C21)</f>
        <v>5</v>
      </c>
      <c r="D22" s="29">
        <f>COUNTIF(Comments!V:V,D21)</f>
        <v>1</v>
      </c>
      <c r="E22" s="29">
        <f>COUNTIF(Comments!V:V,E21)</f>
        <v>3</v>
      </c>
      <c r="F22" s="29">
        <f>COUNTIF(Comments!V:V,F21)</f>
        <v>2</v>
      </c>
      <c r="G22" s="29">
        <f>COUNTIF(Comments!V:V,G21)</f>
        <v>1</v>
      </c>
      <c r="H22" s="29">
        <f>COUNTIF(Comments!V:V,H21)</f>
        <v>2</v>
      </c>
      <c r="I22" s="29">
        <f>COUNTIF(Comments!V:V,I21)</f>
        <v>1</v>
      </c>
      <c r="J22" s="29">
        <f>COUNTIF(Comments!V:V,J21)</f>
        <v>1</v>
      </c>
      <c r="K22" s="29">
        <f>COUNTIF(Comments!V:V,K21)</f>
        <v>4</v>
      </c>
      <c r="L22" s="29">
        <f>COUNTIF(Comments!V:V,L21)</f>
        <v>4</v>
      </c>
      <c r="M22" s="29"/>
      <c r="N22" s="29">
        <f>COUNTIF(Comments!V:V,N21)</f>
        <v>7</v>
      </c>
      <c r="O22" s="29">
        <f>COUNTIF(Comments!V:V,O21)</f>
        <v>3</v>
      </c>
      <c r="P22" s="29">
        <f>COUNTIF(Comments!V:V,P21)</f>
        <v>0</v>
      </c>
      <c r="Q22" s="29">
        <f>COUNTIF(Comments!V:V,Q21)</f>
        <v>0</v>
      </c>
      <c r="R22" s="29"/>
      <c r="S22" s="29">
        <f>COUNTIF(Comments!V:V,S21)</f>
        <v>0</v>
      </c>
      <c r="T22" s="29">
        <f>COUNTIF(Comments!V:V,T21)</f>
        <v>0</v>
      </c>
      <c r="V22" s="29">
        <f>SUM(B22:T22)</f>
        <v>35</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C49"/>
  <sheetViews>
    <sheetView workbookViewId="0">
      <selection activeCell="T11" sqref="T11"/>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27" width="9.140625" style="31"/>
    <col min="28" max="28" width="11.140625" style="30" bestFit="1" customWidth="1"/>
  </cols>
  <sheetData>
    <row r="1" spans="1:29" x14ac:dyDescent="0.25">
      <c r="A1" s="35" t="s">
        <v>665</v>
      </c>
      <c r="B1" s="89" t="s">
        <v>555</v>
      </c>
      <c r="C1" s="89"/>
      <c r="D1" s="91"/>
      <c r="E1" s="90" t="s">
        <v>556</v>
      </c>
      <c r="F1" s="91"/>
      <c r="G1" s="89" t="s">
        <v>561</v>
      </c>
      <c r="H1" s="89"/>
      <c r="I1" s="89"/>
      <c r="J1" s="90" t="s">
        <v>661</v>
      </c>
      <c r="K1" s="89"/>
      <c r="L1" s="89"/>
      <c r="M1" s="89"/>
      <c r="N1" s="89"/>
      <c r="O1" s="89"/>
      <c r="P1" s="89"/>
      <c r="Q1" s="89"/>
      <c r="R1" s="89"/>
      <c r="S1" s="89"/>
      <c r="T1" s="89"/>
      <c r="U1" s="89"/>
      <c r="V1" s="89"/>
      <c r="W1" s="89"/>
      <c r="X1" s="89"/>
      <c r="Y1" s="89"/>
      <c r="Z1" s="89"/>
      <c r="AA1" s="89"/>
      <c r="AB1" s="91"/>
    </row>
    <row r="2" spans="1:29" x14ac:dyDescent="0.25">
      <c r="B2" s="89">
        <f>COUNTIF(Comments!P:P,"Accepted")</f>
        <v>71</v>
      </c>
      <c r="C2" s="89"/>
      <c r="D2" s="91"/>
      <c r="E2" s="90">
        <f>COUNTIF(Comments!P:P,"Rejected")</f>
        <v>24</v>
      </c>
      <c r="F2" s="91"/>
      <c r="G2" s="89">
        <f>COUNTIF(Comments!P:P,"Revised")</f>
        <v>127</v>
      </c>
      <c r="H2" s="89"/>
      <c r="I2" s="89"/>
      <c r="J2" s="90">
        <v>35</v>
      </c>
      <c r="K2" s="89"/>
      <c r="L2" s="89"/>
      <c r="M2" s="89"/>
      <c r="N2" s="89"/>
      <c r="O2" s="89"/>
      <c r="P2" s="89"/>
      <c r="Q2" s="89"/>
      <c r="R2" s="89"/>
      <c r="S2" s="89"/>
      <c r="T2" s="89"/>
      <c r="U2" s="89"/>
      <c r="V2" s="89"/>
      <c r="W2" s="89"/>
      <c r="X2" s="89"/>
      <c r="Y2" s="89"/>
      <c r="Z2" s="89"/>
      <c r="AA2" s="89"/>
      <c r="AB2" s="91"/>
    </row>
    <row r="3" spans="1:29" x14ac:dyDescent="0.25">
      <c r="A3" s="35" t="s">
        <v>664</v>
      </c>
      <c r="B3" s="31" t="s">
        <v>612</v>
      </c>
      <c r="C3" s="31" t="s">
        <v>611</v>
      </c>
      <c r="D3" s="33" t="s">
        <v>608</v>
      </c>
      <c r="E3" s="34" t="s">
        <v>663</v>
      </c>
      <c r="F3" s="38" t="s">
        <v>609</v>
      </c>
      <c r="G3" s="31" t="s">
        <v>612</v>
      </c>
      <c r="H3" s="31" t="s">
        <v>611</v>
      </c>
      <c r="I3" s="32" t="s">
        <v>608</v>
      </c>
      <c r="J3" s="37" t="s">
        <v>611</v>
      </c>
      <c r="K3" s="88" t="s">
        <v>662</v>
      </c>
      <c r="L3" s="89"/>
      <c r="M3" s="89"/>
      <c r="N3" s="89"/>
      <c r="O3" s="89"/>
      <c r="P3" s="89"/>
      <c r="Q3" s="89"/>
      <c r="R3" s="89"/>
      <c r="S3" s="89"/>
      <c r="T3" s="89"/>
      <c r="U3" s="89"/>
      <c r="V3" s="89"/>
      <c r="W3" s="89"/>
      <c r="X3" s="89"/>
      <c r="Y3" s="89"/>
      <c r="Z3" s="89"/>
      <c r="AA3" s="89"/>
      <c r="AB3" s="30" t="s">
        <v>695</v>
      </c>
    </row>
    <row r="4" spans="1:29" x14ac:dyDescent="0.25">
      <c r="B4" s="31">
        <v>0</v>
      </c>
      <c r="C4" s="31">
        <v>0</v>
      </c>
      <c r="D4" s="33">
        <v>71</v>
      </c>
      <c r="E4" s="34">
        <v>0</v>
      </c>
      <c r="F4" s="33">
        <v>24</v>
      </c>
      <c r="G4" s="31">
        <v>0</v>
      </c>
      <c r="H4" s="31">
        <v>6</v>
      </c>
      <c r="I4" s="32">
        <v>121</v>
      </c>
      <c r="J4" s="31">
        <v>0</v>
      </c>
      <c r="K4" s="89">
        <v>35</v>
      </c>
      <c r="L4" s="89"/>
      <c r="M4" s="89"/>
      <c r="N4" s="89"/>
      <c r="O4" s="89"/>
      <c r="P4" s="89"/>
      <c r="Q4" s="89"/>
      <c r="R4" s="89"/>
      <c r="S4" s="89"/>
      <c r="T4" s="89"/>
      <c r="U4" s="89"/>
      <c r="V4" s="89"/>
      <c r="W4" s="89"/>
      <c r="X4" s="89"/>
      <c r="Y4" s="89"/>
      <c r="Z4" s="89"/>
      <c r="AA4" s="89"/>
      <c r="AB4" s="30">
        <v>0</v>
      </c>
    </row>
    <row r="5" spans="1:29" x14ac:dyDescent="0.25">
      <c r="K5" s="31" t="s">
        <v>583</v>
      </c>
      <c r="L5" s="31" t="s">
        <v>599</v>
      </c>
      <c r="M5" s="31" t="s">
        <v>637</v>
      </c>
      <c r="N5" s="31" t="s">
        <v>644</v>
      </c>
      <c r="O5" s="31" t="s">
        <v>740</v>
      </c>
      <c r="P5" s="68" t="s">
        <v>579</v>
      </c>
      <c r="Q5" s="68" t="s">
        <v>703</v>
      </c>
      <c r="R5" s="68" t="s">
        <v>658</v>
      </c>
      <c r="S5" s="68" t="s">
        <v>580</v>
      </c>
      <c r="T5" s="31" t="s">
        <v>557</v>
      </c>
      <c r="U5" s="31" t="s">
        <v>648</v>
      </c>
      <c r="V5" s="31" t="s">
        <v>597</v>
      </c>
      <c r="W5" s="31" t="s">
        <v>666</v>
      </c>
      <c r="X5" s="31" t="s">
        <v>633</v>
      </c>
      <c r="Y5" s="31" t="s">
        <v>655</v>
      </c>
      <c r="Z5" s="31" t="s">
        <v>634</v>
      </c>
      <c r="AA5" s="31" t="s">
        <v>646</v>
      </c>
      <c r="AB5" s="31"/>
      <c r="AC5" s="34"/>
    </row>
    <row r="6" spans="1:29" x14ac:dyDescent="0.25">
      <c r="K6" s="31">
        <f>COUNTIF(Comments!$V:$V,K5)</f>
        <v>5</v>
      </c>
      <c r="L6" s="31">
        <f>COUNTIF(Comments!$V:$V,L5)</f>
        <v>1</v>
      </c>
      <c r="M6" s="31">
        <f>COUNTIF(Comments!$V:$V,M5)</f>
        <v>3</v>
      </c>
      <c r="N6" s="31">
        <f>COUNTIF(Comments!$V:$V,N5)</f>
        <v>2</v>
      </c>
      <c r="O6" s="31">
        <f>COUNTIF(Comments!$V:$V,O5)</f>
        <v>2</v>
      </c>
      <c r="P6" s="31">
        <f>COUNTIF(Comments!$V:$V,P5)</f>
        <v>1</v>
      </c>
      <c r="Q6" s="31">
        <f>COUNTIF(Comments!$V:$V,Q5)</f>
        <v>1</v>
      </c>
      <c r="R6" s="31">
        <f>COUNTIF(Comments!$V:$V,R5)</f>
        <v>1</v>
      </c>
      <c r="S6" s="31">
        <f>COUNTIF(Comments!$V:$V,S5)</f>
        <v>4</v>
      </c>
      <c r="T6" s="31">
        <f>COUNTIF(Comments!$V:$V,T5)</f>
        <v>1</v>
      </c>
      <c r="U6" s="31">
        <f>COUNTIF(Comments!$V:$V,U5)</f>
        <v>0</v>
      </c>
      <c r="V6" s="31">
        <f>COUNTIF(Comments!$V:$V,V5)</f>
        <v>0</v>
      </c>
      <c r="W6" s="31">
        <f>COUNTIF(Comments!$V:$V,W5)</f>
        <v>0</v>
      </c>
      <c r="X6" s="31">
        <f>COUNTIF(Comments!$V:$V,X5)</f>
        <v>0</v>
      </c>
      <c r="Y6" s="31">
        <f>COUNTIF(Comments!$V:$V,Y5)</f>
        <v>4</v>
      </c>
      <c r="Z6" s="31">
        <f>COUNTIF(Comments!$V:$V,Z5)</f>
        <v>7</v>
      </c>
      <c r="AA6" s="31">
        <f>COUNTIF(Comments!$V:$V,AA5)</f>
        <v>3</v>
      </c>
    </row>
    <row r="8" spans="1:29" x14ac:dyDescent="0.25">
      <c r="K8" s="1"/>
      <c r="L8" s="1"/>
      <c r="M8" s="1"/>
      <c r="N8" s="3"/>
      <c r="O8" s="1"/>
      <c r="P8" s="3"/>
      <c r="Q8" s="3"/>
      <c r="R8" s="1"/>
      <c r="S8" s="1"/>
      <c r="T8" s="1"/>
      <c r="U8" s="1"/>
      <c r="V8" s="1"/>
      <c r="W8" s="1"/>
      <c r="X8" s="1"/>
      <c r="Y8" s="3"/>
      <c r="AA8" s="3"/>
    </row>
    <row r="9" spans="1:29" x14ac:dyDescent="0.25">
      <c r="K9" s="1"/>
      <c r="L9" s="36"/>
      <c r="M9" s="36"/>
      <c r="N9" s="1"/>
      <c r="O9" s="1"/>
      <c r="P9" s="3"/>
      <c r="Q9" s="36"/>
      <c r="R9" s="3"/>
      <c r="S9" s="3"/>
      <c r="T9" s="3"/>
      <c r="U9" s="1"/>
      <c r="V9" s="3"/>
      <c r="X9" s="1"/>
      <c r="Y9" s="3"/>
    </row>
    <row r="10" spans="1:29" x14ac:dyDescent="0.25">
      <c r="K10" s="1"/>
      <c r="L10" s="36"/>
      <c r="M10" s="36"/>
      <c r="O10" s="1"/>
      <c r="Q10" s="36"/>
      <c r="R10" s="3"/>
      <c r="S10" s="3"/>
      <c r="T10" s="3"/>
      <c r="V10" s="1"/>
      <c r="Y10" s="3"/>
    </row>
    <row r="11" spans="1:29" x14ac:dyDescent="0.25">
      <c r="K11" s="1"/>
      <c r="L11" s="36"/>
      <c r="O11" s="1"/>
      <c r="R11" s="3"/>
      <c r="S11" s="3"/>
      <c r="T11" s="2"/>
      <c r="Y11" s="3"/>
    </row>
    <row r="12" spans="1:29" x14ac:dyDescent="0.25">
      <c r="K12" s="1"/>
      <c r="O12" s="3"/>
      <c r="R12" s="3"/>
      <c r="S12" s="3"/>
      <c r="T12" s="2"/>
      <c r="Y12" s="1"/>
    </row>
    <row r="13" spans="1:29" x14ac:dyDescent="0.25">
      <c r="K13" s="1"/>
      <c r="O13" s="3"/>
      <c r="R13" s="1"/>
      <c r="S13" s="1"/>
      <c r="T13" s="1"/>
      <c r="Y13" s="3"/>
    </row>
    <row r="14" spans="1:29" x14ac:dyDescent="0.25">
      <c r="K14" s="1"/>
      <c r="O14" s="3"/>
      <c r="R14" s="1"/>
      <c r="S14" s="1"/>
      <c r="T14" s="1"/>
      <c r="Y14" s="1"/>
    </row>
    <row r="15" spans="1:29" x14ac:dyDescent="0.25">
      <c r="K15" s="1"/>
      <c r="O15" s="3"/>
      <c r="R15" s="3"/>
      <c r="S15" s="3"/>
      <c r="T15" s="3"/>
      <c r="Y15" s="1"/>
    </row>
    <row r="16" spans="1:29" x14ac:dyDescent="0.25">
      <c r="K16" s="3"/>
      <c r="O16" s="1"/>
      <c r="T16" s="1"/>
      <c r="Y16" s="1"/>
    </row>
    <row r="17" spans="11:25" x14ac:dyDescent="0.25">
      <c r="K17" s="3"/>
      <c r="O17" s="1"/>
      <c r="T17" s="1"/>
      <c r="Y17" s="3"/>
    </row>
    <row r="18" spans="11:25" x14ac:dyDescent="0.25">
      <c r="K18" s="1"/>
      <c r="O18" s="3"/>
      <c r="T18" s="3"/>
      <c r="Y18" s="1"/>
    </row>
    <row r="19" spans="11:25" x14ac:dyDescent="0.25">
      <c r="K19" s="3"/>
      <c r="O19" s="3"/>
      <c r="T19" s="1"/>
      <c r="Y19" s="3"/>
    </row>
    <row r="20" spans="11:25" x14ac:dyDescent="0.25">
      <c r="K20" s="1"/>
      <c r="O20" s="1"/>
      <c r="T20" s="1"/>
      <c r="Y20" s="3"/>
    </row>
    <row r="21" spans="11:25" x14ac:dyDescent="0.25">
      <c r="O21" s="1"/>
      <c r="T21" s="1"/>
      <c r="Y21" s="3"/>
    </row>
    <row r="22" spans="11:25" x14ac:dyDescent="0.25">
      <c r="O22" s="3"/>
      <c r="T22" s="1"/>
      <c r="Y22" s="3"/>
    </row>
    <row r="23" spans="11:25" x14ac:dyDescent="0.25">
      <c r="O23" s="1"/>
      <c r="T23" s="1"/>
      <c r="Y23" s="3"/>
    </row>
    <row r="24" spans="11:25" x14ac:dyDescent="0.25">
      <c r="O24" s="1"/>
      <c r="T24" s="1"/>
      <c r="Y24" s="3"/>
    </row>
    <row r="25" spans="11:25" x14ac:dyDescent="0.25">
      <c r="O25" s="1"/>
      <c r="T25" s="1"/>
      <c r="Y25" s="1"/>
    </row>
    <row r="26" spans="11:25" x14ac:dyDescent="0.25">
      <c r="O26" s="1"/>
      <c r="T26" s="1"/>
      <c r="Y26" s="1"/>
    </row>
    <row r="27" spans="11:25" x14ac:dyDescent="0.25">
      <c r="O27" s="1"/>
      <c r="T27" s="1"/>
      <c r="Y27" s="3"/>
    </row>
    <row r="28" spans="11:25" x14ac:dyDescent="0.25">
      <c r="O28" s="36"/>
      <c r="T28" s="1"/>
      <c r="Y28" s="3"/>
    </row>
    <row r="29" spans="11:25" x14ac:dyDescent="0.25">
      <c r="O29" s="36"/>
      <c r="T29" s="1"/>
      <c r="Y29" s="1"/>
    </row>
    <row r="30" spans="11:25" x14ac:dyDescent="0.25">
      <c r="O30" s="36"/>
      <c r="T30" s="1"/>
      <c r="Y30" s="3"/>
    </row>
    <row r="31" spans="11:25" x14ac:dyDescent="0.25">
      <c r="O31" s="36"/>
      <c r="T31" s="1"/>
      <c r="Y31" s="3"/>
    </row>
    <row r="32" spans="11:25" x14ac:dyDescent="0.25">
      <c r="O32" s="36"/>
      <c r="T32" s="2"/>
    </row>
    <row r="33" spans="15:20" x14ac:dyDescent="0.25">
      <c r="O33" s="36"/>
      <c r="T33" s="1"/>
    </row>
    <row r="34" spans="15:20" x14ac:dyDescent="0.25">
      <c r="O34" s="36"/>
      <c r="T34" s="2"/>
    </row>
    <row r="35" spans="15:20" x14ac:dyDescent="0.25">
      <c r="O35" s="36"/>
      <c r="T35" s="1"/>
    </row>
    <row r="36" spans="15:20" x14ac:dyDescent="0.25">
      <c r="O36" s="36"/>
      <c r="T36" s="3"/>
    </row>
    <row r="37" spans="15:20" x14ac:dyDescent="0.25">
      <c r="O37" s="36"/>
      <c r="T37" s="1"/>
    </row>
    <row r="38" spans="15:20" x14ac:dyDescent="0.25">
      <c r="O38" s="36"/>
      <c r="T38" s="3"/>
    </row>
    <row r="39" spans="15:20" x14ac:dyDescent="0.25">
      <c r="O39" s="36"/>
      <c r="T39" s="3"/>
    </row>
    <row r="40" spans="15:20" x14ac:dyDescent="0.25">
      <c r="O40" s="36"/>
      <c r="T40" s="3"/>
    </row>
    <row r="41" spans="15:20" x14ac:dyDescent="0.25">
      <c r="O41" s="36"/>
      <c r="T41" s="3"/>
    </row>
    <row r="42" spans="15:20" x14ac:dyDescent="0.25">
      <c r="O42" s="36"/>
      <c r="T42" s="3"/>
    </row>
    <row r="43" spans="15:20" x14ac:dyDescent="0.25">
      <c r="O43" s="36"/>
      <c r="T43" s="1"/>
    </row>
    <row r="44" spans="15:20" x14ac:dyDescent="0.25">
      <c r="O44" s="36"/>
      <c r="T44" s="3"/>
    </row>
    <row r="45" spans="15:20" x14ac:dyDescent="0.25">
      <c r="O45" s="36"/>
      <c r="T45" s="3"/>
    </row>
    <row r="46" spans="15:20" x14ac:dyDescent="0.25">
      <c r="O46" s="36"/>
      <c r="T46" s="3"/>
    </row>
    <row r="47" spans="15:20" x14ac:dyDescent="0.25">
      <c r="O47" s="36"/>
      <c r="T47" s="3"/>
    </row>
    <row r="48" spans="15:20" x14ac:dyDescent="0.25">
      <c r="T48" s="3"/>
    </row>
    <row r="49" spans="20:20" x14ac:dyDescent="0.25">
      <c r="T49" s="3"/>
    </row>
  </sheetData>
  <mergeCells count="10">
    <mergeCell ref="K3:AA3"/>
    <mergeCell ref="K4:AA4"/>
    <mergeCell ref="J1:AB1"/>
    <mergeCell ref="J2:AB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Props1.xml><?xml version="1.0" encoding="utf-8"?>
<ds:datastoreItem xmlns:ds="http://schemas.openxmlformats.org/officeDocument/2006/customXml" ds:itemID="{918D4B78-1BA7-42D8-B1D5-D66A9E7ECD9D}">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2023-11-07T15:39:48Z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