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bv080247\Documents\_Work_IEEE_4ab\Drafting\Draft-0-Pre-Ballot-C\Consolidated-Comments\"/>
    </mc:Choice>
  </mc:AlternateContent>
  <xr:revisionPtr revIDLastSave="0" documentId="13_ncr:1_{EA309A30-18CA-4833-829E-C66B412BCB2F}" xr6:coauthVersionLast="47" xr6:coauthVersionMax="47" xr10:uidLastSave="{00000000-0000-0000-0000-000000000000}"/>
  <bookViews>
    <workbookView xWindow="28680" yWindow="-120" windowWidth="29040" windowHeight="15840" xr2:uid="{653D3504-2DC9-466E-87D2-CDDFF92CBC36}"/>
  </bookViews>
  <sheets>
    <sheet name="Comments" sheetId="1" r:id="rId1"/>
    <sheet name="Progress-Status" sheetId="2" r:id="rId2"/>
    <sheet name="Detailed Status" sheetId="3" r:id="rId3"/>
  </sheets>
  <definedNames>
    <definedName name="_xlnm._FilterDatabase" localSheetId="0" hidden="1">Comments!$A$1:$V$258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6" i="3" l="1"/>
  <c r="S22" i="2"/>
  <c r="N22" i="2"/>
  <c r="K22" i="2"/>
  <c r="G2" i="3" l="1"/>
  <c r="B2" i="3"/>
  <c r="E2" i="3"/>
  <c r="AA6" i="3"/>
  <c r="Z6" i="3"/>
  <c r="Y6" i="3"/>
  <c r="X6" i="3"/>
  <c r="W6" i="3"/>
  <c r="V6" i="3"/>
  <c r="U6" i="3"/>
  <c r="T6" i="3"/>
  <c r="R6" i="3"/>
  <c r="Q6" i="3"/>
  <c r="P6" i="3"/>
  <c r="O6" i="3"/>
  <c r="N6" i="3"/>
  <c r="M6" i="3"/>
  <c r="L6" i="3"/>
  <c r="K6" i="3"/>
  <c r="T22" i="2" l="1"/>
  <c r="Q22" i="2" l="1"/>
  <c r="P22" i="2"/>
  <c r="O22" i="2"/>
  <c r="L22" i="2"/>
  <c r="J22" i="2"/>
  <c r="I22" i="2"/>
  <c r="H22" i="2"/>
  <c r="G22" i="2"/>
  <c r="F22" i="2"/>
  <c r="E22" i="2"/>
  <c r="D22" i="2"/>
  <c r="C22" i="2"/>
  <c r="B22" i="2"/>
  <c r="V22" i="2" l="1"/>
  <c r="L5" i="2"/>
  <c r="K5" i="2"/>
  <c r="Q5" i="2"/>
  <c r="P5" i="2"/>
  <c r="O5" i="2"/>
  <c r="N5" i="2"/>
  <c r="H5" i="2" l="1"/>
  <c r="G5" i="2"/>
  <c r="F5" i="2"/>
  <c r="E5" i="2"/>
  <c r="D5" i="2"/>
  <c r="B5" i="2"/>
  <c r="S5" i="2" l="1"/>
  <c r="S9" i="2" s="1"/>
  <c r="C5" i="2"/>
  <c r="E9" i="2"/>
  <c r="F9" i="2"/>
  <c r="D9" i="2"/>
  <c r="G9" i="2"/>
  <c r="H9" i="2"/>
  <c r="I5" i="2"/>
  <c r="I9" i="2" s="1"/>
  <c r="K7" i="2"/>
  <c r="K9" i="2" s="1"/>
  <c r="E7" i="2"/>
  <c r="D7" i="2" s="1"/>
  <c r="Q9" i="2"/>
  <c r="N9" i="2"/>
  <c r="O9" i="2"/>
  <c r="P9" i="2"/>
  <c r="K1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Billy Verso</author>
  </authors>
  <commentList>
    <comment ref="L4" authorId="0" shapeId="0" xr:uid="{7F02D932-2BB7-45DB-8B21-129AF95F36A9}">
      <text>
        <r>
          <rPr>
            <b/>
            <sz val="9"/>
            <color indexed="81"/>
            <rFont val="Tahoma"/>
            <family val="2"/>
          </rPr>
          <t>Billy Verso:</t>
        </r>
        <r>
          <rPr>
            <sz val="9"/>
            <color indexed="81"/>
            <rFont val="Tahoma"/>
            <family val="2"/>
          </rPr>
          <t xml:space="preserve">
i.e. a rejected comment
</t>
        </r>
      </text>
    </comment>
  </commentList>
</comments>
</file>

<file path=xl/sharedStrings.xml><?xml version="1.0" encoding="utf-8"?>
<sst xmlns="http://schemas.openxmlformats.org/spreadsheetml/2006/main" count="2499" uniqueCount="740">
  <si>
    <t>Run Chen</t>
  </si>
  <si>
    <t>NewRadio Technologies Co., Ltd.</t>
  </si>
  <si>
    <t>13.1.2.3</t>
  </si>
  <si>
    <t xml:space="preserve">Edit error: "SDF" </t>
  </si>
  <si>
    <t xml:space="preserve">To change "SDF"  to "SFD" </t>
  </si>
  <si>
    <t>Editorial</t>
  </si>
  <si>
    <t>Yes</t>
  </si>
  <si>
    <t>Name</t>
  </si>
  <si>
    <t>Affiliation</t>
  </si>
  <si>
    <t>Page</t>
  </si>
  <si>
    <t>Sub-clause</t>
  </si>
  <si>
    <t>Line #</t>
  </si>
  <si>
    <t>Comment</t>
  </si>
  <si>
    <t>Proposed Change</t>
  </si>
  <si>
    <t>Category</t>
  </si>
  <si>
    <t>Must Be Satisfied?</t>
  </si>
  <si>
    <t>Li-Hsiang Sun</t>
  </si>
  <si>
    <t>MediaTek</t>
  </si>
  <si>
    <t>10.29.2</t>
  </si>
  <si>
    <t>Where "controller transmit diversity nodes" is defined?</t>
  </si>
  <si>
    <t>define the term and have reference to related clauses</t>
  </si>
  <si>
    <t>Technical</t>
  </si>
  <si>
    <t>10.29.3.5</t>
  </si>
  <si>
    <t>as in comment</t>
  </si>
  <si>
    <t>10.29.9.3</t>
  </si>
  <si>
    <t>when assignment scheduling is used and in case of hyperblock-based mode, what is the meaning of the ranging block index field?</t>
  </si>
  <si>
    <t>change to "The Ranging Block Index field specifies the index of the ranging block, in case of block-based mode or when assignment scheduling is used in hyper block-based mode"</t>
  </si>
  <si>
    <t>for round hopping between heterogenous blocks, is this entirely controller's decision or is it based on the selection of suitable blocks from controllee?</t>
  </si>
  <si>
    <t>specify procedures to allow controllee to select suitable blocks to participate in hopping</t>
  </si>
  <si>
    <t>"The RR IE is only used in block-based mode." does not seem correct</t>
  </si>
  <si>
    <t>change to "The RR IE is only used in block-based mode or hyber bloc-based mode"</t>
  </si>
  <si>
    <t xml:space="preserve">It is not very clear whether bitmap-based block scheduling or block assignment scheduling are always tied to a round hopping procedure, otherwise how does the scheduled device knows which round it is assigned within the assigned block? </t>
  </si>
  <si>
    <t>specify bitmap-based block scheduling or block assignment scheduling are always tied to a round hopping procedure.  Devices participating in the ranging exchange have either
(a) pre-negotiated a hopping sequence that is known to all devices, or (b) have exchanged all the
information necessary such that each device can generate the hopping sequence.</t>
  </si>
  <si>
    <t>6.6.3.3</t>
  </si>
  <si>
    <t>"For HRP UWB PHY, Imm-Ack shall commence AIFS after the reception of the last symbol of Data frame or MAC command." does this apply to data frame like RCM?
Time slot definition should be updated to include time needed for an Imm-Ack</t>
  </si>
  <si>
    <t>10.35.3.2.1</t>
  </si>
  <si>
    <t>what is this slot number used for?</t>
  </si>
  <si>
    <t>specify related procedure</t>
  </si>
  <si>
    <t>10.35.3.3</t>
  </si>
  <si>
    <t>clarify the addressing in this case</t>
  </si>
  <si>
    <t>10.35.5</t>
  </si>
  <si>
    <t>"The responder may start transmitting a first RIF fragment at RpRifOffset into the ranging phase if no RSF fragments were transmitted,"
should be RpRifOffset+600RSTU</t>
  </si>
  <si>
    <t>10.35.3.5.1</t>
  </si>
  <si>
    <t>"The responder (controlee) may indicate the supported message control commands for each of SOR, POLL and REPORT messages in ADV-RESP." 
Should also add whether responder support ADV-CONF and its message controls</t>
  </si>
  <si>
    <t>10.35.4</t>
  </si>
  <si>
    <t>change to "The responder that receives the poll message successfully should transmit a response
message back to the initiator beginning in the ranging slot following the poll period  subject to LBT "</t>
  </si>
  <si>
    <t>No</t>
  </si>
  <si>
    <t>even if no LBT, there is still a Tx/Rx turnaound time needed for the initiator/responder, so initiator cannot extend its transmission of the poll message up to macMmsRcpPollNSlots</t>
  </si>
  <si>
    <t>" The poll message is transmitted at long-term NB PHY configuration." however, it is not clear if NB Channel select is included in the previous REPORT message from responder, is it counted as short term config? 
It is not clear what is the protocol to change Allowed channel list in the middle of the session</t>
  </si>
  <si>
    <t>10.37.4.1</t>
  </si>
  <si>
    <t xml:space="preserve">"The Supported AIFS field specifies the AIFS time supported by the controlee. The Supported AIFS field 9 shall have one of the values specified in Table 18." </t>
  </si>
  <si>
    <t>change to "The Supported AIFS field specifies the AIFS time supported by the controlee. The Supported AIFS field shall have one of the values &lt;=2 specified in Table 18."</t>
  </si>
  <si>
    <t>10.35.3.2</t>
  </si>
  <si>
    <t>"After the initiator has confirmed receipt of the RESP from the responder during control phase, and unless initialization of further devices is required, the initiator shall discontinue ranging initialization and cease transmission of ADV-POLL packets."</t>
  </si>
  <si>
    <t>If initiator has not received RESP from responder after session initialization, and because there is no ack to RESP, the responder may have sent RIFs OTA. before statring session re-initialization. In the next session re-initialization, the V counter for RIF should be re-initilalized to a different value than the higher layer configured phyHrpUwbStsVCounter</t>
  </si>
  <si>
    <t>10.35.6</t>
  </si>
  <si>
    <t xml:space="preserve">In NBA MMS, the clock drift is corrected using NB msg, whether the value in the REPORT, i.e reply time and turnaround time, are also corrected, or they are reported based on sender's uncorrected clock (let receiver of the report to do correction)? </t>
  </si>
  <si>
    <t>specify the procedure how to come up with the reported value</t>
  </si>
  <si>
    <t>10.35.7.4.1</t>
  </si>
  <si>
    <t>Which message updates macMmsNbChannelAllow List? Is it NB channel select in control message can we unify the format of NB channel select and macMmsNbChannelMap?</t>
  </si>
  <si>
    <t>unify the format of the representation of allowed channel list</t>
  </si>
  <si>
    <t>This paragraph should also describe that responder can make inputs of the allowed channel list in ADV_RESP</t>
  </si>
  <si>
    <t>10.35.7.4.3</t>
  </si>
  <si>
    <t>macMmsPrngSeed is only 8 bits not 128 bits, use the description as in 10.35.9.2.1 that MSBs are padded 0</t>
  </si>
  <si>
    <t>RangingBlockIndex  should be macMmsNbChannelAllowList</t>
  </si>
  <si>
    <t>10.35.9.3.9</t>
  </si>
  <si>
    <t>for countries do not have UNII-3 band, how to use this field to block the entire band?</t>
  </si>
  <si>
    <t>10.35.9.8</t>
  </si>
  <si>
    <t>what is the reason that message content must have at least 5 bytes?</t>
  </si>
  <si>
    <t>10.35.9.11</t>
  </si>
  <si>
    <t>Not sure what are the Responder Address when RPA is used</t>
  </si>
  <si>
    <t>NbaChannelMap is not defined and in this message it is NB channel select</t>
  </si>
  <si>
    <t>10.36.4.2</t>
  </si>
  <si>
    <t>Where sensing session setup request and response messages are defined?</t>
  </si>
  <si>
    <t>define the message</t>
  </si>
  <si>
    <t>Is the session being setup here same as the session with ID advertised in AC IE? However The session ID in AC IE is defined by controller here the session is between initiator and responder which may not be the controller</t>
  </si>
  <si>
    <t>clarify the relationship between the sensing session here and the session advertised by the controller</t>
  </si>
  <si>
    <t>10.36.4.3</t>
  </si>
  <si>
    <t>What is the protocol in sensing measurement phase for the sensing initiator to request resource to the controller for sensing transmitters to send SENS PPDU and for sensing receiver to send report? Is there an assumption that sensing initiator is the controller</t>
  </si>
  <si>
    <t>Either define the resource request protocol and how sensing initiator uses controller to relay sensing parameters to the controllees/responders, or define controller as sensing initiator</t>
  </si>
  <si>
    <t>What defines the start of a round? Is it a data frame with AC IE?</t>
  </si>
  <si>
    <t>define the start of sensing round as the round where a data frame with AC IE is transmitted</t>
  </si>
  <si>
    <t xml:space="preserve">for multi-static sensing, are all responders tx/rx in the same round? </t>
  </si>
  <si>
    <t>define in multi-static sensing all responders tx/rx in the same round</t>
  </si>
  <si>
    <t>10.36.7.1</t>
  </si>
  <si>
    <t>are CIR Report Parameters, Frequency Stitch parameters, Non-sensing TX CIR report parameters same for all sensing responders?</t>
  </si>
  <si>
    <t>if these parameters can be different then add address field before the parameter subfields/ sensing control field</t>
  </si>
  <si>
    <t>10.36.4.5</t>
  </si>
  <si>
    <t>“earliest CIR tap above threshold” as reference point, is this reference tap common among all tx/rx pairs?</t>
  </si>
  <si>
    <t>Clarify the reference tap to be common among all tx/rx pairs, i.e. “Earliest tap above threshold among all tx/rx anttenna pairs”</t>
  </si>
  <si>
    <t>In the mandatory mode, does initiator also propose BM_offset and whether it is fixed during the session</t>
  </si>
  <si>
    <t>add BM_offset as initiator and it is fixed throughout the session</t>
  </si>
  <si>
    <t>10.36.4.6</t>
  </si>
  <si>
    <t>what are the messages to terminate the session?</t>
  </si>
  <si>
    <t>define the messages to terminate session</t>
  </si>
  <si>
    <t>10.36.6.1</t>
  </si>
  <si>
    <t>“ A device supporting SBP shall set the SBP field of the UWB HRP Capability Information
field in the HRP UWB Association Request command to one.” 
Is this the capability of performing as proxy and initiator? SBP requesting device does not seem need to indicate SBP capability
How does a SBP requesting device discover which address has the capability of being the proxy?</t>
  </si>
  <si>
    <t>clarify this is the capability of being a sensing initiator, i.e. the proxy
Controller may need to announce controllee’s SBP capability to other controlees</t>
  </si>
  <si>
    <t>whether controller also need a capability indication of SBP?</t>
  </si>
  <si>
    <t>add SBP capability in association response command</t>
  </si>
  <si>
    <t>10.36.6.3</t>
  </si>
  <si>
    <t>what is the message/IE used to send report?</t>
  </si>
  <si>
    <t>add an address field in CIR report IE for initiator identity different responders to the SBP requesting device</t>
  </si>
  <si>
    <t>10.29.1</t>
  </si>
  <si>
    <t>It seems AC IE can replace ARC IE, whether definition of RCM needs to be changed if there is no lefgacy device that needs ARC IE?</t>
  </si>
  <si>
    <t>RIF STS length, and RSF to RIF gap seems to be missing from MMS ranging  config IE
Whether we need to have different preamble code/gap size for initiator and responder?</t>
  </si>
  <si>
    <t>add missing info and make tx/rx config to be the same</t>
  </si>
  <si>
    <t>CIR tap threshold config should it be in the sensing control</t>
  </si>
  <si>
    <t>add a field for this info</t>
  </si>
  <si>
    <t>whether frequency stitching is allowed for aggregate BW not multiple of 500MHz?</t>
  </si>
  <si>
    <t>the formula may need to be updated if aggregate BW can be not multiples of 500MHz</t>
  </si>
  <si>
    <t>there should be a capability for responder to indicate if it support Feedback control value 2</t>
  </si>
  <si>
    <t>10.36.7.2</t>
  </si>
  <si>
    <t>Antennas field plus 1 should be the number of number of tx/rx antenna pairs</t>
  </si>
  <si>
    <t>The normalization factor description needs to describe that this is the power of two number CIR tap value needs to be divided by, in order to  compare with CIR values with other TX/RX pairs</t>
  </si>
  <si>
    <t>if the reference tap if common among all tx/rx CIR reports, then the Timing offset field should have +/- values or a value indicating not within the range that can be specified by the field</t>
  </si>
  <si>
    <t>10.36.7.3</t>
  </si>
  <si>
    <t>why the sensing initiator Address is needed in SBP request IE if this IE is sent to sensing initiator?</t>
  </si>
  <si>
    <t>10.36.7.5</t>
  </si>
  <si>
    <t>not clear why destination address is in IE not in MAC header</t>
  </si>
  <si>
    <t>remove destination address field</t>
  </si>
  <si>
    <t>10.37.1</t>
  </si>
  <si>
    <t>“To discover and make association with controlees, a controller may send the Control Message with the Application Control IE (AC IE) whose Association Availability field is set to one.”
What is the Control Message</t>
  </si>
  <si>
    <t>change control message to a data frame</t>
  </si>
  <si>
    <t>10.37.3</t>
  </si>
  <si>
    <t>If two devices associate with the same short address in the same round, how does controller tell one of them (by using the short address) the new short address in association response?</t>
  </si>
  <si>
    <t>clarify the procedure. Controller should reject both and let them rety with different short addresses or with long addresses</t>
  </si>
  <si>
    <t>If short address are used by both sides and PAN ID compression is 1 seems contradict with settings allowed in baseline table 7-2</t>
  </si>
  <si>
    <t>Ack to association req/resp shall use AIFS=64</t>
  </si>
  <si>
    <t>10.40.2</t>
  </si>
  <si>
    <t>“At the end of time offset, initiator shall transmit NB packet on the allocated NB channel. “</t>
  </si>
  <si>
    <t>suggest to perform a LBT before transmission</t>
  </si>
  <si>
    <t>If there is already NBA, the NB REPORT has defined Ptdata, so it seems the scenario described here is not a NBA ranging. In this case how does initiator know the responder’s capability and willingness to use NB for data exchange?</t>
  </si>
  <si>
    <t>3.2</t>
  </si>
  <si>
    <t xml:space="preserve">The spelling of "AOA" should be changed to "AoA" in the 7th line of Page 13,  and the related edited errors in the draft should be corrected, such as Line 12 of Page 72, Line 14 of Page 77, Line 1 of Page 80, Line 3 of Page 81. </t>
  </si>
  <si>
    <t>The figure4 is not clear and should be redrew, and a clear figure with the black and white color is suggested.</t>
  </si>
  <si>
    <r>
      <t xml:space="preserve">A clear figure with black and white colors is suggested to instead of the old figure. Please referring the contribution </t>
    </r>
    <r>
      <rPr>
        <i/>
        <sz val="10"/>
        <rFont val="Arial"/>
        <family val="2"/>
      </rPr>
      <t>15-23-xxxx-4ab-comment-for-figure-4-in-p802.15.4ab-pre-ballot-a</t>
    </r>
  </si>
  <si>
    <t>10.29.9.10</t>
  </si>
  <si>
    <t>10.35.8.3</t>
  </si>
  <si>
    <t>The message content is missing and should be filled in with the correct content.</t>
  </si>
  <si>
    <t>Figure 62 is missing and should be redrew.</t>
  </si>
  <si>
    <t>A new figure 62 should be fiiled in the line18 of Page 82.</t>
  </si>
  <si>
    <t>10.37.4.2</t>
  </si>
  <si>
    <t>In Tabel 16, the upper and lower table rows have been misaligned.</t>
  </si>
  <si>
    <t>In Tabel 17, the upper and lower table rows have been misaligned.</t>
  </si>
  <si>
    <t>In the seconde line, the "Figure 13-3" is not found in IEEE 802.15.4-2020 and there is only Figure 12-3 for O-QPSK.</t>
  </si>
  <si>
    <t>16.8.2</t>
  </si>
  <si>
    <t>32-33</t>
  </si>
  <si>
    <t>There is a problem of repeated description between this sentence and the following paragraph, so this sentence should be deleted.</t>
  </si>
  <si>
    <t>33.3.4</t>
  </si>
  <si>
    <t>In Figure 101, the second "1-4 chip burst" is not clear and should be redrew clearly. Other, the same one is in the figure 102.</t>
  </si>
  <si>
    <t>In Figure 101 &amp; Figure 102, the second "1-4 chip burst"  should be redrew clearly.</t>
  </si>
  <si>
    <t>Libra Xiao</t>
  </si>
  <si>
    <t>Disposition Detail</t>
  </si>
  <si>
    <t>Disposition Status (Accepted, Rejected, Revised)</t>
  </si>
  <si>
    <t>Comment ID</t>
  </si>
  <si>
    <t>Comment #</t>
  </si>
  <si>
    <t>Style</t>
  </si>
  <si>
    <t>Index #</t>
  </si>
  <si>
    <t>Vote</t>
  </si>
  <si>
    <t>File</t>
  </si>
  <si>
    <t>Vinod Kristem</t>
  </si>
  <si>
    <t>Apple</t>
  </si>
  <si>
    <t>12,13</t>
  </si>
  <si>
    <t>"...this is being employed the SDF pattern format defined by Figure 13-3 (Format of the SFD field) shall signal the default 250 kb/s modulation rate, i.e., Config #1 in Table 28. The SDF for optional dynamic….". It should have been SFD.</t>
  </si>
  <si>
    <t>Replace SDF with SFD</t>
  </si>
  <si>
    <t>16</t>
  </si>
  <si>
    <t>5 to 26</t>
  </si>
  <si>
    <t xml:space="preserve">This section defines the HRP devices HRP-EMDEV, HRP-ARDEV, and HRP-SDEV. This is different from the consensus reached on device types, as captured in the consensus document (15-23-0308-03-04ab-4ab-devices-and-feature-set). </t>
  </si>
  <si>
    <t>Update the HRP devices as HRP-ERPDEV, HRP-ARDEV, HRP-LLDDEV and HRP-SDEV, and the corresponding mandatory and optional features, as listed in the consesus document 15-23-0308-03-04ab-4ab-devices-and-feature-set</t>
  </si>
  <si>
    <t>16.1</t>
  </si>
  <si>
    <t>5 to 19</t>
  </si>
  <si>
    <t xml:space="preserve">HRP-EMDEV seem to combine the HRP-ERPDEV and HRP-LLDDEV from the consesus document. Better to be aligned with the consensus document  </t>
  </si>
  <si>
    <t>Replace HRP-EMDEV with HRP-ERPDEV and define the HRP-LLDDEV as another device with emphasis on dynamic data mode</t>
  </si>
  <si>
    <t>16.2.6.2</t>
  </si>
  <si>
    <t>Update as per the comment</t>
  </si>
  <si>
    <t xml:space="preserve">16.2.11.1 </t>
  </si>
  <si>
    <t>Since Figure 112 is a general illustartion of MMS packet, it should capture both NBA-MMS and UWB MMS</t>
  </si>
  <si>
    <t xml:space="preserve">Update the picture, also showing NB as an anchor for MMS </t>
  </si>
  <si>
    <t>16.2.11.1</t>
  </si>
  <si>
    <t>27, 28</t>
  </si>
  <si>
    <t>"Where X and Y are the number of RSF and RIF fragments respectively in the MMS UWB packet, the following are the combinations that shall be supported by the HRP-ARDEV". This was dicussed and consesus reached only for NBA-MMS. The X and Y combinations for UWB-MMS still under discussion.</t>
  </si>
  <si>
    <t>Update the text as follows "Where X and Y are the number of RSF and RIF fragments respectively in the MMS UWB packet, the following are the combinations that shall be supported by the HRP-ARDEV with Narrowband assisted MMS". This was dicussed and consesus reached only for NBA-MMS. The X and Y combinations for UWB-MMS still under discussion.</t>
  </si>
  <si>
    <t>16.7</t>
  </si>
  <si>
    <t>Add the HRP-ERPDEV parameter sets, as listed in the consensus document 15-23-0308-03-04ab-4ab-devices-and-feature-set</t>
  </si>
  <si>
    <t>As in comment</t>
  </si>
  <si>
    <t>Add the HRP-ARDEV parameter sets with NBA-MMS, as listed in the consensus document 15-23-0308-03-04ab-4ab-devices-and-feature-set</t>
  </si>
  <si>
    <t>33.2.2.3</t>
  </si>
  <si>
    <t>8,9</t>
  </si>
  <si>
    <t>It is not clear how the 32 bit SFD sequence maps into symbols. What is SFD duartion? Is there a scarmbling applied on the SFD pulses?</t>
  </si>
  <si>
    <t>The text need to be clarified as in comment</t>
  </si>
  <si>
    <t>Mingyu Lee</t>
  </si>
  <si>
    <t>Samsung Electronics</t>
  </si>
  <si>
    <t>"as well" may not be a proper word for specification</t>
  </si>
  <si>
    <t>Remove "as well"</t>
  </si>
  <si>
    <t>Since the hopping of controlee is optional, "should" change to "may"</t>
  </si>
  <si>
    <t>Change from "should " to "may"</t>
  </si>
  <si>
    <t>10.29.3.5</t>
    <phoneticPr fontId="0" type="noConversion"/>
  </si>
  <si>
    <t>hypber blocks shall have same structure to be aligned with the decsription in the page. It's already mentioned above in the page. It's better to start with hopping</t>
  </si>
  <si>
    <t>Replace the first sentence by
 "Hopping is optional in hypber block-based mode"</t>
  </si>
  <si>
    <t>Taeyoung Ha</t>
    <phoneticPr fontId="0" type="noConversion"/>
  </si>
  <si>
    <t>some of the individual ranging blocks can have same ranging block duration, ranging round duration, or ranging slot duration</t>
  </si>
  <si>
    <t>Change "different configuration for their ranging block duration, ranging round duration, and ranging slot duration" to "different configuration for their ranging block duration, ranging round duration, or ranging slot duration"</t>
  </si>
  <si>
    <t>Color of figure needs to be removed</t>
  </si>
  <si>
    <t>Use 15-23-0482-00-04ab</t>
    <phoneticPr fontId="0" type="noConversion"/>
  </si>
  <si>
    <t>ERR IE may not located at the current ranging block.</t>
  </si>
  <si>
    <t>Remove "in the current ranging round."</t>
  </si>
  <si>
    <t>typo</t>
  </si>
  <si>
    <t>Change "the controlee next higher layer" to "the next higher layer of the controlee "</t>
    <phoneticPr fontId="0" type="noConversion"/>
  </si>
  <si>
    <t>trigger step is not defined</t>
  </si>
  <si>
    <t>Change "The Starting Slot Index field indicates the first slot of the RSF transmission"</t>
  </si>
  <si>
    <t>Sequence Index is ambiguous</t>
  </si>
  <si>
    <t>Change "Sequence Index" to "Preamble Code Index"</t>
  </si>
  <si>
    <t>For RSF, Ipatov sequence also can be used</t>
  </si>
  <si>
    <t>Change "The Sequence Index field indicates the code index of MMRS" to "The Preamble Code Index field indicates the preamble code index of RSF"</t>
  </si>
  <si>
    <t>Youngwan So</t>
    <phoneticPr fontId="0" type="noConversion"/>
  </si>
  <si>
    <t>10.35.3.3</t>
    <phoneticPr fontId="0" type="noConversion"/>
  </si>
  <si>
    <t>The texts in figure 22 and figure 23 are too small to recognize.</t>
    <phoneticPr fontId="0" type="noConversion"/>
  </si>
  <si>
    <t>Need to enlarge or redraw</t>
    <phoneticPr fontId="0" type="noConversion"/>
  </si>
  <si>
    <t>Yes</t>
    <phoneticPr fontId="0" type="noConversion"/>
  </si>
  <si>
    <t>10.35.3.6</t>
  </si>
  <si>
    <t>The NB AP and the UWB AP can use compact format with different value of message control </t>
  </si>
  <si>
    <t>Refer 10.35.9.20 for both NB AP and UWB AP 10.35.9.20, 10.35.9.21, and 10.35.9.22 need to be replaced by the contents of 15-23-0482-00-04ab</t>
    <phoneticPr fontId="0" type="noConversion"/>
  </si>
  <si>
    <t xml:space="preserve">The reference "table 1.2.3.1" is incorrect. The reference for default UWB ranging channel needs to be replaced. </t>
    <phoneticPr fontId="0" type="noConversion"/>
  </si>
  <si>
    <t>MMS UWB ranging channel in Table 8 of section 10.35.10.1 needs to be referred</t>
    <phoneticPr fontId="0" type="noConversion"/>
  </si>
  <si>
    <t>AP already include 'packet'</t>
  </si>
  <si>
    <t>Change "AP packets" to "APs"</t>
  </si>
  <si>
    <t>10.35.8.4.1</t>
  </si>
  <si>
    <t>Acronyms  of ranging sequence fragments, i.e., RSF is already showed in the above</t>
    <phoneticPr fontId="0" type="noConversion"/>
  </si>
  <si>
    <t xml:space="preserve">Remove "ranging sequence fragments", "(" ,  ")" , and "]" </t>
  </si>
  <si>
    <t>10.35.8.4.2</t>
  </si>
  <si>
    <t>"unnecessary" is ambiguous</t>
  </si>
  <si>
    <t>Remove "Control and measurement report phase of multiple RSF transmissions can be omitted if unnecessary."</t>
  </si>
  <si>
    <t>10.35.8.4.3</t>
  </si>
  <si>
    <t>the conditions for the omitted control phase is ambiguous</t>
  </si>
  <si>
    <t>Remove "If there is no change in scheduling (tbd.), the control phase of RSF transmissions (i.e., control message in the UWB channel) can be omitted."</t>
  </si>
  <si>
    <t>The color of figure needs to be removed</t>
  </si>
  <si>
    <t>Use 15-23-0482-00-04ab</t>
  </si>
  <si>
    <t>10.35.8.4.4</t>
  </si>
  <si>
    <t>To refer message format, section number needs to be included</t>
  </si>
  <si>
    <t>Change "The REPORT message with message id 0x12 " to "The REPORT message in Section 10.35.9.15".</t>
    <phoneticPr fontId="0" type="noConversion"/>
  </si>
  <si>
    <t>Remove "If there is no change in scheduling (tbd.), the control phase of the RSF transmissions (i.e., a control message in the NB channel) can be omitted."</t>
  </si>
  <si>
    <t>10.35.9.3.2</t>
    <phoneticPr fontId="0" type="noConversion"/>
  </si>
  <si>
    <t>Typo</t>
    <phoneticPr fontId="0" type="noConversion"/>
  </si>
  <si>
    <t>Change MessageConten to MessageContent</t>
    <phoneticPr fontId="0" type="noConversion"/>
  </si>
  <si>
    <t>10.35.9.3.9</t>
    <phoneticPr fontId="0" type="noConversion"/>
  </si>
  <si>
    <t>Not enough definition or decription on fields</t>
    <phoneticPr fontId="0" type="noConversion"/>
  </si>
  <si>
    <t>Looks to need some definition or description.</t>
    <phoneticPr fontId="0" type="noConversion"/>
  </si>
  <si>
    <t>10.35.9.3.14</t>
  </si>
  <si>
    <t> 15-23-0372-01-04ab is missing</t>
  </si>
  <si>
    <t>Add the contents of  15-23-0372-01-04a.
The referenece in the document, i.e., [Table in slide 14 of 15-23-0307-00-04ab] , replaced by Table 28 of Section 13.2.5</t>
    <phoneticPr fontId="0" type="noConversion"/>
  </si>
  <si>
    <t>10.35.9.4</t>
    <phoneticPr fontId="0" type="noConversion"/>
  </si>
  <si>
    <t>The table is empty</t>
    <phoneticPr fontId="0" type="noConversion"/>
  </si>
  <si>
    <t>Looks need to fill something</t>
    <phoneticPr fontId="0" type="noConversion"/>
  </si>
  <si>
    <t>MessageControl = 0x10 is absent</t>
  </si>
  <si>
    <t>Change from 0x20 to 0x10</t>
    <phoneticPr fontId="0" type="noConversion"/>
  </si>
  <si>
    <t>10.35.9.20</t>
  </si>
  <si>
    <t>Merge with 10.35.9.21 and 10.35.9.22
Change the contents by using 15-23-0482-00-04ab</t>
    <phoneticPr fontId="0" type="noConversion"/>
  </si>
  <si>
    <t>10.35.9.20, 10.35.9.21, and 10.35.9.22 need to be replaced by the contents of 15-23-0482-00-04ab</t>
    <phoneticPr fontId="0" type="noConversion"/>
  </si>
  <si>
    <t>10.36.7.1</t>
    <phoneticPr fontId="0" type="noConversion"/>
  </si>
  <si>
    <t>RSDB to RSDP</t>
    <phoneticPr fontId="0" type="noConversion"/>
  </si>
  <si>
    <t>R field in Figure 75 seems to need more explanation. No description about it.</t>
    <phoneticPr fontId="0" type="noConversion"/>
  </si>
  <si>
    <t>The second row content is missing.</t>
    <phoneticPr fontId="0" type="noConversion"/>
  </si>
  <si>
    <t>10.40.3.1</t>
  </si>
  <si>
    <t>Options according to the value of the address size field needs to be presented</t>
  </si>
  <si>
    <t>Add a table with Value column and description column. 
0 - Size of Address field is 2 octets. 
1 - Size of Address field is 3 octets.
2 - Size of Address field is 8 octets.
4 - reserved</t>
  </si>
  <si>
    <t xml:space="preserve">Reference for NB PHY Configuration needs to be added </t>
  </si>
  <si>
    <t>Add Table 28 of Section 13.2.5 as reference</t>
  </si>
  <si>
    <t>10.40.3.1</t>
    <phoneticPr fontId="0" type="noConversion"/>
  </si>
  <si>
    <t>Seems a certain word is missing</t>
    <phoneticPr fontId="0" type="noConversion"/>
  </si>
  <si>
    <t>"The transmission offset field specifies the remaining until..." to "The transmission offset field specifies the remaining time until..."</t>
    <phoneticPr fontId="0" type="noConversion"/>
  </si>
  <si>
    <t>12.3.2</t>
    <phoneticPr fontId="0" type="noConversion"/>
  </si>
  <si>
    <t>13.1.2.3</t>
    <phoneticPr fontId="0" type="noConversion"/>
  </si>
  <si>
    <t>Seems typo</t>
    <phoneticPr fontId="0" type="noConversion"/>
  </si>
  <si>
    <t>Change "SDF" to "SFD"</t>
    <phoneticPr fontId="0" type="noConversion"/>
  </si>
  <si>
    <t>10.35.9.1</t>
    <phoneticPr fontId="0" type="noConversion"/>
  </si>
  <si>
    <t>Seems reference is missing.</t>
    <phoneticPr fontId="0" type="noConversion"/>
  </si>
  <si>
    <t>Add table or figure listing Compact Message ID field values.</t>
    <phoneticPr fontId="0" type="noConversion"/>
  </si>
  <si>
    <t>10.35.9.2.1</t>
    <phoneticPr fontId="0" type="noConversion"/>
  </si>
  <si>
    <t>Acronyms are missing from Acronyms section (Section3.2)</t>
    <phoneticPr fontId="0" type="noConversion"/>
  </si>
  <si>
    <t>Add acronyms to Section 3.2 (e.g. RPA, IRK, etc.)</t>
    <phoneticPr fontId="0" type="noConversion"/>
  </si>
  <si>
    <t>Change "ofg" to "of"</t>
    <phoneticPr fontId="0" type="noConversion"/>
  </si>
  <si>
    <t>Seems no definition or descriptions about fieds</t>
    <phoneticPr fontId="0" type="noConversion"/>
  </si>
  <si>
    <t>10.35.9.5</t>
    <phoneticPr fontId="0" type="noConversion"/>
  </si>
  <si>
    <t>Something missing from after colon mark</t>
    <phoneticPr fontId="0" type="noConversion"/>
  </si>
  <si>
    <t>Please make sentence complete.</t>
    <phoneticPr fontId="0" type="noConversion"/>
  </si>
  <si>
    <t>10.35.9.8</t>
    <phoneticPr fontId="0" type="noConversion"/>
  </si>
  <si>
    <t>"NB PHY Configuration Present" appears two times in the format.</t>
    <phoneticPr fontId="0" type="noConversion"/>
  </si>
  <si>
    <t>Revise appropriately if needed.</t>
    <phoneticPr fontId="0" type="noConversion"/>
  </si>
  <si>
    <t>Wrong reference number to Figure</t>
    <phoneticPr fontId="0" type="noConversion"/>
  </si>
  <si>
    <t>Change "Figure 48" to "Figure 52"</t>
    <phoneticPr fontId="0" type="noConversion"/>
  </si>
  <si>
    <t>Seems typo or incomplete sentence</t>
    <phoneticPr fontId="0" type="noConversion"/>
  </si>
  <si>
    <t>10.35.9.10</t>
    <phoneticPr fontId="0" type="noConversion"/>
  </si>
  <si>
    <t>Change "Figure 46" to "Figure 53"</t>
    <phoneticPr fontId="0" type="noConversion"/>
  </si>
  <si>
    <t>10.35.9.12</t>
    <phoneticPr fontId="0" type="noConversion"/>
  </si>
  <si>
    <t>Add appropriate Octet numbers</t>
    <phoneticPr fontId="0" type="noConversion"/>
  </si>
  <si>
    <t>10.35.9.13</t>
    <phoneticPr fontId="0" type="noConversion"/>
  </si>
  <si>
    <t>Xiliang Luo</t>
  </si>
  <si>
    <t>Follow original agreed tech framework: 15-23-0100-02-04ab</t>
  </si>
  <si>
    <t>"multi-millisecond ranging symbol"
to
"multi-millisecond ranging sequence"</t>
  </si>
  <si>
    <t>15~16</t>
  </si>
  <si>
    <t>For clarification and aligning with agreed NBA-UWB TFD</t>
  </si>
  <si>
    <t>add the following acronyms:
NBA
NBA-UWB
RSF-RMARKER
RIF-RMARKER</t>
  </si>
  <si>
    <t>10.35</t>
  </si>
  <si>
    <t>"UWB MMS" should be made consistent to emphasize MMS is in the scope of UWB.</t>
  </si>
  <si>
    <t>"10.35 Multi-millisecond (MMS) UWB operation"
to
"10.35 UWB Multi-millisecond (MMS) UWB operation"</t>
  </si>
  <si>
    <t>10.35.1</t>
  </si>
  <si>
    <t>"NBA-UWB" should be made consistent in the spec to emphase the tight coupling between NB and UWB.</t>
  </si>
  <si>
    <t>"Narrowband assisted (NBA) MMS."
to
"Narrowband assisted (NBA) UWB MMS."</t>
  </si>
  <si>
    <t>"The NBA-MMS and the UWB driven MMS …"
to
"The NBA-UWB MMS and the UWB driven MMS …"</t>
  </si>
  <si>
    <t>"…, the term MMS Control (PHY) is used to mean either. "
to
"…, the term UWB MMS Control (PHY) is used to mean either."</t>
  </si>
  <si>
    <t>10.35.2</t>
  </si>
  <si>
    <t>"UWB MMS" should be made consistent to emphasize MMS is in the scope of UWB.
(Should change other places similarly)</t>
  </si>
  <si>
    <t>"10.35.2 MMS ranging overview"
to
"10.35.2 UWB MMS ranging overview"</t>
  </si>
  <si>
    <t>10.35.7.3</t>
  </si>
  <si>
    <t>11.1.3.15</t>
  </si>
  <si>
    <t>Typo</t>
  </si>
  <si>
    <t>"250 channels" to "200 channels"</t>
  </si>
  <si>
    <t>"The SDF for optional dynamic …"
to 
"The SFD for optional dynamic …"</t>
  </si>
  <si>
    <t>13.2.3</t>
  </si>
  <si>
    <t>6~7</t>
  </si>
  <si>
    <t>Typo: In P802.15.4me/D00, Chapter 16 is HRP UWB PHY</t>
  </si>
  <si>
    <t>"…, the haft-rate K=7 convolutioncal code described in 15.3.3.3, …"
to
"…, the haft-rate K=7 convolutioncal code described in 16.3.3.3, …"</t>
  </si>
  <si>
    <t>13.2.5</t>
  </si>
  <si>
    <t xml:space="preserve">For clarification in the spec. 
Old spec does not reveal this info clearly. </t>
  </si>
  <si>
    <t>Add: 
Note that 1 chip is of duration 0.5us and 1 symbol carries 4 bits. These 4 bits are coded ones if FEC is applied. Meanwhile, the number of chips within 1 symbol is referred to as the Spreading Factor (SF).</t>
  </si>
  <si>
    <t>Only need to add one more row to indicate the mode of dynamic signaling of modes with SFD.</t>
  </si>
  <si>
    <t>Remove row #9 in Table 28</t>
  </si>
  <si>
    <t>13.3.14</t>
  </si>
  <si>
    <t>1. Typo
2. MMS -&gt; UWB MMS for clarify in spec"</t>
  </si>
  <si>
    <t>"Where the O-QPSK is being employed as the MMS Control PHY, it is …"
to 
"Where the O-QPSK is employed as the UWB MMS Control PHY, it is …"</t>
  </si>
  <si>
    <t>16.2.11</t>
  </si>
  <si>
    <t xml:space="preserve">No need to complicate things. Should maintain the ranging word. It is fine to refer to this MMS for sensing etc. </t>
  </si>
  <si>
    <t>"Multi-millisecond channel sounding"
to
"Multi-millisecond ranging"</t>
  </si>
  <si>
    <t>Avoid using channel sounding CIR etc. There is no requirement that ones have to generate a CIR here.</t>
  </si>
  <si>
    <t>"…, allowing the receiver to generate its channel sounding CIR using multiple fragments thus bringing improved security."
to
"…, allowing the receiver to use multiple fragments and gain improved sensitivity."</t>
  </si>
  <si>
    <t>1. Should use the figure illustrated in the agreed TFD;
2. Need to have one clear figure to demonstrate both NBA and UWB-SHR for intial sync of UWB MMS</t>
  </si>
  <si>
    <t>Update Fig. 112 to one including both NBA and UWB-SHR</t>
  </si>
  <si>
    <t>Z=2 as the default value. Alternative Z=1 could be signaled by higher layers.</t>
  </si>
  <si>
    <t>Clarify:
Z=2 as the default value. Alternative Z=1 could be signaled by higher layers.</t>
  </si>
  <si>
    <t>16.2.11.2</t>
  </si>
  <si>
    <t>Note the delicate difference between MMRS and MMRS symbol. MMRS symbol referes to the symbol after adding gaps and spreading.</t>
  </si>
  <si>
    <t>"Each RSF consists of a repetition of a selected multi-millisecond ranging symbol (MMRS). "
to
"Each RSF consists of a repetition of MMRS symbols with each MMRS symbol being constructed with a selected multi-millisecond ranging sequence (MMRS). "</t>
  </si>
  <si>
    <t>Note the delicate difference between MMRS and MMRS symbol. MMRS symbol referes to the symbol after adding gaps and spreading.
To align with agreed TFD.
Also consistent with line 20.</t>
  </si>
  <si>
    <t>"The MMRS is formed using one of a possible …"
to
"One MMRS symbol is formed using one of a possible …"</t>
  </si>
  <si>
    <t>Plural format</t>
  </si>
  <si>
    <t>"The same MMRS shall be used for all RSF in an MMS packet."
to
"The same MMRS shall be used for all RSFs in an MMS packet."</t>
  </si>
  <si>
    <t>16.2.11.3</t>
  </si>
  <si>
    <t>Agreed parameter sets for NBA-UWB operations in 
15-23-0097-02-04ab
15-23-0315-01-04ab</t>
  </si>
  <si>
    <t>Add:
1. MMRS configurations sets
2. RSF only MMS configuration sets
3. Mixed MMS configurations sets</t>
  </si>
  <si>
    <t>Notes</t>
  </si>
  <si>
    <t>Editor Notes</t>
  </si>
  <si>
    <t>Assignee</t>
  </si>
  <si>
    <t>Editor Status DONE, Ready, N/A)</t>
  </si>
  <si>
    <r>
      <t>"A</t>
    </r>
    <r>
      <rPr>
        <strike/>
        <sz val="10"/>
        <color rgb="FFFF0000"/>
        <rFont val="Arial"/>
        <family val="2"/>
      </rPr>
      <t>O</t>
    </r>
    <r>
      <rPr>
        <sz val="10"/>
        <color rgb="FFFF0000"/>
        <rFont val="Arial"/>
        <family val="2"/>
      </rPr>
      <t>o</t>
    </r>
    <r>
      <rPr>
        <sz val="10"/>
        <rFont val="Arial"/>
        <family val="2"/>
      </rPr>
      <t>A"</t>
    </r>
  </si>
  <si>
    <r>
      <t xml:space="preserve">Spelling is wrong for the word of </t>
    </r>
    <r>
      <rPr>
        <i/>
        <sz val="10"/>
        <rFont val="Arial"/>
        <family val="2"/>
      </rPr>
      <t>schedule</t>
    </r>
    <r>
      <rPr>
        <sz val="10"/>
        <rFont val="Arial"/>
        <family val="2"/>
      </rPr>
      <t>,  such as "sche      dule" in the 36th line.</t>
    </r>
  </si>
  <si>
    <r>
      <t>"The Scheduling IE is used by the controller to sche</t>
    </r>
    <r>
      <rPr>
        <strike/>
        <sz val="10"/>
        <color rgb="FFFF0000"/>
        <rFont val="Arial"/>
        <family val="2"/>
      </rPr>
      <t xml:space="preserve">       </t>
    </r>
    <r>
      <rPr>
        <sz val="10"/>
        <rFont val="Arial"/>
        <family val="2"/>
      </rPr>
      <t>dule blocks or slots to be used by intended device. "</t>
    </r>
  </si>
  <si>
    <r>
      <rPr>
        <u/>
        <sz val="10"/>
        <rFont val="Arial"/>
        <family val="2"/>
      </rPr>
      <t xml:space="preserve">Octets: 1               |  variable                           </t>
    </r>
    <r>
      <rPr>
        <sz val="10"/>
        <rFont val="Arial"/>
        <family val="2"/>
      </rPr>
      <t xml:space="preserve"> |
</t>
    </r>
    <r>
      <rPr>
        <b/>
        <sz val="10"/>
        <color rgb="FFFF0000"/>
        <rFont val="Arial"/>
        <family val="2"/>
      </rPr>
      <t>Message Control</t>
    </r>
    <r>
      <rPr>
        <sz val="10"/>
        <rFont val="Arial"/>
        <family val="2"/>
      </rPr>
      <t xml:space="preserve">   | </t>
    </r>
    <r>
      <rPr>
        <b/>
        <sz val="10"/>
        <color rgb="FFFF0000"/>
        <rFont val="Arial"/>
        <family val="2"/>
      </rPr>
      <t>Message content</t>
    </r>
    <r>
      <rPr>
        <sz val="10"/>
        <rFont val="Arial"/>
        <family val="2"/>
      </rPr>
      <t xml:space="preserve">             |</t>
    </r>
  </si>
  <si>
    <r>
      <t xml:space="preserve">To </t>
    </r>
    <r>
      <rPr>
        <b/>
        <sz val="10"/>
        <rFont val="Arial"/>
        <family val="2"/>
      </rPr>
      <t>align</t>
    </r>
    <r>
      <rPr>
        <sz val="10"/>
        <rFont val="Arial"/>
        <family val="2"/>
      </rPr>
      <t xml:space="preserve"> the Table 16</t>
    </r>
  </si>
  <si>
    <r>
      <t xml:space="preserve">To </t>
    </r>
    <r>
      <rPr>
        <b/>
        <sz val="10"/>
        <rFont val="Arial"/>
        <family val="2"/>
      </rPr>
      <t>align</t>
    </r>
    <r>
      <rPr>
        <sz val="10"/>
        <rFont val="Arial"/>
        <family val="2"/>
      </rPr>
      <t xml:space="preserve"> the Table 17</t>
    </r>
  </si>
  <si>
    <r>
      <t>"As per Figure 1</t>
    </r>
    <r>
      <rPr>
        <sz val="10"/>
        <color rgb="FFFF0000"/>
        <rFont val="Arial"/>
        <family val="2"/>
      </rPr>
      <t>2</t>
    </r>
    <r>
      <rPr>
        <strike/>
        <sz val="10"/>
        <color rgb="FFFF0000"/>
        <rFont val="Arial"/>
        <family val="2"/>
      </rPr>
      <t>3</t>
    </r>
    <r>
      <rPr>
        <sz val="10"/>
        <rFont val="Arial"/>
        <family val="2"/>
      </rPr>
      <t>-3"</t>
    </r>
  </si>
  <si>
    <r>
      <t xml:space="preserve"> "</t>
    </r>
    <r>
      <rPr>
        <strike/>
        <sz val="10"/>
        <color rgb="FFFF0000"/>
        <rFont val="Arial"/>
        <family val="2"/>
      </rPr>
      <t>If the received ID fails to match the expected ID, the WU-RXDEV returns to turning on every phyUwbWuPeriod to sample for 1 ms to await another wake up signal/</t>
    </r>
    <r>
      <rPr>
        <sz val="10"/>
        <rFont val="Arial"/>
        <family val="2"/>
      </rPr>
      <t xml:space="preserve"> "  </t>
    </r>
  </si>
  <si>
    <t>Pooria Pakrooh</t>
  </si>
  <si>
    <t>Qualcomm</t>
  </si>
  <si>
    <t>General</t>
  </si>
  <si>
    <t>6.2.2.2</t>
  </si>
  <si>
    <t>8.4.3</t>
  </si>
  <si>
    <t>10.29.3.6</t>
  </si>
  <si>
    <t>10.29.9.12</t>
  </si>
  <si>
    <t>10.35.7.4.2</t>
  </si>
  <si>
    <t>10.35.9.3.6</t>
  </si>
  <si>
    <t>10.35.9.22.2</t>
  </si>
  <si>
    <t>10.36.1</t>
  </si>
  <si>
    <t>10.36.2</t>
  </si>
  <si>
    <t>10.36.3</t>
  </si>
  <si>
    <t>10.36.4.4</t>
  </si>
  <si>
    <t>10.36.7</t>
  </si>
  <si>
    <t>16.2.1</t>
  </si>
  <si>
    <t>16.2.7.3</t>
  </si>
  <si>
    <t>16.2.7.4</t>
  </si>
  <si>
    <t>16.2.10</t>
  </si>
  <si>
    <t>16.3.3.4</t>
  </si>
  <si>
    <t>16.4.1.2</t>
  </si>
  <si>
    <t>Apply arguments about new AIFS value to IMM Ack for new 4ab devices</t>
  </si>
  <si>
    <t>First row of the table, under Attribure, change the AIFS attribute</t>
  </si>
  <si>
    <t>First row of the table, under Description, change the AIFS description</t>
  </si>
  <si>
    <t>Support of hyper-block mode is optional for all device types</t>
  </si>
  <si>
    <t>The structure of hyper blocks are "always" repeating.</t>
  </si>
  <si>
    <t>"Content Control" is used instead of "Scheduling List Field"</t>
  </si>
  <si>
    <t>"Ehnahnced HPRF" mode is not defined in the draft.</t>
  </si>
  <si>
    <t>Is HBS sent every hyperblock?</t>
  </si>
  <si>
    <t>OOB mechanism will be described as "OOB" mode further in the document.</t>
  </si>
  <si>
    <t xml:space="preserve">"UWB packets with data" configurations are not defined in this draft. </t>
  </si>
  <si>
    <t>What is the default UWB channel referring to? Have we defined a "default UWB coordination channel"?</t>
  </si>
  <si>
    <t xml:space="preserve">IFS between slots is not defined. </t>
  </si>
  <si>
    <t>The use of word 'discovery" is misleading here. The coordination is not used for the typical "discovery" purpose.</t>
  </si>
  <si>
    <t>Optional support.</t>
  </si>
  <si>
    <t>Sub-clause numbers need to be updated</t>
  </si>
  <si>
    <t>editorial: Line 40 is a duplicate.</t>
  </si>
  <si>
    <t>A table of attributes and range of values is needed</t>
  </si>
  <si>
    <t>Scaling factor needs to be defined.</t>
  </si>
  <si>
    <t>"RangingBlockIndex" should be replaced with "SelectedChannel".</t>
  </si>
  <si>
    <t>Clarification questions:
1. Is the NBAllowed list the reference for "the NB Channel Select field"? If yes, which message contains the Allowed list? It is not specified.
2. Is this flexible enough to signal reasonable selection possibilities?</t>
  </si>
  <si>
    <t>Do not have to mention "support for sensing is optional".  The next sentence clarifies that an SDEV supports sensing.</t>
  </si>
  <si>
    <t>Line 6-8 are duplicate of lines 9-12.</t>
  </si>
  <si>
    <t>Proxy mode needs to be added.</t>
  </si>
  <si>
    <t>Make the definition clear</t>
  </si>
  <si>
    <t>1. Mode/role can be represend as "mode", defined in 10.36.2. 
2. Porocessed target is not complete yet, unless it is defined, it can not be requested during setup phase. 
3. Other parameters  listed from TFD.
4. Sections need to be added</t>
  </si>
  <si>
    <t>Replacement of instance with round is fine to me.</t>
  </si>
  <si>
    <t>Clarifying the "window" refers to a duration of time.</t>
  </si>
  <si>
    <t>Changing the caluses to preserve hierarchy of topics.</t>
  </si>
  <si>
    <t>Bitmap offset and length are fixed during a session,</t>
  </si>
  <si>
    <t>Thi should be a subclause of 10.36.4.5</t>
  </si>
  <si>
    <t>Refer to a subclause for mandatory bitmap configs.</t>
  </si>
  <si>
    <t>The optional mode is already supported based on mode 2 in control message (section 10.36.7.1).</t>
  </si>
  <si>
    <t>We have details from the consensus regarding how the bitmap is specied in the optional mode.</t>
  </si>
  <si>
    <t>Optional bitwidth values are not added.</t>
  </si>
  <si>
    <t>Support of SBP is optional for an SDEV.</t>
  </si>
  <si>
    <t>All "TBD"s in Figure 74 need to be replaced with "variable".</t>
  </si>
  <si>
    <t>In Figure 82, number of octes for "common sensing control" should be "0/variable".</t>
  </si>
  <si>
    <t>Adding field descriptions</t>
  </si>
  <si>
    <t>Reordering the IE fields: Change the order of fields in Figure 60 to show the more common fields earlier.</t>
  </si>
  <si>
    <t>Values in Table 12.</t>
  </si>
  <si>
    <t>Nonsensing Tx CIR report field is not added in AC IE.</t>
  </si>
  <si>
    <t>The source of CIR report should be removed from the fields as one source is mapped to one packet per agreement.</t>
  </si>
  <si>
    <t>One bit is needed for compression in CIR report IE.</t>
  </si>
  <si>
    <t>RSSI representation needs to be defined.</t>
  </si>
  <si>
    <t>The source addressing mode filed and the destination addressing mode fileds are not shown in the Association request command content in Figure 69.</t>
  </si>
  <si>
    <t>Define "LLDEV", and make dynamic PHR mandatory for LLDEV.</t>
  </si>
  <si>
    <t>Numbering of SENS packets start from 0, to be compatible for STS packet numbering. This was also reflected in the sensing consensus.</t>
  </si>
  <si>
    <t>Add agreements for Advacned 4ab device</t>
  </si>
  <si>
    <t>Add agreements on PHR for SENS1 and SENS2.</t>
  </si>
  <si>
    <t>The spacing of fragments is fixed to 1ms.</t>
  </si>
  <si>
    <t>SDEV follows Same number of symbols for SFD as ERDEV.</t>
  </si>
  <si>
    <t xml:space="preserve">Support for this dynamic PHR mode is mandatory for LLDEV. </t>
  </si>
  <si>
    <t>Add agreement regarding extended gap duration when frequency stitchin is enabled.</t>
  </si>
  <si>
    <t>Gap is not meaningful when SENS segment is not followed by any other field. Gap should be dashed line in the figure.</t>
  </si>
  <si>
    <t>The sentence "may optionally support SENS packets constructed using BPRF mode symbols specified by the length 127 ternary codes in Table 16-8." is not accurate reflection of the agreement in TFD/consensus about length-127.</t>
  </si>
  <si>
    <t>We support adding a single option of 2ms.</t>
  </si>
  <si>
    <t>These are nominal rates</t>
  </si>
  <si>
    <t>Range of Npld is different from agreement</t>
  </si>
  <si>
    <t>This has not been agreed before. So far, only frequency stitching needs defenition of overlapping channels,</t>
  </si>
  <si>
    <t>Change line to: "The hyper block-based mode is optional for all device types."</t>
  </si>
  <si>
    <t>Change "Content Control" to "Scheduling List Field"</t>
  </si>
  <si>
    <t>Clarify what "Enhanced HPRF" mdoe is.</t>
  </si>
  <si>
    <t>Specify how often HBS is sent.</t>
  </si>
  <si>
    <t>Intended data configurations need to be defined.</t>
  </si>
  <si>
    <t>Clarify what "the default UWB channel" refers to.</t>
  </si>
  <si>
    <t>Remove: "Channel access during initialization phase shall be conducted using back-to-back transmission slots with no IFS between slots. Packet transmissions shall start at the beginning of an initialization slot only."</t>
  </si>
  <si>
    <t>Add: "Support for coordination is optional for all device types."</t>
  </si>
  <si>
    <t>Update subclause numbers to correspond to draft subclauses.</t>
  </si>
  <si>
    <t>Remove line 40: "The poll message is transmitted using the long-term NB PHY configuration."</t>
  </si>
  <si>
    <t>Add atable of attributes and range of values.</t>
  </si>
  <si>
    <t>Add the scaling factor defenition.</t>
  </si>
  <si>
    <t>Replace "RangingBlockIndex"  with "SelectedChannel".</t>
  </si>
  <si>
    <t>Clarifications as per comment.</t>
  </si>
  <si>
    <t>Change "Session CH" to "UWB channel"</t>
  </si>
  <si>
    <t>Remove "Support for sensing is optional".</t>
  </si>
  <si>
    <t>Remove lines 6-8.</t>
  </si>
  <si>
    <t>Add a line after line 21: "Sensing by proxy"</t>
  </si>
  <si>
    <t>Change to: "Frequency stitching combines CIR measurements over multiple carrier frequencies, to improve sensing link budget and accuracy."</t>
  </si>
  <si>
    <t xml:space="preserve">Change to "sensing mode (subclause 10.36.2), packet format (subclause 16.2.1), CIR report parameters (subclause 10.36.7.2), operating channel, and use of frequency stitching." </t>
  </si>
  <si>
    <t>As per comment.</t>
  </si>
  <si>
    <t>Change to "An SDEV shall support a window-based CIR measurement report which carries the CIR in a specified time duration window."</t>
  </si>
  <si>
    <t>Add a subclause "10.36.4.5.1 General" for the contents in lines 17-26.</t>
  </si>
  <si>
    <t>Change to "The bitmap length and bitmap offset are is negotiated and determined through other means, and it is they are fixed during sensing session."</t>
  </si>
  <si>
    <t>Change the numbering of this clause to "10.36.4.5.2: Mandatory baseline bitmap configurations"</t>
  </si>
  <si>
    <t>Change to "In the mandatory mode, initiator proposes the bitmap, based on its sensing area of interest, from a limited set of bitmap options defined in sublause 10.36.4.5.2."</t>
  </si>
  <si>
    <t>Change line to: "Support for a variable bitmap mode in which the bitmap varies from packet to packet is optional."</t>
  </si>
  <si>
    <t>Change the pragraph to "An SDEV may optionally support a variable bitmap mode in which the bitmap varies from packet to packet. In this mode,the responder reports CIR taps whose magnitude are above a prespecified threshold, and the associated bitmap. The threshold value "T" shall be determined by the initiator, and it is defined relative to the strongest detected tap. The responder reports taps whose magnitude are no more than T dB below magnitude of the strongest tap. If initiator does not want the CIR report to be thresholded, it specifies a very high value for T."</t>
  </si>
  <si>
    <t>Add a line at the end of line 10:  "An SDEV may optionally reduce the bitwidth of the CIR I/Q values to 10, 12 and 14 bits. The bitwidth reduction shall be achieved by  power of two scaling and quantization of the CIR values as described below.
Assuming the CIR values as h(k), k=1, 2, …K, and m is the largest absolute value of the real or imaginary components:
m = max(max(abs(h_R (k)), abs(h_I (k))) ) ∀k∈{1, 2, …K}
For a desired number of bits, N_b, power-of-two scaling is achieved by choosing α to be the smallest integer such that:
2^α ≥ m/(2^(Nb-1)−1)
The new quantized real and imaginary value would be  round ((h_R (k))/2^α ), and ((h_I (k))/2^α ), respectively."</t>
  </si>
  <si>
    <t>Change to: :Support of sensing by proxy is optional for an SDEV".</t>
  </si>
  <si>
    <t>AC IE is not dediceted to sensing only and it includes parameters for ranging and data comm as well. Suggesting to move it to the chapter where IEs are defined.</t>
  </si>
  <si>
    <t>Change "TBD"s to "variable".</t>
  </si>
  <si>
    <t>In Figure 58, change the number of octes for "common sensing control" to "0/variable".</t>
  </si>
  <si>
    <t>Change to: "The CIR Report Parameters Present field when one indicates the presence of the CIR Report Parameters field,  or not present when zero."</t>
  </si>
  <si>
    <t>Change to:"The Frequency Stitching Parameters Present field when one indicates the presence of the Frquency Stitching Parameters field,  or not present when zero."</t>
  </si>
  <si>
    <t>Change to: "The Sensing Mode field when zero incidates monostaitc sensing, or bistatic sensing when 1, or multistatic sensing when 2, or sensing by proxy when 3."</t>
  </si>
  <si>
    <t>A table is needed to list the possible formats: "0: SENS0, 1: SENS1, 2:SENS2"</t>
  </si>
  <si>
    <t>Change the order of fields to: "CIR IQ number of bits/Bitmap Mode/Length/Bitmap offset/Bitmap Gap/ Btimap/Compression/Process for Range/Process for velocity/Process for AoA/Reserved"</t>
  </si>
  <si>
    <t>Change to: "The Bitmap Mode field defines how the CIR bitmap is determined, and shall have one of the values specified in Table 11."</t>
  </si>
  <si>
    <t>Change to "When the Bitmap Mode field is zero, the Length field specifies the number of taps in each string of ones, represented by L in subclause 10.36.4.5.1.</t>
  </si>
  <si>
    <t xml:space="preserve">The lengh values for the second column are : 2, 4, 8, 16. 
The lengh values for the third column are :  4, 8, 16, 32. 
</t>
  </si>
  <si>
    <t>Change to: "The Proces CIR report for Range field indicates if the responder should  estimate ranges of the objects and include them in the report."</t>
  </si>
  <si>
    <t>Change to: "The Proces CIR report for Velocity field indicates if the responder should  estimate velocities of the objects and include them in the report."</t>
  </si>
  <si>
    <t>Change to: "The Proces CIR report for AoA field indicates if the responder should  estimate azimuth and elevation anglea of arrival of the objects and include them in the report."</t>
  </si>
  <si>
    <t xml:space="preserve">Change to: "The Bitmap Offset field indicates the number of CIR taps between the CIR reference point and the start of the CIR window, represented a BM_offset in Fiugure 48."
</t>
  </si>
  <si>
    <t>Change to: "The Bitmap Gap field is only used if bitmap mode is zeo. It indicates the gap between two strings of all ones, defined as "G" in subclause 10.36.4.5."</t>
  </si>
  <si>
    <t>Change to: "The Bitmap field is present if Bitmap Mode=1. It indicated the respnder's bitmap for the CIR report."</t>
  </si>
  <si>
    <t>Add Nonsensing Tx CIR report field is not added in AC IE.</t>
  </si>
  <si>
    <t>Remove source of CIR report and add the mapping table between packets and CIR report source.</t>
  </si>
  <si>
    <t>Add a compression bit as bit 14 in Figure 88 to indicate whether the CIR report is compressed.</t>
  </si>
  <si>
    <t>Refer to section 10.25.2.8 of 802.15.4me, for RSSI range and resolution.</t>
  </si>
  <si>
    <t>Add the source addressing mode filed and the destination addressing mode fileds to the Association request command content in Figure 69.</t>
  </si>
  <si>
    <t xml:space="preserve">Remove (or add for Figure 94) Frame pending field, as it is not included in the Association Request command
</t>
  </si>
  <si>
    <t>Remove (or add for Figure 94) PAN ID compression field, as it is not included in the Association Request command</t>
  </si>
  <si>
    <t>Remove (or add for Figure 94) the Destination Address field, as it is not included in the Association Request command</t>
  </si>
  <si>
    <t>Change to: "Support for this dynamic data mode PHR is mandatory for LLDEV, and for HRP-EMDEV devices that support either the optional LDPC coder or the optional 124.8 Mb/s modulation and is otherwise optional to support."</t>
  </si>
  <si>
    <t>Change "format one" to "format zero".</t>
  </si>
  <si>
    <t>Add: "An advanced 4ab device shall be at least one of the ARDEV, SDEV, or LLDEV."</t>
  </si>
  <si>
    <t>Change packet configuration numbers from (one/two/three), to (zero/one/two).</t>
  </si>
  <si>
    <t>Add this at the beginning of line 4: "The HRP-SDEV shall use the PHR format described in this subclause encoded using the K=7 convolution code and send using the data modulation (as described in 16.3.4)."</t>
  </si>
  <si>
    <t>Change section before 16.2.6.3 on SFD, as below: "In the HPRF mode, the HRP-ERDEV and SDEV shall support the length 4, 8, and 16 SFD specified in Table 15-7c for the phyHrpUwbSfdSelector values of 1, 2, and 3. Support of the length 32 SFD specified in Table 15-7c is optional.</t>
  </si>
  <si>
    <t>Change to: "Support for this dynamic data mode PHR is mandatory for LLDEV devices and for HRP-EMDEV that support either the  optional LDPC coder specified in 16.3.3.4 or the optional 124.8 Mb/s modulation specified in 10.26.1.2.17 , and is otherwise optional to support."</t>
  </si>
  <si>
    <t>Change to: "The gap duration shall be one preamble symbol duration when frequency stitching feature is not enabled. When frequency stitching is enabled, the gap duration is 40 symbols."</t>
  </si>
  <si>
    <t>Show the rightmost gap with dashed line.</t>
  </si>
  <si>
    <t>Change the sentence to: "An SDEV may optionally support additional mode of sensing only for SENS0 packet, where all three fields (SYNC, SFD, and SENS) use the same length 127 code from Table 16-8, with spreading factor of L=4. The SYNC and SENS field should use the same code index."</t>
  </si>
  <si>
    <t>Set Z=2ms.</t>
  </si>
  <si>
    <t>1. Set the attribure "RpRifOffset" in page 41 to 2ms.
2. Define another attriburte to signal the gap at the end of RIFs, before report.</t>
  </si>
  <si>
    <t>Change:" The supported nominal coding rates"</t>
  </si>
  <si>
    <t>Add a sentence regarding all parity bits are maintained.</t>
  </si>
  <si>
    <t>Change line 3 lower bound and line 4 upper bound to (44x8).</t>
  </si>
  <si>
    <t>Define some limited overlapping set of channels for stitching, not all over the 499.2MHz-12.5GHz.</t>
  </si>
  <si>
    <t>Carlos Aldana</t>
  </si>
  <si>
    <t>Meta</t>
  </si>
  <si>
    <t>16.7.2.4</t>
  </si>
  <si>
    <t>16.2.7</t>
  </si>
  <si>
    <t>18-19</t>
  </si>
  <si>
    <t>The conditions for dynamic data mode PHR are too limiting.</t>
  </si>
  <si>
    <t>Upgrade the text in NOTE so that it is no longer a NOTE.</t>
  </si>
  <si>
    <t>Clarify the text to include other conditions</t>
  </si>
  <si>
    <t xml:space="preserve">Given that there are no a) duty cycle limitations, b) &lt;500 MHz frequency band allocations,  c) eDAA algorithm specified, it is best for Narrowband technologies to use LBT to ensure good coexistence with other technologies using that band.   </t>
  </si>
  <si>
    <t xml:space="preserve">The span of the channels should be limited to reduce the effect on other unlicensed technologies.  In 2.4 GHz, only 80 MHz of unlicensed spectrum is used. </t>
  </si>
  <si>
    <t xml:space="preserve">in 6 GHz, there is a list of Preferred Scanning channels where discovery happens for 802.11.  Those channels (in 802.11 nomenclature) are: 5, 21, 37, 53, 69, 85.  Narrowband should exclude those 20 MHz channels from the allowed channel list.  </t>
  </si>
  <si>
    <t>What happens if all the channels are deemed unavailable or unusable?</t>
  </si>
  <si>
    <t>When does the responder employ the list of available channels? Is it immediate, or after X ms?  If X ms, what is X?</t>
  </si>
  <si>
    <t>How does the initiator determine whether a channel is unavailable, unusable, or inefficient?  Is it via scanning?  If so, how long is the scanning duration? This should be specified so that it can be tested to achieve predictable behavior among chip vendors</t>
  </si>
  <si>
    <t>We probably want to enable the case for a single packet to allow for ranging, sensing, and data (e.g. simple Ack)</t>
  </si>
  <si>
    <t>Remove the word "the"</t>
  </si>
  <si>
    <t>The SYNC field should not be longer than specified</t>
  </si>
  <si>
    <t>Remove parenthesis</t>
  </si>
  <si>
    <t>Remove redundant "and PHR2 as described in 10.26.1.2.12"</t>
  </si>
  <si>
    <t>Remove first sentence as it's been said already</t>
  </si>
  <si>
    <t>Change the word "which" to "that"</t>
  </si>
  <si>
    <t>add the word "HRP-EMDEV" before "transmitter"</t>
  </si>
  <si>
    <t>"shall be sent as zero" should be changed to "shall be set to 0"</t>
  </si>
  <si>
    <t>add the word "be" after "may" instead of after "optionally"</t>
  </si>
  <si>
    <t>This section seems out of place as it should come after LDPC, PHR discussion.</t>
  </si>
  <si>
    <t>Remove the sentence and add a capability field for dynamic PHR in Figure 95 (UWB HRP Capability Information field format) so that we can accommodate the situation when 124.8 Mbps and LDPC are not supported.</t>
  </si>
  <si>
    <t>Remove the word "NOTE--"</t>
  </si>
  <si>
    <t>Add the sentence "It is also possible for a device to support both HRP-EMDEV and HRP-SDEV."</t>
  </si>
  <si>
    <t>Change the "may be " to "shall be"</t>
  </si>
  <si>
    <t>Reduce the 500 MHz span in 6GHz to a reasonable value ( &lt;  TBD MHz)</t>
  </si>
  <si>
    <t>Please specify expected behavior</t>
  </si>
  <si>
    <t>Change the sentence to "The HRP-EMDEV optionally includes a dynamic data mode employing the PHR described in 16.2.7.4, which may be used in SP0 style packets as well as SENS packet configuration two and three"</t>
  </si>
  <si>
    <t>Add a new paragraph that states "The duration of the SYNC field shall be set to the exact value negotiated"</t>
  </si>
  <si>
    <t>Move it after all the data comm related text</t>
  </si>
  <si>
    <t>Alex Krebs</t>
  </si>
  <si>
    <t>21-27</t>
  </si>
  <si>
    <t>5-9</t>
  </si>
  <si>
    <t>14-17</t>
  </si>
  <si>
    <t>Formally: Feature not approved by TG. Technically: Control transfer via OOB or UWB is contradicting consensus NBA MMS PHY (DCN 100) and MAC (DCN 381+412) TFDs, where only UWB SYNC+SFD or NB+DATA is allowed during control phase slots.</t>
  </si>
  <si>
    <t>see before comment</t>
  </si>
  <si>
    <t>Remove lines. (Provide input to TG on how to enable control via UWB/OOB data packets in terms of PHY/MAC operating parameters, modulation, timings, data fields, and control flows)</t>
  </si>
  <si>
    <t>see before change</t>
  </si>
  <si>
    <t>Accepted</t>
  </si>
  <si>
    <t>Rejected</t>
  </si>
  <si>
    <t>Editor</t>
  </si>
  <si>
    <t>Change to: "the channel access attempt is the first attempt or a retransmission."</t>
  </si>
  <si>
    <t>"AOA" is correct</t>
  </si>
  <si>
    <t>Need detailed text</t>
  </si>
  <si>
    <t>Revised</t>
  </si>
  <si>
    <t>Delete entire e.g. phrase</t>
  </si>
  <si>
    <t>All the necessary information to calculate the value is present; issue if both types of info are present and don't match</t>
  </si>
  <si>
    <t>Change line to: "The hyper block-based mode is optional for all devices."</t>
  </si>
  <si>
    <t>Change to: "Hyper block keeps the same structure repeated in every hyper block."</t>
  </si>
  <si>
    <t>Riku Pirhonen</t>
  </si>
  <si>
    <t>NXP Semiconductors</t>
  </si>
  <si>
    <t>10.35.10.1</t>
  </si>
  <si>
    <t>NBA-MMS control and report phase configurations are set with the control fields defiend in Figure 41. If control and report are done using UWB, the field is used to indicate it.</t>
  </si>
  <si>
    <t xml:space="preserve">Control and report phase configurations are set with this control field on NB. If control and report are done using UWB, the field can be used to define that the default UWB parameters are used instead of NB control and report. </t>
  </si>
  <si>
    <t>Preamble sequence used by UWB in control and report phase needs to be defined</t>
  </si>
  <si>
    <t>Table 7 allows only one Initialization Channel. This is vulnerable for multipath fading and could become a capacity bottleneck. Rename macMmsNbiInitChannel to macMmsNbiInitChannel1 and add macMmsNbiInitChannel2 and macMmsNbiInitChannel3 for total of up to three initialization channels. Use of more than one channels is optional.</t>
  </si>
  <si>
    <t>In Table 8, add values 15 and 16 for control phase mode and 16 for report phase mode Value range / options. Add default mode 1.</t>
  </si>
  <si>
    <t>The Control Phase Config field specifies the PHY Config in the Control Phase. Valid NB values are 1 to 9, as per Table 28. If value is set to 15, a UWB SHR is used. If value is set to 16, a UWB SP0 packet with data rate 1.95 Mbit/s, PHR as defined in 16.2.7.3, and CC K=7 is used.</t>
  </si>
  <si>
    <t>The Report Phase Config field specifies the PHY Config in the Report Phase. Valid NB values are 1 to 9, as per Table 28. If value is set to 16, a UWB SP0 packet with data rate 1.95 and CC K=7 is used.</t>
  </si>
  <si>
    <t>Add paragraph after line 1: When NBA-MMS uses UWB in control and report phase, preamble is the same as used by RSF, if RSF uses Ci 9 - 32. If RSF code is 33-48, preamble code Ci is (RSF code modulo 8) + 24.</t>
  </si>
  <si>
    <t>macMmsNbInitChannel1:0-249;Initialization channel 1:2
macMmsNbInitChannel2:0-249; Optional Initialization channel 2:-
macMmsNbInitChannel3:0-249;Optional Initialization channel 3:-</t>
  </si>
  <si>
    <t>control phase mode: 1-9 (Table 28),15, 16 : default 1
report phase mode: 1-9 (Table 28), 16 : default 1</t>
  </si>
  <si>
    <t>Bin</t>
  </si>
  <si>
    <t>Carlos</t>
  </si>
  <si>
    <t>Already corrected</t>
  </si>
  <si>
    <t>10.35 UWB Multi-millisecond (MMS) operation</t>
  </si>
  <si>
    <t>Alex</t>
  </si>
  <si>
    <t>Change to: " The transmission of an Ack frame in a nonbeacon-enabled PAN or in the CFP shall commence AIFS after the reception of the last symbol of the Data frame or MAC command. The transmission of an Ack frame in the CAP shall commence either AIFS after the reception of the last symbol of the Data frame or MAC command or at a backoff period boundary. In the latter case, the transmission of an Ack frame shall commence between AIFS and (AIFS + macUnitBackoffPeriod) after the reception of the last symbol of the Data frame or MAC command. The value of AIFS is 1 ms for the SUN PHYs, LECIM PHYs, or TVWS PHYs. The value of AIFS is equal to macSifsPeriod for all other PHYs. For HRP-EMDEV device, Imm-Ack shall commence AIFS after the reception of the last symbol of Data frame or MAC command. The duration of AIFS period is equal to macHrpEMDEVUwbAifsPeriod for HRP-EMDEV device. Support for the default value (64 μs) for macHrpEMDEVUwbAifsPeriod is mandatory and support for the other values (16 μs and 32 μs) is optional."</t>
  </si>
  <si>
    <t>First row of the table, under attribute, change to: "macHrpUwbEMDEVAifsPeriod"</t>
  </si>
  <si>
    <t>First rtow of the table, under Description, change the AIFS description to: "The minimum time in μs forming a AIFS period for the HRP UWB EMDEV PHY."</t>
  </si>
  <si>
    <t>Change "Table 3"</t>
  </si>
  <si>
    <t>Change to: " This alternative is considered OOB, and it is labeled as OOB below.</t>
  </si>
  <si>
    <t>Change to:"This coordination mechanism may be used  to coordinate with UWB sessions nearby and the avoidance of collisions resulting from the overlap of blocks."</t>
  </si>
  <si>
    <t xml:space="preserve">Change to: "The CIR IQ number of bits fields indicates the number of bits for the representation of each of I and Q taps in CIR report, as per table x."
Insert table x to show the following mapping:
"0: 10 bits, 1: 12 bits 2: 14 bits 3: 16 bits"  </t>
  </si>
  <si>
    <t>Change to: "The SFD for optional dynamic signaling…"</t>
  </si>
  <si>
    <t>Change to: " The sensing sequence shall be constructed as described …"</t>
  </si>
  <si>
    <t>Change to: "… fragments that have a start-to-start spacing of one millisecond ...""</t>
  </si>
  <si>
    <t xml:space="preserve">For 1 to many case using CAP, What is IdentityResolvingKey used in ADV_POLL and ADV_RESP?
How does initiator selects one of the responders if all their RPA hash the same (corresponding to the RPA hash of ADV_POLL)? </t>
  </si>
  <si>
    <t>"The responder that receives the poll message successfully shall transmit a response
message back to the initiator beginning in the ranging slot following the poll period. "</t>
  </si>
  <si>
    <t xml:space="preserve">NB channel select is not counted as short term operating parameters because it cannot be applied to the next round just for messages other than POLL
There should be a protocol that based on suggested NB channel select to update allowed channel list. However, initiator may need to stay on the channels for additional rounds based on the current alowed list if it does not receive a responding message to resend the new list. </t>
  </si>
  <si>
    <t>Lei</t>
  </si>
  <si>
    <t xml:space="preserve">"The Hyper Block Structure IE (HBS IE), as defined in 7.4.4.56, can be used to signal the
durations of each of the ranging blocks in the hyper block. The HBS IE specifies the index of the
corresponding ranging block and includes a list of the durations of all the ranging blocks within the hyper block"
Does a controllee which always stays in the same block within a hyper block need to know every other block's duration/indicex and its own block index? It seems the only info needed is the total hyperblock duration so it knows when its raging round (or the beginning of current block if using round hopping) will repeat.
Suggest to add an optional field which indicates the total hyperblock duration in HBS IE  </t>
  </si>
  <si>
    <t>Alex, Carlos</t>
  </si>
  <si>
    <t>See document 481</t>
  </si>
  <si>
    <t>Comments and Resolution Status</t>
  </si>
  <si>
    <t>Draft editing Status</t>
  </si>
  <si>
    <t># with Blank resolution</t>
  </si>
  <si>
    <t># with non-blank resolution</t>
  </si>
  <si>
    <t># with "Rejected" resolution</t>
  </si>
  <si>
    <t># with "Accepted" resolution</t>
  </si>
  <si>
    <t># with "Revised" resolution</t>
  </si>
  <si>
    <t>DONE</t>
  </si>
  <si>
    <t>N/A</t>
  </si>
  <si>
    <t>PART</t>
  </si>
  <si>
    <t>Ready</t>
  </si>
  <si>
    <t>ISSUE</t>
  </si>
  <si>
    <t>ASSIGNED</t>
  </si>
  <si>
    <t>Blanks</t>
  </si>
  <si>
    <t>Done + N/A</t>
  </si>
  <si>
    <t>of total</t>
  </si>
  <si>
    <t>See Index #24</t>
  </si>
  <si>
    <t># Assigned</t>
  </si>
  <si>
    <t># No Resolution, not Assigned</t>
  </si>
  <si>
    <t>Document 15-23-0509-03-04ab-comments-on-4ab-preballot-draft-b.pptx</t>
  </si>
  <si>
    <t>Document 15-23-0504-01-04ab-resolution-proposals-for-the-assigned-comments.docx</t>
  </si>
  <si>
    <t>Document 15-23-0496-00-04ab-proposed-further-updates-for-10-36-7.docx</t>
  </si>
  <si>
    <t>Document 15-23-0464-02-04ab-proposed-updates-for-section-16.docx</t>
  </si>
  <si>
    <t>Document 15-23-0468-01-04ab-text-for-uwb-only-mms-ranging.docx</t>
  </si>
  <si>
    <t>The controller has a better knowledge of the usage of the blocks and hence is the right device to select and assign the right blocks.</t>
  </si>
  <si>
    <t>Bitmap-based block scheduling or block assignment scheduling is not limited to round hopping procedure, rather it is meant to assist in the more efficient use of blocks within a hyper block. Neither of the schemes make changes to the existing round hopping scheme (in 15.4z) and there is no need to specify additional rules regarding round hopping. How the round hopping is achieved is left to upper layers (same as in 15.4z).</t>
  </si>
  <si>
    <t>The phrase is meant to emphasis that the ERR IE may be carried in the last
message sent by the controller in the current ranging round; similar language is used in the baseline for RR IE: "... then the controller will send the RR IE in this last message of the current ranging round"</t>
  </si>
  <si>
    <t>When block assignment scheduling is used, ERR IE is used instead of RR IE to specify the hyper block and block index. Replace the cited sentence with below to clarify this:
"In hyper block-based mode, when block assignment scheduling (as described in 10.29.9.10 Scheduling IE) is not used, the Ranging Block Index field is assumed to specify Hyper Block Index for the ranging hyper block and controlee can assume the block index will be the same with previous hyper block. 
Note - When block assignment scheduling (as described in 10.29.9.10 Scheduling IE) is used in hyper block-based mode, ERR IE is used instead of RR IE to signal the ranging round information for the next ranging round in the next assigned ranging block"</t>
  </si>
  <si>
    <t>change to "The RR IE is only used in block-based mode or in hyber block mode without block assignment scheduling.</t>
  </si>
  <si>
    <t>Octets are missing from 2nd column of the table</t>
  </si>
  <si>
    <t>There are other existing methods to accomplish the same effect</t>
  </si>
  <si>
    <t>Need sufficient air time for CFO determination</t>
  </si>
  <si>
    <t>Mingyu</t>
  </si>
  <si>
    <t>Rojan</t>
  </si>
  <si>
    <t>change to "The Supported AIFS field specifies the AIFS time supported by the controlee. The Supported AIFS field shall have one of the non-reserved values"</t>
  </si>
  <si>
    <t>Specified in 15.4 base specification</t>
  </si>
  <si>
    <t>Ben</t>
  </si>
  <si>
    <t>Add a table with Value column and description column. 
0 - Size of Address field is 2 octets. 
1 - Size of Address field is 3 octets.
2 - Size of Address field is 8 octets.
3 - reserved</t>
  </si>
  <si>
    <t>"15.3.3.3, …"
to
"16.3.3.3, …"</t>
  </si>
  <si>
    <t>Defined in 16.2.11</t>
  </si>
  <si>
    <t>Following the style of the base standard</t>
  </si>
  <si>
    <t>Document 15-23-0510-01-04ab-updates-of-ap-formats.docx</t>
  </si>
  <si>
    <t>Document 15-23-0308-03-04ab-4ab-device-s-and-feature-sets.pptx</t>
  </si>
  <si>
    <t>Billy</t>
  </si>
  <si>
    <t>Add figure to section 10</t>
  </si>
  <si>
    <t>Xiliang</t>
  </si>
  <si>
    <t>Leave the name as-is</t>
  </si>
  <si>
    <t>Larry</t>
  </si>
  <si>
    <t>Add a capability field for dynamic PHR in Figure 95 (UWB HRP Capability Information field format) so that we can accommodate the situation when 124.8 Mbps and LDPC are not supported.</t>
  </si>
  <si>
    <t>Do we want to mention that: "Full parity is sent"?</t>
  </si>
  <si>
    <t>Document 15-23-0502-03-04ab-group-consensus-on-operating-parameter-sets.docx</t>
  </si>
  <si>
    <t>Assigned Comments</t>
  </si>
  <si>
    <t>Document 15-23-0462-00-04ab-proposed-updates-for-10-36.docx</t>
  </si>
  <si>
    <t>Change to: "The HRP-EMDEV dynamic data mode
PHR shall consist of two fields PHR1 and PHR2"</t>
  </si>
  <si>
    <t>Pooria</t>
  </si>
  <si>
    <t>Remove "two stages"</t>
  </si>
  <si>
    <t>Add this at the beginning of line 4: "The HRP-SDEV shall use the PHR format described in this subclause encoded using the K=7 convolutional code and send using the data modulation (as described in 16.3.4)."</t>
  </si>
  <si>
    <t>Carl</t>
  </si>
  <si>
    <t xml:space="preserve">"...mode, the HRP-ERDEV and HRP-SDEV shall support transmission and reception with PSR values of 32 and 64...".  This is applicable to all HRP devices </t>
  </si>
  <si>
    <t>"…, allowing the receiver to generate its channel sounding CIR using multiple fragments thus bringing improved sensitivity."
to
"…, allowing the receiver to use multiple fragments and gain improved sensitivity."</t>
  </si>
  <si>
    <t>Blank</t>
  </si>
  <si>
    <t>Assigned</t>
  </si>
  <si>
    <t>Waiting</t>
  </si>
  <si>
    <t>Editor Status</t>
  </si>
  <si>
    <t>Resolution</t>
  </si>
  <si>
    <t>Li-Hsiang</t>
  </si>
  <si>
    <t xml:space="preserve">Change the sentence to: "This alternative is considered an OOB mechanism and is not detailed below.", and, where OOB is mentioned in 10.35 consistently call this "an OOB mechanism". </t>
  </si>
  <si>
    <t>The requirement for CCA is &gt;= 9usec.  It is not clear if it is an average over more than 9usec or it is a peak. If it is an average, the CCA result could be different for different average length. 
So it is unclear how CCA should perform. Is it described somewhere else?  Which TFD is this from?</t>
  </si>
  <si>
    <t>Change "This is the response message is sent by.."
         to "This is the response message sent by.."</t>
  </si>
  <si>
    <t xml:space="preserve">Change the sentence to: "The REPORT (from responder in one-to-many ranging) message defined in 10.35.9.14 is used to transmit the ranging reports". </t>
  </si>
  <si>
    <t>Doc 481 was integrated.</t>
  </si>
  <si>
    <t>Insert the value "3" in the empty box to indicatre the RPA Prand field (in Figure 55 One-to-many POLL Compact Message) is a 3-octet long field.</t>
  </si>
  <si>
    <t>10.35.9.3.10</t>
  </si>
  <si>
    <t>Please add definition and description</t>
  </si>
  <si>
    <t>Insert text "Message Control" in the empty field on the left side of the figure and "Message Content" in the empty field on the right side of the figure.</t>
  </si>
  <si>
    <t>Insert note into table "The editor has inserted this empty table in anticipation of TG4ab defining new PHY PIB values.  If none are identified this empty table will be removed."</t>
  </si>
  <si>
    <t>Document 15-23-0534-00-04ab-proposed-resolution-for-cid-51-and-cid-56.xlsx</t>
  </si>
  <si>
    <t>Document 15-23-0536-00-04ab-proposed-resolution-on-sbp-comments.docx</t>
  </si>
  <si>
    <t>Document 15-23-0538-00-04ab-proposed-resolution-on-ac-ie-comments.docx</t>
  </si>
  <si>
    <t>Addressed by mentioning initiator is assumed to be controller, in response to comment index 31.</t>
  </si>
  <si>
    <t>In subclause 10.36.4.1, page 70, line 33, add the sentence: "During a sensing session, unless otherwise
noted, the controller acts as the initiator, and the controlee acts as the respondent."</t>
  </si>
  <si>
    <t>1. Add a sentence in  subclause 10.36.4.2, page 73, line 9: " The session setup can be done using OOB means."
2. Delete lines 9-15.</t>
  </si>
  <si>
    <t>Section 10.36.5, page 75, line 30,  add  sentence: "In multistatic sensing mode, different slots in a round are allocated to different responders.
 This may be done using scheduling IE, defined in 10,29.9.10"</t>
  </si>
  <si>
    <t>Change to "The bitmap length and bitmap offset are negotiated and determined through other means, and that they remain fixed during sensing session."</t>
  </si>
  <si>
    <t>Change subclause 10.36.4.4, page 75, line 5: change to: "The earliest detected CIR tap shall be the reference tap for the window. If more than one receiving antenna and/or more than one SENS segment are used, a common reference tap shall be used for CIR reports of all antennas in each SENS segment. The common reference tap for each segment shall be earliest detected tap of antenna 0 for the segment."</t>
  </si>
  <si>
    <t>Subclause 10.36.4.5, page 74,  lines 23-26, change to: 
 "Single CIR window with bitmap of a fixed length and fixed bitmap offset value shall be specified for a sensing session. The bitmap length and bitmap offset may be specified through AC IE, or through OOB means. The bitmap length and offset are negotiated and determined through other means, and they are fixed during sensing session.
In the mandatory mode, initiator proposes the bitmap and bitmap offset, based on its sensing area of interest. The bitmap is proposed by the initiator from a limited set of bitmap options. Bitmap and bitmap offset are fixed during the session and does not change from packet to packet."</t>
  </si>
  <si>
    <t>I did this but expect another heading to be provided then for the lines 27 onwards…</t>
  </si>
  <si>
    <t>Change to: "In the mandatory mode, the initiator proposes the bitmap based on its sensing area of interest using the limited set of bitmap options defined below".</t>
  </si>
  <si>
    <t xml:space="preserve"> Add a sentence in  subclause 10.36.4.6, page 75, line 24: " The session termination should be done using OOB means."</t>
  </si>
  <si>
    <t>Comment is about issue in Draft A that was fixed in Draft B</t>
  </si>
  <si>
    <t>RSDB field in Figure 75 seems to be RSDP.</t>
  </si>
  <si>
    <t>Note: 15-23-0538-00 proposed no change for this comment, just a Reject.</t>
  </si>
  <si>
    <t>4ab is amending the 2024 revision being prepared by TG4me, and the reference is correct with respected to the current TG4me draft.</t>
  </si>
  <si>
    <t>Document 15-23-0541-01-04ab-proposed-resolution-for-ac-ie-comments-part-two.docx</t>
  </si>
  <si>
    <t>ChenChen</t>
  </si>
  <si>
    <t>Unassigned</t>
  </si>
  <si>
    <t>Added HRP-LLDDEV but retained HRP-EMDEV since it makes sense in the context of the enhanced modulations.</t>
  </si>
  <si>
    <t xml:space="preserve">This is correct use of "NOTE-" </t>
  </si>
  <si>
    <t>Add "ETSI EN 303 687 V1.1.1 (2023-06) 6 GHz WAS/RLAN; Harmonised Standard for access to radio spectrum" into Bibliography and add line "The timings shown in Figure 31 are based on information in [X]" where X is cross reference to this Bibliography item.</t>
  </si>
  <si>
    <t>Section 10.36.5, page 75, line 29, change to: "The first slot, slot zero of each sensing round is used for control phase, where control information may be sent using the AC IE (10.36.7.1)"</t>
  </si>
  <si>
    <t>In the TG4me revision there is no single chapter with IEs instead  they are in separate sections for the optional behaviiour they are associated with.  Suggest to Reject or assign back to the commenter to consider where to put it..</t>
  </si>
  <si>
    <t>Replace "R" with "Reserved"</t>
  </si>
  <si>
    <t>change to "shall be set to zero"</t>
  </si>
  <si>
    <t>Carlos, Mingyu</t>
  </si>
  <si>
    <t xml:space="preserve"> "Remove the underlined 'and HRP-SDEV'".</t>
  </si>
  <si>
    <t>Document 15-23-0466-02-04ab-proposed-draft-text-for-the-cir-report-field-of-ac-ie.docx</t>
  </si>
  <si>
    <t>Device type HRP-LLDDEV is added to resolve other comments. This whole clause is about HRP-LLDDEV's  PHR for dynamic data mode, so there is no need to add a qualifier before the word transmitter on this paragraph.</t>
  </si>
  <si>
    <t>With the introduction of new headings for PHR1 and PHR2, (see resolution to CID 244), this sentence is useful and not the same as the earlier introductory line.</t>
  </si>
  <si>
    <t>SUM</t>
  </si>
  <si>
    <t>Since SDEV is mandatated to support HRP-ERDEV mandatory features there is no reason for an additional "and HRP-SDEV" here.</t>
  </si>
  <si>
    <t>This was down as "accepted" but, it is an unnecessary change. See also CID#70 where we also agreed it is unnecessary to add a whole bunch device type labels like HRP-ARDEV, HRP-LLDDEV etc.</t>
  </si>
  <si>
    <t>Change sentence to "If the Scheduling IE is used in the same frame as an RDM IE (as defined in 10.29.9.8) then the Scheduling IE shall be used for the scheduling."</t>
  </si>
  <si>
    <t>Where MMS appears on its own, change to UWB MMS.</t>
  </si>
  <si>
    <t>These particular lines in 10.35.1 are no longer present in the revised draft.</t>
  </si>
  <si>
    <t>Text in question came from source doc 15-22-0381-05, suggest this comment be assigned to one of its co-authors to resolve</t>
  </si>
  <si>
    <t>Document 15-23-0482-00-04ab-resolution-proposals.docx</t>
  </si>
  <si>
    <t>Add figure to clause 10</t>
  </si>
  <si>
    <t>X</t>
  </si>
  <si>
    <t>Document 15-23-0545-00-04ab-low-energy-uwb-phy-proposed-comments-resolution.docx</t>
  </si>
  <si>
    <r>
      <rPr>
        <sz val="10"/>
        <color theme="1"/>
        <rFont val="Arial"/>
        <family val="2"/>
      </rPr>
      <t>Editor to note this comment was marked as DONE so a change from 15-23-0496-00 may have already been applied and potentially may need undoing.</t>
    </r>
    <r>
      <rPr>
        <sz val="10"/>
        <color rgb="FFFF0000"/>
        <rFont val="Arial"/>
        <family val="2"/>
      </rPr>
      <t xml:space="preserve">
BV: This CID relates to Figure 60 (CIR Report Parameters subfield...) in Draft A, which has the fields mentioned in the proposed change.  In Draft B this is figure 84 on p82, line 1.
Document 15-23-0466-02 from ChenChen has been applied and has reordered these fields (subsequent to any changes from 15-23-0496), so I now propose that doc 0466 be marked as the resolution for this comment.</t>
    </r>
  </si>
  <si>
    <t>It seemed logical to me to put UWB MMS packet format in clause 16.2 where preambles and STS etc are defined, and to put LDPC into clause 16.3 where FEC, Reed-Solomon etc are defined. So I propose to leave as is.  Editor's choice.</t>
  </si>
  <si>
    <t>x</t>
  </si>
  <si>
    <t>Editor prefers current clause organisation.</t>
  </si>
  <si>
    <t>Update figures to make text larger</t>
  </si>
  <si>
    <t>Add NBA to acrobym list.</t>
  </si>
  <si>
    <t>Change note to say: "It is possible for an individual implementation to support more than one set of functionalities and, for example, to support the functionality of HRP-LLDDEV and HRP-SDEV and HRP-ARDEV in a single device."</t>
  </si>
  <si>
    <t xml:space="preserve">SP0 is actually the legacy packet format without STS sequence, so it doesn't make sense to have SENS packets starting at 0, unless SENS0 is also a legacy packet without SENS sequence. </t>
  </si>
  <si>
    <t>See my comment on Comment#216</t>
  </si>
  <si>
    <t>replace from "and may …" to end of paragraph with new sentence: "The HRP-SDEV may optionally support an additional mode of sensing using the SENS packet configuration one, where all three fields (SYNC, SFD, and SENS) use the same length 127 code from Table 16-8, with spreading factor of L=4."</t>
  </si>
  <si>
    <t>Add new sub headings 16.2.7.4.2 and 16.2.7.4.3 for PHR1 and PHR2 descriptions respectively and replace long sentence with "The dynamic data mode PHR shall consist of PHR1 and PHR2 separated by a silent interval gap as shown in Figure 111. PHR1 indicates the data rate and coding for the PSDU and PHR2 as described in 16.2.7.4.2. PHR2 indicates the PSDU payload length and other parameters as described in 16.2.7.4.3. The gap between PHR1 and PHR2 shall be 512 chips, (i.e., approx. 1 µs)."</t>
  </si>
  <si>
    <t>The doc proposes changes for comments #10 and #146, however during the 4th Oct TG4ab call #146 was referred for further discussion. The doc is not clear which changes are to be applied for which comments, and further ends with statement proposing rejecting the comments, which is confusing. ACK is a little broken in the standard, If this could be assigned to me, I will come up with a counter proposal to cover what we should do to fix ACK, and to work with Carlos and Pooria to agree this.
(Plan now is to do this during the November session)</t>
  </si>
  <si>
    <t>Partially done:  I have made PIB elements: phyUwbMmsRsfNumberFrags, phyUwbMmsRifNumberFrags and macMmsRpDuration.2</t>
  </si>
  <si>
    <t>Have added NBA. The others are not necessary, with respect to the updated draft in preparation. (For example these ranging marker descriptions only appear in one place so acronyms are not needed)</t>
  </si>
  <si>
    <t>I have updated the note as per disposition detail to inform that multiple device types can be supported by a single implementation.. (EMDEV is a mandatory component of each of these, so that does not need to be included)</t>
  </si>
  <si>
    <t>I have not done this since SP0 is not really an STS packet, but is the origninal 4a packet format without STS sequence.  I would like to reject for now, and work with Pooria during the November session to align on packet format descriptions.</t>
  </si>
  <si>
    <t>Was assigned to ChenChen.</t>
  </si>
  <si>
    <t>Total #  Comments</t>
  </si>
  <si>
    <t>Document 15-23-0547-01-04ab-proposed-resolution-for-52-54-228.docx</t>
  </si>
  <si>
    <t>Document 15-23-0548-01-04ab-resolution-proposals-for-draft0-b-comments-11-16-19-20-23-24-26-156.docx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</si>
</sst>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1"/>
      <color theme="1"/>
      <name val="Calibri"/>
      <family val="2"/>
      <scheme val="minor"/>
    </font>
    <font>
      <sz val="10"/>
      <name val="Arial"/>
      <family val="2"/>
      <charset val="1"/>
    </font>
    <font>
      <b/>
      <sz val="10"/>
      <name val="Arial"/>
      <family val="2"/>
    </font>
    <font>
      <strike/>
      <sz val="10"/>
      <color rgb="FFFF0000"/>
      <name val="Arial"/>
      <family val="2"/>
    </font>
    <font>
      <sz val="10"/>
      <color rgb="FFFF0000"/>
      <name val="Arial"/>
      <family val="2"/>
    </font>
    <font>
      <u/>
      <sz val="10"/>
      <name val="Arial"/>
      <family val="2"/>
    </font>
    <font>
      <sz val="10"/>
      <name val="Arial"/>
      <family val="2"/>
    </font>
    <font>
      <i/>
      <sz val="10"/>
      <name val="Arial"/>
      <family val="2"/>
    </font>
    <font>
      <b/>
      <sz val="10"/>
      <color rgb="FFFF0000"/>
      <name val="Arial"/>
      <family val="2"/>
    </font>
    <font>
      <sz val="10"/>
      <color theme="1"/>
      <name val="Arial"/>
      <family val="2"/>
    </font>
    <font>
      <sz val="10"/>
      <color rgb="FF000000"/>
      <name val="Arial"/>
      <family val="2"/>
    </font>
    <font>
      <b/>
      <sz val="12"/>
      <name val="Arial"/>
      <family val="2"/>
    </font>
    <font>
      <b/>
      <sz val="11"/>
      <name val="Arial"/>
      <family val="2"/>
    </font>
    <font>
      <sz val="12"/>
      <name val="Arial"/>
      <family val="2"/>
    </font>
    <font>
      <b/>
      <sz val="9"/>
      <color indexed="81"/>
      <name val="Tahoma"/>
      <family val="2"/>
    </font>
    <font>
      <sz val="9"/>
      <color indexed="81"/>
      <name val="Tahoma"/>
      <family val="2"/>
    </font>
  </fonts>
  <fills count="10">
    <fill>
      <patternFill patternType="none"/>
    </fill>
    <fill>
      <patternFill patternType="gray125"/>
    </fill>
    <fill>
      <patternFill patternType="solid">
        <fgColor theme="9"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rgb="FF00B050"/>
        <bgColor indexed="64"/>
      </patternFill>
    </fill>
    <fill>
      <patternFill patternType="solid">
        <fgColor theme="0"/>
        <bgColor indexed="64"/>
      </patternFill>
    </fill>
    <fill>
      <patternFill patternType="solid">
        <fgColor rgb="FFFFFF00"/>
        <bgColor indexed="64"/>
      </patternFill>
    </fill>
  </fills>
  <borders count="1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auto="1"/>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2" fillId="0" borderId="0"/>
    <xf numFmtId="0" fontId="2" fillId="0" borderId="0"/>
    <xf numFmtId="0" fontId="1" fillId="0" borderId="0"/>
    <xf numFmtId="0" fontId="7" fillId="0" borderId="0"/>
    <xf numFmtId="9" fontId="7" fillId="0" borderId="0" applyFont="0" applyFill="0" applyBorder="0" applyAlignment="0" applyProtection="0"/>
  </cellStyleXfs>
  <cellXfs count="89">
    <xf numFmtId="0" fontId="0" fillId="0" borderId="0" xfId="0"/>
    <xf numFmtId="0" fontId="7" fillId="0" borderId="0" xfId="2" applyFont="1"/>
    <xf numFmtId="0" fontId="7" fillId="0" borderId="0" xfId="1" applyFont="1"/>
    <xf numFmtId="0" fontId="10" fillId="0" borderId="0" xfId="0" applyFont="1"/>
    <xf numFmtId="0" fontId="7" fillId="0" borderId="0" xfId="4" applyAlignment="1">
      <alignment vertical="center"/>
    </xf>
    <xf numFmtId="0" fontId="12" fillId="0" borderId="0" xfId="4" applyFont="1" applyAlignment="1">
      <alignment vertical="center"/>
    </xf>
    <xf numFmtId="0" fontId="7" fillId="3" borderId="4" xfId="4" applyFill="1" applyBorder="1" applyAlignment="1">
      <alignment horizontal="center" vertical="center" wrapText="1"/>
    </xf>
    <xf numFmtId="0" fontId="7" fillId="3" borderId="3" xfId="4" applyFill="1" applyBorder="1" applyAlignment="1">
      <alignment horizontal="center" vertical="center" wrapText="1"/>
    </xf>
    <xf numFmtId="0" fontId="7" fillId="0" borderId="0" xfId="4" applyAlignment="1">
      <alignment horizontal="center" vertical="center" wrapText="1"/>
    </xf>
    <xf numFmtId="0" fontId="7" fillId="3" borderId="5" xfId="4" applyFill="1" applyBorder="1" applyAlignment="1">
      <alignment horizontal="center" vertical="center"/>
    </xf>
    <xf numFmtId="0" fontId="7" fillId="3" borderId="6" xfId="4" applyFill="1" applyBorder="1" applyAlignment="1">
      <alignment horizontal="center" vertical="center" wrapText="1"/>
    </xf>
    <xf numFmtId="0" fontId="7" fillId="3" borderId="7" xfId="4" applyFill="1" applyBorder="1" applyAlignment="1">
      <alignment horizontal="center" vertical="center" wrapText="1"/>
    </xf>
    <xf numFmtId="0" fontId="13" fillId="4" borderId="4" xfId="4" applyFont="1" applyFill="1" applyBorder="1" applyAlignment="1">
      <alignment horizontal="center" vertical="center" wrapText="1"/>
    </xf>
    <xf numFmtId="0" fontId="7" fillId="4" borderId="3" xfId="4" applyFill="1" applyBorder="1" applyAlignment="1">
      <alignment horizontal="center" vertical="center" wrapText="1"/>
    </xf>
    <xf numFmtId="0" fontId="14" fillId="2" borderId="3" xfId="4" applyFont="1" applyFill="1" applyBorder="1" applyAlignment="1">
      <alignment horizontal="center" vertical="center" wrapText="1"/>
    </xf>
    <xf numFmtId="0" fontId="7" fillId="4" borderId="4" xfId="4" applyFill="1" applyBorder="1" applyAlignment="1">
      <alignment horizontal="center" vertical="center" wrapText="1"/>
    </xf>
    <xf numFmtId="0" fontId="7" fillId="0" borderId="0" xfId="4" applyAlignment="1">
      <alignment horizontal="center" vertical="center"/>
    </xf>
    <xf numFmtId="0" fontId="14" fillId="2" borderId="1" xfId="4" applyFont="1" applyFill="1" applyBorder="1" applyAlignment="1">
      <alignment horizontal="center" vertical="center"/>
    </xf>
    <xf numFmtId="0" fontId="14" fillId="2" borderId="3" xfId="4" applyFont="1" applyFill="1" applyBorder="1" applyAlignment="1">
      <alignment vertical="center"/>
    </xf>
    <xf numFmtId="10" fontId="12" fillId="6" borderId="4" xfId="5" applyNumberFormat="1" applyFont="1" applyFill="1" applyBorder="1" applyAlignment="1">
      <alignment horizontal="center" vertical="center"/>
    </xf>
    <xf numFmtId="10" fontId="12" fillId="6" borderId="1" xfId="5" applyNumberFormat="1" applyFont="1" applyFill="1" applyBorder="1" applyAlignment="1">
      <alignment horizontal="center" vertical="center"/>
    </xf>
    <xf numFmtId="10" fontId="12" fillId="6" borderId="3" xfId="5" applyNumberFormat="1" applyFont="1" applyFill="1" applyBorder="1" applyAlignment="1">
      <alignment horizontal="left" vertical="center"/>
    </xf>
    <xf numFmtId="10" fontId="0" fillId="0" borderId="4" xfId="5" applyNumberFormat="1" applyFont="1" applyBorder="1" applyAlignment="1">
      <alignment horizontal="center" vertical="center" wrapText="1"/>
    </xf>
    <xf numFmtId="0" fontId="7" fillId="0" borderId="8" xfId="4" applyBorder="1" applyAlignment="1">
      <alignment vertical="center"/>
    </xf>
    <xf numFmtId="0" fontId="7" fillId="0" borderId="8" xfId="4" applyBorder="1" applyAlignment="1">
      <alignment horizontal="center" vertical="center"/>
    </xf>
    <xf numFmtId="0" fontId="7" fillId="0" borderId="0" xfId="4" quotePrefix="1" applyAlignment="1">
      <alignment horizontal="center" vertical="center"/>
    </xf>
    <xf numFmtId="0" fontId="7" fillId="3" borderId="9" xfId="4" applyFill="1" applyBorder="1" applyAlignment="1">
      <alignment horizontal="center" vertical="center" wrapText="1"/>
    </xf>
    <xf numFmtId="10" fontId="12" fillId="4" borderId="4" xfId="5" applyNumberFormat="1" applyFont="1" applyFill="1" applyBorder="1" applyAlignment="1">
      <alignment horizontal="center" vertical="center"/>
    </xf>
    <xf numFmtId="0" fontId="7" fillId="3" borderId="4" xfId="4" applyFill="1" applyBorder="1" applyAlignment="1">
      <alignment horizontal="center" vertical="center"/>
    </xf>
    <xf numFmtId="0" fontId="14" fillId="4" borderId="4" xfId="4" applyFont="1" applyFill="1" applyBorder="1" applyAlignment="1">
      <alignment horizontal="center" vertical="center"/>
    </xf>
    <xf numFmtId="0" fontId="0" fillId="0" borderId="11" xfId="0" applyBorder="1" applyAlignment="1">
      <alignment horizontal="center"/>
    </xf>
    <xf numFmtId="0" fontId="0" fillId="0" borderId="0" xfId="0" applyAlignment="1">
      <alignment horizontal="center"/>
    </xf>
    <xf numFmtId="0" fontId="0" fillId="7" borderId="0" xfId="0" applyFill="1" applyAlignment="1">
      <alignment horizontal="center"/>
    </xf>
    <xf numFmtId="0" fontId="0" fillId="7" borderId="11" xfId="0" applyFill="1" applyBorder="1" applyAlignment="1">
      <alignment horizontal="center"/>
    </xf>
    <xf numFmtId="0" fontId="0" fillId="0" borderId="10" xfId="0" applyBorder="1" applyAlignment="1">
      <alignment horizontal="center"/>
    </xf>
    <xf numFmtId="0" fontId="0" fillId="0" borderId="11" xfId="0" applyBorder="1"/>
    <xf numFmtId="0" fontId="0" fillId="0" borderId="0" xfId="0" applyAlignment="1">
      <alignment horizontal="left" vertical="top" wrapText="1"/>
    </xf>
    <xf numFmtId="0" fontId="0" fillId="0" borderId="0" xfId="0" applyAlignment="1">
      <alignment horizontal="center" wrapText="1"/>
    </xf>
    <xf numFmtId="0" fontId="0" fillId="7" borderId="11" xfId="0" applyFill="1" applyBorder="1" applyAlignment="1">
      <alignment horizontal="center" wrapText="1"/>
    </xf>
    <xf numFmtId="0" fontId="10" fillId="0" borderId="0" xfId="0" applyFont="1" applyAlignment="1">
      <alignment horizontal="left" vertical="top" wrapText="1"/>
    </xf>
    <xf numFmtId="0" fontId="3" fillId="0" borderId="0" xfId="2" applyFont="1" applyAlignment="1">
      <alignment horizontal="left" vertical="top"/>
    </xf>
    <xf numFmtId="0" fontId="3" fillId="0" borderId="0" xfId="0" applyFont="1" applyAlignment="1">
      <alignment horizontal="left" vertical="top" wrapText="1"/>
    </xf>
    <xf numFmtId="0" fontId="3" fillId="0" borderId="0" xfId="3" applyFont="1" applyAlignment="1">
      <alignment horizontal="left" vertical="top"/>
    </xf>
    <xf numFmtId="0" fontId="3" fillId="0" borderId="0" xfId="3" applyFont="1" applyAlignment="1">
      <alignment horizontal="left" vertical="top" wrapText="1"/>
    </xf>
    <xf numFmtId="0" fontId="3" fillId="0" borderId="0" xfId="2" applyFont="1" applyAlignment="1">
      <alignment horizontal="left" vertical="top" wrapText="1"/>
    </xf>
    <xf numFmtId="0" fontId="3" fillId="0" borderId="0" xfId="0" applyFont="1" applyAlignment="1">
      <alignment horizontal="left" vertical="top"/>
    </xf>
    <xf numFmtId="0" fontId="10" fillId="0" borderId="0" xfId="0" applyFont="1" applyAlignment="1">
      <alignment horizontal="left" vertical="top"/>
    </xf>
    <xf numFmtId="0" fontId="7" fillId="0" borderId="0" xfId="2" applyFont="1" applyAlignment="1">
      <alignment horizontal="left" vertical="top"/>
    </xf>
    <xf numFmtId="49" fontId="10" fillId="0" borderId="0" xfId="0" applyNumberFormat="1" applyFont="1" applyAlignment="1">
      <alignment horizontal="left" vertical="top"/>
    </xf>
    <xf numFmtId="0" fontId="7" fillId="0" borderId="0" xfId="2" applyFont="1" applyAlignment="1">
      <alignment horizontal="left" vertical="top" wrapText="1"/>
    </xf>
    <xf numFmtId="49" fontId="7" fillId="0" borderId="0" xfId="2" applyNumberFormat="1" applyFont="1" applyAlignment="1">
      <alignment horizontal="left" vertical="top"/>
    </xf>
    <xf numFmtId="0" fontId="7" fillId="0" borderId="0" xfId="0" applyFont="1" applyAlignment="1">
      <alignment horizontal="left" vertical="top" wrapText="1"/>
    </xf>
    <xf numFmtId="14" fontId="7" fillId="0" borderId="0" xfId="2" applyNumberFormat="1" applyFont="1" applyAlignment="1">
      <alignment horizontal="left" vertical="top"/>
    </xf>
    <xf numFmtId="49" fontId="10" fillId="0" borderId="0" xfId="0" applyNumberFormat="1" applyFont="1" applyAlignment="1">
      <alignment horizontal="left" vertical="top" wrapText="1"/>
    </xf>
    <xf numFmtId="14" fontId="10" fillId="0" borderId="0" xfId="0" applyNumberFormat="1" applyFont="1" applyAlignment="1">
      <alignment horizontal="left" vertical="top"/>
    </xf>
    <xf numFmtId="0" fontId="7" fillId="0" borderId="0" xfId="1" applyFont="1" applyAlignment="1">
      <alignment horizontal="left" vertical="top"/>
    </xf>
    <xf numFmtId="0" fontId="7" fillId="0" borderId="0" xfId="1" applyFont="1" applyAlignment="1">
      <alignment horizontal="left" vertical="top" wrapText="1"/>
    </xf>
    <xf numFmtId="0" fontId="2" fillId="0" borderId="0" xfId="2" applyAlignment="1">
      <alignment horizontal="left" vertical="top" wrapText="1"/>
    </xf>
    <xf numFmtId="0" fontId="7" fillId="0" borderId="0" xfId="0" applyFont="1" applyAlignment="1">
      <alignment horizontal="left" vertical="top"/>
    </xf>
    <xf numFmtId="49" fontId="7" fillId="0" borderId="0" xfId="1" applyNumberFormat="1" applyFont="1" applyAlignment="1">
      <alignment horizontal="left" vertical="top"/>
    </xf>
    <xf numFmtId="0" fontId="11" fillId="0" borderId="0" xfId="0" applyFont="1" applyAlignment="1">
      <alignment horizontal="left" vertical="top" wrapText="1"/>
    </xf>
    <xf numFmtId="0" fontId="3" fillId="0" borderId="0" xfId="0" applyFont="1" applyAlignment="1">
      <alignment horizontal="center" vertical="top" wrapText="1"/>
    </xf>
    <xf numFmtId="0" fontId="10" fillId="0" borderId="0" xfId="0" applyFont="1" applyAlignment="1">
      <alignment horizontal="center" vertical="top"/>
    </xf>
    <xf numFmtId="0" fontId="10" fillId="8" borderId="0" xfId="0" applyFont="1" applyFill="1" applyAlignment="1">
      <alignment horizontal="left" vertical="top"/>
    </xf>
    <xf numFmtId="0" fontId="10" fillId="8" borderId="0" xfId="0" applyFont="1" applyFill="1" applyAlignment="1">
      <alignment horizontal="left" vertical="top" wrapText="1"/>
    </xf>
    <xf numFmtId="0" fontId="10" fillId="8" borderId="0" xfId="0" applyFont="1" applyFill="1" applyAlignment="1">
      <alignment horizontal="center" vertical="top"/>
    </xf>
    <xf numFmtId="0" fontId="0" fillId="0" borderId="0" xfId="0" applyAlignment="1">
      <alignment vertical="top" wrapText="1"/>
    </xf>
    <xf numFmtId="0" fontId="10" fillId="9" borderId="12" xfId="0" applyFont="1" applyFill="1" applyBorder="1" applyAlignment="1">
      <alignment horizontal="left" vertical="top"/>
    </xf>
    <xf numFmtId="0" fontId="0" fillId="9" borderId="12" xfId="0" applyFill="1" applyBorder="1" applyAlignment="1">
      <alignment vertical="top" wrapText="1"/>
    </xf>
    <xf numFmtId="0" fontId="5" fillId="9" borderId="12" xfId="0" applyFont="1" applyFill="1" applyBorder="1" applyAlignment="1">
      <alignment horizontal="left" vertical="top" wrapText="1"/>
    </xf>
    <xf numFmtId="0" fontId="12" fillId="2" borderId="1" xfId="4" applyFont="1" applyFill="1" applyBorder="1" applyAlignment="1">
      <alignment horizontal="center" vertical="center"/>
    </xf>
    <xf numFmtId="0" fontId="12" fillId="2" borderId="2" xfId="4" applyFont="1" applyFill="1" applyBorder="1" applyAlignment="1">
      <alignment horizontal="center" vertical="center"/>
    </xf>
    <xf numFmtId="0" fontId="12" fillId="2" borderId="3" xfId="4" applyFont="1" applyFill="1" applyBorder="1" applyAlignment="1">
      <alignment horizontal="center" vertical="center"/>
    </xf>
    <xf numFmtId="0" fontId="7" fillId="5" borderId="1" xfId="4" applyFill="1" applyBorder="1" applyAlignment="1">
      <alignment horizontal="center" vertical="center" wrapText="1"/>
    </xf>
    <xf numFmtId="0" fontId="7" fillId="5" borderId="2" xfId="4" applyFill="1" applyBorder="1" applyAlignment="1">
      <alignment horizontal="center" vertical="center" wrapText="1"/>
    </xf>
    <xf numFmtId="0" fontId="7" fillId="5" borderId="3" xfId="4" applyFill="1" applyBorder="1" applyAlignment="1">
      <alignment horizontal="center" vertical="center" wrapText="1"/>
    </xf>
    <xf numFmtId="10" fontId="7" fillId="0" borderId="1" xfId="4" applyNumberFormat="1" applyBorder="1" applyAlignment="1">
      <alignment horizontal="center" vertical="center"/>
    </xf>
    <xf numFmtId="10" fontId="7" fillId="0" borderId="2" xfId="4" applyNumberFormat="1" applyBorder="1" applyAlignment="1">
      <alignment horizontal="center" vertical="center"/>
    </xf>
    <xf numFmtId="10" fontId="7" fillId="0" borderId="3" xfId="4" applyNumberForma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12" fillId="2" borderId="10" xfId="4" applyFont="1" applyFill="1" applyBorder="1" applyAlignment="1">
      <alignment horizontal="center" vertical="center"/>
    </xf>
    <xf numFmtId="0" fontId="12" fillId="2" borderId="0" xfId="4" applyFont="1" applyFill="1" applyAlignment="1">
      <alignment horizontal="center"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center" wrapText="1"/>
    </xf>
    <xf numFmtId="0" fontId="0" fillId="0" borderId="0" xfId="0" applyAlignment="1">
      <alignment horizontal="center"/>
    </xf>
    <xf numFmtId="0" fontId="0" fillId="0" borderId="10" xfId="0" applyBorder="1" applyAlignment="1">
      <alignment horizontal="center"/>
    </xf>
    <xf numFmtId="0" fontId="0" fillId="0" borderId="11" xfId="0" applyBorder="1" applyAlignment="1">
      <alignment horizontal="center"/>
    </xf>
  </cellXfs>
  <cellStyles count="6">
    <cellStyle name="Normal" xfId="0" builtinId="0"/>
    <cellStyle name="Normal 2" xfId="2" xr:uid="{00000000-0005-0000-0000-000006000000}"/>
    <cellStyle name="Normal 3" xfId="1" xr:uid="{00000000-0005-0000-0000-000030000000}"/>
    <cellStyle name="Normal 4" xfId="3" xr:uid="{6B96AA2F-CD64-4F83-BE62-AFDFBF5DFD88}"/>
    <cellStyle name="Normal 5" xfId="4" xr:uid="{E01DB10F-7A49-4561-BF6C-97E115BF24E5}"/>
    <cellStyle name="Percent 2" xfId="5" xr:uid="{A5AC0030-7810-4486-B781-B1EE2E5C774E}"/>
  </cellStyles>
  <dxfs count="1">
    <dxf>
      <font>
        <b/>
        <i val="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editAs="oneCell">
    <xdr:from>
      <xdr:col>17</xdr:col>
      <xdr:colOff>114300</xdr:colOff>
      <xdr:row>80</xdr:row>
      <xdr:rowOff>400050</xdr:rowOff>
    </xdr:from>
    <xdr:to>
      <xdr:col>18</xdr:col>
      <xdr:colOff>1163075</xdr:colOff>
      <xdr:row>90</xdr:row>
      <xdr:rowOff>15240</xdr:rowOff>
    </xdr:to>
    <xdr:sp macro="" textlink="">
      <xdr:nvSpPr>
        <xdr:cNvPr id="5" name="Object 1" hidden="1">
          <a:extLst>
            <a:ext uri="{63B3BB69-23CF-44E3-9099-C40C66FF867C}">
              <a14:compatExt xmlns:a14="http://schemas.microsoft.com/office/drawing/2010/main" spid="_x0000_s1025"/>
            </a:ext>
            <a:ext uri="{FF2B5EF4-FFF2-40B4-BE49-F238E27FC236}">
              <a16:creationId xmlns:a16="http://schemas.microsoft.com/office/drawing/2014/main" id="{4BA97C2B-045B-4F96-8AED-4BE4C83E91E7}"/>
            </a:ext>
          </a:extLst>
        </xdr:cNvPr>
        <xdr:cNvSpPr/>
      </xdr:nvSpPr>
      <xdr:spPr bwMode="auto">
        <a:xfrm>
          <a:off x="34299525" y="7686675"/>
          <a:ext cx="1323975" cy="2089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19</xdr:col>
      <xdr:colOff>438150</xdr:colOff>
      <xdr:row>133</xdr:row>
      <xdr:rowOff>28575</xdr:rowOff>
    </xdr:from>
    <xdr:to>
      <xdr:col>22</xdr:col>
      <xdr:colOff>1883898</xdr:colOff>
      <xdr:row>148</xdr:row>
      <xdr:rowOff>165735</xdr:rowOff>
    </xdr:to>
    <xdr:sp macro="" textlink="">
      <xdr:nvSpPr>
        <xdr:cNvPr id="6" name="Object 2" hidden="1">
          <a:extLst>
            <a:ext uri="{63B3BB69-23CF-44E3-9099-C40C66FF867C}">
              <a14:compatExt xmlns:a14="http://schemas.microsoft.com/office/drawing/2010/main" spid="_x0000_s1026"/>
            </a:ext>
            <a:ext uri="{FF2B5EF4-FFF2-40B4-BE49-F238E27FC236}">
              <a16:creationId xmlns:a16="http://schemas.microsoft.com/office/drawing/2014/main" id="{0A35473E-3E9D-4D9E-BF69-BFD1CB0F2F5B}"/>
            </a:ext>
          </a:extLst>
        </xdr:cNvPr>
        <xdr:cNvSpPr/>
      </xdr:nvSpPr>
      <xdr:spPr bwMode="auto">
        <a:xfrm>
          <a:off x="51387375" y="6191250"/>
          <a:ext cx="6591300" cy="502471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19</xdr:col>
      <xdr:colOff>438150</xdr:colOff>
      <xdr:row>166</xdr:row>
      <xdr:rowOff>57150</xdr:rowOff>
    </xdr:from>
    <xdr:to>
      <xdr:col>22</xdr:col>
      <xdr:colOff>1883898</xdr:colOff>
      <xdr:row>179</xdr:row>
      <xdr:rowOff>159836</xdr:rowOff>
    </xdr:to>
    <xdr:sp macro="" textlink="">
      <xdr:nvSpPr>
        <xdr:cNvPr id="7" name="Object 3" hidden="1">
          <a:extLst>
            <a:ext uri="{63B3BB69-23CF-44E3-9099-C40C66FF867C}">
              <a14:compatExt xmlns:a14="http://schemas.microsoft.com/office/drawing/2010/main" spid="_x0000_s1027"/>
            </a:ext>
            <a:ext uri="{FF2B5EF4-FFF2-40B4-BE49-F238E27FC236}">
              <a16:creationId xmlns:a16="http://schemas.microsoft.com/office/drawing/2014/main" id="{7F97F101-D998-4866-BA76-A866403A4840}"/>
            </a:ext>
          </a:extLst>
        </xdr:cNvPr>
        <xdr:cNvSpPr/>
      </xdr:nvSpPr>
      <xdr:spPr bwMode="auto">
        <a:xfrm>
          <a:off x="51387375" y="8124825"/>
          <a:ext cx="6591300" cy="296227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15991-66A5-4A6B-8F9C-C85B27266E12}">
  <dimension ref="A1:V258"/>
  <sheetViews>
    <sheetView tabSelected="1" zoomScaleNormal="100" workbookViewId="0">
      <pane xSplit="5" ySplit="1" topLeftCell="H2" activePane="bottomRight" state="frozen"/>
      <selection pane="topRight" activeCell="F1" sqref="F1"/>
      <selection pane="bottomLeft" activeCell="A2" sqref="A2"/>
      <selection pane="bottomRight" activeCell="C1" sqref="C1"/>
    </sheetView>
  </sheetViews>
  <sheetFormatPr defaultColWidth="95.44140625" defaultRowHeight="13.2" outlineLevelCol="2" x14ac:dyDescent="0.3"/>
  <cols>
    <col min="1" max="1" width="12" style="46" hidden="1" customWidth="1" outlineLevel="1"/>
    <col min="2" max="2" width="11.109375" style="46" hidden="1" customWidth="1" outlineLevel="1"/>
    <col min="3" max="3" width="13.88671875" style="46" bestFit="1" customWidth="1" collapsed="1"/>
    <col min="4" max="4" width="7.88671875" style="46" hidden="1" customWidth="1" outlineLevel="2"/>
    <col min="5" max="5" width="10" style="46" bestFit="1" customWidth="1" collapsed="1"/>
    <col min="6" max="6" width="12.5546875" style="46" hidden="1" customWidth="1" outlineLevel="1"/>
    <col min="7" max="7" width="29" style="46" hidden="1" customWidth="1" outlineLevel="1"/>
    <col min="8" max="8" width="9.109375" style="46" bestFit="1" customWidth="1" collapsed="1"/>
    <col min="9" max="9" width="5.6640625" style="46" bestFit="1" customWidth="1"/>
    <col min="10" max="10" width="11" style="46" bestFit="1" customWidth="1"/>
    <col min="11" max="11" width="6.5546875" style="46" bestFit="1" customWidth="1"/>
    <col min="12" max="12" width="52.6640625" style="39" customWidth="1"/>
    <col min="13" max="13" width="6.5546875" style="46" hidden="1" customWidth="1"/>
    <col min="14" max="14" width="56.33203125" style="39" customWidth="1"/>
    <col min="15" max="15" width="18" style="46" hidden="1" customWidth="1"/>
    <col min="16" max="16" width="10.5546875" style="46" customWidth="1"/>
    <col min="17" max="17" width="48.33203125" style="39" customWidth="1"/>
    <col min="18" max="18" width="3.88671875" style="62" customWidth="1"/>
    <col min="19" max="19" width="30.6640625" style="46" customWidth="1"/>
    <col min="20" max="20" width="11.44140625" style="46" customWidth="1"/>
    <col min="21" max="21" width="53.5546875" style="39" customWidth="1"/>
    <col min="22" max="22" width="12.5546875" style="46" bestFit="1" customWidth="1"/>
    <col min="23" max="16384" width="95.44140625" style="46"/>
  </cols>
  <sheetData>
    <row r="1" spans="1:22" s="45" customFormat="1" ht="66" x14ac:dyDescent="0.3">
      <c r="A1" s="42" t="s">
        <v>155</v>
      </c>
      <c r="B1" s="42" t="s">
        <v>156</v>
      </c>
      <c r="C1" s="40" t="s">
        <v>7</v>
      </c>
      <c r="D1" s="43" t="s">
        <v>157</v>
      </c>
      <c r="E1" s="42" t="s">
        <v>158</v>
      </c>
      <c r="F1" s="42" t="s">
        <v>159</v>
      </c>
      <c r="G1" s="40" t="s">
        <v>8</v>
      </c>
      <c r="H1" s="40" t="s">
        <v>14</v>
      </c>
      <c r="I1" s="40" t="s">
        <v>9</v>
      </c>
      <c r="J1" s="40" t="s">
        <v>10</v>
      </c>
      <c r="K1" s="40" t="s">
        <v>11</v>
      </c>
      <c r="L1" s="44" t="s">
        <v>12</v>
      </c>
      <c r="M1" s="42" t="s">
        <v>160</v>
      </c>
      <c r="N1" s="44" t="s">
        <v>13</v>
      </c>
      <c r="O1" s="44" t="s">
        <v>15</v>
      </c>
      <c r="P1" s="41" t="s">
        <v>154</v>
      </c>
      <c r="Q1" s="41" t="s">
        <v>153</v>
      </c>
      <c r="R1" s="61" t="s">
        <v>14</v>
      </c>
      <c r="S1" s="41" t="s">
        <v>350</v>
      </c>
      <c r="T1" s="41" t="s">
        <v>353</v>
      </c>
      <c r="U1" s="41" t="s">
        <v>351</v>
      </c>
      <c r="V1" s="41" t="s">
        <v>352</v>
      </c>
    </row>
    <row r="2" spans="1:22" ht="39.6" x14ac:dyDescent="0.3">
      <c r="C2" s="46" t="s">
        <v>297</v>
      </c>
      <c r="D2" s="47"/>
      <c r="E2" s="47">
        <v>123</v>
      </c>
      <c r="F2" s="47"/>
      <c r="G2" s="46" t="s">
        <v>162</v>
      </c>
      <c r="H2" s="46" t="s">
        <v>5</v>
      </c>
      <c r="I2" s="46">
        <v>13</v>
      </c>
      <c r="J2" s="48">
        <v>3.2</v>
      </c>
      <c r="K2" s="46">
        <v>13</v>
      </c>
      <c r="L2" s="39" t="s">
        <v>298</v>
      </c>
      <c r="M2" s="49"/>
      <c r="N2" s="39" t="s">
        <v>299</v>
      </c>
      <c r="O2" s="46" t="s">
        <v>6</v>
      </c>
      <c r="P2" s="46" t="s">
        <v>555</v>
      </c>
      <c r="R2" s="46"/>
      <c r="T2" s="46" t="s">
        <v>608</v>
      </c>
    </row>
    <row r="3" spans="1:22" ht="52.8" x14ac:dyDescent="0.3">
      <c r="C3" s="47" t="s">
        <v>152</v>
      </c>
      <c r="D3" s="47"/>
      <c r="E3" s="47">
        <v>57</v>
      </c>
      <c r="F3" s="47"/>
      <c r="G3" s="47" t="s">
        <v>1</v>
      </c>
      <c r="H3" s="47" t="s">
        <v>5</v>
      </c>
      <c r="I3" s="47">
        <v>13</v>
      </c>
      <c r="J3" s="50" t="s">
        <v>133</v>
      </c>
      <c r="K3" s="47">
        <v>7</v>
      </c>
      <c r="L3" s="49" t="s">
        <v>134</v>
      </c>
      <c r="M3" s="49"/>
      <c r="N3" s="49" t="s">
        <v>354</v>
      </c>
      <c r="O3" s="47" t="s">
        <v>6</v>
      </c>
      <c r="P3" s="46" t="s">
        <v>556</v>
      </c>
      <c r="Q3" s="39" t="s">
        <v>559</v>
      </c>
      <c r="R3" s="46"/>
      <c r="T3" s="46" t="s">
        <v>609</v>
      </c>
    </row>
    <row r="4" spans="1:22" ht="66" x14ac:dyDescent="0.3">
      <c r="C4" s="46" t="s">
        <v>297</v>
      </c>
      <c r="D4" s="47"/>
      <c r="E4" s="47">
        <v>124</v>
      </c>
      <c r="F4" s="47"/>
      <c r="G4" s="46" t="s">
        <v>162</v>
      </c>
      <c r="H4" s="46" t="s">
        <v>5</v>
      </c>
      <c r="I4" s="46">
        <v>13</v>
      </c>
      <c r="J4" s="48" t="s">
        <v>133</v>
      </c>
      <c r="K4" s="46" t="s">
        <v>300</v>
      </c>
      <c r="L4" s="39" t="s">
        <v>301</v>
      </c>
      <c r="M4" s="49"/>
      <c r="N4" s="39" t="s">
        <v>302</v>
      </c>
      <c r="O4" s="46" t="s">
        <v>6</v>
      </c>
      <c r="P4" s="46" t="s">
        <v>561</v>
      </c>
      <c r="Q4" s="39" t="s">
        <v>725</v>
      </c>
      <c r="R4" s="62" t="s">
        <v>722</v>
      </c>
      <c r="T4" s="46" t="s">
        <v>608</v>
      </c>
      <c r="U4" s="39" t="s">
        <v>733</v>
      </c>
    </row>
    <row r="5" spans="1:22" ht="26.4" x14ac:dyDescent="0.3">
      <c r="C5" s="46" t="s">
        <v>362</v>
      </c>
      <c r="E5" s="46">
        <v>145</v>
      </c>
      <c r="G5" s="46" t="s">
        <v>363</v>
      </c>
      <c r="H5" s="46" t="s">
        <v>5</v>
      </c>
      <c r="I5" s="46">
        <v>16</v>
      </c>
      <c r="J5" s="46" t="s">
        <v>365</v>
      </c>
      <c r="K5" s="46">
        <v>9</v>
      </c>
      <c r="N5" s="39" t="s">
        <v>558</v>
      </c>
      <c r="P5" s="46" t="s">
        <v>555</v>
      </c>
      <c r="R5" s="46"/>
      <c r="T5" s="39" t="s">
        <v>608</v>
      </c>
    </row>
    <row r="6" spans="1:22" ht="138.6" customHeight="1" x14ac:dyDescent="0.3">
      <c r="C6" s="47" t="s">
        <v>16</v>
      </c>
      <c r="D6" s="47"/>
      <c r="E6" s="47">
        <v>10</v>
      </c>
      <c r="F6" s="47"/>
      <c r="G6" s="47" t="s">
        <v>17</v>
      </c>
      <c r="H6" s="47" t="s">
        <v>21</v>
      </c>
      <c r="I6" s="47">
        <v>17</v>
      </c>
      <c r="J6" s="50" t="s">
        <v>33</v>
      </c>
      <c r="K6" s="47">
        <v>17</v>
      </c>
      <c r="L6" s="49" t="s">
        <v>34</v>
      </c>
      <c r="M6" s="49"/>
      <c r="N6" s="49" t="s">
        <v>23</v>
      </c>
      <c r="O6" s="47" t="s">
        <v>6</v>
      </c>
      <c r="T6" s="46" t="s">
        <v>613</v>
      </c>
      <c r="U6" s="39" t="s">
        <v>731</v>
      </c>
      <c r="V6" s="46" t="s">
        <v>644</v>
      </c>
    </row>
    <row r="7" spans="1:22" ht="224.4" x14ac:dyDescent="0.3">
      <c r="C7" s="46" t="s">
        <v>362</v>
      </c>
      <c r="E7" s="46">
        <v>146</v>
      </c>
      <c r="G7" s="46" t="s">
        <v>363</v>
      </c>
      <c r="H7" s="46" t="s">
        <v>21</v>
      </c>
      <c r="I7" s="46">
        <v>17</v>
      </c>
      <c r="J7" s="46" t="s">
        <v>33</v>
      </c>
      <c r="K7" s="46">
        <v>17</v>
      </c>
      <c r="L7" s="39" t="s">
        <v>383</v>
      </c>
      <c r="N7" s="39" t="s">
        <v>584</v>
      </c>
      <c r="R7" s="46"/>
      <c r="T7" s="46" t="s">
        <v>613</v>
      </c>
      <c r="V7" s="46" t="s">
        <v>580</v>
      </c>
    </row>
    <row r="8" spans="1:22" ht="26.4" x14ac:dyDescent="0.3">
      <c r="C8" s="46" t="s">
        <v>362</v>
      </c>
      <c r="E8" s="46">
        <v>147</v>
      </c>
      <c r="G8" s="46" t="s">
        <v>363</v>
      </c>
      <c r="H8" s="46" t="s">
        <v>21</v>
      </c>
      <c r="I8" s="46">
        <v>19</v>
      </c>
      <c r="J8" s="46" t="s">
        <v>366</v>
      </c>
      <c r="K8" s="46">
        <v>7</v>
      </c>
      <c r="L8" s="39" t="s">
        <v>384</v>
      </c>
      <c r="N8" s="39" t="s">
        <v>585</v>
      </c>
      <c r="R8" s="46"/>
      <c r="T8" s="46" t="s">
        <v>613</v>
      </c>
      <c r="V8" s="46" t="s">
        <v>580</v>
      </c>
    </row>
    <row r="9" spans="1:22" ht="39.6" x14ac:dyDescent="0.3">
      <c r="C9" s="46" t="s">
        <v>362</v>
      </c>
      <c r="E9" s="46">
        <v>148</v>
      </c>
      <c r="G9" s="46" t="s">
        <v>363</v>
      </c>
      <c r="H9" s="46" t="s">
        <v>21</v>
      </c>
      <c r="I9" s="46">
        <v>19</v>
      </c>
      <c r="J9" s="46" t="s">
        <v>366</v>
      </c>
      <c r="K9" s="46">
        <v>7</v>
      </c>
      <c r="L9" s="39" t="s">
        <v>385</v>
      </c>
      <c r="N9" s="39" t="s">
        <v>586</v>
      </c>
      <c r="R9" s="46"/>
      <c r="T9" s="46" t="s">
        <v>613</v>
      </c>
      <c r="V9" s="46" t="s">
        <v>580</v>
      </c>
    </row>
    <row r="10" spans="1:22" ht="39.6" x14ac:dyDescent="0.3">
      <c r="C10" s="47" t="s">
        <v>16</v>
      </c>
      <c r="D10" s="47"/>
      <c r="E10" s="47">
        <v>41</v>
      </c>
      <c r="F10" s="47"/>
      <c r="G10" s="47" t="s">
        <v>17</v>
      </c>
      <c r="H10" s="47" t="s">
        <v>21</v>
      </c>
      <c r="I10" s="47">
        <v>20</v>
      </c>
      <c r="J10" s="50" t="s">
        <v>103</v>
      </c>
      <c r="K10" s="47">
        <v>2</v>
      </c>
      <c r="L10" s="49" t="s">
        <v>104</v>
      </c>
      <c r="M10" s="49"/>
      <c r="N10" s="49" t="s">
        <v>23</v>
      </c>
      <c r="O10" s="47" t="s">
        <v>6</v>
      </c>
      <c r="R10" s="46"/>
      <c r="S10" s="46" t="s">
        <v>560</v>
      </c>
      <c r="T10" s="46" t="s">
        <v>613</v>
      </c>
      <c r="V10" s="47" t="s">
        <v>666</v>
      </c>
    </row>
    <row r="11" spans="1:22" x14ac:dyDescent="0.3">
      <c r="C11" s="47" t="s">
        <v>16</v>
      </c>
      <c r="D11" s="47"/>
      <c r="E11" s="47">
        <v>4</v>
      </c>
      <c r="F11" s="47"/>
      <c r="G11" s="47" t="s">
        <v>17</v>
      </c>
      <c r="H11" s="47" t="s">
        <v>21</v>
      </c>
      <c r="I11" s="47">
        <v>20</v>
      </c>
      <c r="J11" s="50" t="s">
        <v>18</v>
      </c>
      <c r="K11" s="47">
        <v>13</v>
      </c>
      <c r="L11" s="49" t="s">
        <v>19</v>
      </c>
      <c r="M11" s="49"/>
      <c r="N11" s="49" t="s">
        <v>20</v>
      </c>
      <c r="O11" s="47" t="s">
        <v>6</v>
      </c>
      <c r="P11" s="46" t="s">
        <v>561</v>
      </c>
      <c r="Q11" s="39" t="s">
        <v>562</v>
      </c>
      <c r="R11" s="46"/>
      <c r="T11" s="46" t="s">
        <v>608</v>
      </c>
    </row>
    <row r="12" spans="1:22" x14ac:dyDescent="0.3">
      <c r="C12" s="46" t="s">
        <v>191</v>
      </c>
      <c r="D12" s="47"/>
      <c r="E12" s="47">
        <v>80</v>
      </c>
      <c r="F12" s="47"/>
      <c r="G12" s="46" t="s">
        <v>192</v>
      </c>
      <c r="H12" s="46" t="s">
        <v>21</v>
      </c>
      <c r="I12" s="46">
        <v>22</v>
      </c>
      <c r="J12" s="48" t="s">
        <v>22</v>
      </c>
      <c r="K12" s="46">
        <v>1</v>
      </c>
      <c r="L12" s="39" t="s">
        <v>203</v>
      </c>
      <c r="M12" s="49"/>
      <c r="N12" s="51" t="s">
        <v>204</v>
      </c>
      <c r="O12" s="46" t="s">
        <v>6</v>
      </c>
      <c r="P12" s="46" t="s">
        <v>555</v>
      </c>
      <c r="R12" s="46"/>
      <c r="T12" s="46" t="s">
        <v>608</v>
      </c>
    </row>
    <row r="13" spans="1:22" ht="52.8" x14ac:dyDescent="0.3">
      <c r="C13" s="46" t="s">
        <v>200</v>
      </c>
      <c r="D13" s="47"/>
      <c r="E13" s="47">
        <v>79</v>
      </c>
      <c r="F13" s="47"/>
      <c r="G13" s="46" t="s">
        <v>192</v>
      </c>
      <c r="H13" s="46" t="s">
        <v>21</v>
      </c>
      <c r="I13" s="46">
        <v>21</v>
      </c>
      <c r="J13" s="48" t="s">
        <v>22</v>
      </c>
      <c r="K13" s="46">
        <v>3</v>
      </c>
      <c r="L13" s="39" t="s">
        <v>201</v>
      </c>
      <c r="M13" s="49"/>
      <c r="N13" s="39" t="s">
        <v>202</v>
      </c>
      <c r="O13" s="46" t="s">
        <v>6</v>
      </c>
      <c r="P13" s="46" t="s">
        <v>555</v>
      </c>
      <c r="R13" s="46"/>
      <c r="T13" s="46" t="s">
        <v>608</v>
      </c>
    </row>
    <row r="14" spans="1:22" ht="211.2" x14ac:dyDescent="0.3">
      <c r="C14" s="47" t="s">
        <v>16</v>
      </c>
      <c r="D14" s="47"/>
      <c r="E14" s="47">
        <v>5</v>
      </c>
      <c r="F14" s="47"/>
      <c r="G14" s="47" t="s">
        <v>17</v>
      </c>
      <c r="H14" s="47" t="s">
        <v>21</v>
      </c>
      <c r="I14" s="47">
        <v>21</v>
      </c>
      <c r="J14" s="50" t="s">
        <v>22</v>
      </c>
      <c r="K14" s="47">
        <v>8</v>
      </c>
      <c r="L14" s="49" t="s">
        <v>598</v>
      </c>
      <c r="M14" s="49"/>
      <c r="N14" s="49" t="s">
        <v>23</v>
      </c>
      <c r="O14" s="47" t="s">
        <v>6</v>
      </c>
      <c r="P14" s="46" t="s">
        <v>556</v>
      </c>
      <c r="Q14" s="39" t="s">
        <v>563</v>
      </c>
      <c r="R14" s="46"/>
      <c r="T14" s="46" t="s">
        <v>609</v>
      </c>
    </row>
    <row r="15" spans="1:22" ht="39.6" x14ac:dyDescent="0.3">
      <c r="C15" s="47" t="s">
        <v>16</v>
      </c>
      <c r="D15" s="47"/>
      <c r="E15" s="47">
        <v>7</v>
      </c>
      <c r="F15" s="47"/>
      <c r="G15" s="47" t="s">
        <v>17</v>
      </c>
      <c r="H15" s="47" t="s">
        <v>21</v>
      </c>
      <c r="I15" s="47">
        <v>22</v>
      </c>
      <c r="J15" s="52" t="s">
        <v>22</v>
      </c>
      <c r="K15" s="47">
        <v>13</v>
      </c>
      <c r="L15" s="49" t="s">
        <v>27</v>
      </c>
      <c r="M15" s="49"/>
      <c r="N15" s="49" t="s">
        <v>28</v>
      </c>
      <c r="O15" s="47" t="s">
        <v>6</v>
      </c>
      <c r="P15" s="46" t="s">
        <v>556</v>
      </c>
      <c r="Q15" s="53" t="s">
        <v>625</v>
      </c>
      <c r="R15" s="46"/>
      <c r="T15" s="46" t="s">
        <v>609</v>
      </c>
    </row>
    <row r="16" spans="1:22" ht="105.6" x14ac:dyDescent="0.3">
      <c r="C16" s="47" t="s">
        <v>16</v>
      </c>
      <c r="D16" s="47"/>
      <c r="E16" s="47">
        <v>9</v>
      </c>
      <c r="F16" s="47"/>
      <c r="G16" s="47" t="s">
        <v>17</v>
      </c>
      <c r="H16" s="47" t="s">
        <v>21</v>
      </c>
      <c r="I16" s="47">
        <v>22</v>
      </c>
      <c r="J16" s="50" t="s">
        <v>22</v>
      </c>
      <c r="K16" s="47">
        <v>13</v>
      </c>
      <c r="L16" s="49" t="s">
        <v>31</v>
      </c>
      <c r="M16" s="49"/>
      <c r="N16" s="49" t="s">
        <v>32</v>
      </c>
      <c r="O16" s="47" t="s">
        <v>6</v>
      </c>
      <c r="P16" s="46" t="s">
        <v>556</v>
      </c>
      <c r="Q16" s="53" t="s">
        <v>626</v>
      </c>
      <c r="R16" s="46"/>
      <c r="T16" s="46" t="s">
        <v>609</v>
      </c>
    </row>
    <row r="17" spans="3:20" ht="26.4" x14ac:dyDescent="0.3">
      <c r="C17" s="46" t="s">
        <v>362</v>
      </c>
      <c r="E17" s="46">
        <v>149</v>
      </c>
      <c r="G17" s="46" t="s">
        <v>363</v>
      </c>
      <c r="H17" s="46" t="s">
        <v>364</v>
      </c>
      <c r="I17" s="46">
        <v>21</v>
      </c>
      <c r="J17" s="46" t="s">
        <v>22</v>
      </c>
      <c r="K17" s="46">
        <v>16</v>
      </c>
      <c r="L17" s="39" t="s">
        <v>386</v>
      </c>
      <c r="N17" s="39" t="s">
        <v>442</v>
      </c>
      <c r="P17" s="46" t="s">
        <v>561</v>
      </c>
      <c r="Q17" s="39" t="s">
        <v>564</v>
      </c>
      <c r="R17" s="46"/>
      <c r="T17" s="46" t="s">
        <v>608</v>
      </c>
    </row>
    <row r="18" spans="3:20" ht="79.2" x14ac:dyDescent="0.3">
      <c r="C18" s="46" t="s">
        <v>200</v>
      </c>
      <c r="D18" s="47"/>
      <c r="E18" s="47">
        <v>81</v>
      </c>
      <c r="F18" s="47"/>
      <c r="G18" s="46" t="s">
        <v>192</v>
      </c>
      <c r="H18" s="46" t="s">
        <v>21</v>
      </c>
      <c r="I18" s="46">
        <v>22</v>
      </c>
      <c r="J18" s="48" t="s">
        <v>22</v>
      </c>
      <c r="K18" s="46">
        <v>16</v>
      </c>
      <c r="L18" s="39" t="s">
        <v>205</v>
      </c>
      <c r="M18" s="49"/>
      <c r="N18" s="39" t="s">
        <v>206</v>
      </c>
      <c r="O18" s="46" t="s">
        <v>46</v>
      </c>
      <c r="P18" s="46" t="s">
        <v>556</v>
      </c>
      <c r="Q18" s="53" t="s">
        <v>627</v>
      </c>
      <c r="R18" s="46"/>
      <c r="T18" s="46" t="s">
        <v>609</v>
      </c>
    </row>
    <row r="19" spans="3:20" ht="26.4" x14ac:dyDescent="0.3">
      <c r="C19" s="46" t="s">
        <v>200</v>
      </c>
      <c r="D19" s="47"/>
      <c r="E19" s="47">
        <v>82</v>
      </c>
      <c r="F19" s="47"/>
      <c r="G19" s="46" t="s">
        <v>192</v>
      </c>
      <c r="H19" s="46" t="s">
        <v>5</v>
      </c>
      <c r="I19" s="46">
        <v>22</v>
      </c>
      <c r="J19" s="48" t="s">
        <v>22</v>
      </c>
      <c r="K19" s="46">
        <v>20</v>
      </c>
      <c r="L19" s="39" t="s">
        <v>207</v>
      </c>
      <c r="M19" s="49"/>
      <c r="N19" s="39" t="s">
        <v>208</v>
      </c>
      <c r="O19" s="46" t="s">
        <v>6</v>
      </c>
      <c r="P19" s="46" t="s">
        <v>555</v>
      </c>
      <c r="R19" s="46"/>
      <c r="T19" s="46" t="s">
        <v>608</v>
      </c>
    </row>
    <row r="20" spans="3:20" ht="39.6" x14ac:dyDescent="0.3">
      <c r="C20" s="47" t="s">
        <v>152</v>
      </c>
      <c r="D20" s="47"/>
      <c r="E20" s="47">
        <v>58</v>
      </c>
      <c r="F20" s="47"/>
      <c r="G20" s="47" t="s">
        <v>1</v>
      </c>
      <c r="H20" s="47" t="s">
        <v>5</v>
      </c>
      <c r="I20" s="47">
        <v>33</v>
      </c>
      <c r="J20" s="50" t="s">
        <v>22</v>
      </c>
      <c r="K20" s="47">
        <v>20</v>
      </c>
      <c r="L20" s="49" t="s">
        <v>135</v>
      </c>
      <c r="M20" s="49"/>
      <c r="N20" s="49" t="s">
        <v>136</v>
      </c>
      <c r="O20" s="47" t="s">
        <v>6</v>
      </c>
      <c r="P20" s="46" t="s">
        <v>561</v>
      </c>
      <c r="Q20" s="51" t="s">
        <v>716</v>
      </c>
      <c r="R20" s="46"/>
      <c r="T20" s="46" t="s">
        <v>608</v>
      </c>
    </row>
    <row r="21" spans="3:20" x14ac:dyDescent="0.3">
      <c r="C21" s="46" t="s">
        <v>191</v>
      </c>
      <c r="D21" s="47"/>
      <c r="E21" s="47">
        <v>76</v>
      </c>
      <c r="F21" s="47"/>
      <c r="G21" s="46" t="s">
        <v>192</v>
      </c>
      <c r="H21" s="39" t="s">
        <v>5</v>
      </c>
      <c r="I21" s="39">
        <v>21</v>
      </c>
      <c r="J21" s="48" t="s">
        <v>22</v>
      </c>
      <c r="K21" s="39">
        <v>21</v>
      </c>
      <c r="L21" s="39" t="s">
        <v>193</v>
      </c>
      <c r="M21" s="49"/>
      <c r="N21" s="39" t="s">
        <v>194</v>
      </c>
      <c r="O21" s="39" t="s">
        <v>46</v>
      </c>
      <c r="P21" s="46" t="s">
        <v>555</v>
      </c>
      <c r="R21" s="46"/>
      <c r="T21" s="46" t="s">
        <v>608</v>
      </c>
    </row>
    <row r="22" spans="3:20" ht="39.6" x14ac:dyDescent="0.3">
      <c r="C22" s="46" t="s">
        <v>191</v>
      </c>
      <c r="D22" s="47"/>
      <c r="E22" s="47">
        <v>78</v>
      </c>
      <c r="F22" s="47"/>
      <c r="G22" s="46" t="s">
        <v>192</v>
      </c>
      <c r="H22" s="39" t="s">
        <v>21</v>
      </c>
      <c r="I22" s="39">
        <v>21</v>
      </c>
      <c r="J22" s="48" t="s">
        <v>197</v>
      </c>
      <c r="K22" s="39">
        <v>22</v>
      </c>
      <c r="L22" s="39" t="s">
        <v>198</v>
      </c>
      <c r="M22" s="49"/>
      <c r="N22" s="39" t="s">
        <v>199</v>
      </c>
      <c r="O22" s="39" t="s">
        <v>6</v>
      </c>
      <c r="P22" s="46" t="s">
        <v>561</v>
      </c>
      <c r="Q22" s="39" t="s">
        <v>621</v>
      </c>
      <c r="R22" s="46"/>
      <c r="T22" s="46" t="s">
        <v>608</v>
      </c>
    </row>
    <row r="23" spans="3:20" ht="26.4" x14ac:dyDescent="0.3">
      <c r="C23" s="46" t="s">
        <v>191</v>
      </c>
      <c r="D23" s="47"/>
      <c r="E23" s="47">
        <v>77</v>
      </c>
      <c r="F23" s="47"/>
      <c r="G23" s="46" t="s">
        <v>192</v>
      </c>
      <c r="H23" s="39" t="s">
        <v>5</v>
      </c>
      <c r="I23" s="39">
        <v>21</v>
      </c>
      <c r="J23" s="48" t="s">
        <v>22</v>
      </c>
      <c r="K23" s="39">
        <v>24</v>
      </c>
      <c r="L23" s="39" t="s">
        <v>195</v>
      </c>
      <c r="M23" s="49"/>
      <c r="N23" s="39" t="s">
        <v>196</v>
      </c>
      <c r="O23" s="39" t="s">
        <v>6</v>
      </c>
      <c r="P23" s="46" t="s">
        <v>555</v>
      </c>
      <c r="R23" s="46"/>
      <c r="T23" s="46" t="s">
        <v>608</v>
      </c>
    </row>
    <row r="24" spans="3:20" ht="26.4" x14ac:dyDescent="0.3">
      <c r="C24" s="46" t="s">
        <v>362</v>
      </c>
      <c r="E24" s="46">
        <v>150</v>
      </c>
      <c r="G24" s="46" t="s">
        <v>363</v>
      </c>
      <c r="H24" s="46" t="s">
        <v>21</v>
      </c>
      <c r="I24" s="46">
        <v>21</v>
      </c>
      <c r="J24" s="46" t="s">
        <v>367</v>
      </c>
      <c r="K24" s="46">
        <v>22</v>
      </c>
      <c r="L24" s="39" t="s">
        <v>387</v>
      </c>
      <c r="N24" s="39" t="s">
        <v>565</v>
      </c>
      <c r="P24" s="46" t="s">
        <v>561</v>
      </c>
      <c r="Q24" s="39" t="s">
        <v>621</v>
      </c>
      <c r="R24" s="46"/>
      <c r="T24" s="46" t="s">
        <v>608</v>
      </c>
    </row>
    <row r="25" spans="3:20" ht="26.4" x14ac:dyDescent="0.3">
      <c r="C25" s="46" t="s">
        <v>200</v>
      </c>
      <c r="D25" s="47"/>
      <c r="E25" s="47">
        <v>83</v>
      </c>
      <c r="F25" s="47"/>
      <c r="G25" s="46" t="s">
        <v>192</v>
      </c>
      <c r="H25" s="46" t="s">
        <v>21</v>
      </c>
      <c r="I25" s="46">
        <v>27</v>
      </c>
      <c r="J25" s="48" t="s">
        <v>137</v>
      </c>
      <c r="K25" s="46">
        <v>5</v>
      </c>
      <c r="L25" s="39" t="s">
        <v>209</v>
      </c>
      <c r="M25" s="49"/>
      <c r="N25" s="39" t="s">
        <v>210</v>
      </c>
      <c r="O25" s="46" t="s">
        <v>6</v>
      </c>
      <c r="P25" s="46" t="s">
        <v>561</v>
      </c>
      <c r="Q25" s="39" t="s">
        <v>621</v>
      </c>
      <c r="R25" s="46"/>
      <c r="T25" s="46" t="s">
        <v>608</v>
      </c>
    </row>
    <row r="26" spans="3:20" ht="39.6" x14ac:dyDescent="0.3">
      <c r="C26" s="46" t="s">
        <v>362</v>
      </c>
      <c r="E26" s="46">
        <v>153</v>
      </c>
      <c r="G26" s="46" t="s">
        <v>363</v>
      </c>
      <c r="H26" s="46" t="s">
        <v>364</v>
      </c>
      <c r="I26" s="46">
        <v>28</v>
      </c>
      <c r="J26" s="46" t="s">
        <v>137</v>
      </c>
      <c r="K26" s="46">
        <v>10</v>
      </c>
      <c r="L26" s="39" t="s">
        <v>389</v>
      </c>
      <c r="N26" s="39" t="s">
        <v>444</v>
      </c>
      <c r="P26" s="46" t="s">
        <v>561</v>
      </c>
      <c r="Q26" s="39" t="s">
        <v>712</v>
      </c>
      <c r="T26" s="46" t="s">
        <v>608</v>
      </c>
    </row>
    <row r="27" spans="3:20" ht="39.6" x14ac:dyDescent="0.3">
      <c r="C27" s="46" t="s">
        <v>200</v>
      </c>
      <c r="D27" s="47"/>
      <c r="E27" s="47">
        <v>85</v>
      </c>
      <c r="F27" s="47"/>
      <c r="G27" s="46" t="s">
        <v>192</v>
      </c>
      <c r="H27" s="46" t="s">
        <v>21</v>
      </c>
      <c r="I27" s="46">
        <v>27</v>
      </c>
      <c r="J27" s="48" t="s">
        <v>137</v>
      </c>
      <c r="K27" s="46">
        <v>12</v>
      </c>
      <c r="L27" s="39" t="s">
        <v>213</v>
      </c>
      <c r="M27" s="49"/>
      <c r="N27" s="39" t="s">
        <v>214</v>
      </c>
      <c r="O27" s="46" t="s">
        <v>6</v>
      </c>
      <c r="P27" s="46" t="s">
        <v>561</v>
      </c>
      <c r="Q27" s="39" t="s">
        <v>621</v>
      </c>
      <c r="R27" s="46"/>
      <c r="T27" s="46" t="s">
        <v>608</v>
      </c>
    </row>
    <row r="28" spans="3:20" ht="26.4" x14ac:dyDescent="0.3">
      <c r="C28" s="47" t="s">
        <v>152</v>
      </c>
      <c r="D28" s="47"/>
      <c r="E28" s="47">
        <v>59</v>
      </c>
      <c r="F28" s="47"/>
      <c r="G28" s="47" t="s">
        <v>1</v>
      </c>
      <c r="H28" s="47" t="s">
        <v>5</v>
      </c>
      <c r="I28" s="47">
        <v>36</v>
      </c>
      <c r="J28" s="50" t="s">
        <v>137</v>
      </c>
      <c r="K28" s="47">
        <v>18</v>
      </c>
      <c r="L28" s="49" t="s">
        <v>355</v>
      </c>
      <c r="M28" s="49"/>
      <c r="N28" s="49" t="s">
        <v>356</v>
      </c>
      <c r="O28" s="47" t="s">
        <v>6</v>
      </c>
      <c r="P28" s="46" t="s">
        <v>556</v>
      </c>
      <c r="Q28" s="39" t="s">
        <v>581</v>
      </c>
      <c r="R28" s="46"/>
      <c r="T28" s="46" t="s">
        <v>609</v>
      </c>
    </row>
    <row r="29" spans="3:20" x14ac:dyDescent="0.3">
      <c r="C29" s="46" t="s">
        <v>362</v>
      </c>
      <c r="E29" s="46">
        <v>152</v>
      </c>
      <c r="G29" s="46" t="s">
        <v>363</v>
      </c>
      <c r="H29" s="46" t="s">
        <v>5</v>
      </c>
      <c r="I29" s="46">
        <v>27</v>
      </c>
      <c r="J29" s="46" t="s">
        <v>137</v>
      </c>
      <c r="K29" s="46">
        <v>23</v>
      </c>
      <c r="L29" s="39" t="s">
        <v>5</v>
      </c>
      <c r="N29" s="39" t="s">
        <v>587</v>
      </c>
      <c r="P29" s="46" t="s">
        <v>555</v>
      </c>
      <c r="R29" s="46"/>
      <c r="T29" s="46" t="s">
        <v>608</v>
      </c>
    </row>
    <row r="30" spans="3:20" x14ac:dyDescent="0.3">
      <c r="C30" s="46" t="s">
        <v>362</v>
      </c>
      <c r="E30" s="46">
        <v>151</v>
      </c>
      <c r="G30" s="46" t="s">
        <v>363</v>
      </c>
      <c r="H30" s="46" t="s">
        <v>5</v>
      </c>
      <c r="I30" s="46">
        <v>23</v>
      </c>
      <c r="J30" s="46" t="s">
        <v>137</v>
      </c>
      <c r="K30" s="46">
        <v>26</v>
      </c>
      <c r="L30" s="39" t="s">
        <v>388</v>
      </c>
      <c r="N30" s="39" t="s">
        <v>443</v>
      </c>
      <c r="P30" s="46" t="s">
        <v>555</v>
      </c>
      <c r="R30" s="46"/>
      <c r="T30" s="46" t="s">
        <v>608</v>
      </c>
    </row>
    <row r="31" spans="3:20" ht="26.4" x14ac:dyDescent="0.3">
      <c r="C31" s="46" t="s">
        <v>362</v>
      </c>
      <c r="E31" s="46">
        <v>154</v>
      </c>
      <c r="G31" s="46" t="s">
        <v>363</v>
      </c>
      <c r="I31" s="46">
        <v>29</v>
      </c>
      <c r="J31" s="46" t="s">
        <v>368</v>
      </c>
      <c r="K31" s="46">
        <v>6</v>
      </c>
      <c r="L31" s="39" t="s">
        <v>390</v>
      </c>
      <c r="N31" s="39" t="s">
        <v>445</v>
      </c>
      <c r="P31" s="46" t="s">
        <v>561</v>
      </c>
      <c r="Q31" s="39" t="s">
        <v>621</v>
      </c>
      <c r="R31" s="46"/>
      <c r="T31" s="46" t="s">
        <v>608</v>
      </c>
    </row>
    <row r="32" spans="3:20" ht="198" x14ac:dyDescent="0.3">
      <c r="C32" s="47" t="s">
        <v>16</v>
      </c>
      <c r="D32" s="47"/>
      <c r="E32" s="47">
        <v>6</v>
      </c>
      <c r="F32" s="47"/>
      <c r="G32" s="47" t="s">
        <v>17</v>
      </c>
      <c r="H32" s="47" t="s">
        <v>21</v>
      </c>
      <c r="I32" s="47">
        <v>23</v>
      </c>
      <c r="J32" s="50" t="s">
        <v>24</v>
      </c>
      <c r="K32" s="47">
        <v>10</v>
      </c>
      <c r="L32" s="49" t="s">
        <v>25</v>
      </c>
      <c r="M32" s="49"/>
      <c r="N32" s="49" t="s">
        <v>26</v>
      </c>
      <c r="O32" s="47" t="s">
        <v>6</v>
      </c>
      <c r="P32" s="46" t="s">
        <v>561</v>
      </c>
      <c r="Q32" s="53" t="s">
        <v>628</v>
      </c>
      <c r="R32" s="46"/>
      <c r="T32" s="46" t="s">
        <v>608</v>
      </c>
    </row>
    <row r="33" spans="3:22" ht="39.6" x14ac:dyDescent="0.3">
      <c r="C33" s="47" t="s">
        <v>16</v>
      </c>
      <c r="D33" s="47"/>
      <c r="E33" s="47">
        <v>8</v>
      </c>
      <c r="F33" s="47"/>
      <c r="G33" s="47" t="s">
        <v>17</v>
      </c>
      <c r="H33" s="47" t="s">
        <v>21</v>
      </c>
      <c r="I33" s="47">
        <v>23</v>
      </c>
      <c r="J33" s="50" t="s">
        <v>24</v>
      </c>
      <c r="K33" s="47">
        <v>19</v>
      </c>
      <c r="L33" s="49" t="s">
        <v>29</v>
      </c>
      <c r="M33" s="49"/>
      <c r="N33" s="49" t="s">
        <v>30</v>
      </c>
      <c r="O33" s="47" t="s">
        <v>6</v>
      </c>
      <c r="P33" s="46" t="s">
        <v>561</v>
      </c>
      <c r="Q33" s="49" t="s">
        <v>629</v>
      </c>
      <c r="R33" s="46"/>
      <c r="T33" s="46" t="s">
        <v>608</v>
      </c>
    </row>
    <row r="34" spans="3:22" ht="39.6" x14ac:dyDescent="0.3">
      <c r="C34" s="46" t="s">
        <v>297</v>
      </c>
      <c r="D34" s="47"/>
      <c r="E34" s="47">
        <v>125</v>
      </c>
      <c r="F34" s="47"/>
      <c r="G34" s="46" t="s">
        <v>162</v>
      </c>
      <c r="H34" s="46" t="s">
        <v>5</v>
      </c>
      <c r="I34" s="46">
        <v>32</v>
      </c>
      <c r="J34" s="48" t="s">
        <v>303</v>
      </c>
      <c r="K34" s="46">
        <v>8</v>
      </c>
      <c r="L34" s="39" t="s">
        <v>304</v>
      </c>
      <c r="M34" s="49"/>
      <c r="N34" s="39" t="s">
        <v>305</v>
      </c>
      <c r="O34" s="46" t="s">
        <v>6</v>
      </c>
      <c r="P34" s="46" t="s">
        <v>561</v>
      </c>
      <c r="Q34" s="39" t="s">
        <v>582</v>
      </c>
      <c r="R34" s="46"/>
      <c r="T34" s="46" t="s">
        <v>608</v>
      </c>
    </row>
    <row r="35" spans="3:22" ht="39.6" x14ac:dyDescent="0.3">
      <c r="C35" s="46" t="s">
        <v>297</v>
      </c>
      <c r="D35" s="47"/>
      <c r="E35" s="47">
        <v>126</v>
      </c>
      <c r="F35" s="47"/>
      <c r="G35" s="46" t="s">
        <v>162</v>
      </c>
      <c r="H35" s="46" t="s">
        <v>5</v>
      </c>
      <c r="I35" s="46">
        <v>32</v>
      </c>
      <c r="J35" s="54" t="s">
        <v>306</v>
      </c>
      <c r="K35" s="46">
        <v>17</v>
      </c>
      <c r="L35" s="39" t="s">
        <v>307</v>
      </c>
      <c r="M35" s="49"/>
      <c r="N35" s="39" t="s">
        <v>308</v>
      </c>
      <c r="O35" s="46" t="s">
        <v>6</v>
      </c>
      <c r="P35" s="46" t="s">
        <v>555</v>
      </c>
      <c r="R35" s="46"/>
      <c r="T35" s="46" t="s">
        <v>608</v>
      </c>
    </row>
    <row r="36" spans="3:22" ht="52.8" x14ac:dyDescent="0.3">
      <c r="C36" s="46" t="s">
        <v>362</v>
      </c>
      <c r="E36" s="46">
        <v>155</v>
      </c>
      <c r="G36" s="46" t="s">
        <v>363</v>
      </c>
      <c r="H36" s="46" t="s">
        <v>364</v>
      </c>
      <c r="I36" s="46">
        <v>32</v>
      </c>
      <c r="J36" s="46" t="s">
        <v>306</v>
      </c>
      <c r="K36" s="46">
        <v>24</v>
      </c>
      <c r="L36" s="39" t="s">
        <v>391</v>
      </c>
      <c r="N36" s="39" t="s">
        <v>588</v>
      </c>
      <c r="P36" s="39" t="s">
        <v>561</v>
      </c>
      <c r="Q36" s="39" t="s">
        <v>667</v>
      </c>
      <c r="R36" s="46"/>
      <c r="T36" s="39" t="s">
        <v>608</v>
      </c>
    </row>
    <row r="37" spans="3:22" ht="39.6" x14ac:dyDescent="0.3">
      <c r="C37" s="46" t="s">
        <v>297</v>
      </c>
      <c r="D37" s="55"/>
      <c r="E37" s="55">
        <v>127</v>
      </c>
      <c r="F37" s="55"/>
      <c r="G37" s="46" t="s">
        <v>162</v>
      </c>
      <c r="H37" s="46" t="s">
        <v>5</v>
      </c>
      <c r="I37" s="46">
        <v>32</v>
      </c>
      <c r="J37" s="48" t="s">
        <v>306</v>
      </c>
      <c r="K37" s="46">
        <v>25</v>
      </c>
      <c r="L37" s="39" t="s">
        <v>304</v>
      </c>
      <c r="M37" s="56"/>
      <c r="N37" s="39" t="s">
        <v>309</v>
      </c>
      <c r="O37" s="46" t="s">
        <v>6</v>
      </c>
      <c r="P37" s="46" t="s">
        <v>561</v>
      </c>
      <c r="Q37" s="39" t="s">
        <v>713</v>
      </c>
      <c r="T37" s="46" t="s">
        <v>608</v>
      </c>
      <c r="U37" s="39" t="s">
        <v>714</v>
      </c>
    </row>
    <row r="38" spans="3:22" ht="39.6" x14ac:dyDescent="0.3">
      <c r="C38" s="46" t="s">
        <v>297</v>
      </c>
      <c r="D38" s="55"/>
      <c r="E38" s="55">
        <v>128</v>
      </c>
      <c r="F38" s="55"/>
      <c r="G38" s="46" t="s">
        <v>162</v>
      </c>
      <c r="H38" s="46" t="s">
        <v>5</v>
      </c>
      <c r="I38" s="46">
        <v>32</v>
      </c>
      <c r="J38" s="48" t="s">
        <v>306</v>
      </c>
      <c r="K38" s="46">
        <v>27</v>
      </c>
      <c r="L38" s="39" t="s">
        <v>304</v>
      </c>
      <c r="M38" s="56"/>
      <c r="N38" s="39" t="s">
        <v>310</v>
      </c>
      <c r="O38" s="46" t="s">
        <v>6</v>
      </c>
      <c r="P38" s="46" t="s">
        <v>561</v>
      </c>
      <c r="Q38" s="39" t="s">
        <v>713</v>
      </c>
      <c r="T38" s="46" t="s">
        <v>608</v>
      </c>
      <c r="U38" s="39" t="s">
        <v>714</v>
      </c>
    </row>
    <row r="39" spans="3:22" ht="66" x14ac:dyDescent="0.3">
      <c r="C39" s="46" t="s">
        <v>547</v>
      </c>
      <c r="E39" s="46">
        <v>251</v>
      </c>
      <c r="G39" s="46" t="s">
        <v>162</v>
      </c>
      <c r="H39" s="46" t="s">
        <v>21</v>
      </c>
      <c r="I39" s="46">
        <v>32</v>
      </c>
      <c r="J39" s="46" t="s">
        <v>306</v>
      </c>
      <c r="K39" s="46" t="s">
        <v>548</v>
      </c>
      <c r="L39" s="39" t="s">
        <v>551</v>
      </c>
      <c r="N39" s="39" t="s">
        <v>553</v>
      </c>
      <c r="O39" s="46" t="s">
        <v>6</v>
      </c>
      <c r="P39" s="46" t="s">
        <v>561</v>
      </c>
      <c r="Q39" s="39" t="s">
        <v>624</v>
      </c>
      <c r="R39" s="46"/>
      <c r="T39" s="46" t="s">
        <v>608</v>
      </c>
    </row>
    <row r="40" spans="3:22" ht="39.6" x14ac:dyDescent="0.3">
      <c r="C40" s="46" t="s">
        <v>566</v>
      </c>
      <c r="E40" s="46">
        <v>258</v>
      </c>
      <c r="G40" s="46" t="s">
        <v>567</v>
      </c>
      <c r="H40" s="46" t="s">
        <v>21</v>
      </c>
      <c r="I40" s="46">
        <v>70</v>
      </c>
      <c r="J40" s="46" t="s">
        <v>568</v>
      </c>
      <c r="K40" s="46">
        <v>4</v>
      </c>
      <c r="L40" s="57" t="s">
        <v>573</v>
      </c>
      <c r="N40" s="39" t="s">
        <v>578</v>
      </c>
      <c r="O40" s="46" t="s">
        <v>6</v>
      </c>
      <c r="P40" s="46" t="s">
        <v>561</v>
      </c>
      <c r="Q40" s="39" t="s">
        <v>620</v>
      </c>
      <c r="R40" s="46"/>
      <c r="T40" s="46" t="s">
        <v>608</v>
      </c>
    </row>
    <row r="41" spans="3:22" ht="26.4" x14ac:dyDescent="0.3">
      <c r="C41" s="46" t="s">
        <v>362</v>
      </c>
      <c r="E41" s="46">
        <v>156</v>
      </c>
      <c r="G41" s="46" t="s">
        <v>363</v>
      </c>
      <c r="H41" s="46" t="s">
        <v>364</v>
      </c>
      <c r="I41" s="46">
        <v>33</v>
      </c>
      <c r="J41" s="46" t="s">
        <v>311</v>
      </c>
      <c r="K41" s="46">
        <v>6</v>
      </c>
      <c r="L41" s="39" t="s">
        <v>392</v>
      </c>
      <c r="N41" s="39" t="s">
        <v>446</v>
      </c>
      <c r="P41" s="46" t="s">
        <v>561</v>
      </c>
      <c r="Q41" s="39" t="s">
        <v>739</v>
      </c>
      <c r="R41" s="46"/>
      <c r="T41" s="46" t="s">
        <v>611</v>
      </c>
    </row>
    <row r="42" spans="3:22" ht="39.6" x14ac:dyDescent="0.3">
      <c r="C42" s="46" t="s">
        <v>297</v>
      </c>
      <c r="D42" s="47"/>
      <c r="E42" s="47">
        <v>129</v>
      </c>
      <c r="F42" s="47"/>
      <c r="G42" s="46" t="s">
        <v>162</v>
      </c>
      <c r="H42" s="46" t="s">
        <v>5</v>
      </c>
      <c r="I42" s="46">
        <v>32</v>
      </c>
      <c r="J42" s="48" t="s">
        <v>311</v>
      </c>
      <c r="K42" s="46">
        <v>28</v>
      </c>
      <c r="L42" s="39" t="s">
        <v>312</v>
      </c>
      <c r="M42" s="49"/>
      <c r="N42" s="39" t="s">
        <v>313</v>
      </c>
      <c r="O42" s="46" t="s">
        <v>6</v>
      </c>
      <c r="P42" s="46" t="s">
        <v>555</v>
      </c>
      <c r="T42" s="46" t="s">
        <v>608</v>
      </c>
    </row>
    <row r="43" spans="3:22" ht="26.4" x14ac:dyDescent="0.3">
      <c r="C43" s="46" t="s">
        <v>547</v>
      </c>
      <c r="E43" s="46">
        <v>252</v>
      </c>
      <c r="G43" s="46" t="s">
        <v>162</v>
      </c>
      <c r="H43" s="46" t="s">
        <v>21</v>
      </c>
      <c r="I43" s="46">
        <v>33</v>
      </c>
      <c r="J43" s="46" t="s">
        <v>311</v>
      </c>
      <c r="K43" s="46" t="s">
        <v>549</v>
      </c>
      <c r="L43" s="39" t="s">
        <v>552</v>
      </c>
      <c r="N43" s="39" t="s">
        <v>554</v>
      </c>
      <c r="O43" s="46" t="s">
        <v>6</v>
      </c>
      <c r="P43" s="46" t="s">
        <v>561</v>
      </c>
      <c r="Q43" s="39" t="s">
        <v>624</v>
      </c>
      <c r="R43" s="46"/>
      <c r="T43" s="46" t="s">
        <v>608</v>
      </c>
    </row>
    <row r="44" spans="3:22" ht="79.2" x14ac:dyDescent="0.3">
      <c r="C44" s="47" t="s">
        <v>16</v>
      </c>
      <c r="D44" s="47"/>
      <c r="E44" s="47">
        <v>19</v>
      </c>
      <c r="F44" s="47"/>
      <c r="G44" s="47" t="s">
        <v>17</v>
      </c>
      <c r="H44" s="47" t="s">
        <v>21</v>
      </c>
      <c r="I44" s="47">
        <v>34</v>
      </c>
      <c r="J44" s="50" t="s">
        <v>52</v>
      </c>
      <c r="K44" s="47">
        <v>5</v>
      </c>
      <c r="L44" s="49" t="s">
        <v>53</v>
      </c>
      <c r="M44" s="49"/>
      <c r="N44" s="49" t="s">
        <v>54</v>
      </c>
      <c r="O44" s="47" t="s">
        <v>6</v>
      </c>
      <c r="R44" s="46"/>
      <c r="T44" s="46" t="s">
        <v>613</v>
      </c>
      <c r="V44" s="46" t="s">
        <v>583</v>
      </c>
    </row>
    <row r="45" spans="3:22" ht="26.4" x14ac:dyDescent="0.3">
      <c r="C45" s="46" t="s">
        <v>362</v>
      </c>
      <c r="E45" s="46">
        <v>157</v>
      </c>
      <c r="G45" s="46" t="s">
        <v>363</v>
      </c>
      <c r="H45" s="46" t="s">
        <v>21</v>
      </c>
      <c r="I45" s="46">
        <v>34</v>
      </c>
      <c r="J45" s="46" t="s">
        <v>52</v>
      </c>
      <c r="K45" s="46">
        <v>16</v>
      </c>
      <c r="L45" s="39" t="s">
        <v>393</v>
      </c>
      <c r="N45" s="39" t="s">
        <v>447</v>
      </c>
      <c r="P45" s="46" t="s">
        <v>561</v>
      </c>
      <c r="Q45" s="39" t="s">
        <v>621</v>
      </c>
      <c r="R45" s="46"/>
      <c r="T45" s="46" t="s">
        <v>608</v>
      </c>
    </row>
    <row r="46" spans="3:22" ht="52.8" x14ac:dyDescent="0.3">
      <c r="C46" s="46" t="s">
        <v>362</v>
      </c>
      <c r="E46" s="46">
        <v>158</v>
      </c>
      <c r="G46" s="46" t="s">
        <v>363</v>
      </c>
      <c r="H46" s="46" t="s">
        <v>21</v>
      </c>
      <c r="I46" s="46">
        <v>35</v>
      </c>
      <c r="J46" s="46" t="s">
        <v>35</v>
      </c>
      <c r="K46" s="46">
        <v>4</v>
      </c>
      <c r="L46" s="39" t="s">
        <v>394</v>
      </c>
      <c r="N46" s="39" t="s">
        <v>448</v>
      </c>
      <c r="P46" s="46" t="s">
        <v>555</v>
      </c>
      <c r="R46" s="46"/>
      <c r="T46" s="46" t="s">
        <v>608</v>
      </c>
    </row>
    <row r="47" spans="3:22" ht="26.4" x14ac:dyDescent="0.3">
      <c r="C47" s="47" t="s">
        <v>16</v>
      </c>
      <c r="D47" s="47"/>
      <c r="E47" s="47">
        <v>11</v>
      </c>
      <c r="F47" s="47"/>
      <c r="G47" s="47" t="s">
        <v>17</v>
      </c>
      <c r="H47" s="47" t="s">
        <v>21</v>
      </c>
      <c r="I47" s="47">
        <v>35</v>
      </c>
      <c r="J47" s="50" t="s">
        <v>35</v>
      </c>
      <c r="K47" s="47">
        <v>9</v>
      </c>
      <c r="L47" s="49" t="s">
        <v>36</v>
      </c>
      <c r="M47" s="49"/>
      <c r="N47" s="49" t="s">
        <v>37</v>
      </c>
      <c r="O47" s="47" t="s">
        <v>6</v>
      </c>
      <c r="P47" s="46" t="s">
        <v>561</v>
      </c>
      <c r="Q47" s="39" t="s">
        <v>739</v>
      </c>
      <c r="R47" s="46"/>
      <c r="T47" s="46" t="s">
        <v>611</v>
      </c>
    </row>
    <row r="48" spans="3:22" x14ac:dyDescent="0.3">
      <c r="C48" s="46" t="s">
        <v>215</v>
      </c>
      <c r="D48" s="47"/>
      <c r="E48" s="47">
        <v>86</v>
      </c>
      <c r="F48" s="47"/>
      <c r="G48" s="46" t="s">
        <v>192</v>
      </c>
      <c r="H48" s="46" t="s">
        <v>5</v>
      </c>
      <c r="I48" s="46">
        <v>37</v>
      </c>
      <c r="J48" s="46" t="s">
        <v>216</v>
      </c>
      <c r="K48" s="46">
        <v>1</v>
      </c>
      <c r="L48" s="39" t="s">
        <v>217</v>
      </c>
      <c r="M48" s="49"/>
      <c r="N48" s="39" t="s">
        <v>218</v>
      </c>
      <c r="O48" s="46" t="s">
        <v>219</v>
      </c>
      <c r="P48" s="46" t="s">
        <v>561</v>
      </c>
      <c r="Q48" s="39" t="s">
        <v>724</v>
      </c>
      <c r="R48" s="62" t="s">
        <v>722</v>
      </c>
      <c r="T48" s="46" t="s">
        <v>608</v>
      </c>
    </row>
    <row r="49" spans="3:22" ht="66" x14ac:dyDescent="0.3">
      <c r="C49" s="47" t="s">
        <v>16</v>
      </c>
      <c r="D49" s="47"/>
      <c r="E49" s="47">
        <v>12</v>
      </c>
      <c r="F49" s="47"/>
      <c r="G49" s="47" t="s">
        <v>17</v>
      </c>
      <c r="H49" s="47" t="s">
        <v>21</v>
      </c>
      <c r="I49" s="47">
        <v>35</v>
      </c>
      <c r="J49" s="50" t="s">
        <v>38</v>
      </c>
      <c r="K49" s="47">
        <v>24</v>
      </c>
      <c r="L49" s="49" t="s">
        <v>594</v>
      </c>
      <c r="M49" s="49"/>
      <c r="N49" s="49" t="s">
        <v>39</v>
      </c>
      <c r="O49" s="47" t="s">
        <v>6</v>
      </c>
      <c r="R49" s="46"/>
      <c r="T49" s="46" t="s">
        <v>613</v>
      </c>
      <c r="V49" s="46" t="s">
        <v>583</v>
      </c>
    </row>
    <row r="50" spans="3:22" ht="79.2" x14ac:dyDescent="0.3">
      <c r="C50" s="47" t="s">
        <v>16</v>
      </c>
      <c r="D50" s="47"/>
      <c r="E50" s="47">
        <v>14</v>
      </c>
      <c r="F50" s="47"/>
      <c r="G50" s="47" t="s">
        <v>17</v>
      </c>
      <c r="H50" s="47" t="s">
        <v>21</v>
      </c>
      <c r="I50" s="47">
        <v>38</v>
      </c>
      <c r="J50" s="50" t="s">
        <v>42</v>
      </c>
      <c r="K50" s="47">
        <v>34</v>
      </c>
      <c r="L50" s="49" t="s">
        <v>43</v>
      </c>
      <c r="M50" s="49"/>
      <c r="N50" s="49" t="s">
        <v>23</v>
      </c>
      <c r="O50" s="47" t="s">
        <v>6</v>
      </c>
      <c r="P50" s="46" t="s">
        <v>561</v>
      </c>
      <c r="Q50" s="39" t="s">
        <v>739</v>
      </c>
      <c r="R50" s="46"/>
      <c r="T50" s="46" t="s">
        <v>611</v>
      </c>
    </row>
    <row r="51" spans="3:22" ht="39.6" x14ac:dyDescent="0.3">
      <c r="C51" s="46" t="s">
        <v>362</v>
      </c>
      <c r="E51" s="46">
        <v>159</v>
      </c>
      <c r="G51" s="46" t="s">
        <v>363</v>
      </c>
      <c r="H51" s="46" t="s">
        <v>364</v>
      </c>
      <c r="I51" s="46">
        <v>39</v>
      </c>
      <c r="J51" s="46" t="s">
        <v>220</v>
      </c>
      <c r="K51" s="46">
        <v>3</v>
      </c>
      <c r="L51" s="39" t="s">
        <v>395</v>
      </c>
      <c r="N51" s="39" t="s">
        <v>589</v>
      </c>
      <c r="P51" s="46" t="s">
        <v>561</v>
      </c>
      <c r="Q51" s="39" t="s">
        <v>621</v>
      </c>
      <c r="R51" s="46"/>
      <c r="T51" s="46" t="s">
        <v>608</v>
      </c>
    </row>
    <row r="52" spans="3:22" ht="26.4" x14ac:dyDescent="0.3">
      <c r="C52" s="46" t="s">
        <v>362</v>
      </c>
      <c r="E52" s="46">
        <v>160</v>
      </c>
      <c r="G52" s="46" t="s">
        <v>363</v>
      </c>
      <c r="H52" s="46" t="s">
        <v>21</v>
      </c>
      <c r="I52" s="46">
        <v>39</v>
      </c>
      <c r="J52" s="46" t="s">
        <v>220</v>
      </c>
      <c r="K52" s="46">
        <v>4</v>
      </c>
      <c r="L52" s="39" t="s">
        <v>396</v>
      </c>
      <c r="N52" s="39" t="s">
        <v>449</v>
      </c>
      <c r="P52" s="46" t="s">
        <v>561</v>
      </c>
      <c r="Q52" s="39" t="s">
        <v>621</v>
      </c>
      <c r="R52" s="46"/>
      <c r="T52" s="46" t="s">
        <v>608</v>
      </c>
    </row>
    <row r="53" spans="3:22" ht="39.6" x14ac:dyDescent="0.3">
      <c r="C53" s="46" t="s">
        <v>191</v>
      </c>
      <c r="D53" s="47"/>
      <c r="E53" s="47">
        <v>87</v>
      </c>
      <c r="F53" s="47"/>
      <c r="G53" s="46" t="s">
        <v>192</v>
      </c>
      <c r="H53" s="39" t="s">
        <v>21</v>
      </c>
      <c r="I53" s="39">
        <v>39</v>
      </c>
      <c r="J53" s="53" t="s">
        <v>220</v>
      </c>
      <c r="K53" s="39">
        <v>10</v>
      </c>
      <c r="L53" s="39" t="s">
        <v>221</v>
      </c>
      <c r="M53" s="49"/>
      <c r="N53" s="39" t="s">
        <v>222</v>
      </c>
      <c r="O53" s="39" t="s">
        <v>6</v>
      </c>
      <c r="P53" s="46" t="s">
        <v>561</v>
      </c>
      <c r="Q53" s="39" t="s">
        <v>621</v>
      </c>
      <c r="R53" s="46"/>
      <c r="T53" s="46" t="s">
        <v>608</v>
      </c>
    </row>
    <row r="54" spans="3:22" ht="26.4" x14ac:dyDescent="0.3">
      <c r="C54" s="46" t="s">
        <v>191</v>
      </c>
      <c r="D54" s="47"/>
      <c r="E54" s="47">
        <v>88</v>
      </c>
      <c r="F54" s="47"/>
      <c r="G54" s="46" t="s">
        <v>192</v>
      </c>
      <c r="H54" s="39" t="s">
        <v>21</v>
      </c>
      <c r="I54" s="39">
        <v>39</v>
      </c>
      <c r="J54" s="53" t="s">
        <v>220</v>
      </c>
      <c r="K54" s="39">
        <v>10</v>
      </c>
      <c r="L54" s="39" t="s">
        <v>223</v>
      </c>
      <c r="M54" s="49"/>
      <c r="N54" s="39" t="s">
        <v>224</v>
      </c>
      <c r="O54" s="39" t="s">
        <v>6</v>
      </c>
      <c r="P54" s="46" t="s">
        <v>561</v>
      </c>
      <c r="Q54" s="39" t="s">
        <v>621</v>
      </c>
      <c r="R54" s="46"/>
      <c r="T54" s="46" t="s">
        <v>608</v>
      </c>
    </row>
    <row r="55" spans="3:22" ht="26.4" x14ac:dyDescent="0.3">
      <c r="C55" s="46" t="s">
        <v>362</v>
      </c>
      <c r="E55" s="46">
        <v>161</v>
      </c>
      <c r="G55" s="46" t="s">
        <v>363</v>
      </c>
      <c r="H55" s="46" t="s">
        <v>5</v>
      </c>
      <c r="I55" s="46">
        <v>39</v>
      </c>
      <c r="J55" s="46" t="s">
        <v>220</v>
      </c>
      <c r="K55" s="46">
        <v>10</v>
      </c>
      <c r="L55" s="39" t="s">
        <v>397</v>
      </c>
      <c r="N55" s="39" t="s">
        <v>450</v>
      </c>
      <c r="P55" s="46" t="s">
        <v>561</v>
      </c>
      <c r="Q55" s="39" t="s">
        <v>621</v>
      </c>
      <c r="R55" s="46"/>
      <c r="T55" s="46" t="s">
        <v>608</v>
      </c>
    </row>
    <row r="56" spans="3:22" ht="26.4" x14ac:dyDescent="0.3">
      <c r="C56" s="46" t="s">
        <v>200</v>
      </c>
      <c r="D56" s="47"/>
      <c r="E56" s="47">
        <v>89</v>
      </c>
      <c r="F56" s="47"/>
      <c r="G56" s="46" t="s">
        <v>192</v>
      </c>
      <c r="H56" s="46" t="s">
        <v>5</v>
      </c>
      <c r="I56" s="46">
        <v>39</v>
      </c>
      <c r="J56" s="46" t="s">
        <v>220</v>
      </c>
      <c r="K56" s="46">
        <v>14</v>
      </c>
      <c r="L56" s="39" t="s">
        <v>225</v>
      </c>
      <c r="M56" s="49"/>
      <c r="N56" s="39" t="s">
        <v>226</v>
      </c>
      <c r="O56" s="46" t="s">
        <v>6</v>
      </c>
      <c r="P56" s="46" t="s">
        <v>555</v>
      </c>
      <c r="Q56" s="39" t="s">
        <v>621</v>
      </c>
      <c r="R56" s="46"/>
      <c r="T56" s="46" t="s">
        <v>608</v>
      </c>
    </row>
    <row r="57" spans="3:22" ht="39.6" x14ac:dyDescent="0.3">
      <c r="C57" s="47" t="s">
        <v>16</v>
      </c>
      <c r="D57" s="47"/>
      <c r="E57" s="47">
        <v>16</v>
      </c>
      <c r="F57" s="47"/>
      <c r="G57" s="47" t="s">
        <v>17</v>
      </c>
      <c r="H57" s="47" t="s">
        <v>21</v>
      </c>
      <c r="I57" s="47">
        <v>39</v>
      </c>
      <c r="J57" s="50" t="s">
        <v>44</v>
      </c>
      <c r="K57" s="47">
        <v>25</v>
      </c>
      <c r="L57" s="49" t="s">
        <v>47</v>
      </c>
      <c r="M57" s="49"/>
      <c r="N57" s="49" t="s">
        <v>23</v>
      </c>
      <c r="O57" s="47" t="s">
        <v>6</v>
      </c>
      <c r="P57" s="46" t="s">
        <v>561</v>
      </c>
      <c r="Q57" s="39" t="s">
        <v>739</v>
      </c>
      <c r="R57" s="46"/>
      <c r="T57" s="46" t="s">
        <v>611</v>
      </c>
    </row>
    <row r="58" spans="3:22" ht="52.8" x14ac:dyDescent="0.3">
      <c r="C58" s="47" t="s">
        <v>16</v>
      </c>
      <c r="D58" s="47"/>
      <c r="E58" s="47">
        <v>15</v>
      </c>
      <c r="F58" s="47"/>
      <c r="G58" s="47" t="s">
        <v>17</v>
      </c>
      <c r="H58" s="47" t="s">
        <v>21</v>
      </c>
      <c r="I58" s="47">
        <v>39</v>
      </c>
      <c r="J58" s="50" t="s">
        <v>44</v>
      </c>
      <c r="K58" s="47">
        <v>27</v>
      </c>
      <c r="L58" s="49" t="s">
        <v>595</v>
      </c>
      <c r="M58" s="49"/>
      <c r="N58" s="49" t="s">
        <v>45</v>
      </c>
      <c r="O58" s="47" t="s">
        <v>46</v>
      </c>
      <c r="P58" s="46" t="s">
        <v>561</v>
      </c>
      <c r="Q58" s="39" t="s">
        <v>739</v>
      </c>
      <c r="R58" s="46"/>
      <c r="T58" s="46" t="s">
        <v>611</v>
      </c>
    </row>
    <row r="59" spans="3:22" ht="118.8" x14ac:dyDescent="0.3">
      <c r="C59" s="47" t="s">
        <v>16</v>
      </c>
      <c r="D59" s="47"/>
      <c r="E59" s="47">
        <v>17</v>
      </c>
      <c r="F59" s="47"/>
      <c r="G59" s="47" t="s">
        <v>17</v>
      </c>
      <c r="H59" s="47" t="s">
        <v>21</v>
      </c>
      <c r="I59" s="47">
        <v>39</v>
      </c>
      <c r="J59" s="50" t="s">
        <v>44</v>
      </c>
      <c r="K59" s="47">
        <v>40</v>
      </c>
      <c r="L59" s="49" t="s">
        <v>48</v>
      </c>
      <c r="M59" s="49"/>
      <c r="N59" s="49" t="s">
        <v>596</v>
      </c>
      <c r="O59" s="47" t="s">
        <v>6</v>
      </c>
      <c r="R59" s="46"/>
      <c r="T59" s="46" t="s">
        <v>613</v>
      </c>
      <c r="V59" s="46" t="s">
        <v>634</v>
      </c>
    </row>
    <row r="60" spans="3:22" ht="26.4" x14ac:dyDescent="0.3">
      <c r="C60" s="46" t="s">
        <v>362</v>
      </c>
      <c r="E60" s="46">
        <v>162</v>
      </c>
      <c r="G60" s="46" t="s">
        <v>363</v>
      </c>
      <c r="H60" s="46" t="s">
        <v>364</v>
      </c>
      <c r="I60" s="46">
        <v>39</v>
      </c>
      <c r="J60" s="46" t="s">
        <v>44</v>
      </c>
      <c r="K60" s="46">
        <v>40</v>
      </c>
      <c r="L60" s="39" t="s">
        <v>398</v>
      </c>
      <c r="N60" s="39" t="s">
        <v>451</v>
      </c>
      <c r="P60" s="46" t="s">
        <v>555</v>
      </c>
      <c r="R60" s="46"/>
      <c r="T60" s="46" t="s">
        <v>608</v>
      </c>
    </row>
    <row r="61" spans="3:22" ht="66" x14ac:dyDescent="0.3">
      <c r="C61" s="47" t="s">
        <v>16</v>
      </c>
      <c r="D61" s="47"/>
      <c r="E61" s="47">
        <v>13</v>
      </c>
      <c r="F61" s="47"/>
      <c r="G61" s="47" t="s">
        <v>17</v>
      </c>
      <c r="H61" s="47" t="s">
        <v>21</v>
      </c>
      <c r="I61" s="47">
        <v>41</v>
      </c>
      <c r="J61" s="50" t="s">
        <v>40</v>
      </c>
      <c r="K61" s="47">
        <v>8</v>
      </c>
      <c r="L61" s="49" t="s">
        <v>41</v>
      </c>
      <c r="M61" s="49"/>
      <c r="N61" s="49" t="s">
        <v>23</v>
      </c>
      <c r="O61" s="47" t="s">
        <v>6</v>
      </c>
      <c r="P61" s="46" t="s">
        <v>561</v>
      </c>
      <c r="Q61" s="39" t="s">
        <v>739</v>
      </c>
      <c r="R61" s="46"/>
      <c r="T61" s="46" t="s">
        <v>608</v>
      </c>
    </row>
    <row r="62" spans="3:22" ht="39.6" x14ac:dyDescent="0.3">
      <c r="C62" s="46" t="s">
        <v>362</v>
      </c>
      <c r="E62" s="46">
        <v>163</v>
      </c>
      <c r="G62" s="46" t="s">
        <v>363</v>
      </c>
      <c r="H62" s="46" t="s">
        <v>364</v>
      </c>
      <c r="I62" s="46">
        <v>40</v>
      </c>
      <c r="J62" s="46" t="s">
        <v>40</v>
      </c>
      <c r="K62" s="46">
        <v>28</v>
      </c>
      <c r="L62" s="39" t="s">
        <v>399</v>
      </c>
      <c r="N62" s="39" t="s">
        <v>452</v>
      </c>
      <c r="T62" s="46" t="s">
        <v>613</v>
      </c>
      <c r="U62" s="39" t="s">
        <v>732</v>
      </c>
      <c r="V62" s="46" t="s">
        <v>557</v>
      </c>
    </row>
    <row r="63" spans="3:22" ht="66" x14ac:dyDescent="0.3">
      <c r="C63" s="47" t="s">
        <v>16</v>
      </c>
      <c r="D63" s="47"/>
      <c r="E63" s="47">
        <v>20</v>
      </c>
      <c r="F63" s="47"/>
      <c r="G63" s="47" t="s">
        <v>17</v>
      </c>
      <c r="H63" s="47" t="s">
        <v>21</v>
      </c>
      <c r="I63" s="47">
        <v>54</v>
      </c>
      <c r="J63" s="50" t="s">
        <v>55</v>
      </c>
      <c r="K63" s="47">
        <v>25</v>
      </c>
      <c r="L63" s="49" t="s">
        <v>56</v>
      </c>
      <c r="M63" s="49"/>
      <c r="N63" s="49" t="s">
        <v>57</v>
      </c>
      <c r="O63" s="47" t="s">
        <v>6</v>
      </c>
      <c r="P63" s="46" t="s">
        <v>561</v>
      </c>
      <c r="Q63" s="39" t="s">
        <v>739</v>
      </c>
      <c r="R63" s="46"/>
      <c r="T63" s="46" t="s">
        <v>611</v>
      </c>
    </row>
    <row r="64" spans="3:22" ht="79.2" x14ac:dyDescent="0.3">
      <c r="C64" s="46" t="s">
        <v>297</v>
      </c>
      <c r="D64" s="47"/>
      <c r="E64" s="47">
        <v>130</v>
      </c>
      <c r="F64" s="47"/>
      <c r="G64" s="46" t="s">
        <v>162</v>
      </c>
      <c r="H64" s="46" t="s">
        <v>21</v>
      </c>
      <c r="I64" s="46">
        <v>43</v>
      </c>
      <c r="J64" s="48" t="s">
        <v>314</v>
      </c>
      <c r="K64" s="46">
        <v>10</v>
      </c>
      <c r="L64" s="39" t="s">
        <v>668</v>
      </c>
      <c r="M64" s="49"/>
      <c r="O64" s="46" t="s">
        <v>6</v>
      </c>
      <c r="P64" s="46" t="s">
        <v>561</v>
      </c>
      <c r="Q64" s="39" t="s">
        <v>699</v>
      </c>
      <c r="R64" s="46"/>
      <c r="T64" s="39" t="s">
        <v>608</v>
      </c>
    </row>
    <row r="65" spans="3:22" ht="52.8" x14ac:dyDescent="0.3">
      <c r="C65" s="46" t="s">
        <v>513</v>
      </c>
      <c r="E65" s="46">
        <v>234</v>
      </c>
      <c r="G65" s="46" t="s">
        <v>514</v>
      </c>
      <c r="H65" s="46" t="s">
        <v>21</v>
      </c>
      <c r="I65" s="46">
        <v>43</v>
      </c>
      <c r="J65" s="46" t="s">
        <v>314</v>
      </c>
      <c r="K65" s="46">
        <v>12</v>
      </c>
      <c r="L65" s="39" t="s">
        <v>521</v>
      </c>
      <c r="N65" s="39" t="s">
        <v>541</v>
      </c>
      <c r="O65" s="46" t="s">
        <v>6</v>
      </c>
      <c r="R65" s="46"/>
      <c r="T65" s="46" t="s">
        <v>613</v>
      </c>
      <c r="V65" s="46" t="s">
        <v>655</v>
      </c>
    </row>
    <row r="66" spans="3:22" ht="26.4" x14ac:dyDescent="0.3">
      <c r="C66" s="47" t="s">
        <v>16</v>
      </c>
      <c r="D66" s="47"/>
      <c r="E66" s="47">
        <v>22</v>
      </c>
      <c r="F66" s="47"/>
      <c r="G66" s="47" t="s">
        <v>17</v>
      </c>
      <c r="H66" s="47" t="s">
        <v>21</v>
      </c>
      <c r="I66" s="47">
        <v>44</v>
      </c>
      <c r="J66" s="50" t="s">
        <v>58</v>
      </c>
      <c r="K66" s="47">
        <v>8</v>
      </c>
      <c r="L66" s="49" t="s">
        <v>61</v>
      </c>
      <c r="M66" s="49"/>
      <c r="N66" s="49" t="s">
        <v>23</v>
      </c>
      <c r="O66" s="47" t="s">
        <v>6</v>
      </c>
      <c r="R66" s="46"/>
      <c r="T66" s="46" t="s">
        <v>613</v>
      </c>
      <c r="V66" s="46" t="s">
        <v>599</v>
      </c>
    </row>
    <row r="67" spans="3:22" ht="39.6" x14ac:dyDescent="0.3">
      <c r="C67" s="47" t="s">
        <v>16</v>
      </c>
      <c r="D67" s="47"/>
      <c r="E67" s="47">
        <v>21</v>
      </c>
      <c r="F67" s="47"/>
      <c r="G67" s="47" t="s">
        <v>17</v>
      </c>
      <c r="H67" s="47" t="s">
        <v>21</v>
      </c>
      <c r="I67" s="47">
        <v>44</v>
      </c>
      <c r="J67" s="50" t="s">
        <v>58</v>
      </c>
      <c r="K67" s="47">
        <v>17</v>
      </c>
      <c r="L67" s="49" t="s">
        <v>59</v>
      </c>
      <c r="M67" s="49"/>
      <c r="N67" s="49" t="s">
        <v>60</v>
      </c>
      <c r="O67" s="47" t="s">
        <v>6</v>
      </c>
      <c r="R67" s="46"/>
      <c r="T67" s="46" t="s">
        <v>613</v>
      </c>
      <c r="V67" s="46" t="s">
        <v>583</v>
      </c>
    </row>
    <row r="68" spans="3:22" ht="26.4" x14ac:dyDescent="0.3">
      <c r="C68" s="46" t="s">
        <v>513</v>
      </c>
      <c r="E68" s="46">
        <v>237</v>
      </c>
      <c r="G68" s="46" t="s">
        <v>514</v>
      </c>
      <c r="H68" s="46" t="s">
        <v>21</v>
      </c>
      <c r="I68" s="46">
        <v>44</v>
      </c>
      <c r="J68" s="46" t="s">
        <v>369</v>
      </c>
      <c r="K68" s="46">
        <v>1</v>
      </c>
      <c r="L68" s="39" t="s">
        <v>524</v>
      </c>
      <c r="N68" s="39" t="s">
        <v>543</v>
      </c>
      <c r="O68" s="46" t="s">
        <v>6</v>
      </c>
      <c r="R68" s="46"/>
      <c r="T68" s="46" t="s">
        <v>613</v>
      </c>
      <c r="V68" s="46" t="s">
        <v>634</v>
      </c>
    </row>
    <row r="69" spans="3:22" ht="66" x14ac:dyDescent="0.3">
      <c r="C69" s="46" t="s">
        <v>513</v>
      </c>
      <c r="E69" s="46">
        <v>239</v>
      </c>
      <c r="G69" s="46" t="s">
        <v>514</v>
      </c>
      <c r="H69" s="46" t="s">
        <v>21</v>
      </c>
      <c r="I69" s="46">
        <v>44</v>
      </c>
      <c r="J69" s="46" t="s">
        <v>369</v>
      </c>
      <c r="K69" s="46">
        <v>2</v>
      </c>
      <c r="L69" s="39" t="s">
        <v>526</v>
      </c>
      <c r="N69" s="39" t="s">
        <v>185</v>
      </c>
      <c r="O69" s="46" t="s">
        <v>6</v>
      </c>
      <c r="R69" s="46"/>
      <c r="T69" s="46" t="s">
        <v>613</v>
      </c>
      <c r="V69" s="46" t="s">
        <v>580</v>
      </c>
    </row>
    <row r="70" spans="3:22" x14ac:dyDescent="0.3">
      <c r="C70" s="46" t="s">
        <v>362</v>
      </c>
      <c r="E70" s="46">
        <v>164</v>
      </c>
      <c r="G70" s="46" t="s">
        <v>363</v>
      </c>
      <c r="H70" s="46" t="s">
        <v>364</v>
      </c>
      <c r="I70" s="46">
        <v>44</v>
      </c>
      <c r="J70" s="46" t="s">
        <v>369</v>
      </c>
      <c r="K70" s="46">
        <v>17</v>
      </c>
      <c r="L70" s="39" t="s">
        <v>400</v>
      </c>
      <c r="N70" s="39" t="s">
        <v>453</v>
      </c>
      <c r="R70" s="46"/>
      <c r="T70" s="46" t="s">
        <v>613</v>
      </c>
      <c r="V70" s="46" t="s">
        <v>634</v>
      </c>
    </row>
    <row r="71" spans="3:22" ht="26.4" x14ac:dyDescent="0.3">
      <c r="C71" s="46" t="s">
        <v>513</v>
      </c>
      <c r="E71" s="46">
        <v>238</v>
      </c>
      <c r="G71" s="46" t="s">
        <v>514</v>
      </c>
      <c r="H71" s="46" t="s">
        <v>21</v>
      </c>
      <c r="I71" s="46">
        <v>44</v>
      </c>
      <c r="J71" s="46" t="s">
        <v>369</v>
      </c>
      <c r="K71" s="46">
        <v>20</v>
      </c>
      <c r="L71" s="39" t="s">
        <v>525</v>
      </c>
      <c r="N71" s="39" t="s">
        <v>543</v>
      </c>
      <c r="O71" s="46" t="s">
        <v>6</v>
      </c>
      <c r="R71" s="46"/>
      <c r="T71" s="46" t="s">
        <v>613</v>
      </c>
      <c r="V71" s="46" t="s">
        <v>634</v>
      </c>
    </row>
    <row r="72" spans="3:22" ht="26.4" x14ac:dyDescent="0.3">
      <c r="C72" s="47" t="s">
        <v>16</v>
      </c>
      <c r="D72" s="47"/>
      <c r="E72" s="47">
        <v>24</v>
      </c>
      <c r="F72" s="47"/>
      <c r="G72" s="47" t="s">
        <v>17</v>
      </c>
      <c r="H72" s="47" t="s">
        <v>5</v>
      </c>
      <c r="I72" s="47">
        <v>45</v>
      </c>
      <c r="J72" s="52" t="s">
        <v>62</v>
      </c>
      <c r="K72" s="47">
        <v>1</v>
      </c>
      <c r="L72" s="49" t="s">
        <v>64</v>
      </c>
      <c r="M72" s="49"/>
      <c r="N72" s="49" t="s">
        <v>23</v>
      </c>
      <c r="O72" s="47" t="s">
        <v>6</v>
      </c>
      <c r="P72" s="46" t="s">
        <v>561</v>
      </c>
      <c r="Q72" s="39" t="s">
        <v>739</v>
      </c>
      <c r="R72" s="46"/>
      <c r="T72" s="46" t="s">
        <v>608</v>
      </c>
    </row>
    <row r="73" spans="3:22" ht="26.4" x14ac:dyDescent="0.3">
      <c r="C73" s="46" t="s">
        <v>362</v>
      </c>
      <c r="E73" s="46">
        <v>165</v>
      </c>
      <c r="G73" s="46" t="s">
        <v>363</v>
      </c>
      <c r="H73" s="46" t="s">
        <v>364</v>
      </c>
      <c r="I73" s="46">
        <v>45</v>
      </c>
      <c r="J73" s="46" t="s">
        <v>62</v>
      </c>
      <c r="K73" s="46">
        <v>1</v>
      </c>
      <c r="L73" s="39" t="s">
        <v>401</v>
      </c>
      <c r="N73" s="39" t="s">
        <v>454</v>
      </c>
      <c r="P73" s="46" t="s">
        <v>556</v>
      </c>
      <c r="Q73" s="39" t="s">
        <v>617</v>
      </c>
      <c r="R73" s="46"/>
      <c r="T73" s="46" t="s">
        <v>609</v>
      </c>
    </row>
    <row r="74" spans="3:22" ht="26.4" x14ac:dyDescent="0.3">
      <c r="C74" s="47" t="s">
        <v>16</v>
      </c>
      <c r="D74" s="47"/>
      <c r="E74" s="47">
        <v>23</v>
      </c>
      <c r="F74" s="47"/>
      <c r="G74" s="47" t="s">
        <v>17</v>
      </c>
      <c r="H74" s="47" t="s">
        <v>21</v>
      </c>
      <c r="I74" s="47">
        <v>44</v>
      </c>
      <c r="J74" s="50" t="s">
        <v>62</v>
      </c>
      <c r="K74" s="47">
        <v>31</v>
      </c>
      <c r="L74" s="49" t="s">
        <v>63</v>
      </c>
      <c r="M74" s="49"/>
      <c r="N74" s="49" t="s">
        <v>23</v>
      </c>
      <c r="O74" s="47" t="s">
        <v>6</v>
      </c>
      <c r="P74" s="46" t="s">
        <v>561</v>
      </c>
      <c r="Q74" s="39" t="s">
        <v>739</v>
      </c>
      <c r="R74" s="46"/>
      <c r="T74" s="46" t="s">
        <v>611</v>
      </c>
    </row>
    <row r="75" spans="3:22" ht="26.4" x14ac:dyDescent="0.3">
      <c r="C75" s="47" t="s">
        <v>152</v>
      </c>
      <c r="D75" s="47"/>
      <c r="E75" s="47">
        <v>60</v>
      </c>
      <c r="F75" s="47"/>
      <c r="G75" s="47" t="s">
        <v>1</v>
      </c>
      <c r="H75" s="47" t="s">
        <v>5</v>
      </c>
      <c r="I75" s="47">
        <v>59</v>
      </c>
      <c r="J75" s="50" t="s">
        <v>138</v>
      </c>
      <c r="K75" s="47">
        <v>26</v>
      </c>
      <c r="L75" s="49" t="s">
        <v>139</v>
      </c>
      <c r="M75" s="49"/>
      <c r="N75" s="49" t="s">
        <v>357</v>
      </c>
      <c r="O75" s="47" t="s">
        <v>6</v>
      </c>
      <c r="P75" s="46" t="s">
        <v>555</v>
      </c>
      <c r="R75" s="46"/>
      <c r="T75" s="46" t="s">
        <v>608</v>
      </c>
      <c r="V75" s="39"/>
    </row>
    <row r="76" spans="3:22" x14ac:dyDescent="0.3">
      <c r="C76" s="46" t="s">
        <v>191</v>
      </c>
      <c r="D76" s="47"/>
      <c r="E76" s="47">
        <v>94</v>
      </c>
      <c r="F76" s="47"/>
      <c r="G76" s="46" t="s">
        <v>192</v>
      </c>
      <c r="H76" s="39" t="s">
        <v>5</v>
      </c>
      <c r="I76" s="39">
        <v>48</v>
      </c>
      <c r="J76" s="53" t="s">
        <v>227</v>
      </c>
      <c r="K76" s="39">
        <v>1</v>
      </c>
      <c r="L76" s="39" t="s">
        <v>236</v>
      </c>
      <c r="M76" s="49"/>
      <c r="N76" s="51" t="s">
        <v>237</v>
      </c>
      <c r="O76" s="39" t="s">
        <v>6</v>
      </c>
      <c r="P76" s="46" t="s">
        <v>555</v>
      </c>
      <c r="R76" s="46"/>
      <c r="T76" s="46" t="s">
        <v>608</v>
      </c>
    </row>
    <row r="77" spans="3:22" ht="26.4" x14ac:dyDescent="0.3">
      <c r="C77" s="46" t="s">
        <v>191</v>
      </c>
      <c r="D77" s="47"/>
      <c r="E77" s="47">
        <v>90</v>
      </c>
      <c r="F77" s="47"/>
      <c r="G77" s="46" t="s">
        <v>192</v>
      </c>
      <c r="H77" s="39" t="s">
        <v>5</v>
      </c>
      <c r="I77" s="39">
        <v>47</v>
      </c>
      <c r="J77" s="53" t="s">
        <v>227</v>
      </c>
      <c r="K77" s="39">
        <v>5</v>
      </c>
      <c r="L77" s="39" t="s">
        <v>228</v>
      </c>
      <c r="M77" s="49"/>
      <c r="N77" s="39" t="s">
        <v>229</v>
      </c>
      <c r="O77" s="39" t="s">
        <v>6</v>
      </c>
      <c r="P77" s="46" t="s">
        <v>555</v>
      </c>
      <c r="R77" s="46"/>
      <c r="T77" s="46" t="s">
        <v>608</v>
      </c>
    </row>
    <row r="78" spans="3:22" x14ac:dyDescent="0.3">
      <c r="C78" s="46" t="s">
        <v>191</v>
      </c>
      <c r="D78" s="47"/>
      <c r="E78" s="47">
        <v>95</v>
      </c>
      <c r="F78" s="47"/>
      <c r="G78" s="46" t="s">
        <v>192</v>
      </c>
      <c r="H78" s="39" t="s">
        <v>5</v>
      </c>
      <c r="I78" s="39">
        <v>48</v>
      </c>
      <c r="J78" s="53" t="s">
        <v>227</v>
      </c>
      <c r="K78" s="39">
        <v>10</v>
      </c>
      <c r="L78" s="39" t="s">
        <v>236</v>
      </c>
      <c r="M78" s="49"/>
      <c r="N78" s="51" t="s">
        <v>237</v>
      </c>
      <c r="O78" s="39" t="s">
        <v>6</v>
      </c>
      <c r="P78" s="46" t="s">
        <v>555</v>
      </c>
      <c r="R78" s="46"/>
      <c r="T78" s="46" t="s">
        <v>608</v>
      </c>
    </row>
    <row r="79" spans="3:22" x14ac:dyDescent="0.3">
      <c r="C79" s="46" t="s">
        <v>191</v>
      </c>
      <c r="D79" s="47"/>
      <c r="E79" s="47">
        <v>93</v>
      </c>
      <c r="F79" s="47"/>
      <c r="G79" s="46" t="s">
        <v>192</v>
      </c>
      <c r="H79" s="39" t="s">
        <v>5</v>
      </c>
      <c r="I79" s="39">
        <v>47</v>
      </c>
      <c r="J79" s="53" t="s">
        <v>227</v>
      </c>
      <c r="K79" s="39">
        <v>11</v>
      </c>
      <c r="L79" s="39" t="s">
        <v>236</v>
      </c>
      <c r="M79" s="49"/>
      <c r="N79" s="51" t="s">
        <v>204</v>
      </c>
      <c r="O79" s="39" t="s">
        <v>6</v>
      </c>
      <c r="P79" s="46" t="s">
        <v>555</v>
      </c>
      <c r="R79" s="46"/>
      <c r="T79" s="46" t="s">
        <v>608</v>
      </c>
    </row>
    <row r="80" spans="3:22" ht="26.4" x14ac:dyDescent="0.3">
      <c r="C80" s="46" t="s">
        <v>200</v>
      </c>
      <c r="D80" s="47"/>
      <c r="E80" s="47">
        <v>91</v>
      </c>
      <c r="F80" s="47"/>
      <c r="G80" s="46" t="s">
        <v>192</v>
      </c>
      <c r="H80" s="46" t="s">
        <v>5</v>
      </c>
      <c r="I80" s="46">
        <v>47</v>
      </c>
      <c r="J80" s="46" t="s">
        <v>230</v>
      </c>
      <c r="K80" s="46">
        <v>19</v>
      </c>
      <c r="L80" s="39" t="s">
        <v>231</v>
      </c>
      <c r="M80" s="49"/>
      <c r="N80" s="39" t="s">
        <v>232</v>
      </c>
      <c r="O80" s="46" t="s">
        <v>6</v>
      </c>
      <c r="P80" s="46" t="s">
        <v>555</v>
      </c>
      <c r="R80" s="46"/>
      <c r="T80" s="46" t="s">
        <v>608</v>
      </c>
    </row>
    <row r="81" spans="3:22" ht="39.6" x14ac:dyDescent="0.3">
      <c r="C81" s="46" t="s">
        <v>200</v>
      </c>
      <c r="D81" s="47"/>
      <c r="E81" s="47">
        <v>92</v>
      </c>
      <c r="F81" s="47"/>
      <c r="G81" s="46" t="s">
        <v>192</v>
      </c>
      <c r="H81" s="46" t="s">
        <v>5</v>
      </c>
      <c r="I81" s="46">
        <v>47</v>
      </c>
      <c r="J81" s="46" t="s">
        <v>233</v>
      </c>
      <c r="K81" s="46">
        <v>26</v>
      </c>
      <c r="L81" s="39" t="s">
        <v>234</v>
      </c>
      <c r="M81" s="49"/>
      <c r="N81" s="39" t="s">
        <v>235</v>
      </c>
      <c r="O81" s="46" t="s">
        <v>6</v>
      </c>
      <c r="P81" s="46" t="s">
        <v>555</v>
      </c>
      <c r="R81" s="46"/>
      <c r="T81" s="46" t="s">
        <v>608</v>
      </c>
    </row>
    <row r="82" spans="3:22" ht="39.6" x14ac:dyDescent="0.3">
      <c r="C82" s="46" t="s">
        <v>200</v>
      </c>
      <c r="D82" s="47"/>
      <c r="E82" s="47">
        <v>97</v>
      </c>
      <c r="F82" s="47"/>
      <c r="G82" s="46" t="s">
        <v>192</v>
      </c>
      <c r="H82" s="46" t="s">
        <v>5</v>
      </c>
      <c r="I82" s="46">
        <v>48</v>
      </c>
      <c r="J82" s="46" t="s">
        <v>238</v>
      </c>
      <c r="K82" s="46">
        <v>8</v>
      </c>
      <c r="L82" s="39" t="s">
        <v>234</v>
      </c>
      <c r="M82" s="49"/>
      <c r="N82" s="39" t="s">
        <v>241</v>
      </c>
      <c r="O82" s="46" t="s">
        <v>6</v>
      </c>
      <c r="P82" s="46" t="s">
        <v>555</v>
      </c>
      <c r="R82" s="46"/>
      <c r="T82" s="46" t="s">
        <v>608</v>
      </c>
    </row>
    <row r="83" spans="3:22" ht="39.6" x14ac:dyDescent="0.3">
      <c r="C83" s="46" t="s">
        <v>191</v>
      </c>
      <c r="D83" s="47"/>
      <c r="E83" s="47">
        <v>96</v>
      </c>
      <c r="F83" s="47"/>
      <c r="G83" s="46" t="s">
        <v>192</v>
      </c>
      <c r="H83" s="39" t="s">
        <v>21</v>
      </c>
      <c r="I83" s="39">
        <v>48</v>
      </c>
      <c r="J83" s="53" t="s">
        <v>238</v>
      </c>
      <c r="K83" s="39">
        <v>12</v>
      </c>
      <c r="L83" s="39" t="s">
        <v>239</v>
      </c>
      <c r="M83" s="49"/>
      <c r="N83" s="39" t="s">
        <v>240</v>
      </c>
      <c r="O83" s="39" t="s">
        <v>6</v>
      </c>
      <c r="P83" s="39" t="s">
        <v>561</v>
      </c>
      <c r="Q83" s="39" t="s">
        <v>670</v>
      </c>
      <c r="R83" s="39"/>
      <c r="S83" s="39"/>
      <c r="T83" s="39" t="s">
        <v>608</v>
      </c>
      <c r="V83" s="39"/>
    </row>
    <row r="84" spans="3:22" x14ac:dyDescent="0.3">
      <c r="C84" s="46" t="s">
        <v>215</v>
      </c>
      <c r="D84" s="47"/>
      <c r="E84" s="47">
        <v>112</v>
      </c>
      <c r="F84" s="47"/>
      <c r="G84" s="46" t="s">
        <v>192</v>
      </c>
      <c r="H84" s="46" t="s">
        <v>5</v>
      </c>
      <c r="I84" s="46">
        <v>49</v>
      </c>
      <c r="J84" s="46" t="s">
        <v>275</v>
      </c>
      <c r="K84" s="46">
        <v>10</v>
      </c>
      <c r="L84" s="51" t="s">
        <v>276</v>
      </c>
      <c r="M84" s="49"/>
      <c r="N84" s="51" t="s">
        <v>277</v>
      </c>
      <c r="O84" s="46" t="s">
        <v>6</v>
      </c>
      <c r="P84" s="46" t="s">
        <v>555</v>
      </c>
      <c r="R84" s="46"/>
      <c r="S84" s="39" t="s">
        <v>600</v>
      </c>
      <c r="T84" s="46" t="s">
        <v>608</v>
      </c>
      <c r="U84" s="39" t="s">
        <v>671</v>
      </c>
    </row>
    <row r="85" spans="3:22" x14ac:dyDescent="0.3">
      <c r="C85" s="46" t="s">
        <v>215</v>
      </c>
      <c r="D85" s="47"/>
      <c r="E85" s="47">
        <v>120</v>
      </c>
      <c r="F85" s="47"/>
      <c r="G85" s="46" t="s">
        <v>192</v>
      </c>
      <c r="H85" s="46" t="s">
        <v>5</v>
      </c>
      <c r="I85" s="46">
        <v>58</v>
      </c>
      <c r="J85" s="46" t="s">
        <v>292</v>
      </c>
      <c r="K85" s="46">
        <v>11</v>
      </c>
      <c r="L85" s="51" t="s">
        <v>289</v>
      </c>
      <c r="M85" s="49"/>
      <c r="N85" s="51" t="s">
        <v>293</v>
      </c>
      <c r="O85" s="46" t="s">
        <v>6</v>
      </c>
      <c r="P85" s="46" t="s">
        <v>555</v>
      </c>
      <c r="R85" s="46"/>
      <c r="T85" s="46" t="s">
        <v>608</v>
      </c>
    </row>
    <row r="86" spans="3:22" x14ac:dyDescent="0.3">
      <c r="C86" s="47" t="s">
        <v>16</v>
      </c>
      <c r="D86" s="47"/>
      <c r="E86" s="47">
        <v>27</v>
      </c>
      <c r="F86" s="47"/>
      <c r="G86" s="47" t="s">
        <v>17</v>
      </c>
      <c r="H86" s="47" t="s">
        <v>21</v>
      </c>
      <c r="I86" s="47">
        <v>59</v>
      </c>
      <c r="J86" s="50" t="s">
        <v>69</v>
      </c>
      <c r="K86" s="47">
        <v>7</v>
      </c>
      <c r="L86" s="49" t="s">
        <v>70</v>
      </c>
      <c r="M86" s="49"/>
      <c r="N86" s="49" t="s">
        <v>23</v>
      </c>
      <c r="O86" s="47" t="s">
        <v>6</v>
      </c>
      <c r="R86" s="46"/>
      <c r="T86" s="46" t="s">
        <v>613</v>
      </c>
      <c r="V86" s="46" t="s">
        <v>634</v>
      </c>
    </row>
    <row r="87" spans="3:22" x14ac:dyDescent="0.3">
      <c r="C87" s="46" t="s">
        <v>191</v>
      </c>
      <c r="D87" s="47"/>
      <c r="E87" s="47">
        <v>102</v>
      </c>
      <c r="F87" s="47"/>
      <c r="G87" s="46" t="s">
        <v>192</v>
      </c>
      <c r="H87" s="46" t="s">
        <v>21</v>
      </c>
      <c r="I87" s="46">
        <v>59</v>
      </c>
      <c r="J87" s="48" t="s">
        <v>69</v>
      </c>
      <c r="K87" s="46">
        <v>7</v>
      </c>
      <c r="L87" s="39" t="s">
        <v>254</v>
      </c>
      <c r="M87" s="49"/>
      <c r="N87" s="39" t="s">
        <v>255</v>
      </c>
      <c r="O87" s="46" t="s">
        <v>6</v>
      </c>
      <c r="P87" s="46" t="s">
        <v>555</v>
      </c>
      <c r="R87" s="46"/>
      <c r="T87" s="46" t="s">
        <v>608</v>
      </c>
    </row>
    <row r="88" spans="3:22" ht="39.6" x14ac:dyDescent="0.3">
      <c r="C88" s="46" t="s">
        <v>215</v>
      </c>
      <c r="D88" s="47"/>
      <c r="E88" s="47">
        <v>121</v>
      </c>
      <c r="F88" s="47"/>
      <c r="G88" s="46" t="s">
        <v>192</v>
      </c>
      <c r="H88" s="46" t="s">
        <v>5</v>
      </c>
      <c r="I88" s="58">
        <v>59</v>
      </c>
      <c r="J88" s="58" t="s">
        <v>294</v>
      </c>
      <c r="K88" s="58">
        <v>14</v>
      </c>
      <c r="L88" s="51" t="s">
        <v>630</v>
      </c>
      <c r="M88" s="49"/>
      <c r="N88" s="51" t="s">
        <v>295</v>
      </c>
      <c r="O88" s="46" t="s">
        <v>6</v>
      </c>
      <c r="P88" s="39" t="s">
        <v>561</v>
      </c>
      <c r="Q88" s="39" t="s">
        <v>672</v>
      </c>
      <c r="R88" s="46"/>
      <c r="T88" s="39" t="s">
        <v>608</v>
      </c>
    </row>
    <row r="89" spans="3:22" ht="26.4" x14ac:dyDescent="0.3">
      <c r="C89" s="46" t="s">
        <v>215</v>
      </c>
      <c r="D89" s="47"/>
      <c r="E89" s="47">
        <v>122</v>
      </c>
      <c r="F89" s="47"/>
      <c r="G89" s="46" t="s">
        <v>192</v>
      </c>
      <c r="H89" s="46" t="s">
        <v>5</v>
      </c>
      <c r="I89" s="58">
        <v>60</v>
      </c>
      <c r="J89" s="58" t="s">
        <v>296</v>
      </c>
      <c r="K89" s="58">
        <v>33</v>
      </c>
      <c r="L89" s="51" t="s">
        <v>243</v>
      </c>
      <c r="M89" s="49"/>
      <c r="N89" s="51" t="s">
        <v>669</v>
      </c>
      <c r="O89" s="46" t="s">
        <v>6</v>
      </c>
      <c r="P89" s="39" t="s">
        <v>555</v>
      </c>
      <c r="R89" s="39"/>
      <c r="S89" s="39"/>
      <c r="T89" s="39" t="s">
        <v>608</v>
      </c>
    </row>
    <row r="90" spans="3:22" x14ac:dyDescent="0.3">
      <c r="C90" s="46" t="s">
        <v>215</v>
      </c>
      <c r="D90" s="47"/>
      <c r="E90" s="47">
        <v>113</v>
      </c>
      <c r="F90" s="47"/>
      <c r="G90" s="46" t="s">
        <v>192</v>
      </c>
      <c r="H90" s="46" t="s">
        <v>5</v>
      </c>
      <c r="I90" s="46">
        <v>49</v>
      </c>
      <c r="J90" s="46" t="s">
        <v>278</v>
      </c>
      <c r="K90" s="46">
        <v>14</v>
      </c>
      <c r="L90" s="51" t="s">
        <v>279</v>
      </c>
      <c r="M90" s="49"/>
      <c r="N90" s="51" t="s">
        <v>280</v>
      </c>
      <c r="O90" s="46" t="s">
        <v>6</v>
      </c>
      <c r="P90" s="46" t="s">
        <v>555</v>
      </c>
      <c r="T90" s="46" t="s">
        <v>608</v>
      </c>
    </row>
    <row r="91" spans="3:22" ht="26.4" x14ac:dyDescent="0.3">
      <c r="C91" s="46" t="s">
        <v>191</v>
      </c>
      <c r="D91" s="47"/>
      <c r="E91" s="47">
        <v>103</v>
      </c>
      <c r="F91" s="47"/>
      <c r="G91" s="46" t="s">
        <v>192</v>
      </c>
      <c r="H91" s="46" t="s">
        <v>21</v>
      </c>
      <c r="I91" s="46">
        <v>64</v>
      </c>
      <c r="J91" s="48" t="s">
        <v>256</v>
      </c>
      <c r="K91" s="46">
        <v>19</v>
      </c>
      <c r="L91" s="39" t="s">
        <v>257</v>
      </c>
      <c r="M91" s="49"/>
      <c r="N91" s="39" t="s">
        <v>258</v>
      </c>
      <c r="O91" s="46" t="s">
        <v>6</v>
      </c>
      <c r="P91" s="46" t="s">
        <v>561</v>
      </c>
      <c r="Q91" s="39" t="s">
        <v>642</v>
      </c>
      <c r="R91" s="46"/>
      <c r="T91" s="46" t="s">
        <v>608</v>
      </c>
    </row>
    <row r="92" spans="3:22" ht="26.4" x14ac:dyDescent="0.3">
      <c r="C92" s="46" t="s">
        <v>362</v>
      </c>
      <c r="E92" s="46">
        <v>167</v>
      </c>
      <c r="G92" s="46" t="s">
        <v>363</v>
      </c>
      <c r="H92" s="46" t="s">
        <v>5</v>
      </c>
      <c r="I92" s="46">
        <v>67</v>
      </c>
      <c r="J92" s="46" t="s">
        <v>371</v>
      </c>
      <c r="K92" s="46">
        <v>14</v>
      </c>
      <c r="L92" s="39" t="s">
        <v>5</v>
      </c>
      <c r="N92" s="39" t="s">
        <v>456</v>
      </c>
      <c r="P92" s="39" t="s">
        <v>561</v>
      </c>
      <c r="Q92" s="39" t="s">
        <v>642</v>
      </c>
      <c r="R92" s="46"/>
      <c r="T92" s="39" t="s">
        <v>608</v>
      </c>
    </row>
    <row r="93" spans="3:22" x14ac:dyDescent="0.3">
      <c r="C93" s="46" t="s">
        <v>215</v>
      </c>
      <c r="D93" s="47"/>
      <c r="E93" s="47">
        <v>115</v>
      </c>
      <c r="F93" s="47"/>
      <c r="G93" s="46" t="s">
        <v>192</v>
      </c>
      <c r="H93" s="46" t="s">
        <v>5</v>
      </c>
      <c r="I93" s="46">
        <v>53</v>
      </c>
      <c r="J93" s="46" t="s">
        <v>673</v>
      </c>
      <c r="K93" s="46">
        <v>6</v>
      </c>
      <c r="L93" s="51" t="s">
        <v>282</v>
      </c>
      <c r="M93" s="49"/>
      <c r="N93" s="51" t="s">
        <v>674</v>
      </c>
      <c r="O93" s="46" t="s">
        <v>6</v>
      </c>
      <c r="R93" s="46"/>
      <c r="T93" s="46" t="s">
        <v>613</v>
      </c>
      <c r="V93" s="46" t="s">
        <v>583</v>
      </c>
    </row>
    <row r="94" spans="3:22" ht="39.6" x14ac:dyDescent="0.3">
      <c r="C94" s="46" t="s">
        <v>191</v>
      </c>
      <c r="D94" s="47"/>
      <c r="E94" s="47">
        <v>100</v>
      </c>
      <c r="F94" s="47"/>
      <c r="G94" s="46" t="s">
        <v>192</v>
      </c>
      <c r="H94" s="46" t="s">
        <v>21</v>
      </c>
      <c r="I94" s="46">
        <v>54</v>
      </c>
      <c r="J94" s="48" t="s">
        <v>248</v>
      </c>
      <c r="K94" s="46">
        <v>1</v>
      </c>
      <c r="L94" s="39" t="s">
        <v>249</v>
      </c>
      <c r="M94" s="49"/>
      <c r="N94" s="39" t="s">
        <v>250</v>
      </c>
      <c r="O94" s="46" t="s">
        <v>219</v>
      </c>
      <c r="P94" s="46" t="s">
        <v>561</v>
      </c>
      <c r="Q94" s="39" t="s">
        <v>621</v>
      </c>
      <c r="R94" s="46"/>
      <c r="T94" s="46" t="s">
        <v>608</v>
      </c>
    </row>
    <row r="95" spans="3:22" ht="52.8" x14ac:dyDescent="0.3">
      <c r="C95" s="46" t="s">
        <v>566</v>
      </c>
      <c r="E95" s="46">
        <v>255</v>
      </c>
      <c r="G95" s="46" t="s">
        <v>567</v>
      </c>
      <c r="H95" s="46" t="s">
        <v>21</v>
      </c>
      <c r="I95" s="46">
        <v>54</v>
      </c>
      <c r="J95" s="46" t="s">
        <v>248</v>
      </c>
      <c r="K95" s="46">
        <v>1</v>
      </c>
      <c r="L95" s="57" t="s">
        <v>570</v>
      </c>
      <c r="N95" s="39" t="s">
        <v>575</v>
      </c>
      <c r="O95" s="46" t="s">
        <v>6</v>
      </c>
      <c r="P95" s="46" t="s">
        <v>561</v>
      </c>
      <c r="Q95" s="39" t="s">
        <v>620</v>
      </c>
      <c r="R95" s="46"/>
      <c r="T95" s="46" t="s">
        <v>608</v>
      </c>
    </row>
    <row r="96" spans="3:22" ht="52.8" x14ac:dyDescent="0.3">
      <c r="C96" s="46" t="s">
        <v>566</v>
      </c>
      <c r="E96" s="46">
        <v>256</v>
      </c>
      <c r="G96" s="46" t="s">
        <v>567</v>
      </c>
      <c r="H96" s="46" t="s">
        <v>21</v>
      </c>
      <c r="I96" s="46">
        <v>54</v>
      </c>
      <c r="J96" s="46" t="s">
        <v>248</v>
      </c>
      <c r="K96" s="46">
        <v>1</v>
      </c>
      <c r="L96" s="57" t="s">
        <v>571</v>
      </c>
      <c r="N96" s="39" t="s">
        <v>576</v>
      </c>
      <c r="O96" s="46" t="s">
        <v>6</v>
      </c>
      <c r="P96" s="46" t="s">
        <v>561</v>
      </c>
      <c r="Q96" s="39" t="s">
        <v>620</v>
      </c>
      <c r="R96" s="46"/>
      <c r="T96" s="46" t="s">
        <v>608</v>
      </c>
    </row>
    <row r="97" spans="1:22" ht="92.4" x14ac:dyDescent="0.3">
      <c r="C97" s="46" t="s">
        <v>566</v>
      </c>
      <c r="E97" s="46">
        <v>257</v>
      </c>
      <c r="G97" s="46" t="s">
        <v>567</v>
      </c>
      <c r="H97" s="46" t="s">
        <v>21</v>
      </c>
      <c r="I97" s="46">
        <v>69</v>
      </c>
      <c r="J97" s="46" t="s">
        <v>248</v>
      </c>
      <c r="K97" s="46">
        <v>4</v>
      </c>
      <c r="L97" s="57" t="s">
        <v>572</v>
      </c>
      <c r="N97" s="39" t="s">
        <v>577</v>
      </c>
      <c r="O97" s="46" t="s">
        <v>6</v>
      </c>
      <c r="P97" s="46" t="s">
        <v>556</v>
      </c>
      <c r="Q97" s="39" t="s">
        <v>631</v>
      </c>
      <c r="R97" s="46"/>
      <c r="T97" s="46" t="s">
        <v>609</v>
      </c>
    </row>
    <row r="98" spans="1:22" ht="66" x14ac:dyDescent="0.3">
      <c r="C98" s="46" t="s">
        <v>566</v>
      </c>
      <c r="E98" s="46">
        <v>254</v>
      </c>
      <c r="G98" s="46" t="s">
        <v>567</v>
      </c>
      <c r="H98" s="46" t="s">
        <v>21</v>
      </c>
      <c r="I98" s="46">
        <v>53</v>
      </c>
      <c r="J98" s="46" t="s">
        <v>248</v>
      </c>
      <c r="K98" s="46">
        <v>20</v>
      </c>
      <c r="L98" s="57" t="s">
        <v>569</v>
      </c>
      <c r="N98" s="39" t="s">
        <v>574</v>
      </c>
      <c r="O98" s="46" t="s">
        <v>6</v>
      </c>
      <c r="P98" s="46" t="s">
        <v>561</v>
      </c>
      <c r="Q98" s="39" t="s">
        <v>620</v>
      </c>
      <c r="R98" s="46"/>
      <c r="T98" s="46" t="s">
        <v>608</v>
      </c>
    </row>
    <row r="99" spans="1:22" x14ac:dyDescent="0.3">
      <c r="C99" s="46" t="s">
        <v>215</v>
      </c>
      <c r="D99" s="47"/>
      <c r="E99" s="47">
        <v>98</v>
      </c>
      <c r="F99" s="47"/>
      <c r="G99" s="46" t="s">
        <v>192</v>
      </c>
      <c r="H99" s="46" t="s">
        <v>5</v>
      </c>
      <c r="I99" s="46">
        <v>50</v>
      </c>
      <c r="J99" s="46" t="s">
        <v>242</v>
      </c>
      <c r="K99" s="46">
        <v>16</v>
      </c>
      <c r="L99" s="39" t="s">
        <v>243</v>
      </c>
      <c r="M99" s="49"/>
      <c r="N99" s="39" t="s">
        <v>244</v>
      </c>
      <c r="O99" s="46" t="s">
        <v>6</v>
      </c>
      <c r="P99" s="39" t="s">
        <v>555</v>
      </c>
      <c r="R99" s="39"/>
      <c r="S99" s="39"/>
      <c r="T99" s="39" t="s">
        <v>608</v>
      </c>
      <c r="V99" s="39"/>
    </row>
    <row r="100" spans="1:22" x14ac:dyDescent="0.3">
      <c r="C100" s="46" t="s">
        <v>215</v>
      </c>
      <c r="D100" s="47"/>
      <c r="E100" s="47">
        <v>114</v>
      </c>
      <c r="F100" s="47"/>
      <c r="G100" s="46" t="s">
        <v>192</v>
      </c>
      <c r="H100" s="46" t="s">
        <v>5</v>
      </c>
      <c r="I100" s="46">
        <v>50</v>
      </c>
      <c r="J100" s="46" t="s">
        <v>242</v>
      </c>
      <c r="K100" s="46">
        <v>16</v>
      </c>
      <c r="L100" s="51" t="s">
        <v>243</v>
      </c>
      <c r="M100" s="49"/>
      <c r="N100" s="51" t="s">
        <v>281</v>
      </c>
      <c r="O100" s="46" t="s">
        <v>6</v>
      </c>
      <c r="P100" s="39" t="s">
        <v>555</v>
      </c>
      <c r="R100" s="39"/>
      <c r="S100" s="39"/>
      <c r="T100" s="39" t="s">
        <v>608</v>
      </c>
      <c r="V100" s="39"/>
    </row>
    <row r="101" spans="1:22" ht="79.2" x14ac:dyDescent="0.3">
      <c r="C101" s="46" t="s">
        <v>362</v>
      </c>
      <c r="E101" s="46">
        <v>166</v>
      </c>
      <c r="G101" s="46" t="s">
        <v>363</v>
      </c>
      <c r="H101" s="46" t="s">
        <v>364</v>
      </c>
      <c r="I101" s="46">
        <v>50</v>
      </c>
      <c r="J101" s="46" t="s">
        <v>370</v>
      </c>
      <c r="K101" s="46">
        <v>26</v>
      </c>
      <c r="L101" s="39" t="s">
        <v>402</v>
      </c>
      <c r="N101" s="39" t="s">
        <v>455</v>
      </c>
      <c r="R101" s="46"/>
      <c r="T101" s="46" t="s">
        <v>613</v>
      </c>
      <c r="V101" s="46" t="s">
        <v>583</v>
      </c>
    </row>
    <row r="102" spans="1:22" ht="26.4" x14ac:dyDescent="0.3">
      <c r="C102" s="47" t="s">
        <v>16</v>
      </c>
      <c r="D102" s="47"/>
      <c r="E102" s="47">
        <v>25</v>
      </c>
      <c r="F102" s="47"/>
      <c r="G102" s="47" t="s">
        <v>17</v>
      </c>
      <c r="H102" s="47" t="s">
        <v>21</v>
      </c>
      <c r="I102" s="47">
        <v>51</v>
      </c>
      <c r="J102" s="50" t="s">
        <v>65</v>
      </c>
      <c r="K102" s="47">
        <v>1</v>
      </c>
      <c r="L102" s="49" t="s">
        <v>66</v>
      </c>
      <c r="M102" s="49"/>
      <c r="N102" s="49" t="s">
        <v>23</v>
      </c>
      <c r="O102" s="47" t="s">
        <v>6</v>
      </c>
      <c r="R102" s="46"/>
      <c r="T102" s="46" t="s">
        <v>613</v>
      </c>
      <c r="V102" s="46" t="s">
        <v>583</v>
      </c>
    </row>
    <row r="103" spans="1:22" s="39" customFormat="1" x14ac:dyDescent="0.3">
      <c r="A103" s="46"/>
      <c r="B103" s="46"/>
      <c r="C103" s="46" t="s">
        <v>215</v>
      </c>
      <c r="D103" s="47"/>
      <c r="E103" s="47">
        <v>99</v>
      </c>
      <c r="F103" s="47"/>
      <c r="G103" s="46" t="s">
        <v>192</v>
      </c>
      <c r="H103" s="46" t="s">
        <v>5</v>
      </c>
      <c r="I103" s="46">
        <v>52</v>
      </c>
      <c r="J103" s="46" t="s">
        <v>245</v>
      </c>
      <c r="K103" s="46">
        <v>13</v>
      </c>
      <c r="L103" s="39" t="s">
        <v>246</v>
      </c>
      <c r="M103" s="49"/>
      <c r="N103" s="39" t="s">
        <v>247</v>
      </c>
      <c r="O103" s="46" t="s">
        <v>6</v>
      </c>
      <c r="P103" s="46"/>
      <c r="R103" s="46"/>
      <c r="S103" s="46"/>
      <c r="T103" s="46" t="s">
        <v>613</v>
      </c>
      <c r="V103" s="46" t="s">
        <v>583</v>
      </c>
    </row>
    <row r="104" spans="1:22" ht="39.6" x14ac:dyDescent="0.3">
      <c r="C104" s="46" t="s">
        <v>215</v>
      </c>
      <c r="D104" s="47"/>
      <c r="E104" s="47">
        <v>101</v>
      </c>
      <c r="F104" s="47"/>
      <c r="G104" s="46" t="s">
        <v>192</v>
      </c>
      <c r="H104" s="46" t="s">
        <v>5</v>
      </c>
      <c r="I104" s="46">
        <v>54</v>
      </c>
      <c r="J104" s="46" t="s">
        <v>251</v>
      </c>
      <c r="K104" s="46">
        <v>16</v>
      </c>
      <c r="L104" s="39" t="s">
        <v>252</v>
      </c>
      <c r="M104" s="49"/>
      <c r="N104" s="39" t="s">
        <v>253</v>
      </c>
      <c r="O104" s="46" t="s">
        <v>6</v>
      </c>
      <c r="P104" s="39" t="s">
        <v>561</v>
      </c>
      <c r="Q104" s="39" t="s">
        <v>675</v>
      </c>
      <c r="R104" s="39"/>
      <c r="S104" s="39"/>
      <c r="T104" s="39" t="s">
        <v>608</v>
      </c>
      <c r="V104" s="39"/>
    </row>
    <row r="105" spans="1:22" x14ac:dyDescent="0.3">
      <c r="C105" s="46" t="s">
        <v>215</v>
      </c>
      <c r="D105" s="47"/>
      <c r="E105" s="47">
        <v>116</v>
      </c>
      <c r="F105" s="47"/>
      <c r="G105" s="46" t="s">
        <v>192</v>
      </c>
      <c r="H105" s="46" t="s">
        <v>5</v>
      </c>
      <c r="I105" s="46">
        <v>55</v>
      </c>
      <c r="J105" s="46" t="s">
        <v>283</v>
      </c>
      <c r="K105" s="46">
        <v>3</v>
      </c>
      <c r="L105" s="51" t="s">
        <v>284</v>
      </c>
      <c r="M105" s="49"/>
      <c r="N105" s="51" t="s">
        <v>285</v>
      </c>
      <c r="O105" s="46" t="s">
        <v>6</v>
      </c>
      <c r="P105" s="39" t="s">
        <v>555</v>
      </c>
      <c r="R105" s="39"/>
      <c r="S105" s="39"/>
      <c r="T105" s="39" t="s">
        <v>608</v>
      </c>
      <c r="V105" s="39"/>
    </row>
    <row r="106" spans="1:22" x14ac:dyDescent="0.3">
      <c r="C106" s="46" t="s">
        <v>215</v>
      </c>
      <c r="D106" s="47"/>
      <c r="E106" s="47">
        <v>119</v>
      </c>
      <c r="F106" s="47"/>
      <c r="G106" s="46" t="s">
        <v>192</v>
      </c>
      <c r="H106" s="46" t="s">
        <v>5</v>
      </c>
      <c r="I106" s="46">
        <v>58</v>
      </c>
      <c r="J106" s="46" t="s">
        <v>286</v>
      </c>
      <c r="K106" s="46">
        <v>4</v>
      </c>
      <c r="L106" s="51" t="s">
        <v>291</v>
      </c>
      <c r="M106" s="49"/>
      <c r="N106" s="51" t="s">
        <v>288</v>
      </c>
      <c r="O106" s="46" t="s">
        <v>6</v>
      </c>
      <c r="T106" s="46" t="s">
        <v>613</v>
      </c>
      <c r="V106" s="46" t="s">
        <v>634</v>
      </c>
    </row>
    <row r="107" spans="1:22" ht="26.4" x14ac:dyDescent="0.3">
      <c r="C107" s="47" t="s">
        <v>16</v>
      </c>
      <c r="D107" s="47"/>
      <c r="E107" s="47">
        <v>28</v>
      </c>
      <c r="F107" s="47"/>
      <c r="G107" s="47" t="s">
        <v>17</v>
      </c>
      <c r="H107" s="47" t="s">
        <v>21</v>
      </c>
      <c r="I107" s="47">
        <v>58</v>
      </c>
      <c r="J107" s="50" t="s">
        <v>67</v>
      </c>
      <c r="K107" s="47">
        <v>6</v>
      </c>
      <c r="L107" s="49" t="s">
        <v>71</v>
      </c>
      <c r="M107" s="49"/>
      <c r="N107" s="49" t="s">
        <v>23</v>
      </c>
      <c r="O107" s="47" t="s">
        <v>6</v>
      </c>
      <c r="T107" s="46" t="s">
        <v>613</v>
      </c>
      <c r="U107" s="39" t="s">
        <v>715</v>
      </c>
      <c r="V107" s="46" t="s">
        <v>634</v>
      </c>
    </row>
    <row r="108" spans="1:22" ht="26.4" x14ac:dyDescent="0.3">
      <c r="C108" s="46" t="s">
        <v>215</v>
      </c>
      <c r="D108" s="47"/>
      <c r="E108" s="47">
        <v>117</v>
      </c>
      <c r="F108" s="47"/>
      <c r="G108" s="46" t="s">
        <v>192</v>
      </c>
      <c r="H108" s="46" t="s">
        <v>5</v>
      </c>
      <c r="I108" s="46">
        <v>57</v>
      </c>
      <c r="J108" s="46" t="s">
        <v>286</v>
      </c>
      <c r="K108" s="46">
        <v>7</v>
      </c>
      <c r="L108" s="51" t="s">
        <v>287</v>
      </c>
      <c r="M108" s="49"/>
      <c r="N108" s="51" t="s">
        <v>288</v>
      </c>
      <c r="O108" s="46" t="s">
        <v>6</v>
      </c>
      <c r="P108" s="46" t="s">
        <v>555</v>
      </c>
      <c r="R108" s="46"/>
      <c r="T108" s="46" t="s">
        <v>608</v>
      </c>
    </row>
    <row r="109" spans="1:22" x14ac:dyDescent="0.3">
      <c r="C109" s="46" t="s">
        <v>215</v>
      </c>
      <c r="D109" s="47"/>
      <c r="E109" s="47">
        <v>118</v>
      </c>
      <c r="F109" s="47"/>
      <c r="G109" s="46" t="s">
        <v>192</v>
      </c>
      <c r="H109" s="46" t="s">
        <v>5</v>
      </c>
      <c r="I109" s="46">
        <v>57</v>
      </c>
      <c r="J109" s="46" t="s">
        <v>286</v>
      </c>
      <c r="K109" s="46">
        <v>12</v>
      </c>
      <c r="L109" s="51" t="s">
        <v>289</v>
      </c>
      <c r="M109" s="49"/>
      <c r="N109" s="51" t="s">
        <v>290</v>
      </c>
      <c r="O109" s="46" t="s">
        <v>6</v>
      </c>
      <c r="P109" s="46" t="s">
        <v>555</v>
      </c>
      <c r="R109" s="46"/>
      <c r="T109" s="46" t="s">
        <v>608</v>
      </c>
    </row>
    <row r="110" spans="1:22" ht="26.4" x14ac:dyDescent="0.3">
      <c r="C110" s="47" t="s">
        <v>16</v>
      </c>
      <c r="D110" s="47"/>
      <c r="E110" s="47">
        <v>26</v>
      </c>
      <c r="F110" s="47"/>
      <c r="G110" s="47" t="s">
        <v>17</v>
      </c>
      <c r="H110" s="47" t="s">
        <v>21</v>
      </c>
      <c r="I110" s="47">
        <v>57</v>
      </c>
      <c r="J110" s="50" t="s">
        <v>67</v>
      </c>
      <c r="K110" s="47">
        <v>15</v>
      </c>
      <c r="L110" s="49" t="s">
        <v>68</v>
      </c>
      <c r="M110" s="49"/>
      <c r="N110" s="49" t="s">
        <v>23</v>
      </c>
      <c r="O110" s="47" t="s">
        <v>6</v>
      </c>
      <c r="P110" s="46" t="s">
        <v>556</v>
      </c>
      <c r="Q110" s="39" t="s">
        <v>632</v>
      </c>
      <c r="R110" s="46"/>
      <c r="T110" s="46" t="s">
        <v>609</v>
      </c>
    </row>
    <row r="111" spans="1:22" ht="26.4" x14ac:dyDescent="0.3">
      <c r="C111" s="46" t="s">
        <v>362</v>
      </c>
      <c r="E111" s="46">
        <v>168</v>
      </c>
      <c r="G111" s="46" t="s">
        <v>363</v>
      </c>
      <c r="H111" s="46" t="s">
        <v>5</v>
      </c>
      <c r="I111" s="46">
        <v>71</v>
      </c>
      <c r="J111" s="46" t="s">
        <v>372</v>
      </c>
      <c r="K111" s="46">
        <v>5</v>
      </c>
      <c r="L111" s="39" t="s">
        <v>403</v>
      </c>
      <c r="N111" s="39" t="s">
        <v>457</v>
      </c>
      <c r="P111" s="46" t="s">
        <v>555</v>
      </c>
      <c r="R111" s="46"/>
      <c r="T111" s="46" t="s">
        <v>608</v>
      </c>
    </row>
    <row r="112" spans="1:22" x14ac:dyDescent="0.3">
      <c r="C112" s="46" t="s">
        <v>362</v>
      </c>
      <c r="E112" s="46">
        <v>169</v>
      </c>
      <c r="G112" s="46" t="s">
        <v>363</v>
      </c>
      <c r="H112" s="46" t="s">
        <v>5</v>
      </c>
      <c r="I112" s="46">
        <v>71</v>
      </c>
      <c r="J112" s="46" t="s">
        <v>372</v>
      </c>
      <c r="K112" s="46">
        <v>9</v>
      </c>
      <c r="L112" s="39" t="s">
        <v>404</v>
      </c>
      <c r="N112" s="39" t="s">
        <v>458</v>
      </c>
      <c r="P112" s="46" t="s">
        <v>555</v>
      </c>
      <c r="R112" s="46"/>
      <c r="T112" s="46" t="s">
        <v>608</v>
      </c>
    </row>
    <row r="113" spans="3:21" x14ac:dyDescent="0.3">
      <c r="C113" s="46" t="s">
        <v>362</v>
      </c>
      <c r="E113" s="46">
        <v>170</v>
      </c>
      <c r="G113" s="46" t="s">
        <v>363</v>
      </c>
      <c r="H113" s="46" t="s">
        <v>21</v>
      </c>
      <c r="I113" s="46">
        <v>72</v>
      </c>
      <c r="J113" s="46" t="s">
        <v>373</v>
      </c>
      <c r="K113" s="46">
        <v>21</v>
      </c>
      <c r="L113" s="39" t="s">
        <v>405</v>
      </c>
      <c r="N113" s="39" t="s">
        <v>459</v>
      </c>
      <c r="P113" s="46" t="s">
        <v>555</v>
      </c>
      <c r="R113" s="46"/>
      <c r="T113" s="46" t="s">
        <v>608</v>
      </c>
    </row>
    <row r="114" spans="3:21" ht="39.6" x14ac:dyDescent="0.3">
      <c r="C114" s="46" t="s">
        <v>362</v>
      </c>
      <c r="E114" s="46">
        <v>171</v>
      </c>
      <c r="G114" s="46" t="s">
        <v>363</v>
      </c>
      <c r="H114" s="46" t="s">
        <v>364</v>
      </c>
      <c r="I114" s="46">
        <v>72</v>
      </c>
      <c r="J114" s="46" t="s">
        <v>374</v>
      </c>
      <c r="K114" s="46">
        <v>23</v>
      </c>
      <c r="L114" s="39" t="s">
        <v>406</v>
      </c>
      <c r="N114" s="39" t="s">
        <v>460</v>
      </c>
      <c r="P114" s="46" t="s">
        <v>555</v>
      </c>
      <c r="R114" s="46"/>
      <c r="T114" s="46" t="s">
        <v>608</v>
      </c>
    </row>
    <row r="115" spans="3:21" ht="52.8" x14ac:dyDescent="0.3">
      <c r="C115" s="47" t="s">
        <v>16</v>
      </c>
      <c r="D115" s="47"/>
      <c r="E115" s="47">
        <v>30</v>
      </c>
      <c r="F115" s="47"/>
      <c r="G115" s="47" t="s">
        <v>17</v>
      </c>
      <c r="H115" s="47" t="s">
        <v>21</v>
      </c>
      <c r="I115" s="47">
        <v>73</v>
      </c>
      <c r="J115" s="50" t="s">
        <v>72</v>
      </c>
      <c r="K115" s="47">
        <v>1</v>
      </c>
      <c r="L115" s="49" t="s">
        <v>75</v>
      </c>
      <c r="M115" s="49"/>
      <c r="N115" s="49" t="s">
        <v>76</v>
      </c>
      <c r="O115" s="47" t="s">
        <v>6</v>
      </c>
      <c r="P115" s="46" t="s">
        <v>561</v>
      </c>
      <c r="Q115" s="39" t="s">
        <v>680</v>
      </c>
      <c r="R115" s="46"/>
      <c r="T115" s="46" t="s">
        <v>608</v>
      </c>
    </row>
    <row r="116" spans="3:21" ht="66" x14ac:dyDescent="0.3">
      <c r="C116" s="46" t="s">
        <v>362</v>
      </c>
      <c r="E116" s="46">
        <v>172</v>
      </c>
      <c r="G116" s="46" t="s">
        <v>363</v>
      </c>
      <c r="H116" s="46" t="s">
        <v>21</v>
      </c>
      <c r="I116" s="46">
        <v>73</v>
      </c>
      <c r="J116" s="46" t="s">
        <v>72</v>
      </c>
      <c r="K116" s="46">
        <v>7</v>
      </c>
      <c r="L116" s="39" t="s">
        <v>407</v>
      </c>
      <c r="N116" s="39" t="s">
        <v>461</v>
      </c>
      <c r="P116" s="46" t="s">
        <v>555</v>
      </c>
      <c r="R116" s="46"/>
      <c r="T116" s="46" t="s">
        <v>608</v>
      </c>
    </row>
    <row r="117" spans="3:21" ht="39.6" x14ac:dyDescent="0.3">
      <c r="C117" s="47" t="s">
        <v>16</v>
      </c>
      <c r="D117" s="47"/>
      <c r="E117" s="47">
        <v>29</v>
      </c>
      <c r="F117" s="47"/>
      <c r="G117" s="47" t="s">
        <v>17</v>
      </c>
      <c r="H117" s="47" t="s">
        <v>21</v>
      </c>
      <c r="I117" s="47">
        <v>73</v>
      </c>
      <c r="J117" s="50" t="s">
        <v>72</v>
      </c>
      <c r="K117" s="47">
        <v>10</v>
      </c>
      <c r="L117" s="49" t="s">
        <v>73</v>
      </c>
      <c r="M117" s="49"/>
      <c r="N117" s="49" t="s">
        <v>74</v>
      </c>
      <c r="O117" s="47" t="s">
        <v>6</v>
      </c>
      <c r="P117" s="46" t="s">
        <v>561</v>
      </c>
      <c r="Q117" s="39" t="s">
        <v>682</v>
      </c>
      <c r="R117" s="46"/>
      <c r="T117" s="46" t="s">
        <v>608</v>
      </c>
    </row>
    <row r="118" spans="3:21" ht="66" x14ac:dyDescent="0.3">
      <c r="C118" s="47" t="s">
        <v>16</v>
      </c>
      <c r="D118" s="47"/>
      <c r="E118" s="47">
        <v>31</v>
      </c>
      <c r="F118" s="47"/>
      <c r="G118" s="47" t="s">
        <v>17</v>
      </c>
      <c r="H118" s="47" t="s">
        <v>21</v>
      </c>
      <c r="I118" s="47">
        <v>73</v>
      </c>
      <c r="J118" s="50" t="s">
        <v>77</v>
      </c>
      <c r="K118" s="47">
        <v>18</v>
      </c>
      <c r="L118" s="49" t="s">
        <v>78</v>
      </c>
      <c r="M118" s="49"/>
      <c r="N118" s="49" t="s">
        <v>79</v>
      </c>
      <c r="O118" s="47" t="s">
        <v>6</v>
      </c>
      <c r="P118" s="46" t="s">
        <v>561</v>
      </c>
      <c r="Q118" s="39" t="s">
        <v>681</v>
      </c>
      <c r="R118" s="46"/>
      <c r="T118" s="46" t="s">
        <v>608</v>
      </c>
    </row>
    <row r="119" spans="3:21" ht="66" x14ac:dyDescent="0.3">
      <c r="C119" s="47" t="s">
        <v>16</v>
      </c>
      <c r="D119" s="47"/>
      <c r="E119" s="47">
        <v>33</v>
      </c>
      <c r="F119" s="47"/>
      <c r="G119" s="47" t="s">
        <v>17</v>
      </c>
      <c r="H119" s="47" t="s">
        <v>21</v>
      </c>
      <c r="I119" s="47">
        <v>73</v>
      </c>
      <c r="J119" s="50" t="s">
        <v>77</v>
      </c>
      <c r="K119" s="47">
        <v>18</v>
      </c>
      <c r="L119" s="49" t="s">
        <v>82</v>
      </c>
      <c r="M119" s="49"/>
      <c r="N119" s="49" t="s">
        <v>83</v>
      </c>
      <c r="O119" s="47" t="s">
        <v>6</v>
      </c>
      <c r="P119" s="46" t="s">
        <v>561</v>
      </c>
      <c r="Q119" s="39" t="s">
        <v>683</v>
      </c>
      <c r="R119" s="46"/>
      <c r="T119" s="46" t="s">
        <v>608</v>
      </c>
    </row>
    <row r="120" spans="3:21" x14ac:dyDescent="0.3">
      <c r="C120" s="46" t="s">
        <v>362</v>
      </c>
      <c r="E120" s="46">
        <v>173</v>
      </c>
      <c r="G120" s="46" t="s">
        <v>363</v>
      </c>
      <c r="H120" s="46" t="s">
        <v>5</v>
      </c>
      <c r="I120" s="46">
        <v>73</v>
      </c>
      <c r="J120" s="46" t="s">
        <v>77</v>
      </c>
      <c r="K120" s="46">
        <v>19</v>
      </c>
      <c r="L120" s="39" t="s">
        <v>408</v>
      </c>
      <c r="N120" s="39" t="s">
        <v>462</v>
      </c>
      <c r="P120" s="46" t="s">
        <v>555</v>
      </c>
      <c r="R120" s="46"/>
      <c r="T120" s="46" t="s">
        <v>608</v>
      </c>
    </row>
    <row r="121" spans="3:21" ht="52.8" x14ac:dyDescent="0.3">
      <c r="C121" s="47" t="s">
        <v>16</v>
      </c>
      <c r="D121" s="47"/>
      <c r="E121" s="47">
        <v>32</v>
      </c>
      <c r="F121" s="47"/>
      <c r="G121" s="47" t="s">
        <v>17</v>
      </c>
      <c r="H121" s="47" t="s">
        <v>21</v>
      </c>
      <c r="I121" s="47">
        <v>73</v>
      </c>
      <c r="J121" s="50" t="s">
        <v>77</v>
      </c>
      <c r="K121" s="47">
        <v>22</v>
      </c>
      <c r="L121" s="49" t="s">
        <v>80</v>
      </c>
      <c r="M121" s="49"/>
      <c r="N121" s="49" t="s">
        <v>81</v>
      </c>
      <c r="O121" s="47" t="s">
        <v>6</v>
      </c>
      <c r="P121" s="46" t="s">
        <v>561</v>
      </c>
      <c r="Q121" s="39" t="s">
        <v>700</v>
      </c>
      <c r="R121" s="46"/>
      <c r="T121" s="46" t="s">
        <v>608</v>
      </c>
    </row>
    <row r="122" spans="3:21" ht="39.6" x14ac:dyDescent="0.3">
      <c r="C122" s="46" t="s">
        <v>362</v>
      </c>
      <c r="E122" s="46">
        <v>174</v>
      </c>
      <c r="G122" s="46" t="s">
        <v>363</v>
      </c>
      <c r="H122" s="46" t="s">
        <v>364</v>
      </c>
      <c r="I122" s="46">
        <v>74</v>
      </c>
      <c r="J122" s="46" t="s">
        <v>375</v>
      </c>
      <c r="K122" s="46">
        <v>9</v>
      </c>
      <c r="L122" s="39" t="s">
        <v>409</v>
      </c>
      <c r="N122" s="39" t="s">
        <v>463</v>
      </c>
      <c r="P122" s="46" t="s">
        <v>555</v>
      </c>
      <c r="R122" s="46"/>
      <c r="T122" s="46" t="s">
        <v>608</v>
      </c>
    </row>
    <row r="123" spans="3:21" ht="39.6" x14ac:dyDescent="0.3">
      <c r="C123" s="46" t="s">
        <v>362</v>
      </c>
      <c r="E123" s="46">
        <v>176</v>
      </c>
      <c r="G123" s="46" t="s">
        <v>363</v>
      </c>
      <c r="H123" s="46" t="s">
        <v>21</v>
      </c>
      <c r="I123" s="46">
        <v>74</v>
      </c>
      <c r="J123" s="46" t="s">
        <v>375</v>
      </c>
      <c r="K123" s="46">
        <v>23</v>
      </c>
      <c r="L123" s="39" t="s">
        <v>411</v>
      </c>
      <c r="N123" s="39" t="s">
        <v>465</v>
      </c>
      <c r="P123" s="46" t="s">
        <v>561</v>
      </c>
      <c r="Q123" s="39" t="s">
        <v>684</v>
      </c>
      <c r="R123" s="46"/>
      <c r="T123" s="46" t="s">
        <v>608</v>
      </c>
    </row>
    <row r="124" spans="3:21" ht="26.4" x14ac:dyDescent="0.3">
      <c r="C124" s="46" t="s">
        <v>362</v>
      </c>
      <c r="E124" s="46">
        <v>179</v>
      </c>
      <c r="G124" s="46" t="s">
        <v>363</v>
      </c>
      <c r="H124" s="46" t="s">
        <v>21</v>
      </c>
      <c r="I124" s="46">
        <v>75</v>
      </c>
      <c r="J124" s="46" t="s">
        <v>87</v>
      </c>
      <c r="K124" s="46">
        <v>2</v>
      </c>
      <c r="L124" s="39" t="s">
        <v>414</v>
      </c>
      <c r="N124" s="39" t="s">
        <v>468</v>
      </c>
      <c r="P124" s="46" t="s">
        <v>555</v>
      </c>
      <c r="R124" s="46"/>
      <c r="T124" s="46" t="s">
        <v>608</v>
      </c>
    </row>
    <row r="125" spans="3:21" ht="118.8" x14ac:dyDescent="0.3">
      <c r="C125" s="46" t="s">
        <v>362</v>
      </c>
      <c r="E125" s="46">
        <v>180</v>
      </c>
      <c r="G125" s="46" t="s">
        <v>363</v>
      </c>
      <c r="H125" s="46" t="s">
        <v>21</v>
      </c>
      <c r="I125" s="46">
        <v>75</v>
      </c>
      <c r="J125" s="46" t="s">
        <v>87</v>
      </c>
      <c r="K125" s="46">
        <v>2</v>
      </c>
      <c r="L125" s="39" t="s">
        <v>415</v>
      </c>
      <c r="N125" s="39" t="s">
        <v>469</v>
      </c>
      <c r="P125" s="46" t="s">
        <v>555</v>
      </c>
      <c r="R125" s="46"/>
      <c r="T125" s="46" t="s">
        <v>608</v>
      </c>
    </row>
    <row r="126" spans="3:21" ht="203.25" customHeight="1" x14ac:dyDescent="0.3">
      <c r="C126" s="46" t="s">
        <v>362</v>
      </c>
      <c r="E126" s="46">
        <v>181</v>
      </c>
      <c r="G126" s="46" t="s">
        <v>363</v>
      </c>
      <c r="H126" s="46" t="s">
        <v>21</v>
      </c>
      <c r="I126" s="46">
        <v>75</v>
      </c>
      <c r="J126" s="46" t="s">
        <v>87</v>
      </c>
      <c r="K126" s="46">
        <v>10</v>
      </c>
      <c r="L126" s="39" t="s">
        <v>416</v>
      </c>
      <c r="N126" s="39" t="s">
        <v>470</v>
      </c>
      <c r="P126" s="46" t="s">
        <v>555</v>
      </c>
      <c r="R126" s="46"/>
      <c r="T126" s="46" t="s">
        <v>608</v>
      </c>
    </row>
    <row r="127" spans="3:21" ht="26.4" x14ac:dyDescent="0.3">
      <c r="C127" s="46" t="s">
        <v>362</v>
      </c>
      <c r="E127" s="46">
        <v>175</v>
      </c>
      <c r="G127" s="46" t="s">
        <v>363</v>
      </c>
      <c r="H127" s="46" t="s">
        <v>5</v>
      </c>
      <c r="I127" s="46">
        <v>74</v>
      </c>
      <c r="J127" s="46" t="s">
        <v>87</v>
      </c>
      <c r="K127" s="46">
        <v>17</v>
      </c>
      <c r="L127" s="39" t="s">
        <v>410</v>
      </c>
      <c r="N127" s="39" t="s">
        <v>464</v>
      </c>
      <c r="P127" s="46" t="s">
        <v>555</v>
      </c>
      <c r="R127" s="46"/>
      <c r="T127" s="46" t="s">
        <v>608</v>
      </c>
      <c r="U127" s="39" t="s">
        <v>687</v>
      </c>
    </row>
    <row r="128" spans="3:21" ht="105.6" x14ac:dyDescent="0.3">
      <c r="C128" s="47" t="s">
        <v>16</v>
      </c>
      <c r="D128" s="47"/>
      <c r="E128" s="47">
        <v>35</v>
      </c>
      <c r="F128" s="47"/>
      <c r="G128" s="47" t="s">
        <v>17</v>
      </c>
      <c r="H128" s="47" t="s">
        <v>21</v>
      </c>
      <c r="I128" s="47">
        <v>74</v>
      </c>
      <c r="J128" s="50" t="s">
        <v>87</v>
      </c>
      <c r="K128" s="47">
        <v>21</v>
      </c>
      <c r="L128" s="49" t="s">
        <v>88</v>
      </c>
      <c r="M128" s="49"/>
      <c r="N128" s="49" t="s">
        <v>89</v>
      </c>
      <c r="O128" s="47" t="s">
        <v>6</v>
      </c>
      <c r="P128" s="46" t="s">
        <v>561</v>
      </c>
      <c r="Q128" s="39" t="s">
        <v>685</v>
      </c>
      <c r="R128" s="46"/>
      <c r="T128" s="46" t="s">
        <v>608</v>
      </c>
    </row>
    <row r="129" spans="3:22" ht="198" x14ac:dyDescent="0.3">
      <c r="C129" s="47" t="s">
        <v>16</v>
      </c>
      <c r="D129" s="47"/>
      <c r="E129" s="47">
        <v>36</v>
      </c>
      <c r="F129" s="47"/>
      <c r="G129" s="47" t="s">
        <v>17</v>
      </c>
      <c r="H129" s="47" t="s">
        <v>21</v>
      </c>
      <c r="I129" s="47">
        <v>74</v>
      </c>
      <c r="J129" s="50" t="s">
        <v>87</v>
      </c>
      <c r="K129" s="47">
        <v>25</v>
      </c>
      <c r="L129" s="49" t="s">
        <v>90</v>
      </c>
      <c r="M129" s="49"/>
      <c r="N129" s="49" t="s">
        <v>91</v>
      </c>
      <c r="O129" s="47" t="s">
        <v>6</v>
      </c>
      <c r="P129" s="46" t="s">
        <v>561</v>
      </c>
      <c r="Q129" s="39" t="s">
        <v>686</v>
      </c>
      <c r="R129" s="46"/>
      <c r="T129" s="46" t="s">
        <v>608</v>
      </c>
    </row>
    <row r="130" spans="3:22" ht="26.4" x14ac:dyDescent="0.3">
      <c r="C130" s="46" t="s">
        <v>362</v>
      </c>
      <c r="E130" s="46">
        <v>177</v>
      </c>
      <c r="G130" s="46" t="s">
        <v>363</v>
      </c>
      <c r="H130" s="46" t="s">
        <v>5</v>
      </c>
      <c r="I130" s="46">
        <v>74</v>
      </c>
      <c r="J130" s="46" t="s">
        <v>87</v>
      </c>
      <c r="K130" s="46">
        <v>25</v>
      </c>
      <c r="L130" s="39" t="s">
        <v>412</v>
      </c>
      <c r="N130" s="39" t="s">
        <v>466</v>
      </c>
      <c r="P130" s="46" t="s">
        <v>555</v>
      </c>
      <c r="R130" s="46"/>
      <c r="T130" s="46" t="s">
        <v>608</v>
      </c>
    </row>
    <row r="131" spans="3:22" ht="62.4" customHeight="1" x14ac:dyDescent="0.3">
      <c r="C131" s="46" t="s">
        <v>362</v>
      </c>
      <c r="E131" s="46">
        <v>178</v>
      </c>
      <c r="G131" s="46" t="s">
        <v>363</v>
      </c>
      <c r="H131" s="46" t="s">
        <v>5</v>
      </c>
      <c r="I131" s="46">
        <v>74</v>
      </c>
      <c r="J131" s="46" t="s">
        <v>87</v>
      </c>
      <c r="K131" s="46">
        <v>26</v>
      </c>
      <c r="L131" s="39" t="s">
        <v>413</v>
      </c>
      <c r="N131" s="39" t="s">
        <v>467</v>
      </c>
      <c r="P131" s="46" t="s">
        <v>561</v>
      </c>
      <c r="Q131" s="39" t="s">
        <v>688</v>
      </c>
      <c r="R131" s="46"/>
      <c r="T131" s="46" t="s">
        <v>608</v>
      </c>
    </row>
    <row r="132" spans="3:22" ht="39.6" x14ac:dyDescent="0.3">
      <c r="C132" s="47" t="s">
        <v>16</v>
      </c>
      <c r="D132" s="47"/>
      <c r="E132" s="47">
        <v>37</v>
      </c>
      <c r="F132" s="47"/>
      <c r="G132" s="47" t="s">
        <v>17</v>
      </c>
      <c r="H132" s="47" t="s">
        <v>21</v>
      </c>
      <c r="I132" s="47">
        <v>75</v>
      </c>
      <c r="J132" s="50" t="s">
        <v>92</v>
      </c>
      <c r="K132" s="47">
        <v>23</v>
      </c>
      <c r="L132" s="49" t="s">
        <v>93</v>
      </c>
      <c r="M132" s="49"/>
      <c r="N132" s="49" t="s">
        <v>94</v>
      </c>
      <c r="O132" s="47" t="s">
        <v>6</v>
      </c>
      <c r="P132" s="46" t="s">
        <v>561</v>
      </c>
      <c r="Q132" s="39" t="s">
        <v>689</v>
      </c>
      <c r="R132" s="46"/>
      <c r="T132" s="46" t="s">
        <v>608</v>
      </c>
    </row>
    <row r="133" spans="3:22" ht="118.8" x14ac:dyDescent="0.3">
      <c r="C133" s="47" t="s">
        <v>16</v>
      </c>
      <c r="D133" s="47"/>
      <c r="E133" s="47">
        <v>38</v>
      </c>
      <c r="F133" s="47"/>
      <c r="G133" s="47" t="s">
        <v>17</v>
      </c>
      <c r="H133" s="47" t="s">
        <v>21</v>
      </c>
      <c r="I133" s="47">
        <v>76</v>
      </c>
      <c r="J133" s="50" t="s">
        <v>95</v>
      </c>
      <c r="K133" s="47">
        <v>7</v>
      </c>
      <c r="L133" s="49" t="s">
        <v>96</v>
      </c>
      <c r="M133" s="49"/>
      <c r="N133" s="49" t="s">
        <v>97</v>
      </c>
      <c r="O133" s="47" t="s">
        <v>6</v>
      </c>
      <c r="P133" s="46" t="s">
        <v>561</v>
      </c>
      <c r="Q133" s="39" t="s">
        <v>678</v>
      </c>
      <c r="R133" s="46"/>
      <c r="T133" s="46" t="s">
        <v>608</v>
      </c>
    </row>
    <row r="134" spans="3:22" ht="26.4" x14ac:dyDescent="0.3">
      <c r="C134" s="47" t="s">
        <v>16</v>
      </c>
      <c r="D134" s="47"/>
      <c r="E134" s="47">
        <v>39</v>
      </c>
      <c r="F134" s="47"/>
      <c r="G134" s="47" t="s">
        <v>17</v>
      </c>
      <c r="H134" s="47" t="s">
        <v>21</v>
      </c>
      <c r="I134" s="47">
        <v>76</v>
      </c>
      <c r="J134" s="50" t="s">
        <v>95</v>
      </c>
      <c r="K134" s="47">
        <v>7</v>
      </c>
      <c r="L134" s="49" t="s">
        <v>98</v>
      </c>
      <c r="M134" s="49"/>
      <c r="N134" s="49" t="s">
        <v>99</v>
      </c>
      <c r="O134" s="47" t="s">
        <v>6</v>
      </c>
      <c r="P134" s="46" t="s">
        <v>561</v>
      </c>
      <c r="Q134" s="39" t="s">
        <v>678</v>
      </c>
      <c r="R134" s="46"/>
      <c r="T134" s="46" t="s">
        <v>608</v>
      </c>
    </row>
    <row r="135" spans="3:22" x14ac:dyDescent="0.3">
      <c r="C135" s="46" t="s">
        <v>362</v>
      </c>
      <c r="E135" s="46">
        <v>182</v>
      </c>
      <c r="G135" s="46" t="s">
        <v>363</v>
      </c>
      <c r="H135" s="46" t="s">
        <v>21</v>
      </c>
      <c r="I135" s="46">
        <v>76</v>
      </c>
      <c r="J135" s="46" t="s">
        <v>95</v>
      </c>
      <c r="K135" s="46">
        <v>7</v>
      </c>
      <c r="L135" s="39" t="s">
        <v>417</v>
      </c>
      <c r="N135" s="39" t="s">
        <v>471</v>
      </c>
      <c r="P135" s="46" t="s">
        <v>555</v>
      </c>
      <c r="R135" s="46"/>
      <c r="T135" s="46" t="s">
        <v>608</v>
      </c>
    </row>
    <row r="136" spans="3:22" ht="26.4" x14ac:dyDescent="0.3">
      <c r="C136" s="47" t="s">
        <v>16</v>
      </c>
      <c r="D136" s="47"/>
      <c r="E136" s="47">
        <v>40</v>
      </c>
      <c r="F136" s="47"/>
      <c r="G136" s="47" t="s">
        <v>17</v>
      </c>
      <c r="H136" s="47" t="s">
        <v>21</v>
      </c>
      <c r="I136" s="47">
        <v>76</v>
      </c>
      <c r="J136" s="50" t="s">
        <v>100</v>
      </c>
      <c r="K136" s="47">
        <v>19</v>
      </c>
      <c r="L136" s="49" t="s">
        <v>101</v>
      </c>
      <c r="M136" s="49"/>
      <c r="N136" s="49" t="s">
        <v>102</v>
      </c>
      <c r="O136" s="47" t="s">
        <v>6</v>
      </c>
      <c r="R136" s="46"/>
      <c r="T136" s="46" t="s">
        <v>613</v>
      </c>
      <c r="V136" s="46" t="s">
        <v>634</v>
      </c>
    </row>
    <row r="137" spans="3:22" ht="52.8" x14ac:dyDescent="0.3">
      <c r="C137" s="46" t="s">
        <v>362</v>
      </c>
      <c r="E137" s="46">
        <v>183</v>
      </c>
      <c r="G137" s="46" t="s">
        <v>363</v>
      </c>
      <c r="H137" s="46" t="s">
        <v>5</v>
      </c>
      <c r="I137" s="46">
        <v>77</v>
      </c>
      <c r="J137" s="46" t="s">
        <v>376</v>
      </c>
      <c r="K137" s="46">
        <v>1</v>
      </c>
      <c r="N137" s="39" t="s">
        <v>472</v>
      </c>
      <c r="T137" s="46" t="s">
        <v>613</v>
      </c>
      <c r="U137" s="39" t="s">
        <v>701</v>
      </c>
      <c r="V137" s="46" t="s">
        <v>655</v>
      </c>
    </row>
    <row r="138" spans="3:22" ht="156.6" customHeight="1" x14ac:dyDescent="0.3">
      <c r="C138" s="46" t="s">
        <v>362</v>
      </c>
      <c r="E138" s="46">
        <v>191</v>
      </c>
      <c r="G138" s="46" t="s">
        <v>363</v>
      </c>
      <c r="H138" s="46" t="s">
        <v>21</v>
      </c>
      <c r="I138" s="46">
        <v>82</v>
      </c>
      <c r="J138" s="46" t="s">
        <v>84</v>
      </c>
      <c r="K138" s="46">
        <v>1</v>
      </c>
      <c r="L138" s="39" t="s">
        <v>421</v>
      </c>
      <c r="N138" s="39" t="s">
        <v>479</v>
      </c>
      <c r="P138" s="67" t="s">
        <v>561</v>
      </c>
      <c r="Q138" s="68" t="s">
        <v>706</v>
      </c>
      <c r="R138" s="67" t="s">
        <v>718</v>
      </c>
      <c r="S138" s="67" t="s">
        <v>736</v>
      </c>
      <c r="T138" s="67" t="s">
        <v>608</v>
      </c>
      <c r="U138" s="69" t="s">
        <v>720</v>
      </c>
      <c r="V138" s="67"/>
    </row>
    <row r="139" spans="3:22" ht="39.6" x14ac:dyDescent="0.3">
      <c r="C139" s="46" t="s">
        <v>362</v>
      </c>
      <c r="E139" s="46">
        <v>196</v>
      </c>
      <c r="G139" s="46" t="s">
        <v>363</v>
      </c>
      <c r="H139" s="46" t="s">
        <v>364</v>
      </c>
      <c r="I139" s="46">
        <v>83</v>
      </c>
      <c r="J139" s="46" t="s">
        <v>84</v>
      </c>
      <c r="K139" s="46">
        <v>1</v>
      </c>
      <c r="L139" s="39" t="s">
        <v>420</v>
      </c>
      <c r="N139" s="39" t="s">
        <v>483</v>
      </c>
      <c r="P139" s="46" t="s">
        <v>561</v>
      </c>
      <c r="Q139" s="39" t="s">
        <v>653</v>
      </c>
      <c r="R139" s="46"/>
      <c r="T139" s="46" t="s">
        <v>608</v>
      </c>
    </row>
    <row r="140" spans="3:22" ht="66" x14ac:dyDescent="0.3">
      <c r="C140" s="46" t="s">
        <v>362</v>
      </c>
      <c r="E140" s="46">
        <v>192</v>
      </c>
      <c r="G140" s="46" t="s">
        <v>363</v>
      </c>
      <c r="H140" s="46" t="s">
        <v>364</v>
      </c>
      <c r="I140" s="46">
        <v>82</v>
      </c>
      <c r="J140" s="46" t="s">
        <v>84</v>
      </c>
      <c r="K140" s="46">
        <v>2</v>
      </c>
      <c r="L140" s="39" t="s">
        <v>420</v>
      </c>
      <c r="N140" s="39" t="s">
        <v>590</v>
      </c>
      <c r="P140" s="46" t="s">
        <v>561</v>
      </c>
      <c r="Q140" s="39" t="s">
        <v>622</v>
      </c>
      <c r="R140" s="46"/>
      <c r="T140" s="46" t="s">
        <v>608</v>
      </c>
    </row>
    <row r="141" spans="3:22" ht="39.6" x14ac:dyDescent="0.3">
      <c r="C141" s="46" t="s">
        <v>362</v>
      </c>
      <c r="E141" s="46">
        <v>197</v>
      </c>
      <c r="G141" s="46" t="s">
        <v>363</v>
      </c>
      <c r="H141" s="46" t="s">
        <v>364</v>
      </c>
      <c r="I141" s="46">
        <v>83</v>
      </c>
      <c r="J141" s="46" t="s">
        <v>84</v>
      </c>
      <c r="K141" s="46">
        <v>2</v>
      </c>
      <c r="L141" s="39" t="s">
        <v>420</v>
      </c>
      <c r="N141" s="39" t="s">
        <v>484</v>
      </c>
      <c r="P141" s="46" t="s">
        <v>561</v>
      </c>
      <c r="Q141" s="39" t="s">
        <v>653</v>
      </c>
      <c r="R141" s="46"/>
      <c r="T141" s="46" t="s">
        <v>608</v>
      </c>
    </row>
    <row r="142" spans="3:22" ht="26.4" x14ac:dyDescent="0.3">
      <c r="C142" s="47" t="s">
        <v>16</v>
      </c>
      <c r="D142" s="47"/>
      <c r="E142" s="47">
        <v>45</v>
      </c>
      <c r="F142" s="47"/>
      <c r="G142" s="47" t="s">
        <v>17</v>
      </c>
      <c r="H142" s="47" t="s">
        <v>21</v>
      </c>
      <c r="I142" s="47">
        <v>85</v>
      </c>
      <c r="J142" s="47" t="s">
        <v>84</v>
      </c>
      <c r="K142" s="47">
        <v>2</v>
      </c>
      <c r="L142" s="49" t="s">
        <v>111</v>
      </c>
      <c r="M142" s="49"/>
      <c r="N142" s="49" t="s">
        <v>23</v>
      </c>
      <c r="O142" s="47" t="s">
        <v>6</v>
      </c>
      <c r="P142" s="46" t="s">
        <v>561</v>
      </c>
      <c r="Q142" s="39" t="s">
        <v>694</v>
      </c>
      <c r="R142" s="46"/>
      <c r="T142" s="46" t="s">
        <v>608</v>
      </c>
    </row>
    <row r="143" spans="3:22" ht="39.6" x14ac:dyDescent="0.3">
      <c r="C143" s="46" t="s">
        <v>362</v>
      </c>
      <c r="E143" s="46">
        <v>193</v>
      </c>
      <c r="G143" s="46" t="s">
        <v>363</v>
      </c>
      <c r="H143" s="46" t="s">
        <v>364</v>
      </c>
      <c r="I143" s="46">
        <v>82</v>
      </c>
      <c r="J143" s="46" t="s">
        <v>84</v>
      </c>
      <c r="K143" s="46">
        <v>3</v>
      </c>
      <c r="L143" s="39" t="s">
        <v>420</v>
      </c>
      <c r="N143" s="39" t="s">
        <v>480</v>
      </c>
      <c r="P143" s="46" t="s">
        <v>561</v>
      </c>
      <c r="Q143" s="39" t="s">
        <v>653</v>
      </c>
      <c r="R143" s="46"/>
      <c r="T143" s="46" t="s">
        <v>608</v>
      </c>
    </row>
    <row r="144" spans="3:22" ht="39.6" x14ac:dyDescent="0.3">
      <c r="C144" s="46" t="s">
        <v>362</v>
      </c>
      <c r="E144" s="46">
        <v>198</v>
      </c>
      <c r="G144" s="46" t="s">
        <v>363</v>
      </c>
      <c r="H144" s="46" t="s">
        <v>364</v>
      </c>
      <c r="I144" s="46">
        <v>83</v>
      </c>
      <c r="J144" s="46" t="s">
        <v>84</v>
      </c>
      <c r="K144" s="46">
        <v>3</v>
      </c>
      <c r="L144" s="39" t="s">
        <v>420</v>
      </c>
      <c r="N144" s="39" t="s">
        <v>485</v>
      </c>
      <c r="P144" s="46" t="s">
        <v>561</v>
      </c>
      <c r="Q144" s="39" t="s">
        <v>653</v>
      </c>
      <c r="R144" s="46"/>
      <c r="T144" s="46" t="s">
        <v>608</v>
      </c>
    </row>
    <row r="145" spans="3:22" ht="26.4" x14ac:dyDescent="0.3">
      <c r="C145" s="46" t="s">
        <v>362</v>
      </c>
      <c r="E145" s="46">
        <v>203</v>
      </c>
      <c r="G145" s="46" t="s">
        <v>363</v>
      </c>
      <c r="H145" s="46" t="s">
        <v>21</v>
      </c>
      <c r="I145" s="46">
        <v>85</v>
      </c>
      <c r="J145" s="46" t="s">
        <v>84</v>
      </c>
      <c r="K145" s="46">
        <v>3</v>
      </c>
      <c r="L145" s="39" t="s">
        <v>423</v>
      </c>
      <c r="N145" s="39" t="s">
        <v>489</v>
      </c>
      <c r="P145" s="46" t="s">
        <v>561</v>
      </c>
      <c r="Q145" s="39" t="s">
        <v>694</v>
      </c>
      <c r="R145" s="46"/>
      <c r="T145" s="46" t="s">
        <v>608</v>
      </c>
    </row>
    <row r="146" spans="3:22" ht="26.4" x14ac:dyDescent="0.3">
      <c r="C146" s="46" t="s">
        <v>362</v>
      </c>
      <c r="E146" s="46">
        <v>204</v>
      </c>
      <c r="G146" s="46" t="s">
        <v>363</v>
      </c>
      <c r="H146" s="46" t="s">
        <v>21</v>
      </c>
      <c r="I146" s="46">
        <v>85</v>
      </c>
      <c r="J146" s="46" t="s">
        <v>84</v>
      </c>
      <c r="K146" s="46">
        <v>3</v>
      </c>
      <c r="L146" s="39" t="s">
        <v>424</v>
      </c>
      <c r="N146" s="39" t="s">
        <v>490</v>
      </c>
      <c r="R146" s="46"/>
      <c r="T146" s="46" t="s">
        <v>613</v>
      </c>
      <c r="V146" s="46" t="s">
        <v>579</v>
      </c>
    </row>
    <row r="147" spans="3:22" ht="52.8" x14ac:dyDescent="0.3">
      <c r="C147" s="46" t="s">
        <v>362</v>
      </c>
      <c r="E147" s="46">
        <v>199</v>
      </c>
      <c r="G147" s="46" t="s">
        <v>363</v>
      </c>
      <c r="H147" s="46" t="s">
        <v>364</v>
      </c>
      <c r="I147" s="46">
        <v>83</v>
      </c>
      <c r="J147" s="46" t="s">
        <v>84</v>
      </c>
      <c r="K147" s="46">
        <v>4</v>
      </c>
      <c r="L147" s="39" t="s">
        <v>420</v>
      </c>
      <c r="N147" s="39" t="s">
        <v>486</v>
      </c>
      <c r="P147" s="46" t="s">
        <v>561</v>
      </c>
      <c r="Q147" s="39" t="s">
        <v>622</v>
      </c>
      <c r="R147" s="46"/>
      <c r="T147" s="46" t="s">
        <v>608</v>
      </c>
    </row>
    <row r="148" spans="3:22" ht="39.6" x14ac:dyDescent="0.3">
      <c r="C148" s="46" t="s">
        <v>362</v>
      </c>
      <c r="E148" s="46">
        <v>200</v>
      </c>
      <c r="G148" s="46" t="s">
        <v>363</v>
      </c>
      <c r="H148" s="46" t="s">
        <v>364</v>
      </c>
      <c r="I148" s="46">
        <v>83</v>
      </c>
      <c r="J148" s="46" t="s">
        <v>84</v>
      </c>
      <c r="K148" s="46">
        <v>5</v>
      </c>
      <c r="L148" s="39" t="s">
        <v>420</v>
      </c>
      <c r="N148" s="39" t="s">
        <v>487</v>
      </c>
      <c r="P148" s="46" t="s">
        <v>561</v>
      </c>
      <c r="Q148" s="39" t="s">
        <v>622</v>
      </c>
      <c r="R148" s="46"/>
      <c r="T148" s="46" t="s">
        <v>608</v>
      </c>
    </row>
    <row r="149" spans="3:22" ht="39.6" x14ac:dyDescent="0.3">
      <c r="C149" s="46" t="s">
        <v>362</v>
      </c>
      <c r="E149" s="46">
        <v>201</v>
      </c>
      <c r="G149" s="46" t="s">
        <v>363</v>
      </c>
      <c r="H149" s="46" t="s">
        <v>364</v>
      </c>
      <c r="I149" s="46">
        <v>83</v>
      </c>
      <c r="J149" s="46" t="s">
        <v>84</v>
      </c>
      <c r="K149" s="46">
        <v>5</v>
      </c>
      <c r="L149" s="39" t="s">
        <v>420</v>
      </c>
      <c r="N149" s="39" t="s">
        <v>487</v>
      </c>
      <c r="P149" s="46" t="s">
        <v>561</v>
      </c>
      <c r="Q149" s="39" t="s">
        <v>622</v>
      </c>
      <c r="R149" s="46"/>
      <c r="T149" s="46" t="s">
        <v>608</v>
      </c>
    </row>
    <row r="150" spans="3:22" ht="26.4" x14ac:dyDescent="0.3">
      <c r="C150" s="46" t="s">
        <v>362</v>
      </c>
      <c r="E150" s="46">
        <v>205</v>
      </c>
      <c r="G150" s="46" t="s">
        <v>363</v>
      </c>
      <c r="H150" s="46" t="s">
        <v>21</v>
      </c>
      <c r="I150" s="46">
        <v>86</v>
      </c>
      <c r="J150" s="46" t="s">
        <v>84</v>
      </c>
      <c r="K150" s="46">
        <v>5</v>
      </c>
      <c r="L150" s="39" t="s">
        <v>425</v>
      </c>
      <c r="N150" s="39" t="s">
        <v>491</v>
      </c>
      <c r="P150" s="46" t="s">
        <v>561</v>
      </c>
      <c r="Q150" s="39" t="s">
        <v>622</v>
      </c>
      <c r="R150" s="46"/>
      <c r="T150" s="46" t="s">
        <v>608</v>
      </c>
    </row>
    <row r="151" spans="3:22" ht="26.4" x14ac:dyDescent="0.3">
      <c r="C151" s="46" t="s">
        <v>362</v>
      </c>
      <c r="E151" s="46">
        <v>206</v>
      </c>
      <c r="G151" s="46" t="s">
        <v>363</v>
      </c>
      <c r="H151" s="46" t="s">
        <v>364</v>
      </c>
      <c r="I151" s="46">
        <v>87</v>
      </c>
      <c r="J151" s="46" t="s">
        <v>84</v>
      </c>
      <c r="K151" s="46">
        <v>6</v>
      </c>
      <c r="L151" s="39" t="s">
        <v>426</v>
      </c>
      <c r="N151" s="39" t="s">
        <v>492</v>
      </c>
      <c r="P151" s="46" t="s">
        <v>561</v>
      </c>
      <c r="Q151" s="39" t="s">
        <v>679</v>
      </c>
      <c r="R151" s="46"/>
      <c r="T151" s="46" t="s">
        <v>608</v>
      </c>
    </row>
    <row r="152" spans="3:22" ht="26.4" x14ac:dyDescent="0.3">
      <c r="C152" s="46" t="s">
        <v>362</v>
      </c>
      <c r="E152" s="46">
        <v>184</v>
      </c>
      <c r="G152" s="46" t="s">
        <v>363</v>
      </c>
      <c r="H152" s="46" t="s">
        <v>21</v>
      </c>
      <c r="I152" s="46">
        <v>77</v>
      </c>
      <c r="J152" s="46" t="s">
        <v>84</v>
      </c>
      <c r="K152" s="46">
        <v>7</v>
      </c>
      <c r="L152" s="39" t="s">
        <v>418</v>
      </c>
      <c r="N152" s="39" t="s">
        <v>473</v>
      </c>
      <c r="P152" s="46" t="s">
        <v>561</v>
      </c>
      <c r="Q152" s="39" t="s">
        <v>679</v>
      </c>
      <c r="R152" s="46"/>
      <c r="T152" s="46" t="s">
        <v>608</v>
      </c>
    </row>
    <row r="153" spans="3:22" ht="39.6" x14ac:dyDescent="0.3">
      <c r="C153" s="47" t="s">
        <v>16</v>
      </c>
      <c r="D153" s="47"/>
      <c r="E153" s="47">
        <v>34</v>
      </c>
      <c r="F153" s="47"/>
      <c r="G153" s="47" t="s">
        <v>17</v>
      </c>
      <c r="H153" s="47" t="s">
        <v>21</v>
      </c>
      <c r="I153" s="47">
        <v>81</v>
      </c>
      <c r="J153" s="50" t="s">
        <v>84</v>
      </c>
      <c r="K153" s="47">
        <v>7</v>
      </c>
      <c r="L153" s="49" t="s">
        <v>85</v>
      </c>
      <c r="M153" s="49"/>
      <c r="N153" s="49" t="s">
        <v>86</v>
      </c>
      <c r="O153" s="47" t="s">
        <v>6</v>
      </c>
      <c r="P153" s="46" t="s">
        <v>561</v>
      </c>
      <c r="Q153" s="39" t="s">
        <v>694</v>
      </c>
      <c r="R153" s="46"/>
      <c r="T153" s="46" t="s">
        <v>608</v>
      </c>
    </row>
    <row r="154" spans="3:22" ht="28.8" x14ac:dyDescent="0.3">
      <c r="C154" s="47" t="s">
        <v>16</v>
      </c>
      <c r="D154" s="47"/>
      <c r="E154" s="47">
        <v>43</v>
      </c>
      <c r="F154" s="47"/>
      <c r="G154" s="47" t="s">
        <v>17</v>
      </c>
      <c r="H154" s="47" t="s">
        <v>21</v>
      </c>
      <c r="I154" s="47">
        <v>81</v>
      </c>
      <c r="J154" s="47" t="s">
        <v>84</v>
      </c>
      <c r="K154" s="47">
        <v>7</v>
      </c>
      <c r="L154" s="49" t="s">
        <v>107</v>
      </c>
      <c r="M154" s="49"/>
      <c r="N154" s="49" t="s">
        <v>108</v>
      </c>
      <c r="O154" s="47" t="s">
        <v>6</v>
      </c>
      <c r="P154" s="46" t="s">
        <v>561</v>
      </c>
      <c r="Q154" s="66" t="s">
        <v>706</v>
      </c>
      <c r="R154" s="46"/>
      <c r="T154" s="46" t="s">
        <v>608</v>
      </c>
    </row>
    <row r="155" spans="3:22" ht="26.4" x14ac:dyDescent="0.3">
      <c r="C155" s="46" t="s">
        <v>362</v>
      </c>
      <c r="E155" s="46">
        <v>186</v>
      </c>
      <c r="G155" s="46" t="s">
        <v>363</v>
      </c>
      <c r="H155" s="46" t="s">
        <v>21</v>
      </c>
      <c r="I155" s="46">
        <v>81</v>
      </c>
      <c r="J155" s="46" t="s">
        <v>84</v>
      </c>
      <c r="K155" s="46">
        <v>8</v>
      </c>
      <c r="L155" s="39" t="s">
        <v>419</v>
      </c>
      <c r="N155" s="39" t="s">
        <v>474</v>
      </c>
      <c r="P155" s="46" t="s">
        <v>561</v>
      </c>
      <c r="Q155" s="39" t="s">
        <v>679</v>
      </c>
      <c r="R155" s="46"/>
      <c r="T155" s="46" t="s">
        <v>608</v>
      </c>
      <c r="U155" s="39" t="s">
        <v>692</v>
      </c>
    </row>
    <row r="156" spans="3:22" ht="39.6" x14ac:dyDescent="0.3">
      <c r="C156" s="46" t="s">
        <v>362</v>
      </c>
      <c r="E156" s="46">
        <v>194</v>
      </c>
      <c r="G156" s="46" t="s">
        <v>363</v>
      </c>
      <c r="H156" s="46" t="s">
        <v>364</v>
      </c>
      <c r="I156" s="46">
        <v>82</v>
      </c>
      <c r="J156" s="46" t="s">
        <v>84</v>
      </c>
      <c r="K156" s="46">
        <v>8</v>
      </c>
      <c r="L156" s="39" t="s">
        <v>420</v>
      </c>
      <c r="N156" s="39" t="s">
        <v>481</v>
      </c>
      <c r="P156" s="46" t="s">
        <v>561</v>
      </c>
      <c r="Q156" s="66" t="s">
        <v>706</v>
      </c>
      <c r="R156" s="46"/>
      <c r="T156" s="46" t="s">
        <v>608</v>
      </c>
    </row>
    <row r="157" spans="3:22" ht="26.4" x14ac:dyDescent="0.3">
      <c r="C157" s="47" t="s">
        <v>16</v>
      </c>
      <c r="D157" s="47"/>
      <c r="E157" s="47">
        <v>44</v>
      </c>
      <c r="F157" s="47"/>
      <c r="G157" s="47" t="s">
        <v>17</v>
      </c>
      <c r="H157" s="47" t="s">
        <v>21</v>
      </c>
      <c r="I157" s="47">
        <v>84</v>
      </c>
      <c r="J157" s="47" t="s">
        <v>84</v>
      </c>
      <c r="K157" s="47">
        <v>9</v>
      </c>
      <c r="L157" s="49" t="s">
        <v>109</v>
      </c>
      <c r="M157" s="49"/>
      <c r="N157" s="49" t="s">
        <v>110</v>
      </c>
      <c r="O157" s="47" t="s">
        <v>6</v>
      </c>
      <c r="P157" s="46" t="s">
        <v>561</v>
      </c>
      <c r="Q157" s="39" t="s">
        <v>653</v>
      </c>
      <c r="R157" s="46"/>
      <c r="T157" s="46" t="s">
        <v>608</v>
      </c>
    </row>
    <row r="158" spans="3:22" x14ac:dyDescent="0.3">
      <c r="C158" s="46" t="s">
        <v>215</v>
      </c>
      <c r="D158" s="47"/>
      <c r="E158" s="47">
        <v>104</v>
      </c>
      <c r="F158" s="47"/>
      <c r="G158" s="46" t="s">
        <v>192</v>
      </c>
      <c r="H158" s="46" t="s">
        <v>5</v>
      </c>
      <c r="I158" s="46">
        <v>77</v>
      </c>
      <c r="J158" s="46" t="s">
        <v>259</v>
      </c>
      <c r="K158" s="46">
        <v>10</v>
      </c>
      <c r="L158" s="39" t="s">
        <v>691</v>
      </c>
      <c r="M158" s="49"/>
      <c r="N158" s="39" t="s">
        <v>260</v>
      </c>
      <c r="O158" s="46" t="s">
        <v>6</v>
      </c>
      <c r="P158" s="46" t="s">
        <v>555</v>
      </c>
      <c r="R158" s="46"/>
      <c r="T158" s="46" t="s">
        <v>608</v>
      </c>
    </row>
    <row r="159" spans="3:22" ht="26.4" x14ac:dyDescent="0.3">
      <c r="C159" s="46" t="s">
        <v>215</v>
      </c>
      <c r="D159" s="47"/>
      <c r="E159" s="47">
        <v>105</v>
      </c>
      <c r="F159" s="47"/>
      <c r="G159" s="46" t="s">
        <v>192</v>
      </c>
      <c r="H159" s="46" t="s">
        <v>5</v>
      </c>
      <c r="I159" s="46">
        <v>77</v>
      </c>
      <c r="J159" s="46" t="s">
        <v>259</v>
      </c>
      <c r="K159" s="46">
        <v>10</v>
      </c>
      <c r="L159" s="39" t="s">
        <v>261</v>
      </c>
      <c r="M159" s="49"/>
      <c r="N159" s="39" t="s">
        <v>247</v>
      </c>
      <c r="O159" s="46" t="s">
        <v>6</v>
      </c>
      <c r="P159" s="63" t="s">
        <v>561</v>
      </c>
      <c r="Q159" s="64" t="s">
        <v>702</v>
      </c>
      <c r="R159" s="65"/>
      <c r="S159" s="63"/>
      <c r="T159" s="63" t="s">
        <v>608</v>
      </c>
      <c r="U159" s="64"/>
      <c r="V159" s="63"/>
    </row>
    <row r="160" spans="3:22" ht="39.6" x14ac:dyDescent="0.3">
      <c r="C160" s="46" t="s">
        <v>362</v>
      </c>
      <c r="E160" s="46">
        <v>187</v>
      </c>
      <c r="G160" s="46" t="s">
        <v>363</v>
      </c>
      <c r="H160" s="46" t="s">
        <v>364</v>
      </c>
      <c r="I160" s="46">
        <v>81</v>
      </c>
      <c r="J160" s="46" t="s">
        <v>84</v>
      </c>
      <c r="K160" s="46">
        <v>11</v>
      </c>
      <c r="L160" s="39" t="s">
        <v>420</v>
      </c>
      <c r="N160" s="39" t="s">
        <v>475</v>
      </c>
      <c r="P160" s="46" t="s">
        <v>561</v>
      </c>
      <c r="Q160" s="39" t="s">
        <v>653</v>
      </c>
      <c r="R160" s="46"/>
      <c r="T160" s="46" t="s">
        <v>608</v>
      </c>
    </row>
    <row r="161" spans="3:22" ht="39.6" x14ac:dyDescent="0.3">
      <c r="C161" s="46" t="s">
        <v>362</v>
      </c>
      <c r="E161" s="46">
        <v>188</v>
      </c>
      <c r="G161" s="46" t="s">
        <v>363</v>
      </c>
      <c r="H161" s="46" t="s">
        <v>364</v>
      </c>
      <c r="I161" s="46">
        <v>81</v>
      </c>
      <c r="J161" s="46" t="s">
        <v>84</v>
      </c>
      <c r="K161" s="46">
        <v>12</v>
      </c>
      <c r="L161" s="39" t="s">
        <v>420</v>
      </c>
      <c r="N161" s="39" t="s">
        <v>476</v>
      </c>
      <c r="P161" s="46" t="s">
        <v>561</v>
      </c>
      <c r="Q161" s="39" t="s">
        <v>653</v>
      </c>
      <c r="R161" s="46"/>
      <c r="T161" s="46" t="s">
        <v>608</v>
      </c>
    </row>
    <row r="162" spans="3:22" ht="26.4" x14ac:dyDescent="0.3">
      <c r="C162" s="46" t="s">
        <v>215</v>
      </c>
      <c r="D162" s="47"/>
      <c r="E162" s="47">
        <v>106</v>
      </c>
      <c r="F162" s="47"/>
      <c r="G162" s="46" t="s">
        <v>192</v>
      </c>
      <c r="H162" s="46" t="s">
        <v>5</v>
      </c>
      <c r="I162" s="46">
        <v>82</v>
      </c>
      <c r="J162" s="46" t="s">
        <v>259</v>
      </c>
      <c r="K162" s="46">
        <v>12</v>
      </c>
      <c r="L162" s="39" t="s">
        <v>262</v>
      </c>
      <c r="M162" s="49"/>
      <c r="N162" s="39" t="s">
        <v>253</v>
      </c>
      <c r="O162" s="46" t="s">
        <v>6</v>
      </c>
      <c r="P162" s="46" t="s">
        <v>561</v>
      </c>
      <c r="Q162" s="39" t="s">
        <v>622</v>
      </c>
      <c r="R162" s="46"/>
      <c r="T162" s="46" t="s">
        <v>608</v>
      </c>
    </row>
    <row r="163" spans="3:22" ht="39.6" x14ac:dyDescent="0.3">
      <c r="C163" s="46" t="s">
        <v>362</v>
      </c>
      <c r="E163" s="46">
        <v>195</v>
      </c>
      <c r="G163" s="46" t="s">
        <v>363</v>
      </c>
      <c r="H163" s="46" t="s">
        <v>21</v>
      </c>
      <c r="I163" s="46">
        <v>82</v>
      </c>
      <c r="J163" s="46" t="s">
        <v>84</v>
      </c>
      <c r="K163" s="46">
        <v>13</v>
      </c>
      <c r="L163" s="39" t="s">
        <v>422</v>
      </c>
      <c r="N163" s="39" t="s">
        <v>482</v>
      </c>
      <c r="P163" s="46" t="s">
        <v>561</v>
      </c>
      <c r="Q163" s="39" t="s">
        <v>653</v>
      </c>
      <c r="R163" s="46"/>
      <c r="T163" s="46" t="s">
        <v>608</v>
      </c>
    </row>
    <row r="164" spans="3:22" ht="26.4" x14ac:dyDescent="0.3">
      <c r="C164" s="46" t="s">
        <v>362</v>
      </c>
      <c r="E164" s="46">
        <v>202</v>
      </c>
      <c r="G164" s="46" t="s">
        <v>363</v>
      </c>
      <c r="H164" s="46" t="s">
        <v>364</v>
      </c>
      <c r="I164" s="46">
        <v>84</v>
      </c>
      <c r="J164" s="46" t="s">
        <v>84</v>
      </c>
      <c r="K164" s="46">
        <v>13</v>
      </c>
      <c r="L164" s="39" t="s">
        <v>420</v>
      </c>
      <c r="N164" s="39" t="s">
        <v>488</v>
      </c>
      <c r="P164" s="46" t="s">
        <v>561</v>
      </c>
      <c r="Q164" s="39" t="s">
        <v>653</v>
      </c>
      <c r="R164" s="46"/>
      <c r="T164" s="46" t="s">
        <v>608</v>
      </c>
    </row>
    <row r="165" spans="3:22" ht="39.6" x14ac:dyDescent="0.3">
      <c r="C165" s="46" t="s">
        <v>362</v>
      </c>
      <c r="E165" s="46">
        <v>189</v>
      </c>
      <c r="G165" s="46" t="s">
        <v>363</v>
      </c>
      <c r="H165" s="46" t="s">
        <v>364</v>
      </c>
      <c r="I165" s="46">
        <v>81</v>
      </c>
      <c r="J165" s="46" t="s">
        <v>84</v>
      </c>
      <c r="K165" s="46">
        <v>15</v>
      </c>
      <c r="L165" s="39" t="s">
        <v>420</v>
      </c>
      <c r="N165" s="39" t="s">
        <v>477</v>
      </c>
      <c r="P165" s="46" t="s">
        <v>561</v>
      </c>
      <c r="Q165" s="39" t="s">
        <v>653</v>
      </c>
      <c r="R165" s="46"/>
      <c r="T165" s="46" t="s">
        <v>608</v>
      </c>
    </row>
    <row r="166" spans="3:22" ht="26.4" x14ac:dyDescent="0.3">
      <c r="C166" s="46" t="s">
        <v>362</v>
      </c>
      <c r="E166" s="46">
        <v>190</v>
      </c>
      <c r="G166" s="46" t="s">
        <v>363</v>
      </c>
      <c r="H166" s="46" t="s">
        <v>364</v>
      </c>
      <c r="I166" s="46">
        <v>81</v>
      </c>
      <c r="J166" s="46" t="s">
        <v>84</v>
      </c>
      <c r="K166" s="46">
        <v>17</v>
      </c>
      <c r="L166" s="39" t="s">
        <v>420</v>
      </c>
      <c r="N166" s="39" t="s">
        <v>478</v>
      </c>
      <c r="P166" s="46" t="s">
        <v>561</v>
      </c>
      <c r="Q166" s="39" t="s">
        <v>653</v>
      </c>
      <c r="R166" s="46"/>
      <c r="T166" s="46" t="s">
        <v>608</v>
      </c>
    </row>
    <row r="167" spans="3:22" ht="26.4" x14ac:dyDescent="0.3">
      <c r="C167" s="47" t="s">
        <v>152</v>
      </c>
      <c r="D167" s="47"/>
      <c r="E167" s="47">
        <v>61</v>
      </c>
      <c r="F167" s="47"/>
      <c r="G167" s="47" t="s">
        <v>1</v>
      </c>
      <c r="H167" s="47" t="s">
        <v>21</v>
      </c>
      <c r="I167" s="47">
        <v>82</v>
      </c>
      <c r="J167" s="50" t="s">
        <v>84</v>
      </c>
      <c r="K167" s="47">
        <v>18</v>
      </c>
      <c r="L167" s="49" t="s">
        <v>140</v>
      </c>
      <c r="M167" s="49"/>
      <c r="N167" s="49" t="s">
        <v>141</v>
      </c>
      <c r="O167" s="47" t="s">
        <v>6</v>
      </c>
      <c r="P167" s="46" t="s">
        <v>561</v>
      </c>
      <c r="Q167" s="39" t="s">
        <v>694</v>
      </c>
      <c r="R167" s="46"/>
      <c r="T167" s="46" t="s">
        <v>608</v>
      </c>
    </row>
    <row r="168" spans="3:22" ht="66" x14ac:dyDescent="0.3">
      <c r="C168" s="47" t="s">
        <v>16</v>
      </c>
      <c r="D168" s="47"/>
      <c r="E168" s="47">
        <v>42</v>
      </c>
      <c r="F168" s="47"/>
      <c r="G168" s="47" t="s">
        <v>17</v>
      </c>
      <c r="H168" s="47" t="s">
        <v>21</v>
      </c>
      <c r="I168" s="47">
        <v>79</v>
      </c>
      <c r="J168" s="50" t="s">
        <v>84</v>
      </c>
      <c r="K168" s="47">
        <v>24</v>
      </c>
      <c r="L168" s="49" t="s">
        <v>105</v>
      </c>
      <c r="M168" s="49"/>
      <c r="N168" s="49" t="s">
        <v>106</v>
      </c>
      <c r="O168" s="47" t="s">
        <v>6</v>
      </c>
      <c r="P168" s="46" t="s">
        <v>561</v>
      </c>
      <c r="Q168" s="39" t="s">
        <v>694</v>
      </c>
      <c r="R168" s="46"/>
      <c r="T168" s="46" t="s">
        <v>608</v>
      </c>
    </row>
    <row r="169" spans="3:22" ht="26.4" x14ac:dyDescent="0.3">
      <c r="C169" s="46" t="s">
        <v>362</v>
      </c>
      <c r="E169" s="46">
        <v>185</v>
      </c>
      <c r="G169" s="46" t="s">
        <v>363</v>
      </c>
      <c r="H169" s="46" t="s">
        <v>21</v>
      </c>
      <c r="I169" s="46">
        <v>80</v>
      </c>
      <c r="J169" s="46" t="s">
        <v>84</v>
      </c>
      <c r="K169" s="46">
        <v>28</v>
      </c>
      <c r="L169" s="39" t="s">
        <v>389</v>
      </c>
      <c r="N169" s="39" t="s">
        <v>444</v>
      </c>
      <c r="P169" s="46" t="s">
        <v>561</v>
      </c>
      <c r="Q169" s="39" t="s">
        <v>679</v>
      </c>
      <c r="R169" s="46"/>
      <c r="T169" s="46" t="s">
        <v>608</v>
      </c>
    </row>
    <row r="170" spans="3:22" ht="52.8" x14ac:dyDescent="0.3">
      <c r="C170" s="47" t="s">
        <v>16</v>
      </c>
      <c r="D170" s="47"/>
      <c r="E170" s="47">
        <v>48</v>
      </c>
      <c r="F170" s="47"/>
      <c r="G170" s="47" t="s">
        <v>17</v>
      </c>
      <c r="H170" s="47" t="s">
        <v>21</v>
      </c>
      <c r="I170" s="47">
        <v>87</v>
      </c>
      <c r="J170" s="47" t="s">
        <v>112</v>
      </c>
      <c r="K170" s="47">
        <v>1</v>
      </c>
      <c r="L170" s="49" t="s">
        <v>115</v>
      </c>
      <c r="M170" s="49"/>
      <c r="N170" s="49" t="s">
        <v>23</v>
      </c>
      <c r="O170" s="47" t="s">
        <v>6</v>
      </c>
      <c r="P170" s="46" t="s">
        <v>561</v>
      </c>
      <c r="Q170" s="39" t="s">
        <v>694</v>
      </c>
      <c r="R170" s="46"/>
      <c r="T170" s="46" t="s">
        <v>608</v>
      </c>
    </row>
    <row r="171" spans="3:22" ht="52.8" x14ac:dyDescent="0.3">
      <c r="C171" s="47" t="s">
        <v>16</v>
      </c>
      <c r="D171" s="47"/>
      <c r="E171" s="47">
        <v>47</v>
      </c>
      <c r="F171" s="47"/>
      <c r="G171" s="47" t="s">
        <v>17</v>
      </c>
      <c r="H171" s="47" t="s">
        <v>21</v>
      </c>
      <c r="I171" s="47">
        <v>87</v>
      </c>
      <c r="J171" s="47" t="s">
        <v>112</v>
      </c>
      <c r="K171" s="47">
        <v>3</v>
      </c>
      <c r="L171" s="49" t="s">
        <v>114</v>
      </c>
      <c r="M171" s="49"/>
      <c r="N171" s="49" t="s">
        <v>23</v>
      </c>
      <c r="O171" s="47" t="s">
        <v>6</v>
      </c>
      <c r="P171" s="46" t="s">
        <v>561</v>
      </c>
      <c r="Q171" s="39" t="s">
        <v>694</v>
      </c>
      <c r="R171" s="46"/>
      <c r="T171" s="46" t="s">
        <v>608</v>
      </c>
    </row>
    <row r="172" spans="3:22" ht="26.4" x14ac:dyDescent="0.3">
      <c r="C172" s="47" t="s">
        <v>16</v>
      </c>
      <c r="D172" s="47"/>
      <c r="E172" s="47">
        <v>46</v>
      </c>
      <c r="F172" s="47"/>
      <c r="G172" s="47" t="s">
        <v>17</v>
      </c>
      <c r="H172" s="47" t="s">
        <v>21</v>
      </c>
      <c r="I172" s="47">
        <v>86</v>
      </c>
      <c r="J172" s="47" t="s">
        <v>112</v>
      </c>
      <c r="K172" s="47">
        <v>6</v>
      </c>
      <c r="L172" s="49" t="s">
        <v>113</v>
      </c>
      <c r="M172" s="49"/>
      <c r="N172" s="49" t="s">
        <v>23</v>
      </c>
      <c r="O172" s="47" t="s">
        <v>6</v>
      </c>
      <c r="P172" s="46" t="s">
        <v>561</v>
      </c>
      <c r="Q172" s="39" t="s">
        <v>694</v>
      </c>
      <c r="R172" s="46"/>
      <c r="T172" s="46" t="s">
        <v>608</v>
      </c>
    </row>
    <row r="173" spans="3:22" ht="26.4" x14ac:dyDescent="0.3">
      <c r="C173" s="47" t="s">
        <v>16</v>
      </c>
      <c r="D173" s="47"/>
      <c r="E173" s="47">
        <v>49</v>
      </c>
      <c r="F173" s="47"/>
      <c r="G173" s="47" t="s">
        <v>17</v>
      </c>
      <c r="H173" s="47" t="s">
        <v>21</v>
      </c>
      <c r="I173" s="47">
        <v>88</v>
      </c>
      <c r="J173" s="47" t="s">
        <v>116</v>
      </c>
      <c r="K173" s="47">
        <v>5</v>
      </c>
      <c r="L173" s="49" t="s">
        <v>117</v>
      </c>
      <c r="M173" s="49"/>
      <c r="N173" s="49" t="s">
        <v>23</v>
      </c>
      <c r="O173" s="47" t="s">
        <v>6</v>
      </c>
      <c r="P173" s="46" t="s">
        <v>561</v>
      </c>
      <c r="Q173" s="39" t="s">
        <v>678</v>
      </c>
      <c r="R173" s="46"/>
      <c r="T173" s="46" t="s">
        <v>608</v>
      </c>
    </row>
    <row r="174" spans="3:22" ht="26.4" x14ac:dyDescent="0.3">
      <c r="C174" s="47" t="s">
        <v>16</v>
      </c>
      <c r="D174" s="47"/>
      <c r="E174" s="47">
        <v>50</v>
      </c>
      <c r="F174" s="47"/>
      <c r="G174" s="47" t="s">
        <v>17</v>
      </c>
      <c r="H174" s="47" t="s">
        <v>21</v>
      </c>
      <c r="I174" s="47">
        <v>90</v>
      </c>
      <c r="J174" s="47" t="s">
        <v>118</v>
      </c>
      <c r="K174" s="47">
        <v>9</v>
      </c>
      <c r="L174" s="49" t="s">
        <v>119</v>
      </c>
      <c r="M174" s="49"/>
      <c r="N174" s="49" t="s">
        <v>120</v>
      </c>
      <c r="O174" s="47" t="s">
        <v>6</v>
      </c>
      <c r="P174" s="46" t="s">
        <v>561</v>
      </c>
      <c r="Q174" s="39" t="s">
        <v>678</v>
      </c>
      <c r="R174" s="46"/>
      <c r="T174" s="46" t="s">
        <v>608</v>
      </c>
    </row>
    <row r="175" spans="3:22" ht="79.2" x14ac:dyDescent="0.3">
      <c r="C175" s="47" t="s">
        <v>16</v>
      </c>
      <c r="D175" s="47"/>
      <c r="E175" s="47">
        <v>51</v>
      </c>
      <c r="F175" s="47"/>
      <c r="G175" s="47" t="s">
        <v>17</v>
      </c>
      <c r="H175" s="47" t="s">
        <v>21</v>
      </c>
      <c r="I175" s="47">
        <v>90</v>
      </c>
      <c r="J175" s="47" t="s">
        <v>121</v>
      </c>
      <c r="K175" s="47">
        <v>17</v>
      </c>
      <c r="L175" s="49" t="s">
        <v>122</v>
      </c>
      <c r="M175" s="49"/>
      <c r="N175" s="49" t="s">
        <v>123</v>
      </c>
      <c r="O175" s="47" t="s">
        <v>6</v>
      </c>
      <c r="P175" s="46" t="s">
        <v>561</v>
      </c>
      <c r="Q175" s="39" t="s">
        <v>677</v>
      </c>
      <c r="R175" s="46"/>
      <c r="T175" s="46" t="s">
        <v>608</v>
      </c>
    </row>
    <row r="176" spans="3:22" ht="52.8" x14ac:dyDescent="0.3">
      <c r="C176" s="47" t="s">
        <v>16</v>
      </c>
      <c r="D176" s="47"/>
      <c r="E176" s="47">
        <v>52</v>
      </c>
      <c r="F176" s="47"/>
      <c r="G176" s="47" t="s">
        <v>17</v>
      </c>
      <c r="H176" s="47" t="s">
        <v>21</v>
      </c>
      <c r="I176" s="47">
        <v>91</v>
      </c>
      <c r="J176" s="47" t="s">
        <v>124</v>
      </c>
      <c r="K176" s="47">
        <v>16</v>
      </c>
      <c r="L176" s="49" t="s">
        <v>125</v>
      </c>
      <c r="M176" s="49"/>
      <c r="N176" s="49" t="s">
        <v>126</v>
      </c>
      <c r="O176" s="47" t="s">
        <v>6</v>
      </c>
      <c r="R176" s="46"/>
      <c r="T176" s="46" t="s">
        <v>613</v>
      </c>
      <c r="V176" s="46" t="s">
        <v>580</v>
      </c>
    </row>
    <row r="177" spans="3:22" ht="39.6" x14ac:dyDescent="0.3">
      <c r="C177" s="47" t="s">
        <v>16</v>
      </c>
      <c r="D177" s="47"/>
      <c r="E177" s="47">
        <v>18</v>
      </c>
      <c r="F177" s="47"/>
      <c r="G177" s="47" t="s">
        <v>17</v>
      </c>
      <c r="H177" s="47" t="s">
        <v>21</v>
      </c>
      <c r="I177" s="47">
        <v>92</v>
      </c>
      <c r="J177" s="50" t="s">
        <v>49</v>
      </c>
      <c r="K177" s="47">
        <v>9</v>
      </c>
      <c r="L177" s="49" t="s">
        <v>50</v>
      </c>
      <c r="M177" s="49"/>
      <c r="N177" s="49" t="s">
        <v>51</v>
      </c>
      <c r="O177" s="47" t="s">
        <v>6</v>
      </c>
      <c r="P177" s="46" t="s">
        <v>561</v>
      </c>
      <c r="Q177" s="49" t="s">
        <v>635</v>
      </c>
      <c r="R177" s="46"/>
      <c r="T177" s="46" t="s">
        <v>608</v>
      </c>
    </row>
    <row r="178" spans="3:22" ht="26.4" x14ac:dyDescent="0.3">
      <c r="C178" s="47" t="s">
        <v>16</v>
      </c>
      <c r="D178" s="47"/>
      <c r="E178" s="47">
        <v>54</v>
      </c>
      <c r="F178" s="47"/>
      <c r="G178" s="47" t="s">
        <v>17</v>
      </c>
      <c r="H178" s="47" t="s">
        <v>21</v>
      </c>
      <c r="I178" s="47">
        <v>93</v>
      </c>
      <c r="J178" s="47" t="s">
        <v>49</v>
      </c>
      <c r="K178" s="47">
        <v>16</v>
      </c>
      <c r="L178" s="49" t="s">
        <v>128</v>
      </c>
      <c r="M178" s="49"/>
      <c r="N178" s="49" t="s">
        <v>23</v>
      </c>
      <c r="O178" s="47" t="s">
        <v>6</v>
      </c>
      <c r="P178" s="46" t="s">
        <v>561</v>
      </c>
      <c r="Q178" s="39" t="s">
        <v>738</v>
      </c>
      <c r="R178" s="46"/>
      <c r="T178" s="46" t="s">
        <v>611</v>
      </c>
    </row>
    <row r="179" spans="3:22" ht="39.6" x14ac:dyDescent="0.3">
      <c r="C179" s="46" t="s">
        <v>362</v>
      </c>
      <c r="E179" s="46">
        <v>207</v>
      </c>
      <c r="G179" s="46" t="s">
        <v>363</v>
      </c>
      <c r="H179" s="46" t="s">
        <v>364</v>
      </c>
      <c r="I179" s="46">
        <v>91</v>
      </c>
      <c r="J179" s="46" t="s">
        <v>49</v>
      </c>
      <c r="K179" s="46">
        <v>27</v>
      </c>
      <c r="L179" s="39" t="s">
        <v>427</v>
      </c>
      <c r="N179" s="39" t="s">
        <v>493</v>
      </c>
      <c r="P179" s="46" t="s">
        <v>556</v>
      </c>
      <c r="Q179" s="39" t="s">
        <v>636</v>
      </c>
      <c r="R179" s="46"/>
      <c r="T179" s="46" t="s">
        <v>609</v>
      </c>
    </row>
    <row r="180" spans="3:22" ht="39.6" x14ac:dyDescent="0.3">
      <c r="C180" s="46" t="s">
        <v>362</v>
      </c>
      <c r="E180" s="46">
        <v>208</v>
      </c>
      <c r="G180" s="46" t="s">
        <v>363</v>
      </c>
      <c r="H180" s="46" t="s">
        <v>364</v>
      </c>
      <c r="I180" s="46">
        <v>91</v>
      </c>
      <c r="J180" s="46" t="s">
        <v>49</v>
      </c>
      <c r="K180" s="46">
        <v>29</v>
      </c>
      <c r="N180" s="39" t="s">
        <v>494</v>
      </c>
      <c r="P180" s="46" t="s">
        <v>556</v>
      </c>
      <c r="Q180" s="39" t="s">
        <v>636</v>
      </c>
      <c r="R180" s="46"/>
      <c r="T180" s="46" t="s">
        <v>609</v>
      </c>
    </row>
    <row r="181" spans="3:22" ht="39.6" x14ac:dyDescent="0.3">
      <c r="C181" s="47" t="s">
        <v>16</v>
      </c>
      <c r="D181" s="47"/>
      <c r="E181" s="47">
        <v>53</v>
      </c>
      <c r="F181" s="47"/>
      <c r="G181" s="47" t="s">
        <v>17</v>
      </c>
      <c r="H181" s="47" t="s">
        <v>21</v>
      </c>
      <c r="I181" s="47">
        <v>91</v>
      </c>
      <c r="J181" s="47" t="s">
        <v>49</v>
      </c>
      <c r="K181" s="47">
        <v>30</v>
      </c>
      <c r="L181" s="49" t="s">
        <v>127</v>
      </c>
      <c r="M181" s="49"/>
      <c r="N181" s="49" t="s">
        <v>23</v>
      </c>
      <c r="O181" s="47" t="s">
        <v>6</v>
      </c>
      <c r="R181" s="46"/>
      <c r="T181" s="46" t="s">
        <v>613</v>
      </c>
      <c r="V181" s="46" t="s">
        <v>637</v>
      </c>
    </row>
    <row r="182" spans="3:22" ht="26.4" x14ac:dyDescent="0.3">
      <c r="C182" s="46" t="s">
        <v>362</v>
      </c>
      <c r="E182" s="46">
        <v>209</v>
      </c>
      <c r="G182" s="46" t="s">
        <v>363</v>
      </c>
      <c r="H182" s="46" t="s">
        <v>364</v>
      </c>
      <c r="I182" s="46">
        <v>91</v>
      </c>
      <c r="J182" s="46" t="s">
        <v>49</v>
      </c>
      <c r="K182" s="46">
        <v>30</v>
      </c>
      <c r="N182" s="39" t="s">
        <v>495</v>
      </c>
      <c r="P182" s="46" t="s">
        <v>556</v>
      </c>
      <c r="Q182" s="39" t="s">
        <v>636</v>
      </c>
      <c r="R182" s="46"/>
      <c r="T182" s="46" t="s">
        <v>609</v>
      </c>
    </row>
    <row r="183" spans="3:22" ht="26.4" x14ac:dyDescent="0.3">
      <c r="C183" s="46" t="s">
        <v>362</v>
      </c>
      <c r="E183" s="46">
        <v>210</v>
      </c>
      <c r="G183" s="46" t="s">
        <v>363</v>
      </c>
      <c r="H183" s="46" t="s">
        <v>364</v>
      </c>
      <c r="I183" s="46">
        <v>91</v>
      </c>
      <c r="J183" s="46" t="s">
        <v>49</v>
      </c>
      <c r="K183" s="46">
        <v>32</v>
      </c>
      <c r="N183" s="39" t="s">
        <v>496</v>
      </c>
      <c r="P183" s="46" t="s">
        <v>556</v>
      </c>
      <c r="Q183" s="39" t="s">
        <v>636</v>
      </c>
      <c r="R183" s="46"/>
      <c r="T183" s="46" t="s">
        <v>609</v>
      </c>
    </row>
    <row r="184" spans="3:22" ht="26.4" x14ac:dyDescent="0.3">
      <c r="C184" s="47" t="s">
        <v>152</v>
      </c>
      <c r="D184" s="47"/>
      <c r="E184" s="47">
        <v>62</v>
      </c>
      <c r="F184" s="47"/>
      <c r="G184" s="47" t="s">
        <v>1</v>
      </c>
      <c r="H184" s="47" t="s">
        <v>5</v>
      </c>
      <c r="I184" s="47">
        <v>91</v>
      </c>
      <c r="J184" s="50" t="s">
        <v>142</v>
      </c>
      <c r="K184" s="47">
        <v>2</v>
      </c>
      <c r="L184" s="49" t="s">
        <v>143</v>
      </c>
      <c r="M184" s="49"/>
      <c r="N184" s="49" t="s">
        <v>358</v>
      </c>
      <c r="O184" s="47" t="s">
        <v>6</v>
      </c>
      <c r="P184" s="46" t="s">
        <v>555</v>
      </c>
      <c r="R184" s="46"/>
      <c r="T184" s="46" t="s">
        <v>608</v>
      </c>
      <c r="U184" s="39" t="s">
        <v>690</v>
      </c>
    </row>
    <row r="185" spans="3:22" ht="26.4" x14ac:dyDescent="0.3">
      <c r="C185" s="47" t="s">
        <v>152</v>
      </c>
      <c r="D185" s="47"/>
      <c r="E185" s="47">
        <v>63</v>
      </c>
      <c r="F185" s="47"/>
      <c r="G185" s="47" t="s">
        <v>1</v>
      </c>
      <c r="H185" s="47" t="s">
        <v>5</v>
      </c>
      <c r="I185" s="47">
        <v>91</v>
      </c>
      <c r="J185" s="50" t="s">
        <v>142</v>
      </c>
      <c r="K185" s="47">
        <v>9</v>
      </c>
      <c r="L185" s="49" t="s">
        <v>144</v>
      </c>
      <c r="M185" s="49"/>
      <c r="N185" s="49" t="s">
        <v>359</v>
      </c>
      <c r="O185" s="47" t="s">
        <v>6</v>
      </c>
      <c r="P185" s="46" t="s">
        <v>555</v>
      </c>
      <c r="R185" s="46"/>
      <c r="T185" s="46" t="s">
        <v>608</v>
      </c>
      <c r="U185" s="39" t="s">
        <v>690</v>
      </c>
    </row>
    <row r="186" spans="3:22" ht="52.8" x14ac:dyDescent="0.3">
      <c r="C186" s="47" t="s">
        <v>16</v>
      </c>
      <c r="D186" s="47"/>
      <c r="E186" s="47">
        <v>56</v>
      </c>
      <c r="F186" s="47"/>
      <c r="G186" s="47" t="s">
        <v>17</v>
      </c>
      <c r="H186" s="47" t="s">
        <v>21</v>
      </c>
      <c r="I186" s="47">
        <v>101</v>
      </c>
      <c r="J186" s="47" t="s">
        <v>129</v>
      </c>
      <c r="K186" s="47">
        <v>17</v>
      </c>
      <c r="L186" s="49" t="s">
        <v>132</v>
      </c>
      <c r="M186" s="49"/>
      <c r="N186" s="49" t="s">
        <v>23</v>
      </c>
      <c r="O186" s="47" t="s">
        <v>6</v>
      </c>
      <c r="P186" s="46" t="s">
        <v>561</v>
      </c>
      <c r="Q186" s="39" t="s">
        <v>677</v>
      </c>
      <c r="R186" s="46"/>
      <c r="T186" s="46" t="s">
        <v>608</v>
      </c>
    </row>
    <row r="187" spans="3:22" ht="26.4" x14ac:dyDescent="0.3">
      <c r="C187" s="47" t="s">
        <v>16</v>
      </c>
      <c r="D187" s="47"/>
      <c r="E187" s="47">
        <v>55</v>
      </c>
      <c r="F187" s="47"/>
      <c r="G187" s="47" t="s">
        <v>17</v>
      </c>
      <c r="H187" s="47" t="s">
        <v>21</v>
      </c>
      <c r="I187" s="47">
        <v>101</v>
      </c>
      <c r="J187" s="47" t="s">
        <v>129</v>
      </c>
      <c r="K187" s="47">
        <v>17</v>
      </c>
      <c r="L187" s="49" t="s">
        <v>130</v>
      </c>
      <c r="M187" s="49"/>
      <c r="N187" s="49" t="s">
        <v>131</v>
      </c>
      <c r="O187" s="47" t="s">
        <v>6</v>
      </c>
      <c r="Q187" s="49"/>
      <c r="T187" s="46" t="s">
        <v>613</v>
      </c>
      <c r="V187" s="46" t="s">
        <v>704</v>
      </c>
    </row>
    <row r="188" spans="3:22" ht="66" x14ac:dyDescent="0.3">
      <c r="C188" s="46" t="s">
        <v>191</v>
      </c>
      <c r="D188" s="47"/>
      <c r="E188" s="47">
        <v>107</v>
      </c>
      <c r="F188" s="47"/>
      <c r="G188" s="46" t="s">
        <v>192</v>
      </c>
      <c r="H188" s="46" t="s">
        <v>21</v>
      </c>
      <c r="I188" s="46">
        <v>102</v>
      </c>
      <c r="J188" s="48" t="s">
        <v>263</v>
      </c>
      <c r="K188" s="46">
        <v>2</v>
      </c>
      <c r="L188" s="39" t="s">
        <v>264</v>
      </c>
      <c r="M188" s="49"/>
      <c r="N188" s="39" t="s">
        <v>265</v>
      </c>
      <c r="O188" s="46" t="s">
        <v>6</v>
      </c>
      <c r="P188" s="46" t="s">
        <v>561</v>
      </c>
      <c r="Q188" s="39" t="s">
        <v>638</v>
      </c>
      <c r="R188" s="46"/>
      <c r="T188" s="46" t="s">
        <v>608</v>
      </c>
    </row>
    <row r="189" spans="3:22" x14ac:dyDescent="0.3">
      <c r="C189" s="46" t="s">
        <v>191</v>
      </c>
      <c r="D189" s="47"/>
      <c r="E189" s="47">
        <v>108</v>
      </c>
      <c r="F189" s="47"/>
      <c r="G189" s="46" t="s">
        <v>192</v>
      </c>
      <c r="H189" s="46" t="s">
        <v>21</v>
      </c>
      <c r="I189" s="46">
        <v>102</v>
      </c>
      <c r="J189" s="48" t="s">
        <v>263</v>
      </c>
      <c r="K189" s="46">
        <v>6</v>
      </c>
      <c r="L189" s="39" t="s">
        <v>266</v>
      </c>
      <c r="M189" s="49"/>
      <c r="N189" s="39" t="s">
        <v>267</v>
      </c>
      <c r="O189" s="46" t="s">
        <v>6</v>
      </c>
      <c r="P189" s="46" t="s">
        <v>555</v>
      </c>
      <c r="R189" s="46"/>
      <c r="T189" s="46" t="s">
        <v>608</v>
      </c>
    </row>
    <row r="190" spans="3:22" ht="26.4" x14ac:dyDescent="0.3">
      <c r="C190" s="46" t="s">
        <v>215</v>
      </c>
      <c r="D190" s="47"/>
      <c r="E190" s="47">
        <v>109</v>
      </c>
      <c r="F190" s="47"/>
      <c r="G190" s="46" t="s">
        <v>192</v>
      </c>
      <c r="H190" s="46" t="s">
        <v>5</v>
      </c>
      <c r="I190" s="46">
        <v>102</v>
      </c>
      <c r="J190" s="46" t="s">
        <v>268</v>
      </c>
      <c r="K190" s="46">
        <v>7</v>
      </c>
      <c r="L190" s="39" t="s">
        <v>269</v>
      </c>
      <c r="M190" s="49"/>
      <c r="N190" s="39" t="s">
        <v>270</v>
      </c>
      <c r="O190" s="46" t="s">
        <v>6</v>
      </c>
      <c r="P190" s="46" t="s">
        <v>555</v>
      </c>
      <c r="T190" s="46" t="s">
        <v>608</v>
      </c>
    </row>
    <row r="191" spans="3:22" x14ac:dyDescent="0.3">
      <c r="C191" s="46" t="s">
        <v>297</v>
      </c>
      <c r="D191" s="47"/>
      <c r="E191" s="47">
        <v>131</v>
      </c>
      <c r="F191" s="47"/>
      <c r="G191" s="46" t="s">
        <v>162</v>
      </c>
      <c r="H191" s="46" t="s">
        <v>5</v>
      </c>
      <c r="I191" s="46">
        <v>103</v>
      </c>
      <c r="J191" s="48" t="s">
        <v>315</v>
      </c>
      <c r="K191" s="46">
        <v>4</v>
      </c>
      <c r="L191" s="39" t="s">
        <v>316</v>
      </c>
      <c r="M191" s="49"/>
      <c r="N191" s="39" t="s">
        <v>317</v>
      </c>
      <c r="O191" s="46" t="s">
        <v>6</v>
      </c>
      <c r="P191" s="46" t="s">
        <v>555</v>
      </c>
      <c r="R191" s="46"/>
      <c r="T191" s="46" t="s">
        <v>608</v>
      </c>
    </row>
    <row r="192" spans="3:22" ht="39.6" x14ac:dyDescent="0.3">
      <c r="C192" s="46" t="s">
        <v>513</v>
      </c>
      <c r="E192" s="46">
        <v>235</v>
      </c>
      <c r="G192" s="46" t="s">
        <v>514</v>
      </c>
      <c r="H192" s="46" t="s">
        <v>21</v>
      </c>
      <c r="I192" s="46">
        <v>103</v>
      </c>
      <c r="J192" s="46" t="s">
        <v>315</v>
      </c>
      <c r="K192" s="46">
        <v>6</v>
      </c>
      <c r="L192" s="39" t="s">
        <v>522</v>
      </c>
      <c r="N192" s="39" t="s">
        <v>542</v>
      </c>
      <c r="O192" s="46" t="s">
        <v>6</v>
      </c>
      <c r="T192" s="46" t="s">
        <v>613</v>
      </c>
      <c r="V192" s="46" t="s">
        <v>637</v>
      </c>
    </row>
    <row r="193" spans="3:22" ht="52.8" x14ac:dyDescent="0.3">
      <c r="C193" s="46" t="s">
        <v>513</v>
      </c>
      <c r="E193" s="46">
        <v>236</v>
      </c>
      <c r="G193" s="46" t="s">
        <v>514</v>
      </c>
      <c r="H193" s="46" t="s">
        <v>21</v>
      </c>
      <c r="I193" s="46">
        <v>103</v>
      </c>
      <c r="J193" s="46" t="s">
        <v>315</v>
      </c>
      <c r="K193" s="46">
        <v>6</v>
      </c>
      <c r="L193" s="39" t="s">
        <v>523</v>
      </c>
      <c r="N193" s="39" t="s">
        <v>185</v>
      </c>
      <c r="O193" s="46" t="s">
        <v>6</v>
      </c>
      <c r="T193" s="46" t="s">
        <v>613</v>
      </c>
      <c r="V193" s="46" t="s">
        <v>637</v>
      </c>
    </row>
    <row r="194" spans="3:22" ht="52.8" x14ac:dyDescent="0.3">
      <c r="C194" s="46" t="s">
        <v>215</v>
      </c>
      <c r="D194" s="47"/>
      <c r="E194" s="47">
        <v>110</v>
      </c>
      <c r="F194" s="47"/>
      <c r="G194" s="46" t="s">
        <v>192</v>
      </c>
      <c r="H194" s="46" t="s">
        <v>5</v>
      </c>
      <c r="I194" s="46">
        <v>104</v>
      </c>
      <c r="J194" s="46" t="s">
        <v>271</v>
      </c>
      <c r="K194" s="46">
        <v>2</v>
      </c>
      <c r="L194" s="39" t="s">
        <v>252</v>
      </c>
      <c r="M194" s="49"/>
      <c r="N194" s="39" t="s">
        <v>253</v>
      </c>
      <c r="O194" s="46" t="s">
        <v>6</v>
      </c>
      <c r="P194" s="63" t="s">
        <v>561</v>
      </c>
      <c r="Q194" s="64" t="s">
        <v>676</v>
      </c>
      <c r="R194" s="65"/>
      <c r="S194" s="63"/>
      <c r="T194" s="63" t="s">
        <v>608</v>
      </c>
      <c r="U194" s="64"/>
      <c r="V194" s="63"/>
    </row>
    <row r="195" spans="3:22" ht="39.6" x14ac:dyDescent="0.3">
      <c r="C195" s="47" t="s">
        <v>152</v>
      </c>
      <c r="D195" s="47"/>
      <c r="E195" s="47">
        <v>64</v>
      </c>
      <c r="F195" s="47"/>
      <c r="G195" s="47" t="s">
        <v>1</v>
      </c>
      <c r="H195" s="47" t="s">
        <v>5</v>
      </c>
      <c r="I195" s="47">
        <v>102</v>
      </c>
      <c r="J195" s="50" t="s">
        <v>2</v>
      </c>
      <c r="K195" s="47">
        <v>2</v>
      </c>
      <c r="L195" s="49" t="s">
        <v>145</v>
      </c>
      <c r="M195" s="49"/>
      <c r="N195" s="49" t="s">
        <v>360</v>
      </c>
      <c r="O195" s="47" t="s">
        <v>6</v>
      </c>
      <c r="P195" s="46" t="s">
        <v>556</v>
      </c>
      <c r="Q195" s="39" t="s">
        <v>693</v>
      </c>
      <c r="R195" s="46"/>
      <c r="T195" s="39" t="s">
        <v>609</v>
      </c>
    </row>
    <row r="196" spans="3:22" x14ac:dyDescent="0.3">
      <c r="C196" s="55" t="s">
        <v>0</v>
      </c>
      <c r="D196" s="55"/>
      <c r="E196" s="55">
        <v>1</v>
      </c>
      <c r="F196" s="55"/>
      <c r="G196" s="55" t="s">
        <v>1</v>
      </c>
      <c r="H196" s="55" t="s">
        <v>5</v>
      </c>
      <c r="I196" s="55">
        <v>101</v>
      </c>
      <c r="J196" s="59" t="s">
        <v>2</v>
      </c>
      <c r="K196" s="55">
        <v>12</v>
      </c>
      <c r="L196" s="56" t="s">
        <v>3</v>
      </c>
      <c r="M196" s="56"/>
      <c r="N196" s="56" t="s">
        <v>4</v>
      </c>
      <c r="O196" s="55" t="s">
        <v>6</v>
      </c>
      <c r="P196" s="46" t="s">
        <v>555</v>
      </c>
      <c r="R196" s="46"/>
      <c r="T196" s="46" t="s">
        <v>608</v>
      </c>
    </row>
    <row r="197" spans="3:22" x14ac:dyDescent="0.3">
      <c r="C197" s="46" t="s">
        <v>215</v>
      </c>
      <c r="D197" s="47"/>
      <c r="E197" s="47">
        <v>111</v>
      </c>
      <c r="F197" s="47"/>
      <c r="G197" s="46" t="s">
        <v>192</v>
      </c>
      <c r="H197" s="46" t="s">
        <v>5</v>
      </c>
      <c r="I197" s="46">
        <v>105</v>
      </c>
      <c r="J197" s="46" t="s">
        <v>272</v>
      </c>
      <c r="K197" s="46">
        <v>12</v>
      </c>
      <c r="L197" s="39" t="s">
        <v>273</v>
      </c>
      <c r="M197" s="49"/>
      <c r="N197" s="39" t="s">
        <v>274</v>
      </c>
      <c r="O197" s="46" t="s">
        <v>6</v>
      </c>
      <c r="P197" s="46" t="s">
        <v>555</v>
      </c>
      <c r="R197" s="46"/>
      <c r="T197" s="46" t="s">
        <v>608</v>
      </c>
    </row>
    <row r="198" spans="3:22" x14ac:dyDescent="0.3">
      <c r="C198" s="55" t="s">
        <v>0</v>
      </c>
      <c r="D198" s="55"/>
      <c r="E198" s="55">
        <v>2</v>
      </c>
      <c r="F198" s="55"/>
      <c r="G198" s="55" t="s">
        <v>1</v>
      </c>
      <c r="H198" s="55" t="s">
        <v>5</v>
      </c>
      <c r="I198" s="55">
        <v>101</v>
      </c>
      <c r="J198" s="59" t="s">
        <v>2</v>
      </c>
      <c r="K198" s="55">
        <v>13</v>
      </c>
      <c r="L198" s="56" t="s">
        <v>3</v>
      </c>
      <c r="M198" s="56"/>
      <c r="N198" s="56" t="s">
        <v>4</v>
      </c>
      <c r="O198" s="55" t="s">
        <v>6</v>
      </c>
      <c r="P198" s="46" t="s">
        <v>555</v>
      </c>
      <c r="R198" s="46"/>
      <c r="T198" s="46" t="s">
        <v>608</v>
      </c>
    </row>
    <row r="199" spans="3:22" ht="39.6" x14ac:dyDescent="0.3">
      <c r="C199" s="46" t="s">
        <v>297</v>
      </c>
      <c r="E199" s="47">
        <v>132</v>
      </c>
      <c r="G199" s="46" t="s">
        <v>162</v>
      </c>
      <c r="H199" s="46" t="s">
        <v>5</v>
      </c>
      <c r="I199" s="46">
        <v>105</v>
      </c>
      <c r="J199" s="48" t="s">
        <v>2</v>
      </c>
      <c r="K199" s="46">
        <v>13</v>
      </c>
      <c r="L199" s="39" t="s">
        <v>316</v>
      </c>
      <c r="N199" s="39" t="s">
        <v>318</v>
      </c>
      <c r="O199" s="46" t="s">
        <v>6</v>
      </c>
      <c r="P199" s="46" t="s">
        <v>555</v>
      </c>
      <c r="R199" s="46"/>
      <c r="T199" s="46" t="s">
        <v>608</v>
      </c>
    </row>
    <row r="200" spans="3:22" x14ac:dyDescent="0.3">
      <c r="C200" s="46" t="s">
        <v>362</v>
      </c>
      <c r="E200" s="46">
        <v>211</v>
      </c>
      <c r="G200" s="46" t="s">
        <v>363</v>
      </c>
      <c r="H200" s="46" t="s">
        <v>5</v>
      </c>
      <c r="I200" s="46">
        <v>105</v>
      </c>
      <c r="J200" s="46" t="s">
        <v>2</v>
      </c>
      <c r="K200" s="46">
        <v>13</v>
      </c>
      <c r="L200" s="39" t="s">
        <v>5</v>
      </c>
      <c r="N200" s="39" t="s">
        <v>591</v>
      </c>
      <c r="P200" s="46" t="s">
        <v>555</v>
      </c>
      <c r="R200" s="46"/>
      <c r="T200" s="46" t="s">
        <v>608</v>
      </c>
    </row>
    <row r="201" spans="3:22" ht="52.8" x14ac:dyDescent="0.3">
      <c r="C201" s="46" t="s">
        <v>161</v>
      </c>
      <c r="D201" s="47"/>
      <c r="E201" s="47">
        <v>67</v>
      </c>
      <c r="F201" s="47"/>
      <c r="G201" s="46" t="s">
        <v>162</v>
      </c>
      <c r="H201" s="46" t="s">
        <v>5</v>
      </c>
      <c r="I201" s="46">
        <v>105</v>
      </c>
      <c r="J201" s="48" t="s">
        <v>2</v>
      </c>
      <c r="K201" s="46" t="s">
        <v>163</v>
      </c>
      <c r="L201" s="39" t="s">
        <v>164</v>
      </c>
      <c r="M201" s="49"/>
      <c r="N201" s="39" t="s">
        <v>165</v>
      </c>
      <c r="P201" s="46" t="s">
        <v>555</v>
      </c>
      <c r="R201" s="46"/>
      <c r="T201" s="39" t="s">
        <v>608</v>
      </c>
    </row>
    <row r="202" spans="3:22" ht="66" x14ac:dyDescent="0.3">
      <c r="C202" s="46" t="s">
        <v>297</v>
      </c>
      <c r="E202" s="47">
        <v>133</v>
      </c>
      <c r="G202" s="46" t="s">
        <v>162</v>
      </c>
      <c r="H202" s="46" t="s">
        <v>5</v>
      </c>
      <c r="I202" s="46">
        <v>106</v>
      </c>
      <c r="J202" s="48" t="s">
        <v>319</v>
      </c>
      <c r="K202" s="46" t="s">
        <v>320</v>
      </c>
      <c r="L202" s="39" t="s">
        <v>321</v>
      </c>
      <c r="N202" s="39" t="s">
        <v>322</v>
      </c>
      <c r="O202" s="46" t="s">
        <v>6</v>
      </c>
      <c r="P202" s="46" t="s">
        <v>561</v>
      </c>
      <c r="Q202" s="39" t="s">
        <v>639</v>
      </c>
      <c r="R202" s="46"/>
      <c r="T202" s="46" t="s">
        <v>608</v>
      </c>
    </row>
    <row r="203" spans="3:22" ht="26.4" x14ac:dyDescent="0.3">
      <c r="C203" s="46" t="s">
        <v>297</v>
      </c>
      <c r="E203" s="47">
        <v>135</v>
      </c>
      <c r="G203" s="46" t="s">
        <v>162</v>
      </c>
      <c r="H203" s="46" t="s">
        <v>5</v>
      </c>
      <c r="I203" s="46">
        <v>107</v>
      </c>
      <c r="J203" s="48" t="s">
        <v>323</v>
      </c>
      <c r="K203" s="46">
        <v>1</v>
      </c>
      <c r="L203" s="39" t="s">
        <v>326</v>
      </c>
      <c r="N203" s="39" t="s">
        <v>327</v>
      </c>
      <c r="O203" s="46" t="s">
        <v>6</v>
      </c>
      <c r="P203" s="46" t="s">
        <v>555</v>
      </c>
      <c r="T203" s="46" t="s">
        <v>608</v>
      </c>
    </row>
    <row r="204" spans="3:22" ht="66" x14ac:dyDescent="0.3">
      <c r="C204" s="46" t="s">
        <v>297</v>
      </c>
      <c r="E204" s="47">
        <v>134</v>
      </c>
      <c r="G204" s="46" t="s">
        <v>162</v>
      </c>
      <c r="H204" s="46" t="s">
        <v>5</v>
      </c>
      <c r="I204" s="46">
        <v>106</v>
      </c>
      <c r="J204" s="48" t="s">
        <v>323</v>
      </c>
      <c r="K204" s="46">
        <v>15</v>
      </c>
      <c r="L204" s="39" t="s">
        <v>324</v>
      </c>
      <c r="N204" s="39" t="s">
        <v>325</v>
      </c>
      <c r="O204" s="46" t="s">
        <v>6</v>
      </c>
      <c r="P204" s="46" t="s">
        <v>555</v>
      </c>
      <c r="R204" s="46"/>
      <c r="T204" s="46" t="s">
        <v>608</v>
      </c>
    </row>
    <row r="205" spans="3:22" ht="66" x14ac:dyDescent="0.3">
      <c r="C205" s="46" t="s">
        <v>297</v>
      </c>
      <c r="E205" s="47">
        <v>136</v>
      </c>
      <c r="G205" s="46" t="s">
        <v>162</v>
      </c>
      <c r="H205" s="46" t="s">
        <v>5</v>
      </c>
      <c r="I205" s="46">
        <v>109</v>
      </c>
      <c r="J205" s="48" t="s">
        <v>328</v>
      </c>
      <c r="K205" s="46">
        <v>13</v>
      </c>
      <c r="L205" s="39" t="s">
        <v>329</v>
      </c>
      <c r="N205" s="39" t="s">
        <v>330</v>
      </c>
      <c r="O205" s="46" t="s">
        <v>6</v>
      </c>
      <c r="P205" s="46" t="s">
        <v>555</v>
      </c>
      <c r="R205" s="46"/>
      <c r="T205" s="46" t="s">
        <v>608</v>
      </c>
    </row>
    <row r="206" spans="3:22" ht="52.8" x14ac:dyDescent="0.3">
      <c r="C206" s="46" t="s">
        <v>161</v>
      </c>
      <c r="D206" s="47"/>
      <c r="E206" s="47">
        <v>68</v>
      </c>
      <c r="F206" s="47"/>
      <c r="G206" s="46" t="s">
        <v>162</v>
      </c>
      <c r="H206" s="46" t="s">
        <v>21</v>
      </c>
      <c r="I206" s="46">
        <v>110</v>
      </c>
      <c r="J206" s="48" t="s">
        <v>166</v>
      </c>
      <c r="K206" s="46" t="s">
        <v>167</v>
      </c>
      <c r="L206" s="39" t="s">
        <v>168</v>
      </c>
      <c r="M206" s="49"/>
      <c r="N206" s="39" t="s">
        <v>169</v>
      </c>
      <c r="P206" s="46" t="s">
        <v>561</v>
      </c>
      <c r="Q206" s="39" t="s">
        <v>643</v>
      </c>
      <c r="R206" s="46"/>
      <c r="T206" s="46" t="s">
        <v>608</v>
      </c>
      <c r="U206" s="39" t="s">
        <v>697</v>
      </c>
    </row>
    <row r="207" spans="3:22" ht="52.8" x14ac:dyDescent="0.3">
      <c r="C207" s="46" t="s">
        <v>362</v>
      </c>
      <c r="E207" s="46">
        <v>212</v>
      </c>
      <c r="G207" s="46" t="s">
        <v>363</v>
      </c>
      <c r="H207" s="46" t="s">
        <v>21</v>
      </c>
      <c r="I207" s="46">
        <v>110</v>
      </c>
      <c r="J207" s="46" t="s">
        <v>170</v>
      </c>
      <c r="K207" s="46">
        <v>13</v>
      </c>
      <c r="L207" s="39" t="s">
        <v>428</v>
      </c>
      <c r="N207" s="39" t="s">
        <v>497</v>
      </c>
      <c r="P207" s="46" t="s">
        <v>561</v>
      </c>
      <c r="Q207" s="39" t="s">
        <v>643</v>
      </c>
      <c r="R207" s="46"/>
      <c r="T207" s="46" t="s">
        <v>608</v>
      </c>
      <c r="U207" s="39" t="s">
        <v>697</v>
      </c>
    </row>
    <row r="208" spans="3:22" x14ac:dyDescent="0.3">
      <c r="C208" s="46" t="s">
        <v>513</v>
      </c>
      <c r="E208" s="46">
        <v>232</v>
      </c>
      <c r="G208" s="46" t="s">
        <v>514</v>
      </c>
      <c r="H208" s="46" t="s">
        <v>5</v>
      </c>
      <c r="I208" s="46">
        <v>110</v>
      </c>
      <c r="J208" s="46" t="s">
        <v>170</v>
      </c>
      <c r="K208" s="46">
        <v>25</v>
      </c>
      <c r="L208" s="39" t="s">
        <v>519</v>
      </c>
      <c r="N208" s="39" t="s">
        <v>539</v>
      </c>
      <c r="O208" s="46" t="s">
        <v>6</v>
      </c>
      <c r="P208" s="46" t="s">
        <v>556</v>
      </c>
      <c r="Q208" s="39" t="s">
        <v>698</v>
      </c>
      <c r="R208" s="46"/>
      <c r="T208" s="46" t="s">
        <v>609</v>
      </c>
    </row>
    <row r="209" spans="3:22" ht="66" x14ac:dyDescent="0.3">
      <c r="C209" s="46" t="s">
        <v>513</v>
      </c>
      <c r="E209" s="46">
        <v>233</v>
      </c>
      <c r="G209" s="46" t="s">
        <v>514</v>
      </c>
      <c r="H209" s="46" t="s">
        <v>21</v>
      </c>
      <c r="I209" s="46">
        <v>110</v>
      </c>
      <c r="J209" s="46" t="s">
        <v>170</v>
      </c>
      <c r="K209" s="46">
        <v>25</v>
      </c>
      <c r="L209" s="39" t="s">
        <v>520</v>
      </c>
      <c r="N209" s="39" t="s">
        <v>540</v>
      </c>
      <c r="O209" s="46" t="s">
        <v>6</v>
      </c>
      <c r="P209" s="46" t="s">
        <v>561</v>
      </c>
      <c r="Q209" s="39" t="s">
        <v>726</v>
      </c>
      <c r="R209" s="62" t="s">
        <v>722</v>
      </c>
      <c r="T209" s="46" t="s">
        <v>608</v>
      </c>
      <c r="U209" s="39" t="s">
        <v>734</v>
      </c>
    </row>
    <row r="210" spans="3:22" ht="39.6" x14ac:dyDescent="0.3">
      <c r="C210" s="46" t="s">
        <v>161</v>
      </c>
      <c r="D210" s="47"/>
      <c r="E210" s="47">
        <v>69</v>
      </c>
      <c r="F210" s="47"/>
      <c r="G210" s="46" t="s">
        <v>162</v>
      </c>
      <c r="H210" s="46" t="s">
        <v>21</v>
      </c>
      <c r="I210" s="46">
        <v>110</v>
      </c>
      <c r="J210" s="48" t="s">
        <v>170</v>
      </c>
      <c r="K210" s="46" t="s">
        <v>171</v>
      </c>
      <c r="L210" s="39" t="s">
        <v>172</v>
      </c>
      <c r="M210" s="49"/>
      <c r="N210" s="39" t="s">
        <v>173</v>
      </c>
      <c r="P210" s="46" t="s">
        <v>561</v>
      </c>
      <c r="Q210" s="39" t="s">
        <v>643</v>
      </c>
      <c r="T210" s="46" t="s">
        <v>608</v>
      </c>
      <c r="U210" s="39" t="s">
        <v>697</v>
      </c>
    </row>
    <row r="211" spans="3:22" ht="52.8" x14ac:dyDescent="0.3">
      <c r="C211" s="46" t="s">
        <v>362</v>
      </c>
      <c r="E211" s="46">
        <v>216</v>
      </c>
      <c r="G211" s="46" t="s">
        <v>363</v>
      </c>
      <c r="H211" s="46" t="s">
        <v>364</v>
      </c>
      <c r="I211" s="46">
        <v>111</v>
      </c>
      <c r="J211" s="46" t="s">
        <v>377</v>
      </c>
      <c r="K211" s="46">
        <v>1</v>
      </c>
      <c r="L211" s="39" t="s">
        <v>429</v>
      </c>
      <c r="N211" s="39" t="s">
        <v>500</v>
      </c>
      <c r="P211" s="46" t="s">
        <v>556</v>
      </c>
      <c r="Q211" s="39" t="s">
        <v>727</v>
      </c>
      <c r="R211" s="62" t="s">
        <v>722</v>
      </c>
      <c r="T211" s="46" t="s">
        <v>609</v>
      </c>
      <c r="U211" s="39" t="s">
        <v>735</v>
      </c>
    </row>
    <row r="212" spans="3:22" ht="26.4" x14ac:dyDescent="0.3">
      <c r="C212" s="46" t="s">
        <v>362</v>
      </c>
      <c r="E212" s="46">
        <v>218</v>
      </c>
      <c r="G212" s="46" t="s">
        <v>363</v>
      </c>
      <c r="H212" s="46" t="s">
        <v>21</v>
      </c>
      <c r="I212" s="46">
        <v>111</v>
      </c>
      <c r="J212" s="46" t="s">
        <v>377</v>
      </c>
      <c r="K212" s="46">
        <v>8</v>
      </c>
      <c r="L212" s="39" t="s">
        <v>432</v>
      </c>
      <c r="N212" s="39" t="s">
        <v>593</v>
      </c>
      <c r="P212" s="46" t="s">
        <v>556</v>
      </c>
      <c r="Q212" s="39" t="s">
        <v>640</v>
      </c>
      <c r="R212" s="46"/>
      <c r="T212" s="46" t="s">
        <v>609</v>
      </c>
    </row>
    <row r="213" spans="3:22" ht="26.4" x14ac:dyDescent="0.3">
      <c r="C213" s="46" t="s">
        <v>362</v>
      </c>
      <c r="E213" s="46">
        <v>215</v>
      </c>
      <c r="G213" s="46" t="s">
        <v>363</v>
      </c>
      <c r="H213" s="46" t="s">
        <v>21</v>
      </c>
      <c r="I213" s="46">
        <v>110</v>
      </c>
      <c r="J213" s="46">
        <v>16.100000000000001</v>
      </c>
      <c r="K213" s="46">
        <v>20</v>
      </c>
      <c r="L213" s="39" t="s">
        <v>430</v>
      </c>
      <c r="N213" s="39" t="s">
        <v>499</v>
      </c>
      <c r="P213" s="46" t="s">
        <v>561</v>
      </c>
      <c r="Q213" s="39" t="s">
        <v>643</v>
      </c>
      <c r="T213" s="46" t="s">
        <v>608</v>
      </c>
      <c r="U213" s="39" t="s">
        <v>697</v>
      </c>
    </row>
    <row r="214" spans="3:22" ht="52.8" x14ac:dyDescent="0.3">
      <c r="C214" s="46" t="s">
        <v>513</v>
      </c>
      <c r="E214" s="46">
        <v>240</v>
      </c>
      <c r="G214" s="46" t="s">
        <v>514</v>
      </c>
      <c r="H214" s="46" t="s">
        <v>21</v>
      </c>
      <c r="I214" s="46">
        <v>110</v>
      </c>
      <c r="J214" s="46" t="s">
        <v>377</v>
      </c>
      <c r="K214" s="46">
        <v>30</v>
      </c>
      <c r="L214" s="39" t="s">
        <v>527</v>
      </c>
      <c r="N214" s="39" t="s">
        <v>544</v>
      </c>
      <c r="O214" s="46" t="s">
        <v>6</v>
      </c>
      <c r="T214" s="46" t="s">
        <v>613</v>
      </c>
      <c r="V214" s="46" t="s">
        <v>655</v>
      </c>
    </row>
    <row r="215" spans="3:22" ht="52.8" x14ac:dyDescent="0.3">
      <c r="C215" s="46" t="s">
        <v>362</v>
      </c>
      <c r="E215" s="46">
        <v>213</v>
      </c>
      <c r="G215" s="46" t="s">
        <v>363</v>
      </c>
      <c r="H215" s="46" t="s">
        <v>364</v>
      </c>
      <c r="I215" s="46">
        <v>110</v>
      </c>
      <c r="J215" s="46" t="s">
        <v>377</v>
      </c>
      <c r="K215" s="46">
        <v>33</v>
      </c>
      <c r="L215" s="39" t="s">
        <v>429</v>
      </c>
      <c r="N215" s="39" t="s">
        <v>498</v>
      </c>
      <c r="P215" s="46" t="s">
        <v>556</v>
      </c>
      <c r="Q215" s="39" t="s">
        <v>727</v>
      </c>
      <c r="R215" s="62" t="s">
        <v>722</v>
      </c>
      <c r="T215" s="46" t="s">
        <v>609</v>
      </c>
      <c r="U215" s="39" t="s">
        <v>728</v>
      </c>
    </row>
    <row r="216" spans="3:22" ht="26.4" x14ac:dyDescent="0.3">
      <c r="C216" s="46" t="s">
        <v>362</v>
      </c>
      <c r="E216" s="46">
        <v>214</v>
      </c>
      <c r="G216" s="46" t="s">
        <v>363</v>
      </c>
      <c r="H216" s="46" t="s">
        <v>5</v>
      </c>
      <c r="I216" s="46">
        <v>110</v>
      </c>
      <c r="J216" s="46" t="s">
        <v>377</v>
      </c>
      <c r="K216" s="46">
        <v>34</v>
      </c>
      <c r="L216" s="39" t="s">
        <v>5</v>
      </c>
      <c r="N216" s="39" t="s">
        <v>592</v>
      </c>
      <c r="P216" s="46" t="s">
        <v>555</v>
      </c>
      <c r="T216" s="46" t="s">
        <v>608</v>
      </c>
    </row>
    <row r="217" spans="3:22" x14ac:dyDescent="0.3">
      <c r="C217" s="46" t="s">
        <v>513</v>
      </c>
      <c r="E217" s="46">
        <v>241</v>
      </c>
      <c r="G217" s="46" t="s">
        <v>514</v>
      </c>
      <c r="H217" s="46" t="s">
        <v>5</v>
      </c>
      <c r="I217" s="46">
        <v>110</v>
      </c>
      <c r="J217" s="46" t="s">
        <v>377</v>
      </c>
      <c r="K217" s="46">
        <v>34</v>
      </c>
      <c r="L217" s="39" t="s">
        <v>528</v>
      </c>
      <c r="N217" s="39" t="s">
        <v>185</v>
      </c>
      <c r="O217" s="46" t="s">
        <v>6</v>
      </c>
      <c r="P217" s="46" t="s">
        <v>555</v>
      </c>
      <c r="T217" s="46" t="s">
        <v>608</v>
      </c>
    </row>
    <row r="218" spans="3:22" ht="39.6" x14ac:dyDescent="0.3">
      <c r="C218" s="46" t="s">
        <v>362</v>
      </c>
      <c r="E218" s="46">
        <v>222</v>
      </c>
      <c r="G218" s="46" t="s">
        <v>363</v>
      </c>
      <c r="H218" s="46" t="s">
        <v>21</v>
      </c>
      <c r="I218" s="46">
        <v>114</v>
      </c>
      <c r="J218" s="46" t="s">
        <v>380</v>
      </c>
      <c r="K218" s="46">
        <v>17</v>
      </c>
      <c r="L218" s="39" t="s">
        <v>435</v>
      </c>
      <c r="N218" s="39" t="s">
        <v>504</v>
      </c>
      <c r="P218" s="46" t="s">
        <v>561</v>
      </c>
      <c r="Q218" s="39" t="s">
        <v>623</v>
      </c>
      <c r="T218" s="46" t="s">
        <v>608</v>
      </c>
    </row>
    <row r="219" spans="3:22" ht="26.4" x14ac:dyDescent="0.3">
      <c r="C219" s="46" t="s">
        <v>362</v>
      </c>
      <c r="E219" s="46">
        <v>223</v>
      </c>
      <c r="G219" s="46" t="s">
        <v>363</v>
      </c>
      <c r="H219" s="46" t="s">
        <v>21</v>
      </c>
      <c r="I219" s="46">
        <v>114</v>
      </c>
      <c r="J219" s="46" t="s">
        <v>380</v>
      </c>
      <c r="K219" s="46">
        <v>21</v>
      </c>
      <c r="L219" s="39" t="s">
        <v>436</v>
      </c>
      <c r="N219" s="39" t="s">
        <v>505</v>
      </c>
      <c r="P219" s="46" t="s">
        <v>556</v>
      </c>
      <c r="Q219" s="39" t="s">
        <v>641</v>
      </c>
      <c r="R219" s="46"/>
      <c r="T219" s="46" t="s">
        <v>609</v>
      </c>
    </row>
    <row r="220" spans="3:22" ht="79.2" x14ac:dyDescent="0.3">
      <c r="C220" s="46" t="s">
        <v>362</v>
      </c>
      <c r="E220" s="46">
        <v>224</v>
      </c>
      <c r="G220" s="46" t="s">
        <v>363</v>
      </c>
      <c r="H220" s="46" t="s">
        <v>21</v>
      </c>
      <c r="I220" s="46">
        <v>114</v>
      </c>
      <c r="J220" s="46" t="s">
        <v>380</v>
      </c>
      <c r="K220" s="46">
        <v>24</v>
      </c>
      <c r="L220" s="39" t="s">
        <v>437</v>
      </c>
      <c r="N220" s="39" t="s">
        <v>506</v>
      </c>
      <c r="P220" s="46" t="s">
        <v>561</v>
      </c>
      <c r="Q220" s="39" t="s">
        <v>729</v>
      </c>
      <c r="R220" s="62" t="s">
        <v>722</v>
      </c>
      <c r="T220" s="46" t="s">
        <v>608</v>
      </c>
    </row>
    <row r="221" spans="3:22" x14ac:dyDescent="0.3">
      <c r="C221" s="46" t="s">
        <v>513</v>
      </c>
      <c r="E221" s="46">
        <v>249</v>
      </c>
      <c r="G221" s="46" t="s">
        <v>514</v>
      </c>
      <c r="H221" s="46" t="s">
        <v>5</v>
      </c>
      <c r="I221" s="46">
        <v>114</v>
      </c>
      <c r="J221" s="46" t="s">
        <v>380</v>
      </c>
      <c r="K221" s="46">
        <v>28</v>
      </c>
      <c r="L221" s="39" t="s">
        <v>536</v>
      </c>
      <c r="N221" s="39" t="s">
        <v>185</v>
      </c>
      <c r="O221" s="46" t="s">
        <v>6</v>
      </c>
      <c r="P221" s="46" t="s">
        <v>555</v>
      </c>
      <c r="T221" s="46" t="s">
        <v>608</v>
      </c>
    </row>
    <row r="222" spans="3:22" ht="39.6" x14ac:dyDescent="0.3">
      <c r="C222" s="46" t="s">
        <v>297</v>
      </c>
      <c r="E222" s="47">
        <v>137</v>
      </c>
      <c r="G222" s="46" t="s">
        <v>162</v>
      </c>
      <c r="H222" s="46" t="s">
        <v>5</v>
      </c>
      <c r="I222" s="46">
        <v>115</v>
      </c>
      <c r="J222" s="48" t="s">
        <v>331</v>
      </c>
      <c r="K222" s="46">
        <v>1</v>
      </c>
      <c r="L222" s="39" t="s">
        <v>332</v>
      </c>
      <c r="N222" s="39" t="s">
        <v>333</v>
      </c>
      <c r="O222" s="46" t="s">
        <v>6</v>
      </c>
      <c r="P222" s="46" t="s">
        <v>555</v>
      </c>
      <c r="T222" s="46" t="s">
        <v>608</v>
      </c>
    </row>
    <row r="223" spans="3:22" ht="52.8" x14ac:dyDescent="0.3">
      <c r="C223" s="46" t="s">
        <v>513</v>
      </c>
      <c r="E223" s="46">
        <v>250</v>
      </c>
      <c r="G223" s="46" t="s">
        <v>514</v>
      </c>
      <c r="H223" s="46" t="s">
        <v>5</v>
      </c>
      <c r="I223" s="46">
        <v>115</v>
      </c>
      <c r="J223" s="46" t="s">
        <v>331</v>
      </c>
      <c r="K223" s="46">
        <v>1</v>
      </c>
      <c r="L223" s="39" t="s">
        <v>537</v>
      </c>
      <c r="N223" s="39" t="s">
        <v>546</v>
      </c>
      <c r="O223" s="46" t="s">
        <v>6</v>
      </c>
      <c r="P223" s="46" t="s">
        <v>556</v>
      </c>
      <c r="Q223" s="39" t="s">
        <v>723</v>
      </c>
      <c r="R223" s="62" t="s">
        <v>722</v>
      </c>
      <c r="T223" s="46" t="s">
        <v>609</v>
      </c>
      <c r="U223" s="39" t="s">
        <v>721</v>
      </c>
    </row>
    <row r="224" spans="3:22" ht="39.6" x14ac:dyDescent="0.3">
      <c r="C224" s="46" t="s">
        <v>297</v>
      </c>
      <c r="E224" s="47">
        <v>139</v>
      </c>
      <c r="G224" s="46" t="s">
        <v>162</v>
      </c>
      <c r="H224" s="46" t="s">
        <v>5</v>
      </c>
      <c r="I224" s="46">
        <v>115</v>
      </c>
      <c r="J224" s="48" t="s">
        <v>179</v>
      </c>
      <c r="K224" s="46">
        <v>9</v>
      </c>
      <c r="L224" s="39" t="s">
        <v>336</v>
      </c>
      <c r="N224" s="39" t="s">
        <v>337</v>
      </c>
      <c r="O224" s="46" t="s">
        <v>6</v>
      </c>
      <c r="P224" s="46" t="s">
        <v>561</v>
      </c>
      <c r="Q224" s="39" t="s">
        <v>645</v>
      </c>
      <c r="T224" s="46" t="s">
        <v>608</v>
      </c>
    </row>
    <row r="225" spans="1:22" ht="39.6" x14ac:dyDescent="0.3">
      <c r="C225" s="46" t="s">
        <v>297</v>
      </c>
      <c r="E225" s="47">
        <v>140</v>
      </c>
      <c r="G225" s="46" t="s">
        <v>162</v>
      </c>
      <c r="H225" s="46" t="s">
        <v>21</v>
      </c>
      <c r="I225" s="46">
        <v>115</v>
      </c>
      <c r="J225" s="48" t="s">
        <v>179</v>
      </c>
      <c r="K225" s="46">
        <v>23</v>
      </c>
      <c r="L225" s="60" t="s">
        <v>338</v>
      </c>
      <c r="N225" s="39" t="s">
        <v>339</v>
      </c>
      <c r="O225" s="46" t="s">
        <v>6</v>
      </c>
      <c r="R225" s="46"/>
      <c r="T225" s="46" t="s">
        <v>613</v>
      </c>
      <c r="V225" s="46" t="s">
        <v>646</v>
      </c>
    </row>
    <row r="226" spans="1:22" x14ac:dyDescent="0.3">
      <c r="C226" s="46" t="s">
        <v>362</v>
      </c>
      <c r="E226" s="46">
        <v>225</v>
      </c>
      <c r="G226" s="46" t="s">
        <v>363</v>
      </c>
      <c r="H226" s="46" t="s">
        <v>21</v>
      </c>
      <c r="I226" s="46">
        <v>115</v>
      </c>
      <c r="J226" s="46" t="s">
        <v>179</v>
      </c>
      <c r="K226" s="46">
        <v>23</v>
      </c>
      <c r="L226" s="39" t="s">
        <v>438</v>
      </c>
      <c r="N226" s="39" t="s">
        <v>507</v>
      </c>
      <c r="R226" s="46"/>
      <c r="T226" s="46" t="s">
        <v>613</v>
      </c>
      <c r="V226" s="46" t="s">
        <v>646</v>
      </c>
    </row>
    <row r="227" spans="1:22" ht="39.6" x14ac:dyDescent="0.3">
      <c r="C227" s="46" t="s">
        <v>362</v>
      </c>
      <c r="E227" s="46">
        <v>226</v>
      </c>
      <c r="G227" s="46" t="s">
        <v>363</v>
      </c>
      <c r="H227" s="46" t="s">
        <v>364</v>
      </c>
      <c r="I227" s="46">
        <v>115</v>
      </c>
      <c r="J227" s="46" t="s">
        <v>179</v>
      </c>
      <c r="K227" s="46">
        <v>23</v>
      </c>
      <c r="N227" s="39" t="s">
        <v>508</v>
      </c>
      <c r="R227" s="46"/>
      <c r="T227" s="46" t="s">
        <v>613</v>
      </c>
      <c r="V227" s="46" t="s">
        <v>646</v>
      </c>
    </row>
    <row r="228" spans="1:22" ht="26.4" x14ac:dyDescent="0.3">
      <c r="C228" s="46" t="s">
        <v>547</v>
      </c>
      <c r="E228" s="46">
        <v>253</v>
      </c>
      <c r="G228" s="46" t="s">
        <v>162</v>
      </c>
      <c r="H228" s="46" t="s">
        <v>21</v>
      </c>
      <c r="I228" s="46">
        <v>115</v>
      </c>
      <c r="J228" s="46" t="s">
        <v>179</v>
      </c>
      <c r="K228" s="46" t="s">
        <v>550</v>
      </c>
      <c r="L228" s="39" t="s">
        <v>552</v>
      </c>
      <c r="N228" s="39" t="s">
        <v>554</v>
      </c>
      <c r="O228" s="46" t="s">
        <v>6</v>
      </c>
      <c r="P228" s="46" t="s">
        <v>561</v>
      </c>
      <c r="Q228" s="39" t="s">
        <v>624</v>
      </c>
      <c r="R228" s="46"/>
      <c r="T228" s="46" t="s">
        <v>608</v>
      </c>
    </row>
    <row r="229" spans="1:22" ht="79.2" x14ac:dyDescent="0.3">
      <c r="A229" s="39"/>
      <c r="B229" s="39"/>
      <c r="C229" s="39" t="s">
        <v>161</v>
      </c>
      <c r="D229" s="49"/>
      <c r="E229" s="49">
        <v>72</v>
      </c>
      <c r="F229" s="49"/>
      <c r="G229" s="39" t="s">
        <v>162</v>
      </c>
      <c r="H229" s="39" t="s">
        <v>21</v>
      </c>
      <c r="I229" s="39">
        <v>115</v>
      </c>
      <c r="J229" s="53" t="s">
        <v>179</v>
      </c>
      <c r="K229" s="39" t="s">
        <v>180</v>
      </c>
      <c r="L229" s="51" t="s">
        <v>181</v>
      </c>
      <c r="M229" s="49"/>
      <c r="N229" s="51" t="s">
        <v>182</v>
      </c>
      <c r="O229" s="39"/>
      <c r="P229" s="39" t="s">
        <v>561</v>
      </c>
      <c r="Q229" s="39" t="s">
        <v>651</v>
      </c>
      <c r="R229" s="39"/>
      <c r="S229" s="39"/>
      <c r="T229" s="46" t="s">
        <v>608</v>
      </c>
    </row>
    <row r="230" spans="1:22" ht="79.2" x14ac:dyDescent="0.3">
      <c r="C230" s="46" t="s">
        <v>297</v>
      </c>
      <c r="E230" s="47">
        <v>138</v>
      </c>
      <c r="G230" s="46" t="s">
        <v>162</v>
      </c>
      <c r="H230" s="46" t="s">
        <v>5</v>
      </c>
      <c r="I230" s="46">
        <v>115</v>
      </c>
      <c r="J230" s="48" t="s">
        <v>179</v>
      </c>
      <c r="K230" s="46" t="s">
        <v>320</v>
      </c>
      <c r="L230" s="39" t="s">
        <v>334</v>
      </c>
      <c r="N230" s="39" t="s">
        <v>335</v>
      </c>
      <c r="O230" s="46" t="s">
        <v>6</v>
      </c>
      <c r="P230" s="46" t="s">
        <v>561</v>
      </c>
      <c r="Q230" s="39" t="s">
        <v>660</v>
      </c>
      <c r="T230" s="46" t="s">
        <v>608</v>
      </c>
    </row>
    <row r="231" spans="1:22" ht="26.4" x14ac:dyDescent="0.3">
      <c r="C231" s="46" t="s">
        <v>161</v>
      </c>
      <c r="D231" s="47"/>
      <c r="E231" s="47">
        <v>71</v>
      </c>
      <c r="F231" s="47"/>
      <c r="G231" s="46" t="s">
        <v>162</v>
      </c>
      <c r="I231" s="46">
        <v>115</v>
      </c>
      <c r="J231" s="58" t="s">
        <v>176</v>
      </c>
      <c r="K231" s="46">
        <v>9</v>
      </c>
      <c r="L231" s="39" t="s">
        <v>177</v>
      </c>
      <c r="M231" s="49"/>
      <c r="N231" s="39" t="s">
        <v>178</v>
      </c>
      <c r="P231" s="46" t="s">
        <v>561</v>
      </c>
      <c r="Q231" s="39" t="s">
        <v>717</v>
      </c>
      <c r="T231" s="46" t="s">
        <v>608</v>
      </c>
    </row>
    <row r="232" spans="1:22" ht="79.2" x14ac:dyDescent="0.3">
      <c r="C232" s="46" t="s">
        <v>297</v>
      </c>
      <c r="E232" s="47">
        <v>141</v>
      </c>
      <c r="G232" s="46" t="s">
        <v>162</v>
      </c>
      <c r="H232" s="46" t="s">
        <v>5</v>
      </c>
      <c r="I232" s="46">
        <v>116</v>
      </c>
      <c r="J232" s="48" t="s">
        <v>340</v>
      </c>
      <c r="K232" s="46">
        <v>12</v>
      </c>
      <c r="L232" s="39" t="s">
        <v>341</v>
      </c>
      <c r="N232" s="39" t="s">
        <v>342</v>
      </c>
      <c r="O232" s="46" t="s">
        <v>6</v>
      </c>
      <c r="P232" s="46" t="s">
        <v>555</v>
      </c>
      <c r="T232" s="46" t="s">
        <v>608</v>
      </c>
    </row>
    <row r="233" spans="1:22" ht="66" x14ac:dyDescent="0.3">
      <c r="C233" s="46" t="s">
        <v>297</v>
      </c>
      <c r="E233" s="47">
        <v>142</v>
      </c>
      <c r="G233" s="46" t="s">
        <v>162</v>
      </c>
      <c r="H233" s="46" t="s">
        <v>5</v>
      </c>
      <c r="I233" s="46">
        <v>116</v>
      </c>
      <c r="J233" s="48" t="s">
        <v>340</v>
      </c>
      <c r="K233" s="46">
        <v>12</v>
      </c>
      <c r="L233" s="39" t="s">
        <v>343</v>
      </c>
      <c r="N233" s="39" t="s">
        <v>344</v>
      </c>
      <c r="O233" s="46" t="s">
        <v>6</v>
      </c>
      <c r="P233" s="46" t="s">
        <v>555</v>
      </c>
      <c r="T233" s="46" t="s">
        <v>608</v>
      </c>
    </row>
    <row r="234" spans="1:22" ht="39.6" x14ac:dyDescent="0.3">
      <c r="C234" s="46" t="s">
        <v>297</v>
      </c>
      <c r="E234" s="47">
        <v>143</v>
      </c>
      <c r="G234" s="46" t="s">
        <v>162</v>
      </c>
      <c r="H234" s="46" t="s">
        <v>5</v>
      </c>
      <c r="I234" s="46">
        <v>116</v>
      </c>
      <c r="J234" s="48" t="s">
        <v>340</v>
      </c>
      <c r="K234" s="46">
        <v>21</v>
      </c>
      <c r="L234" s="39" t="s">
        <v>345</v>
      </c>
      <c r="N234" s="39" t="s">
        <v>346</v>
      </c>
      <c r="O234" s="46" t="s">
        <v>6</v>
      </c>
      <c r="P234" s="46" t="s">
        <v>555</v>
      </c>
      <c r="T234" s="46" t="s">
        <v>608</v>
      </c>
    </row>
    <row r="235" spans="1:22" ht="52.8" x14ac:dyDescent="0.3">
      <c r="C235" s="46" t="s">
        <v>297</v>
      </c>
      <c r="E235" s="47">
        <v>144</v>
      </c>
      <c r="G235" s="46" t="s">
        <v>162</v>
      </c>
      <c r="H235" s="46" t="s">
        <v>5</v>
      </c>
      <c r="I235" s="46">
        <v>117</v>
      </c>
      <c r="J235" s="48" t="s">
        <v>347</v>
      </c>
      <c r="K235" s="46">
        <v>7</v>
      </c>
      <c r="L235" s="39" t="s">
        <v>348</v>
      </c>
      <c r="N235" s="39" t="s">
        <v>349</v>
      </c>
      <c r="O235" s="46" t="s">
        <v>6</v>
      </c>
      <c r="P235" s="46" t="s">
        <v>561</v>
      </c>
      <c r="Q235" s="39" t="s">
        <v>651</v>
      </c>
      <c r="R235" s="46"/>
      <c r="T235" s="46" t="s">
        <v>608</v>
      </c>
    </row>
    <row r="236" spans="1:22" ht="66" x14ac:dyDescent="0.3">
      <c r="C236" s="46" t="s">
        <v>362</v>
      </c>
      <c r="E236" s="46">
        <v>219</v>
      </c>
      <c r="G236" s="46" t="s">
        <v>363</v>
      </c>
      <c r="H236" s="46" t="s">
        <v>21</v>
      </c>
      <c r="I236" s="46">
        <v>111</v>
      </c>
      <c r="J236" s="46" t="s">
        <v>174</v>
      </c>
      <c r="K236" s="46">
        <v>14</v>
      </c>
      <c r="L236" s="39" t="s">
        <v>433</v>
      </c>
      <c r="N236" s="39" t="s">
        <v>502</v>
      </c>
      <c r="P236" s="46" t="s">
        <v>556</v>
      </c>
      <c r="Q236" s="39" t="s">
        <v>710</v>
      </c>
      <c r="T236" s="46" t="s">
        <v>608</v>
      </c>
      <c r="U236" s="39" t="s">
        <v>711</v>
      </c>
    </row>
    <row r="237" spans="1:22" ht="39.6" x14ac:dyDescent="0.3">
      <c r="C237" s="46" t="s">
        <v>161</v>
      </c>
      <c r="D237" s="47"/>
      <c r="E237" s="47">
        <v>70</v>
      </c>
      <c r="F237" s="47"/>
      <c r="G237" s="46" t="s">
        <v>162</v>
      </c>
      <c r="H237" s="46" t="s">
        <v>21</v>
      </c>
      <c r="I237" s="46">
        <v>111</v>
      </c>
      <c r="J237" s="48" t="s">
        <v>174</v>
      </c>
      <c r="K237" s="46">
        <v>15</v>
      </c>
      <c r="L237" s="39" t="s">
        <v>659</v>
      </c>
      <c r="M237" s="49"/>
      <c r="N237" s="39" t="s">
        <v>175</v>
      </c>
      <c r="P237" s="46" t="s">
        <v>561</v>
      </c>
      <c r="Q237" s="39" t="s">
        <v>705</v>
      </c>
      <c r="T237" s="46" t="s">
        <v>608</v>
      </c>
    </row>
    <row r="238" spans="1:22" ht="26.4" x14ac:dyDescent="0.3">
      <c r="C238" s="46" t="s">
        <v>513</v>
      </c>
      <c r="E238" s="46">
        <v>242</v>
      </c>
      <c r="G238" s="46" t="s">
        <v>514</v>
      </c>
      <c r="H238" s="46" t="s">
        <v>21</v>
      </c>
      <c r="I238" s="46">
        <v>111</v>
      </c>
      <c r="J238" s="46" t="s">
        <v>174</v>
      </c>
      <c r="K238" s="46">
        <v>20</v>
      </c>
      <c r="L238" s="39" t="s">
        <v>529</v>
      </c>
      <c r="N238" s="39" t="s">
        <v>545</v>
      </c>
      <c r="O238" s="46" t="s">
        <v>6</v>
      </c>
      <c r="R238" s="46"/>
      <c r="T238" s="46" t="s">
        <v>613</v>
      </c>
      <c r="V238" s="46" t="s">
        <v>658</v>
      </c>
    </row>
    <row r="239" spans="1:22" x14ac:dyDescent="0.3">
      <c r="C239" s="46" t="s">
        <v>513</v>
      </c>
      <c r="E239" s="46">
        <v>243</v>
      </c>
      <c r="G239" s="46" t="s">
        <v>514</v>
      </c>
      <c r="H239" s="46" t="s">
        <v>5</v>
      </c>
      <c r="I239" s="46">
        <v>112</v>
      </c>
      <c r="J239" s="46" t="s">
        <v>516</v>
      </c>
      <c r="K239" s="46">
        <v>6</v>
      </c>
      <c r="L239" s="39" t="s">
        <v>530</v>
      </c>
      <c r="N239" s="39" t="s">
        <v>185</v>
      </c>
      <c r="O239" s="46" t="s">
        <v>6</v>
      </c>
      <c r="P239" s="46" t="s">
        <v>555</v>
      </c>
      <c r="T239" s="46" t="s">
        <v>608</v>
      </c>
    </row>
    <row r="240" spans="1:22" ht="52.8" x14ac:dyDescent="0.3">
      <c r="C240" s="46" t="s">
        <v>362</v>
      </c>
      <c r="E240" s="46">
        <v>217</v>
      </c>
      <c r="G240" s="46" t="s">
        <v>363</v>
      </c>
      <c r="H240" s="46" t="s">
        <v>21</v>
      </c>
      <c r="I240" s="46">
        <v>111</v>
      </c>
      <c r="J240" s="46" t="s">
        <v>378</v>
      </c>
      <c r="K240" s="46">
        <v>11</v>
      </c>
      <c r="L240" s="39" t="s">
        <v>431</v>
      </c>
      <c r="N240" s="39" t="s">
        <v>501</v>
      </c>
      <c r="P240" s="46" t="s">
        <v>561</v>
      </c>
      <c r="Q240" s="39" t="s">
        <v>657</v>
      </c>
      <c r="T240" s="46" t="s">
        <v>608</v>
      </c>
    </row>
    <row r="241" spans="3:22" x14ac:dyDescent="0.3">
      <c r="C241" s="46" t="s">
        <v>513</v>
      </c>
      <c r="E241" s="46">
        <v>248</v>
      </c>
      <c r="G241" s="46" t="s">
        <v>514</v>
      </c>
      <c r="H241" s="46" t="s">
        <v>21</v>
      </c>
      <c r="I241" s="46">
        <v>114</v>
      </c>
      <c r="J241" s="46" t="s">
        <v>379</v>
      </c>
      <c r="K241" s="46">
        <v>1</v>
      </c>
      <c r="L241" s="39" t="s">
        <v>535</v>
      </c>
      <c r="N241" s="39" t="s">
        <v>185</v>
      </c>
      <c r="O241" s="46" t="s">
        <v>6</v>
      </c>
      <c r="P241" s="63" t="s">
        <v>561</v>
      </c>
      <c r="Q241" s="64" t="s">
        <v>703</v>
      </c>
      <c r="R241" s="65"/>
      <c r="S241" s="63"/>
      <c r="T241" s="63" t="s">
        <v>608</v>
      </c>
      <c r="U241" s="64"/>
      <c r="V241" s="63"/>
    </row>
    <row r="242" spans="3:22" ht="26.4" x14ac:dyDescent="0.3">
      <c r="C242" s="46" t="s">
        <v>362</v>
      </c>
      <c r="E242" s="46">
        <v>220</v>
      </c>
      <c r="G242" s="46" t="s">
        <v>363</v>
      </c>
      <c r="H242" s="46" t="s">
        <v>5</v>
      </c>
      <c r="I242" s="46">
        <v>112</v>
      </c>
      <c r="J242" s="46" t="s">
        <v>379</v>
      </c>
      <c r="K242" s="46">
        <v>9</v>
      </c>
      <c r="L242" s="39" t="s">
        <v>5</v>
      </c>
      <c r="N242" s="39" t="s">
        <v>654</v>
      </c>
      <c r="P242" s="46" t="s">
        <v>561</v>
      </c>
      <c r="Q242" s="39" t="s">
        <v>656</v>
      </c>
      <c r="T242" s="46" t="s">
        <v>608</v>
      </c>
    </row>
    <row r="243" spans="3:22" ht="132" x14ac:dyDescent="0.3">
      <c r="C243" s="46" t="s">
        <v>513</v>
      </c>
      <c r="E243" s="46">
        <v>244</v>
      </c>
      <c r="G243" s="46" t="s">
        <v>514</v>
      </c>
      <c r="H243" s="46" t="s">
        <v>5</v>
      </c>
      <c r="I243" s="46">
        <v>112</v>
      </c>
      <c r="J243" s="46" t="s">
        <v>379</v>
      </c>
      <c r="K243" s="46">
        <v>11</v>
      </c>
      <c r="L243" s="39" t="s">
        <v>531</v>
      </c>
      <c r="N243" s="39" t="s">
        <v>185</v>
      </c>
      <c r="O243" s="46" t="s">
        <v>6</v>
      </c>
      <c r="P243" s="46" t="s">
        <v>561</v>
      </c>
      <c r="Q243" s="39" t="s">
        <v>730</v>
      </c>
      <c r="R243" s="62" t="s">
        <v>722</v>
      </c>
      <c r="T243" s="46" t="s">
        <v>608</v>
      </c>
    </row>
    <row r="244" spans="3:22" ht="66" x14ac:dyDescent="0.3">
      <c r="C244" s="46" t="s">
        <v>362</v>
      </c>
      <c r="E244" s="46">
        <v>221</v>
      </c>
      <c r="G244" s="46" t="s">
        <v>363</v>
      </c>
      <c r="H244" s="46" t="s">
        <v>21</v>
      </c>
      <c r="I244" s="46">
        <v>112</v>
      </c>
      <c r="J244" s="46" t="s">
        <v>379</v>
      </c>
      <c r="K244" s="46">
        <v>15</v>
      </c>
      <c r="L244" s="39" t="s">
        <v>434</v>
      </c>
      <c r="N244" s="39" t="s">
        <v>503</v>
      </c>
      <c r="P244" s="46" t="s">
        <v>561</v>
      </c>
      <c r="Q244" s="39" t="s">
        <v>643</v>
      </c>
      <c r="T244" s="46" t="s">
        <v>608</v>
      </c>
      <c r="U244" s="39" t="s">
        <v>697</v>
      </c>
    </row>
    <row r="245" spans="3:22" x14ac:dyDescent="0.3">
      <c r="C245" s="46" t="s">
        <v>513</v>
      </c>
      <c r="E245" s="46">
        <v>246</v>
      </c>
      <c r="G245" s="46" t="s">
        <v>514</v>
      </c>
      <c r="H245" s="46" t="s">
        <v>5</v>
      </c>
      <c r="I245" s="46">
        <v>112</v>
      </c>
      <c r="J245" s="46" t="s">
        <v>379</v>
      </c>
      <c r="K245" s="46">
        <v>20</v>
      </c>
      <c r="L245" s="39" t="s">
        <v>533</v>
      </c>
      <c r="N245" s="39" t="s">
        <v>185</v>
      </c>
      <c r="O245" s="46" t="s">
        <v>6</v>
      </c>
      <c r="P245" s="46" t="s">
        <v>555</v>
      </c>
      <c r="R245" s="46"/>
      <c r="T245" s="46" t="s">
        <v>608</v>
      </c>
    </row>
    <row r="246" spans="3:22" ht="60.6" customHeight="1" x14ac:dyDescent="0.3">
      <c r="C246" s="46" t="s">
        <v>513</v>
      </c>
      <c r="E246" s="46">
        <v>247</v>
      </c>
      <c r="G246" s="46" t="s">
        <v>514</v>
      </c>
      <c r="H246" s="46" t="s">
        <v>5</v>
      </c>
      <c r="I246" s="46">
        <v>112</v>
      </c>
      <c r="J246" s="46" t="s">
        <v>379</v>
      </c>
      <c r="K246" s="46">
        <v>23</v>
      </c>
      <c r="L246" s="39" t="s">
        <v>534</v>
      </c>
      <c r="N246" s="39" t="s">
        <v>185</v>
      </c>
      <c r="O246" s="46" t="s">
        <v>6</v>
      </c>
      <c r="P246" s="46" t="s">
        <v>556</v>
      </c>
      <c r="Q246" s="39" t="s">
        <v>707</v>
      </c>
      <c r="T246" s="46" t="s">
        <v>609</v>
      </c>
    </row>
    <row r="247" spans="3:22" ht="39.6" x14ac:dyDescent="0.3">
      <c r="C247" s="46" t="s">
        <v>513</v>
      </c>
      <c r="E247" s="46">
        <v>245</v>
      </c>
      <c r="G247" s="46" t="s">
        <v>514</v>
      </c>
      <c r="H247" s="46" t="s">
        <v>5</v>
      </c>
      <c r="I247" s="46">
        <v>112</v>
      </c>
      <c r="J247" s="46" t="s">
        <v>379</v>
      </c>
      <c r="K247" s="46" t="s">
        <v>517</v>
      </c>
      <c r="L247" s="39" t="s">
        <v>532</v>
      </c>
      <c r="N247" s="39" t="s">
        <v>185</v>
      </c>
      <c r="O247" s="46" t="s">
        <v>6</v>
      </c>
      <c r="P247" s="46" t="s">
        <v>556</v>
      </c>
      <c r="Q247" s="39" t="s">
        <v>708</v>
      </c>
      <c r="T247" s="46" t="s">
        <v>609</v>
      </c>
    </row>
    <row r="248" spans="3:22" x14ac:dyDescent="0.3">
      <c r="C248" s="46" t="s">
        <v>362</v>
      </c>
      <c r="E248" s="46">
        <v>227</v>
      </c>
      <c r="G248" s="46" t="s">
        <v>363</v>
      </c>
      <c r="H248" s="46" t="s">
        <v>21</v>
      </c>
      <c r="I248" s="46">
        <v>118</v>
      </c>
      <c r="J248" s="46" t="s">
        <v>381</v>
      </c>
      <c r="K248" s="46">
        <v>8</v>
      </c>
      <c r="L248" s="39" t="s">
        <v>439</v>
      </c>
      <c r="N248" s="39" t="s">
        <v>509</v>
      </c>
      <c r="P248" s="46" t="s">
        <v>555</v>
      </c>
      <c r="R248" s="46"/>
      <c r="T248" s="46" t="s">
        <v>608</v>
      </c>
    </row>
    <row r="249" spans="3:22" ht="26.4" x14ac:dyDescent="0.3">
      <c r="C249" s="46" t="s">
        <v>362</v>
      </c>
      <c r="E249" s="46">
        <v>228</v>
      </c>
      <c r="G249" s="46" t="s">
        <v>363</v>
      </c>
      <c r="H249" s="46" t="s">
        <v>21</v>
      </c>
      <c r="I249" s="46">
        <v>118</v>
      </c>
      <c r="J249" s="46" t="s">
        <v>381</v>
      </c>
      <c r="K249" s="46">
        <v>8</v>
      </c>
      <c r="L249" s="39" t="s">
        <v>650</v>
      </c>
      <c r="N249" s="39" t="s">
        <v>510</v>
      </c>
      <c r="P249" s="46" t="s">
        <v>561</v>
      </c>
      <c r="Q249" s="39" t="s">
        <v>738</v>
      </c>
      <c r="R249" s="46"/>
      <c r="T249" s="46" t="s">
        <v>611</v>
      </c>
    </row>
    <row r="250" spans="3:22" ht="26.4" x14ac:dyDescent="0.3">
      <c r="C250" s="46" t="s">
        <v>362</v>
      </c>
      <c r="E250" s="46">
        <v>229</v>
      </c>
      <c r="G250" s="46" t="s">
        <v>363</v>
      </c>
      <c r="H250" s="46" t="s">
        <v>21</v>
      </c>
      <c r="I250" s="46">
        <v>120</v>
      </c>
      <c r="J250" s="46" t="s">
        <v>381</v>
      </c>
      <c r="K250" s="46">
        <v>9</v>
      </c>
      <c r="L250" s="39" t="s">
        <v>440</v>
      </c>
      <c r="N250" s="39" t="s">
        <v>511</v>
      </c>
      <c r="P250" s="46" t="s">
        <v>561</v>
      </c>
      <c r="Q250" s="39" t="s">
        <v>623</v>
      </c>
      <c r="T250" s="46" t="s">
        <v>608</v>
      </c>
    </row>
    <row r="251" spans="3:22" ht="26.4" x14ac:dyDescent="0.3">
      <c r="C251" s="46" t="s">
        <v>362</v>
      </c>
      <c r="E251" s="46">
        <v>230</v>
      </c>
      <c r="G251" s="46" t="s">
        <v>363</v>
      </c>
      <c r="H251" s="46" t="s">
        <v>21</v>
      </c>
      <c r="I251" s="46">
        <v>131</v>
      </c>
      <c r="J251" s="46" t="s">
        <v>382</v>
      </c>
      <c r="K251" s="46">
        <v>15</v>
      </c>
      <c r="L251" s="39" t="s">
        <v>441</v>
      </c>
      <c r="N251" s="39" t="s">
        <v>512</v>
      </c>
      <c r="R251" s="46"/>
      <c r="T251" s="46" t="s">
        <v>613</v>
      </c>
      <c r="V251" s="46" t="s">
        <v>655</v>
      </c>
    </row>
    <row r="252" spans="3:22" ht="39.6" x14ac:dyDescent="0.3">
      <c r="C252" s="46" t="s">
        <v>161</v>
      </c>
      <c r="D252" s="47"/>
      <c r="E252" s="47">
        <v>73</v>
      </c>
      <c r="F252" s="47"/>
      <c r="G252" s="46" t="s">
        <v>162</v>
      </c>
      <c r="H252" s="46" t="s">
        <v>21</v>
      </c>
      <c r="I252" s="46">
        <v>133</v>
      </c>
      <c r="J252" s="48" t="s">
        <v>183</v>
      </c>
      <c r="K252" s="46">
        <v>10</v>
      </c>
      <c r="L252" s="39" t="s">
        <v>184</v>
      </c>
      <c r="M252" s="49"/>
      <c r="N252" s="39" t="s">
        <v>185</v>
      </c>
      <c r="P252" s="46" t="s">
        <v>561</v>
      </c>
      <c r="Q252" s="39" t="s">
        <v>651</v>
      </c>
      <c r="R252" s="46"/>
      <c r="T252" s="46" t="s">
        <v>608</v>
      </c>
    </row>
    <row r="253" spans="3:22" ht="39.6" x14ac:dyDescent="0.3">
      <c r="C253" s="46" t="s">
        <v>161</v>
      </c>
      <c r="D253" s="47"/>
      <c r="E253" s="47">
        <v>74</v>
      </c>
      <c r="F253" s="47"/>
      <c r="G253" s="46" t="s">
        <v>162</v>
      </c>
      <c r="H253" s="46" t="s">
        <v>21</v>
      </c>
      <c r="I253" s="46">
        <v>133</v>
      </c>
      <c r="J253" s="48" t="s">
        <v>183</v>
      </c>
      <c r="K253" s="46">
        <v>11</v>
      </c>
      <c r="L253" s="39" t="s">
        <v>186</v>
      </c>
      <c r="M253" s="49"/>
      <c r="N253" s="39" t="s">
        <v>185</v>
      </c>
      <c r="P253" s="46" t="s">
        <v>561</v>
      </c>
      <c r="Q253" s="39" t="s">
        <v>651</v>
      </c>
      <c r="R253" s="46"/>
      <c r="T253" s="46" t="s">
        <v>608</v>
      </c>
    </row>
    <row r="254" spans="3:22" ht="52.8" x14ac:dyDescent="0.3">
      <c r="C254" s="46" t="s">
        <v>513</v>
      </c>
      <c r="E254" s="46">
        <v>231</v>
      </c>
      <c r="G254" s="46" t="s">
        <v>514</v>
      </c>
      <c r="H254" s="46" t="s">
        <v>21</v>
      </c>
      <c r="I254" s="46">
        <v>112</v>
      </c>
      <c r="J254" s="46" t="s">
        <v>515</v>
      </c>
      <c r="K254" s="46">
        <v>15</v>
      </c>
      <c r="L254" s="39" t="s">
        <v>518</v>
      </c>
      <c r="N254" s="39" t="s">
        <v>538</v>
      </c>
      <c r="O254" s="46" t="s">
        <v>6</v>
      </c>
      <c r="P254" s="46" t="s">
        <v>561</v>
      </c>
      <c r="Q254" s="39" t="s">
        <v>649</v>
      </c>
      <c r="R254" s="46"/>
      <c r="T254" s="46" t="s">
        <v>608</v>
      </c>
    </row>
    <row r="255" spans="3:22" ht="39.6" x14ac:dyDescent="0.3">
      <c r="C255" s="47" t="s">
        <v>152</v>
      </c>
      <c r="D255" s="47"/>
      <c r="E255" s="47">
        <v>65</v>
      </c>
      <c r="F255" s="47"/>
      <c r="G255" s="47" t="s">
        <v>1</v>
      </c>
      <c r="H255" s="47" t="s">
        <v>5</v>
      </c>
      <c r="I255" s="47">
        <v>130</v>
      </c>
      <c r="J255" s="50" t="s">
        <v>146</v>
      </c>
      <c r="K255" s="47" t="s">
        <v>147</v>
      </c>
      <c r="L255" s="49" t="s">
        <v>148</v>
      </c>
      <c r="M255" s="49"/>
      <c r="N255" s="49" t="s">
        <v>361</v>
      </c>
      <c r="O255" s="47" t="s">
        <v>6</v>
      </c>
      <c r="P255" s="46" t="s">
        <v>555</v>
      </c>
      <c r="R255" s="46"/>
      <c r="T255" s="46" t="s">
        <v>608</v>
      </c>
    </row>
    <row r="256" spans="3:22" ht="39.6" x14ac:dyDescent="0.3">
      <c r="C256" s="46" t="s">
        <v>161</v>
      </c>
      <c r="D256" s="47"/>
      <c r="E256" s="47">
        <v>75</v>
      </c>
      <c r="F256" s="47"/>
      <c r="G256" s="46" t="s">
        <v>162</v>
      </c>
      <c r="H256" s="46" t="s">
        <v>21</v>
      </c>
      <c r="I256" s="46">
        <v>136</v>
      </c>
      <c r="J256" s="48" t="s">
        <v>187</v>
      </c>
      <c r="K256" s="46" t="s">
        <v>188</v>
      </c>
      <c r="L256" s="39" t="s">
        <v>189</v>
      </c>
      <c r="M256" s="49"/>
      <c r="N256" s="39" t="s">
        <v>190</v>
      </c>
      <c r="Q256" s="39" t="s">
        <v>719</v>
      </c>
      <c r="R256" s="46"/>
      <c r="T256" s="46" t="s">
        <v>613</v>
      </c>
      <c r="V256" s="46" t="s">
        <v>648</v>
      </c>
    </row>
    <row r="257" spans="3:22" ht="39.6" x14ac:dyDescent="0.3">
      <c r="C257" s="47" t="s">
        <v>152</v>
      </c>
      <c r="D257" s="47"/>
      <c r="E257" s="47">
        <v>66</v>
      </c>
      <c r="F257" s="47"/>
      <c r="G257" s="47" t="s">
        <v>1</v>
      </c>
      <c r="H257" s="47" t="s">
        <v>5</v>
      </c>
      <c r="I257" s="47">
        <v>135</v>
      </c>
      <c r="J257" s="50" t="s">
        <v>149</v>
      </c>
      <c r="K257" s="47">
        <v>14</v>
      </c>
      <c r="L257" s="49" t="s">
        <v>150</v>
      </c>
      <c r="M257" s="49"/>
      <c r="N257" s="49" t="s">
        <v>151</v>
      </c>
      <c r="O257" s="47" t="s">
        <v>6</v>
      </c>
      <c r="Q257" s="39" t="s">
        <v>719</v>
      </c>
      <c r="R257" s="46"/>
      <c r="T257" s="46" t="s">
        <v>613</v>
      </c>
      <c r="V257" s="46" t="s">
        <v>648</v>
      </c>
    </row>
    <row r="258" spans="3:22" x14ac:dyDescent="0.3">
      <c r="C258" s="46" t="s">
        <v>200</v>
      </c>
      <c r="D258" s="47"/>
      <c r="E258" s="47">
        <v>84</v>
      </c>
      <c r="F258" s="47"/>
      <c r="G258" s="46" t="s">
        <v>192</v>
      </c>
      <c r="H258" s="46" t="s">
        <v>21</v>
      </c>
      <c r="I258" s="46">
        <v>27</v>
      </c>
      <c r="J258" s="48" t="s">
        <v>137</v>
      </c>
      <c r="K258" s="46">
        <v>4</v>
      </c>
      <c r="L258" s="39" t="s">
        <v>211</v>
      </c>
      <c r="M258" s="49"/>
      <c r="N258" s="39" t="s">
        <v>212</v>
      </c>
      <c r="O258" s="46" t="s">
        <v>6</v>
      </c>
      <c r="P258" s="46" t="s">
        <v>556</v>
      </c>
      <c r="Q258" s="39" t="s">
        <v>647</v>
      </c>
      <c r="R258" s="46"/>
      <c r="T258" s="46" t="s">
        <v>609</v>
      </c>
    </row>
  </sheetData>
  <autoFilter ref="A1:V258" xr:uid="{CE64F4A6-0F23-41CF-8376-082148485FED}"/>
  <sortState xmlns:xlrd2="http://schemas.microsoft.com/office/spreadsheetml/2017/richdata2" ref="A2:V258">
    <sortCondition ref="J2:J258"/>
    <sortCondition ref="K2:K258"/>
    <sortCondition ref="I2:I258"/>
  </sortState>
  <dataValidations count="3">
    <dataValidation allowBlank="1" showInputMessage="1" showErrorMessage="1" promptTitle="Disposition Detail" prompt="Enter detailed response to the comment and the suggested change." sqref="P1:Q1" xr:uid="{6E09A66C-28A1-4371-AAAA-60FB25364AD4}"/>
    <dataValidation type="list" operator="equal" allowBlank="1" showErrorMessage="1" sqref="H98:H161" xr:uid="{A5ADD1DA-F85B-48F9-A0E1-D1D65D9622F8}">
      <formula1>"Editorial,Technical,General"</formula1>
      <formula2>0</formula2>
    </dataValidation>
    <dataValidation type="list" operator="equal" allowBlank="1" showErrorMessage="1" sqref="O31:O33 O98:O172" xr:uid="{0187CAAB-2FEA-4161-BAC6-43BFAA7E3AC4}">
      <formula1>"Yes,No"</formula1>
      <formula2>0</formula2>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CD7BF-A171-49D2-8826-B2B216223815}">
  <dimension ref="A1:V22"/>
  <sheetViews>
    <sheetView workbookViewId="0">
      <selection activeCell="A22" sqref="A22:XFD22"/>
    </sheetView>
  </sheetViews>
  <sheetFormatPr defaultColWidth="9.109375" defaultRowHeight="13.2" x14ac:dyDescent="0.3"/>
  <cols>
    <col min="1" max="1" width="4.109375" style="4" customWidth="1"/>
    <col min="2" max="2" width="14.33203125" style="4" customWidth="1"/>
    <col min="3" max="3" width="13" style="4" customWidth="1"/>
    <col min="4" max="4" width="15.44140625" style="4" customWidth="1"/>
    <col min="5" max="6" width="11.88671875" style="4" customWidth="1"/>
    <col min="7" max="9" width="12.88671875" style="4" customWidth="1"/>
    <col min="10" max="10" width="9.109375" style="4"/>
    <col min="11" max="11" width="18.33203125" style="4" customWidth="1"/>
    <col min="12" max="12" width="17.88671875" style="4" customWidth="1"/>
    <col min="13" max="13" width="2.33203125" style="4" customWidth="1"/>
    <col min="14" max="16" width="9.109375" style="4"/>
    <col min="17" max="17" width="12.5546875" style="4" customWidth="1"/>
    <col min="18" max="18" width="2" style="4" customWidth="1"/>
    <col min="19" max="19" width="9.88671875" style="4" customWidth="1"/>
    <col min="20" max="20" width="9.109375" style="4"/>
    <col min="21" max="21" width="2.44140625" style="4" customWidth="1"/>
    <col min="22" max="22" width="5" style="4" bestFit="1" customWidth="1"/>
    <col min="23" max="16384" width="9.109375" style="4"/>
  </cols>
  <sheetData>
    <row r="1" spans="1:20" ht="13.8" thickBot="1" x14ac:dyDescent="0.35"/>
    <row r="2" spans="1:20" ht="24" customHeight="1" thickBot="1" x14ac:dyDescent="0.35">
      <c r="B2" s="70" t="s">
        <v>601</v>
      </c>
      <c r="C2" s="71"/>
      <c r="D2" s="71"/>
      <c r="E2" s="71"/>
      <c r="F2" s="71"/>
      <c r="G2" s="71"/>
      <c r="H2" s="79"/>
      <c r="I2" s="80"/>
      <c r="J2" s="5"/>
      <c r="K2" s="70" t="s">
        <v>602</v>
      </c>
      <c r="L2" s="71"/>
      <c r="M2" s="71"/>
      <c r="N2" s="71"/>
      <c r="O2" s="71"/>
      <c r="P2" s="71"/>
      <c r="Q2" s="71"/>
      <c r="R2" s="71"/>
      <c r="S2" s="72"/>
    </row>
    <row r="3" spans="1:20" ht="13.8" thickBot="1" x14ac:dyDescent="0.35"/>
    <row r="4" spans="1:20" ht="40.200000000000003" thickBot="1" x14ac:dyDescent="0.35">
      <c r="B4" s="6" t="s">
        <v>737</v>
      </c>
      <c r="C4" s="7" t="s">
        <v>603</v>
      </c>
      <c r="D4" s="7" t="s">
        <v>604</v>
      </c>
      <c r="E4" s="7" t="s">
        <v>605</v>
      </c>
      <c r="F4" s="7" t="s">
        <v>606</v>
      </c>
      <c r="G4" s="7" t="s">
        <v>607</v>
      </c>
      <c r="H4" s="26" t="s">
        <v>618</v>
      </c>
      <c r="I4" s="6" t="s">
        <v>619</v>
      </c>
      <c r="J4" s="8"/>
      <c r="K4" s="6" t="s">
        <v>608</v>
      </c>
      <c r="L4" s="7" t="s">
        <v>609</v>
      </c>
      <c r="N4" s="9" t="s">
        <v>610</v>
      </c>
      <c r="O4" s="10" t="s">
        <v>611</v>
      </c>
      <c r="P4" s="10" t="s">
        <v>612</v>
      </c>
      <c r="Q4" s="11" t="s">
        <v>613</v>
      </c>
      <c r="S4" s="6" t="s">
        <v>614</v>
      </c>
    </row>
    <row r="5" spans="1:20" ht="34.5" customHeight="1" thickBot="1" x14ac:dyDescent="0.35">
      <c r="B5" s="12">
        <f>COUNTA(Comments!E:E)-1</f>
        <v>257</v>
      </c>
      <c r="C5" s="13">
        <f>B5-D5</f>
        <v>39</v>
      </c>
      <c r="D5" s="14">
        <f>COUNTA(Comments!P:P)-1</f>
        <v>218</v>
      </c>
      <c r="E5" s="13">
        <f>COUNTIF(Comments!P:P,"Rejected")</f>
        <v>24</v>
      </c>
      <c r="F5" s="13">
        <f>COUNTIF(Comments!P:P,"Accepted")</f>
        <v>71</v>
      </c>
      <c r="G5" s="13">
        <f>COUNTIF(Comments!P:P,"Revised")</f>
        <v>123</v>
      </c>
      <c r="H5" s="15">
        <f>COUNTA(Comments!V:V)-1</f>
        <v>39</v>
      </c>
      <c r="I5" s="15">
        <f>B5-D5-H5</f>
        <v>0</v>
      </c>
      <c r="J5" s="8"/>
      <c r="K5" s="15">
        <f>COUNTIF(Comments!T:T,K4)</f>
        <v>186</v>
      </c>
      <c r="L5" s="15">
        <f>COUNTIF(Comments!T:T,L4)</f>
        <v>23</v>
      </c>
      <c r="M5" s="8"/>
      <c r="N5" s="15">
        <f>COUNTIF(Comments!T:T,N4)</f>
        <v>0</v>
      </c>
      <c r="O5" s="15">
        <f>COUNTIF(Comments!T:T,O4)</f>
        <v>9</v>
      </c>
      <c r="P5" s="15">
        <f>COUNTIF(Comments!T:T,P4)</f>
        <v>0</v>
      </c>
      <c r="Q5" s="15">
        <f>COUNTIF(Comments!T:T,Q4)</f>
        <v>39</v>
      </c>
      <c r="S5" s="15">
        <f>B5-(COUNTA(Comments!T:T)-1)</f>
        <v>0</v>
      </c>
    </row>
    <row r="6" spans="1:20" ht="13.5" customHeight="1" thickBot="1" x14ac:dyDescent="0.35"/>
    <row r="7" spans="1:20" ht="21.75" customHeight="1" thickBot="1" x14ac:dyDescent="0.35">
      <c r="B7" s="8"/>
      <c r="C7" s="8"/>
      <c r="D7" s="16" t="str">
        <f>IF(D5=E7,"Okay","MIS-MATCHED")</f>
        <v>Okay</v>
      </c>
      <c r="E7" s="73">
        <f>E5+F5+G5</f>
        <v>218</v>
      </c>
      <c r="F7" s="74"/>
      <c r="G7" s="75"/>
      <c r="H7" s="8"/>
      <c r="I7" s="8"/>
      <c r="J7" s="8"/>
      <c r="K7" s="17">
        <f>SUM(K5:L5)</f>
        <v>209</v>
      </c>
      <c r="L7" s="18" t="s">
        <v>615</v>
      </c>
      <c r="M7" s="8"/>
    </row>
    <row r="8" spans="1:20" ht="13.8" thickBot="1" x14ac:dyDescent="0.35">
      <c r="B8" s="8"/>
      <c r="C8" s="8"/>
      <c r="D8" s="16"/>
      <c r="J8" s="8"/>
      <c r="M8" s="16"/>
    </row>
    <row r="9" spans="1:20" ht="34.5" customHeight="1" thickBot="1" x14ac:dyDescent="0.35">
      <c r="B9" s="16"/>
      <c r="C9" s="16"/>
      <c r="D9" s="19">
        <f t="shared" ref="D9:I9" si="0">D5/$B5</f>
        <v>0.84824902723735407</v>
      </c>
      <c r="E9" s="27">
        <f t="shared" si="0"/>
        <v>9.3385214007782102E-2</v>
      </c>
      <c r="F9" s="27">
        <f t="shared" si="0"/>
        <v>0.27626459143968873</v>
      </c>
      <c r="G9" s="27">
        <f t="shared" si="0"/>
        <v>0.47859922178988329</v>
      </c>
      <c r="H9" s="27">
        <f t="shared" si="0"/>
        <v>0.1517509727626459</v>
      </c>
      <c r="I9" s="27">
        <f t="shared" si="0"/>
        <v>0</v>
      </c>
      <c r="J9" s="16"/>
      <c r="K9" s="20">
        <f>K7/$B$5</f>
        <v>0.8132295719844358</v>
      </c>
      <c r="L9" s="21" t="s">
        <v>616</v>
      </c>
      <c r="N9" s="22">
        <f>N5/$B$5</f>
        <v>0</v>
      </c>
      <c r="O9" s="22">
        <f>O5/$B$5</f>
        <v>3.5019455252918288E-2</v>
      </c>
      <c r="P9" s="22">
        <f>P5/$B$5</f>
        <v>0</v>
      </c>
      <c r="Q9" s="22">
        <f>Q5/$B$5</f>
        <v>0.1517509727626459</v>
      </c>
      <c r="S9" s="22">
        <f>S5/$B$5</f>
        <v>0</v>
      </c>
    </row>
    <row r="10" spans="1:20" ht="13.8" thickBot="1" x14ac:dyDescent="0.35">
      <c r="B10" s="16"/>
      <c r="C10" s="16"/>
      <c r="D10" s="16"/>
      <c r="E10" s="16"/>
      <c r="F10" s="16"/>
      <c r="G10" s="16"/>
      <c r="H10" s="16"/>
      <c r="I10" s="16"/>
      <c r="J10" s="16"/>
    </row>
    <row r="11" spans="1:20" ht="13.8" thickBot="1" x14ac:dyDescent="0.35">
      <c r="B11" s="16"/>
      <c r="C11" s="16"/>
      <c r="D11" s="16"/>
      <c r="E11" s="16"/>
      <c r="F11" s="16"/>
      <c r="G11" s="16"/>
      <c r="H11" s="16"/>
      <c r="I11" s="16"/>
      <c r="J11" s="16"/>
      <c r="K11" s="76">
        <f>K9+SUM(N9:Q9)</f>
        <v>1</v>
      </c>
      <c r="L11" s="77"/>
      <c r="M11" s="77"/>
      <c r="N11" s="77"/>
      <c r="O11" s="77"/>
      <c r="P11" s="77"/>
      <c r="Q11" s="78"/>
    </row>
    <row r="12" spans="1:20" x14ac:dyDescent="0.3">
      <c r="B12" s="16"/>
      <c r="C12" s="16"/>
      <c r="D12" s="16"/>
      <c r="E12" s="16"/>
      <c r="F12" s="16"/>
      <c r="G12" s="16"/>
      <c r="H12" s="16"/>
      <c r="I12" s="16"/>
      <c r="J12" s="16"/>
    </row>
    <row r="13" spans="1:20" ht="13.8" thickBot="1" x14ac:dyDescent="0.35">
      <c r="A13" s="23"/>
      <c r="B13" s="24"/>
      <c r="C13" s="24"/>
      <c r="D13" s="24"/>
      <c r="E13" s="24"/>
      <c r="F13" s="24"/>
      <c r="G13" s="24"/>
      <c r="H13" s="24"/>
      <c r="I13" s="24"/>
      <c r="J13" s="24"/>
      <c r="K13" s="23"/>
      <c r="L13" s="23"/>
      <c r="M13" s="23"/>
      <c r="N13" s="23"/>
      <c r="O13" s="23"/>
      <c r="P13" s="23"/>
      <c r="Q13" s="23"/>
      <c r="R13" s="23"/>
      <c r="S13" s="23"/>
      <c r="T13" s="23"/>
    </row>
    <row r="14" spans="1:20" x14ac:dyDescent="0.3">
      <c r="B14" s="16"/>
      <c r="C14" s="16"/>
      <c r="D14" s="16"/>
      <c r="E14" s="16"/>
      <c r="F14" s="16"/>
      <c r="G14" s="16"/>
      <c r="H14" s="16"/>
      <c r="I14" s="16"/>
      <c r="J14" s="16"/>
      <c r="K14" s="16"/>
      <c r="L14" s="16"/>
      <c r="M14" s="16"/>
      <c r="N14" s="16"/>
      <c r="O14" s="16"/>
      <c r="P14" s="16"/>
      <c r="Q14" s="16"/>
    </row>
    <row r="16" spans="1:20" x14ac:dyDescent="0.3">
      <c r="C16" s="25"/>
      <c r="D16" s="16"/>
    </row>
    <row r="17" spans="2:22" x14ac:dyDescent="0.3">
      <c r="C17" s="25"/>
      <c r="D17" s="16"/>
    </row>
    <row r="18" spans="2:22" x14ac:dyDescent="0.3">
      <c r="C18" s="25"/>
      <c r="D18" s="16"/>
    </row>
    <row r="19" spans="2:22" ht="24" customHeight="1" x14ac:dyDescent="0.3">
      <c r="B19" s="81" t="s">
        <v>652</v>
      </c>
      <c r="C19" s="82"/>
      <c r="D19" s="82"/>
      <c r="E19" s="82"/>
      <c r="F19" s="82"/>
      <c r="G19" s="82"/>
      <c r="H19" s="83"/>
      <c r="I19" s="83"/>
      <c r="J19" s="83"/>
      <c r="K19" s="83"/>
      <c r="L19" s="83"/>
      <c r="M19" s="83"/>
      <c r="N19" s="83"/>
      <c r="O19" s="83"/>
      <c r="P19" s="83"/>
      <c r="Q19" s="84"/>
      <c r="R19" s="84"/>
      <c r="S19" s="84"/>
      <c r="T19" s="84"/>
    </row>
    <row r="20" spans="2:22" ht="13.8" thickBot="1" x14ac:dyDescent="0.35">
      <c r="C20" s="25"/>
      <c r="D20" s="16"/>
    </row>
    <row r="21" spans="2:22" s="16" customFormat="1" ht="24" customHeight="1" thickBot="1" x14ac:dyDescent="0.35">
      <c r="B21" s="28" t="s">
        <v>557</v>
      </c>
      <c r="C21" s="28" t="s">
        <v>583</v>
      </c>
      <c r="D21" s="28" t="s">
        <v>599</v>
      </c>
      <c r="E21" s="28" t="s">
        <v>637</v>
      </c>
      <c r="F21" s="28" t="s">
        <v>644</v>
      </c>
      <c r="G21" s="28" t="s">
        <v>579</v>
      </c>
      <c r="H21" s="28" t="s">
        <v>704</v>
      </c>
      <c r="I21" s="28" t="s">
        <v>658</v>
      </c>
      <c r="J21" s="28" t="s">
        <v>580</v>
      </c>
      <c r="K21" s="28" t="s">
        <v>695</v>
      </c>
      <c r="L21" s="28" t="s">
        <v>648</v>
      </c>
      <c r="M21" s="28"/>
      <c r="N21" s="28" t="s">
        <v>597</v>
      </c>
      <c r="O21" s="28" t="s">
        <v>666</v>
      </c>
      <c r="P21" s="28" t="s">
        <v>633</v>
      </c>
      <c r="Q21" s="28" t="s">
        <v>655</v>
      </c>
      <c r="R21" s="28"/>
      <c r="S21" s="28" t="s">
        <v>634</v>
      </c>
      <c r="T21" s="28" t="s">
        <v>646</v>
      </c>
      <c r="V21" s="28" t="s">
        <v>709</v>
      </c>
    </row>
    <row r="22" spans="2:22" s="16" customFormat="1" ht="24" customHeight="1" thickBot="1" x14ac:dyDescent="0.35">
      <c r="B22" s="29">
        <f>COUNTIF(Comments!V:V,B21)</f>
        <v>1</v>
      </c>
      <c r="C22" s="29">
        <f>COUNTIF(Comments!V:V,C21)</f>
        <v>7</v>
      </c>
      <c r="D22" s="29">
        <f>COUNTIF(Comments!V:V,D21)</f>
        <v>1</v>
      </c>
      <c r="E22" s="29">
        <f>COUNTIF(Comments!V:V,E21)</f>
        <v>3</v>
      </c>
      <c r="F22" s="29">
        <f>COUNTIF(Comments!V:V,F21)</f>
        <v>1</v>
      </c>
      <c r="G22" s="29">
        <f>COUNTIF(Comments!V:V,G21)</f>
        <v>1</v>
      </c>
      <c r="H22" s="29">
        <f>COUNTIF(Comments!V:V,H21)</f>
        <v>1</v>
      </c>
      <c r="I22" s="29">
        <f>COUNTIF(Comments!V:V,I21)</f>
        <v>1</v>
      </c>
      <c r="J22" s="29">
        <f>COUNTIF(Comments!V:V,J21)</f>
        <v>5</v>
      </c>
      <c r="K22" s="29">
        <f>COUNTIF(Comments!V:V,K21)</f>
        <v>0</v>
      </c>
      <c r="L22" s="29">
        <f>COUNTIF(Comments!V:V,L21)</f>
        <v>2</v>
      </c>
      <c r="M22" s="29"/>
      <c r="N22" s="29">
        <f>COUNTIF(Comments!V:V,N21)</f>
        <v>0</v>
      </c>
      <c r="O22" s="29">
        <f>COUNTIF(Comments!V:V,O21)</f>
        <v>1</v>
      </c>
      <c r="P22" s="29">
        <f>COUNTIF(Comments!V:V,P21)</f>
        <v>0</v>
      </c>
      <c r="Q22" s="29">
        <f>COUNTIF(Comments!V:V,Q21)</f>
        <v>4</v>
      </c>
      <c r="R22" s="29"/>
      <c r="S22" s="29">
        <f>COUNTIF(Comments!V:V,S21)</f>
        <v>8</v>
      </c>
      <c r="T22" s="29">
        <f>COUNTIF(Comments!V:V,T21)</f>
        <v>3</v>
      </c>
      <c r="V22" s="29">
        <f>SUM(B22:T22)</f>
        <v>39</v>
      </c>
    </row>
  </sheetData>
  <mergeCells count="5">
    <mergeCell ref="K2:S2"/>
    <mergeCell ref="E7:G7"/>
    <mergeCell ref="K11:Q11"/>
    <mergeCell ref="B2:I2"/>
    <mergeCell ref="B19:T19"/>
  </mergeCells>
  <conditionalFormatting sqref="P5">
    <cfRule type="expression" dxfId="0" priority="1">
      <formula>$P$5&gt;0</formula>
    </cfRule>
  </conditionalFormatting>
  <pageMargins left="0.7" right="0.7" top="0.75" bottom="0.75" header="0.3" footer="0.3"/>
  <pageSetup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45A45-7CF3-4744-8C50-2F3F3BA01876}">
  <dimension ref="A1:AC49"/>
  <sheetViews>
    <sheetView workbookViewId="0">
      <selection activeCell="K6" sqref="K6"/>
    </sheetView>
  </sheetViews>
  <sheetFormatPr defaultRowHeight="14.4" x14ac:dyDescent="0.3"/>
  <cols>
    <col min="1" max="1" width="12.109375" style="35" bestFit="1" customWidth="1"/>
    <col min="2" max="3" width="9.109375" style="31"/>
    <col min="4" max="4" width="9.109375" style="33"/>
    <col min="5" max="5" width="9.109375" style="34" customWidth="1"/>
    <col min="6" max="6" width="9.109375" style="33" customWidth="1"/>
    <col min="7" max="8" width="9.109375" style="31"/>
    <col min="9" max="9" width="9.109375" style="32"/>
    <col min="10" max="27" width="9.109375" style="31"/>
    <col min="28" max="28" width="11.109375" style="30" bestFit="1" customWidth="1"/>
  </cols>
  <sheetData>
    <row r="1" spans="1:29" x14ac:dyDescent="0.3">
      <c r="A1" s="35" t="s">
        <v>665</v>
      </c>
      <c r="B1" s="86" t="s">
        <v>555</v>
      </c>
      <c r="C1" s="86"/>
      <c r="D1" s="88"/>
      <c r="E1" s="87" t="s">
        <v>556</v>
      </c>
      <c r="F1" s="88"/>
      <c r="G1" s="86" t="s">
        <v>561</v>
      </c>
      <c r="H1" s="86"/>
      <c r="I1" s="86"/>
      <c r="J1" s="87" t="s">
        <v>661</v>
      </c>
      <c r="K1" s="86"/>
      <c r="L1" s="86"/>
      <c r="M1" s="86"/>
      <c r="N1" s="86"/>
      <c r="O1" s="86"/>
      <c r="P1" s="86"/>
      <c r="Q1" s="86"/>
      <c r="R1" s="86"/>
      <c r="S1" s="86"/>
      <c r="T1" s="86"/>
      <c r="U1" s="86"/>
      <c r="V1" s="86"/>
      <c r="W1" s="86"/>
      <c r="X1" s="86"/>
      <c r="Y1" s="86"/>
      <c r="Z1" s="86"/>
      <c r="AA1" s="86"/>
      <c r="AB1" s="88"/>
    </row>
    <row r="2" spans="1:29" x14ac:dyDescent="0.3">
      <c r="B2" s="86">
        <f>COUNTIF(Comments!P:P,"Accepted")</f>
        <v>71</v>
      </c>
      <c r="C2" s="86"/>
      <c r="D2" s="88"/>
      <c r="E2" s="87">
        <f>COUNTIF(Comments!P:P,"Rejected")</f>
        <v>24</v>
      </c>
      <c r="F2" s="88"/>
      <c r="G2" s="86">
        <f>COUNTIF(Comments!P:P,"Revised")</f>
        <v>123</v>
      </c>
      <c r="H2" s="86"/>
      <c r="I2" s="86"/>
      <c r="J2" s="87">
        <v>58</v>
      </c>
      <c r="K2" s="86"/>
      <c r="L2" s="86"/>
      <c r="M2" s="86"/>
      <c r="N2" s="86"/>
      <c r="O2" s="86"/>
      <c r="P2" s="86"/>
      <c r="Q2" s="86"/>
      <c r="R2" s="86"/>
      <c r="S2" s="86"/>
      <c r="T2" s="86"/>
      <c r="U2" s="86"/>
      <c r="V2" s="86"/>
      <c r="W2" s="86"/>
      <c r="X2" s="86"/>
      <c r="Y2" s="86"/>
      <c r="Z2" s="86"/>
      <c r="AA2" s="86"/>
      <c r="AB2" s="88"/>
    </row>
    <row r="3" spans="1:29" x14ac:dyDescent="0.3">
      <c r="A3" s="35" t="s">
        <v>664</v>
      </c>
      <c r="B3" s="31" t="s">
        <v>612</v>
      </c>
      <c r="C3" s="31" t="s">
        <v>611</v>
      </c>
      <c r="D3" s="33" t="s">
        <v>608</v>
      </c>
      <c r="E3" s="34" t="s">
        <v>663</v>
      </c>
      <c r="F3" s="38" t="s">
        <v>609</v>
      </c>
      <c r="G3" s="31" t="s">
        <v>612</v>
      </c>
      <c r="H3" s="31" t="s">
        <v>611</v>
      </c>
      <c r="I3" s="32" t="s">
        <v>608</v>
      </c>
      <c r="J3" s="37" t="s">
        <v>611</v>
      </c>
      <c r="K3" s="85" t="s">
        <v>662</v>
      </c>
      <c r="L3" s="86"/>
      <c r="M3" s="86"/>
      <c r="N3" s="86"/>
      <c r="O3" s="86"/>
      <c r="P3" s="86"/>
      <c r="Q3" s="86"/>
      <c r="R3" s="86"/>
      <c r="S3" s="86"/>
      <c r="T3" s="86"/>
      <c r="U3" s="86"/>
      <c r="V3" s="86"/>
      <c r="W3" s="86"/>
      <c r="X3" s="86"/>
      <c r="Y3" s="86"/>
      <c r="Z3" s="86"/>
      <c r="AA3" s="86"/>
      <c r="AB3" s="30" t="s">
        <v>696</v>
      </c>
    </row>
    <row r="4" spans="1:29" x14ac:dyDescent="0.3">
      <c r="B4" s="31">
        <v>0</v>
      </c>
      <c r="C4" s="31">
        <v>0</v>
      </c>
      <c r="D4" s="33">
        <v>72</v>
      </c>
      <c r="E4" s="34">
        <v>0</v>
      </c>
      <c r="F4" s="33">
        <v>21</v>
      </c>
      <c r="G4" s="31">
        <v>0</v>
      </c>
      <c r="H4" s="31">
        <v>2</v>
      </c>
      <c r="I4" s="32">
        <v>104</v>
      </c>
      <c r="J4" s="31">
        <v>0</v>
      </c>
      <c r="K4" s="86">
        <v>58</v>
      </c>
      <c r="L4" s="86"/>
      <c r="M4" s="86"/>
      <c r="N4" s="86"/>
      <c r="O4" s="86"/>
      <c r="P4" s="86"/>
      <c r="Q4" s="86"/>
      <c r="R4" s="86"/>
      <c r="S4" s="86"/>
      <c r="T4" s="86"/>
      <c r="U4" s="86"/>
      <c r="V4" s="86"/>
      <c r="W4" s="86"/>
      <c r="X4" s="86"/>
      <c r="Y4" s="86"/>
      <c r="Z4" s="86"/>
      <c r="AA4" s="86"/>
      <c r="AB4" s="30">
        <v>0</v>
      </c>
    </row>
    <row r="5" spans="1:29" x14ac:dyDescent="0.3">
      <c r="K5" s="31" t="s">
        <v>583</v>
      </c>
      <c r="L5" s="31" t="s">
        <v>599</v>
      </c>
      <c r="M5" s="31" t="s">
        <v>637</v>
      </c>
      <c r="N5" s="31" t="s">
        <v>644</v>
      </c>
      <c r="O5" s="31" t="s">
        <v>579</v>
      </c>
      <c r="P5" s="31" t="s">
        <v>704</v>
      </c>
      <c r="Q5" s="31" t="s">
        <v>658</v>
      </c>
      <c r="R5" s="31" t="s">
        <v>580</v>
      </c>
      <c r="S5" s="31" t="s">
        <v>695</v>
      </c>
      <c r="T5" s="31" t="s">
        <v>557</v>
      </c>
      <c r="U5" s="31" t="s">
        <v>648</v>
      </c>
      <c r="V5" s="31" t="s">
        <v>597</v>
      </c>
      <c r="W5" s="31" t="s">
        <v>666</v>
      </c>
      <c r="X5" s="31" t="s">
        <v>633</v>
      </c>
      <c r="Y5" s="31" t="s">
        <v>655</v>
      </c>
      <c r="Z5" s="31" t="s">
        <v>634</v>
      </c>
      <c r="AA5" s="31" t="s">
        <v>646</v>
      </c>
      <c r="AB5" s="31"/>
      <c r="AC5" s="34"/>
    </row>
    <row r="6" spans="1:29" x14ac:dyDescent="0.3">
      <c r="K6" s="31">
        <f>COUNTIF(Comments!$V:$V,K5)</f>
        <v>7</v>
      </c>
      <c r="L6" s="31">
        <f>COUNTIF(Comments!$V:$V,L5)</f>
        <v>1</v>
      </c>
      <c r="M6" s="31">
        <f>COUNTIF(Comments!$V:$V,M5)</f>
        <v>3</v>
      </c>
      <c r="N6" s="31">
        <f>COUNTIF(Comments!$V:$V,N5)</f>
        <v>1</v>
      </c>
      <c r="O6" s="31">
        <f>COUNTIF(Comments!$V:$V,O5)</f>
        <v>1</v>
      </c>
      <c r="P6" s="31">
        <f>COUNTIF(Comments!$V:$V,P5)</f>
        <v>1</v>
      </c>
      <c r="Q6" s="31">
        <f>COUNTIF(Comments!$V:$V,Q5)</f>
        <v>1</v>
      </c>
      <c r="R6" s="31">
        <f>COUNTIF(Comments!$V:$V,R5)</f>
        <v>5</v>
      </c>
      <c r="S6" s="31">
        <f>COUNTIF(Comments!$V:$V,S5)</f>
        <v>0</v>
      </c>
      <c r="T6" s="31">
        <f>COUNTIF(Comments!$V:$V,T5)</f>
        <v>1</v>
      </c>
      <c r="U6" s="31">
        <f>COUNTIF(Comments!$V:$V,U5)</f>
        <v>2</v>
      </c>
      <c r="V6" s="31">
        <f>COUNTIF(Comments!$V:$V,V5)</f>
        <v>0</v>
      </c>
      <c r="W6" s="31">
        <f>COUNTIF(Comments!$V:$V,W5)</f>
        <v>1</v>
      </c>
      <c r="X6" s="31">
        <f>COUNTIF(Comments!$V:$V,X5)</f>
        <v>0</v>
      </c>
      <c r="Y6" s="31">
        <f>COUNTIF(Comments!$V:$V,Y5)</f>
        <v>4</v>
      </c>
      <c r="Z6" s="31">
        <f>COUNTIF(Comments!$V:$V,Z5)</f>
        <v>8</v>
      </c>
      <c r="AA6" s="31">
        <f>COUNTIF(Comments!$V:$V,AA5)</f>
        <v>3</v>
      </c>
    </row>
    <row r="8" spans="1:29" x14ac:dyDescent="0.3">
      <c r="K8" s="1"/>
      <c r="L8" s="1"/>
      <c r="M8" s="1"/>
      <c r="N8" s="3"/>
      <c r="O8" s="1"/>
      <c r="P8" s="3"/>
      <c r="Q8" s="3"/>
      <c r="R8" s="1"/>
      <c r="S8" s="1"/>
      <c r="T8" s="1"/>
      <c r="U8" s="1"/>
      <c r="V8" s="1"/>
      <c r="W8" s="1"/>
      <c r="X8" s="1"/>
      <c r="Y8" s="3"/>
      <c r="AA8" s="3"/>
    </row>
    <row r="9" spans="1:29" x14ac:dyDescent="0.3">
      <c r="K9" s="1"/>
      <c r="L9" s="36"/>
      <c r="M9" s="36"/>
      <c r="N9" s="1"/>
      <c r="O9" s="1"/>
      <c r="P9" s="3"/>
      <c r="Q9" s="36"/>
      <c r="R9" s="3"/>
      <c r="S9" s="3"/>
      <c r="T9" s="3"/>
      <c r="U9" s="1"/>
      <c r="V9" s="3"/>
      <c r="X9" s="1"/>
      <c r="Y9" s="3"/>
    </row>
    <row r="10" spans="1:29" x14ac:dyDescent="0.3">
      <c r="K10" s="1"/>
      <c r="L10" s="36"/>
      <c r="M10" s="36"/>
      <c r="O10" s="1"/>
      <c r="Q10" s="36"/>
      <c r="R10" s="3"/>
      <c r="S10" s="3"/>
      <c r="T10" s="3"/>
      <c r="V10" s="1"/>
      <c r="Y10" s="3"/>
    </row>
    <row r="11" spans="1:29" x14ac:dyDescent="0.3">
      <c r="K11" s="1"/>
      <c r="L11" s="36"/>
      <c r="O11" s="1"/>
      <c r="R11" s="3"/>
      <c r="S11" s="3"/>
      <c r="T11" s="2"/>
      <c r="Y11" s="3"/>
    </row>
    <row r="12" spans="1:29" x14ac:dyDescent="0.3">
      <c r="K12" s="1"/>
      <c r="O12" s="3"/>
      <c r="R12" s="3"/>
      <c r="S12" s="3"/>
      <c r="T12" s="2"/>
      <c r="Y12" s="1"/>
    </row>
    <row r="13" spans="1:29" x14ac:dyDescent="0.3">
      <c r="K13" s="1"/>
      <c r="O13" s="3"/>
      <c r="R13" s="1"/>
      <c r="S13" s="1"/>
      <c r="T13" s="1"/>
      <c r="Y13" s="3"/>
    </row>
    <row r="14" spans="1:29" x14ac:dyDescent="0.3">
      <c r="K14" s="1"/>
      <c r="O14" s="3"/>
      <c r="R14" s="1"/>
      <c r="S14" s="1"/>
      <c r="T14" s="1"/>
      <c r="Y14" s="1"/>
    </row>
    <row r="15" spans="1:29" x14ac:dyDescent="0.3">
      <c r="K15" s="1"/>
      <c r="O15" s="3"/>
      <c r="R15" s="3"/>
      <c r="S15" s="3"/>
      <c r="T15" s="3"/>
      <c r="Y15" s="1"/>
    </row>
    <row r="16" spans="1:29" x14ac:dyDescent="0.3">
      <c r="K16" s="3"/>
      <c r="O16" s="1"/>
      <c r="T16" s="1"/>
      <c r="Y16" s="1"/>
    </row>
    <row r="17" spans="11:25" x14ac:dyDescent="0.3">
      <c r="K17" s="3"/>
      <c r="O17" s="1"/>
      <c r="T17" s="1"/>
      <c r="Y17" s="3"/>
    </row>
    <row r="18" spans="11:25" x14ac:dyDescent="0.3">
      <c r="K18" s="1"/>
      <c r="O18" s="3"/>
      <c r="T18" s="3"/>
      <c r="Y18" s="1"/>
    </row>
    <row r="19" spans="11:25" x14ac:dyDescent="0.3">
      <c r="K19" s="3"/>
      <c r="O19" s="3"/>
      <c r="T19" s="1"/>
      <c r="Y19" s="3"/>
    </row>
    <row r="20" spans="11:25" x14ac:dyDescent="0.3">
      <c r="K20" s="1"/>
      <c r="O20" s="1"/>
      <c r="T20" s="1"/>
      <c r="Y20" s="3"/>
    </row>
    <row r="21" spans="11:25" x14ac:dyDescent="0.3">
      <c r="O21" s="1"/>
      <c r="T21" s="1"/>
      <c r="Y21" s="3"/>
    </row>
    <row r="22" spans="11:25" x14ac:dyDescent="0.3">
      <c r="O22" s="3"/>
      <c r="T22" s="1"/>
      <c r="Y22" s="3"/>
    </row>
    <row r="23" spans="11:25" x14ac:dyDescent="0.3">
      <c r="O23" s="1"/>
      <c r="T23" s="1"/>
      <c r="Y23" s="3"/>
    </row>
    <row r="24" spans="11:25" x14ac:dyDescent="0.3">
      <c r="O24" s="1"/>
      <c r="T24" s="1"/>
      <c r="Y24" s="3"/>
    </row>
    <row r="25" spans="11:25" x14ac:dyDescent="0.3">
      <c r="O25" s="1"/>
      <c r="T25" s="1"/>
      <c r="Y25" s="1"/>
    </row>
    <row r="26" spans="11:25" x14ac:dyDescent="0.3">
      <c r="O26" s="1"/>
      <c r="T26" s="1"/>
      <c r="Y26" s="1"/>
    </row>
    <row r="27" spans="11:25" x14ac:dyDescent="0.3">
      <c r="O27" s="1"/>
      <c r="T27" s="1"/>
      <c r="Y27" s="3"/>
    </row>
    <row r="28" spans="11:25" x14ac:dyDescent="0.3">
      <c r="O28" s="36"/>
      <c r="T28" s="1"/>
      <c r="Y28" s="3"/>
    </row>
    <row r="29" spans="11:25" x14ac:dyDescent="0.3">
      <c r="O29" s="36"/>
      <c r="T29" s="1"/>
      <c r="Y29" s="1"/>
    </row>
    <row r="30" spans="11:25" x14ac:dyDescent="0.3">
      <c r="O30" s="36"/>
      <c r="T30" s="1"/>
      <c r="Y30" s="3"/>
    </row>
    <row r="31" spans="11:25" x14ac:dyDescent="0.3">
      <c r="O31" s="36"/>
      <c r="T31" s="1"/>
      <c r="Y31" s="3"/>
    </row>
    <row r="32" spans="11:25" x14ac:dyDescent="0.3">
      <c r="O32" s="36"/>
      <c r="T32" s="2"/>
    </row>
    <row r="33" spans="15:20" x14ac:dyDescent="0.3">
      <c r="O33" s="36"/>
      <c r="T33" s="1"/>
    </row>
    <row r="34" spans="15:20" x14ac:dyDescent="0.3">
      <c r="O34" s="36"/>
      <c r="T34" s="2"/>
    </row>
    <row r="35" spans="15:20" x14ac:dyDescent="0.3">
      <c r="O35" s="36"/>
      <c r="T35" s="1"/>
    </row>
    <row r="36" spans="15:20" x14ac:dyDescent="0.3">
      <c r="O36" s="36"/>
      <c r="T36" s="3"/>
    </row>
    <row r="37" spans="15:20" x14ac:dyDescent="0.3">
      <c r="O37" s="36"/>
      <c r="T37" s="1"/>
    </row>
    <row r="38" spans="15:20" x14ac:dyDescent="0.3">
      <c r="O38" s="36"/>
      <c r="T38" s="3"/>
    </row>
    <row r="39" spans="15:20" x14ac:dyDescent="0.3">
      <c r="O39" s="36"/>
      <c r="T39" s="3"/>
    </row>
    <row r="40" spans="15:20" x14ac:dyDescent="0.3">
      <c r="O40" s="36"/>
      <c r="T40" s="3"/>
    </row>
    <row r="41" spans="15:20" x14ac:dyDescent="0.3">
      <c r="O41" s="36"/>
      <c r="T41" s="3"/>
    </row>
    <row r="42" spans="15:20" x14ac:dyDescent="0.3">
      <c r="O42" s="36"/>
      <c r="T42" s="3"/>
    </row>
    <row r="43" spans="15:20" x14ac:dyDescent="0.3">
      <c r="O43" s="36"/>
      <c r="T43" s="1"/>
    </row>
    <row r="44" spans="15:20" x14ac:dyDescent="0.3">
      <c r="O44" s="36"/>
      <c r="T44" s="3"/>
    </row>
    <row r="45" spans="15:20" x14ac:dyDescent="0.3">
      <c r="O45" s="36"/>
      <c r="T45" s="3"/>
    </row>
    <row r="46" spans="15:20" x14ac:dyDescent="0.3">
      <c r="O46" s="36"/>
      <c r="T46" s="3"/>
    </row>
    <row r="47" spans="15:20" x14ac:dyDescent="0.3">
      <c r="O47" s="36"/>
      <c r="T47" s="3"/>
    </row>
    <row r="48" spans="15:20" x14ac:dyDescent="0.3">
      <c r="T48" s="3"/>
    </row>
    <row r="49" spans="20:20" x14ac:dyDescent="0.3">
      <c r="T49" s="3"/>
    </row>
  </sheetData>
  <mergeCells count="10">
    <mergeCell ref="K3:AA3"/>
    <mergeCell ref="K4:AA4"/>
    <mergeCell ref="J1:AB1"/>
    <mergeCell ref="J2:AB2"/>
    <mergeCell ref="B1:D1"/>
    <mergeCell ref="B2:D2"/>
    <mergeCell ref="G1:I1"/>
    <mergeCell ref="G2:I2"/>
    <mergeCell ref="E1:F1"/>
    <mergeCell ref="E2:F2"/>
  </mergeCells>
  <pageMargins left="0.7" right="0.7" top="0.75" bottom="0.75" header="0.3" footer="0.3"/>
  <pageSetup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4MjA0OTQxMy0yZDNlLTQwODMtYTU5Mi1hYzIzZjkxNTc1MzkiIG9yaWdpbj0idXNlclNlbGVjdGVkIj48ZWxlbWVudCB1aWQ9ImVlNzFlNDNjLTY5NTItNGFhMC1iYTkzLTFjMzk4MTQzOWEwNSIgdmFsdWU9IiIgeG1sbnM9Imh0dHA6Ly93d3cuYm9sZG9uamFtZXMuY29tLzIwMDgvMDEvc2llL2ludGVybmFsL2xhYmVsIiAvPjwvc2lzbD48VXNlck5hbWU+Q09SUFxidjA4MDI0NzwvVXNlck5hbWU+PERhdGVUaW1lPjI4LzA5LzIwMjMgMTc6NDA6NTg8L0RhdGVUaW1lPjxMYWJlbFN0cmluZz5VTlJFU1RSSUNURUQ8L0xhYmVsU3RyaW5nPjwvaXRlbT48L2xhYmVsSGlzdG9yeT4=</Value>
</WrappedLabelHistory>
</file>

<file path=customXml/item2.xml><?xml version="1.0" encoding="utf-8"?>
<sisl xmlns:xsd="http://www.w3.org/2001/XMLSchema" xmlns:xsi="http://www.w3.org/2001/XMLSchema-instance" xmlns="http://www.boldonjames.com/2008/01/sie/internal/label" sislVersion="0" policy="82049413-2d3e-4083-a592-ac23f9157539" origin="userSelected">
  <element uid="ee71e43c-6952-4aa0-ba93-1c3981439a05" value=""/>
</sisl>
</file>

<file path=customXml/itemProps1.xml><?xml version="1.0" encoding="utf-8"?>
<ds:datastoreItem xmlns:ds="http://schemas.openxmlformats.org/officeDocument/2006/customXml" ds:itemID="{27BB86A4-F4D2-4132-B435-ABC817351087}">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EA3CEADC-30A7-4221-9E9E-2BC6225EA06C}">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Comments</vt:lpstr>
      <vt:lpstr>Progress-Status</vt:lpstr>
      <vt:lpstr>Detailed Status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Clint Chaplin</dc:creator>
  <cp:lastModifiedBy>Billy Verso</cp:lastModifiedBy>
  <dcterms:created xsi:type="dcterms:W3CDTF">2023-09-11T01:41:13Z</dcterms:created>
  <dcterms:modified xsi:type="dcterms:W3CDTF">2023-11-02T14:15:58Z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dcf0a560-6a31-4fd5-b190-819ec61b1596</vt:lpwstr>
  </property>
  <property fmtid="{D5CDD505-2E9C-101B-9397-08002B2CF9AE}" pid="3" name="bjSaver">
    <vt:lpwstr>iwBQqIGM6YJfvP+wd87oT95wYEBiIJN0</vt:lpwstr>
  </property>
  <property fmtid="{D5CDD505-2E9C-101B-9397-08002B2CF9AE}" pid="4" name="bjDocumentLabelXML">
    <vt:lpwstr>&lt;?xml version="1.0" encoding="us-ascii"?&gt;&lt;sisl xmlns:xsd="http://www.w3.org/2001/XMLSchema" xmlns:xsi="http://www.w3.org/2001/XMLSchema-instance" sislVersion="0" policy="82049413-2d3e-4083-a592-ac23f9157539" origin="userSelected" xmlns="http://www.boldonj</vt:lpwstr>
  </property>
  <property fmtid="{D5CDD505-2E9C-101B-9397-08002B2CF9AE}" pid="5" name="bjDocumentLabelXML-0">
    <vt:lpwstr>ames.com/2008/01/sie/internal/label"&gt;&lt;element uid="ee71e43c-6952-4aa0-ba93-1c3981439a05" value="" /&gt;&lt;/sisl&gt;</vt:lpwstr>
  </property>
  <property fmtid="{D5CDD505-2E9C-101B-9397-08002B2CF9AE}" pid="6" name="bjDocumentSecurityLabel">
    <vt:lpwstr>UNRESTRICTED</vt:lpwstr>
  </property>
  <property fmtid="{D5CDD505-2E9C-101B-9397-08002B2CF9AE}" pid="7" name="bjClsUserRVM">
    <vt:lpwstr>[]</vt:lpwstr>
  </property>
  <property fmtid="{D5CDD505-2E9C-101B-9397-08002B2CF9AE}" pid="8" name="bjLabelHistoryID">
    <vt:lpwstr>{27BB86A4-F4D2-4132-B435-ABC817351087}</vt:lpwstr>
  </property>
</Properties>
</file>