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codeName="ThisWorkbook" autoCompressPictures="0"/>
  <mc:AlternateContent xmlns:mc="http://schemas.openxmlformats.org/markup-compatibility/2006">
    <mc:Choice Requires="x15">
      <x15ac:absPath xmlns:x15ac="http://schemas.microsoft.com/office/spreadsheetml/2010/11/ac" url="/Users/gstuebin/Desktop/15.4me/WG Ballot 1/"/>
    </mc:Choice>
  </mc:AlternateContent>
  <xr:revisionPtr revIDLastSave="0" documentId="13_ncr:1_{8EB62D8A-456A-F441-9CED-7F6D59EBB0EF}" xr6:coauthVersionLast="47" xr6:coauthVersionMax="47" xr10:uidLastSave="{00000000-0000-0000-0000-000000000000}"/>
  <bookViews>
    <workbookView xWindow="820" yWindow="15100" windowWidth="34560" windowHeight="19400" tabRatio="882" xr2:uid="{00000000-000D-0000-FFFF-FFFF00000000}"/>
  </bookViews>
  <sheets>
    <sheet name="Cover Sheet" sheetId="149" r:id="rId1"/>
    <sheet name="LB197POOL" sheetId="148" r:id="rId2"/>
  </sheets>
  <definedNames>
    <definedName name="_xlnm._FilterDatabase" localSheetId="1" hidden="1">LB197POOL!$A$14:$L$153</definedName>
    <definedName name="_xlnm.Print_Titles" localSheetId="1">LB197POOL!$14:$14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92" i="148" l="1"/>
  <c r="L92" i="148" s="1"/>
  <c r="B2" i="148" l="1"/>
  <c r="K5" i="148" l="1"/>
  <c r="I5" i="148"/>
  <c r="G5" i="148"/>
  <c r="K4" i="148"/>
  <c r="I4" i="148"/>
  <c r="G4" i="148"/>
  <c r="K3" i="148"/>
  <c r="I3" i="148"/>
  <c r="G3" i="148"/>
  <c r="F5" i="148"/>
  <c r="F4" i="148"/>
  <c r="F3" i="148"/>
  <c r="F9" i="148"/>
  <c r="H144" i="148"/>
  <c r="H16" i="148"/>
  <c r="J16" i="148" s="1"/>
  <c r="L16" i="148" s="1"/>
  <c r="H153" i="148" l="1"/>
  <c r="J153" i="148" s="1"/>
  <c r="L153" i="148" s="1"/>
  <c r="H152" i="148"/>
  <c r="J152" i="148" s="1"/>
  <c r="L152" i="148" s="1"/>
  <c r="H151" i="148"/>
  <c r="J151" i="148" s="1"/>
  <c r="L151" i="148" s="1"/>
  <c r="H150" i="148"/>
  <c r="J150" i="148" s="1"/>
  <c r="L150" i="148" s="1"/>
  <c r="H149" i="148"/>
  <c r="J149" i="148" s="1"/>
  <c r="L149" i="148" s="1"/>
  <c r="H148" i="148"/>
  <c r="J148" i="148" s="1"/>
  <c r="L148" i="148" s="1"/>
  <c r="H147" i="148"/>
  <c r="J147" i="148" s="1"/>
  <c r="L147" i="148" s="1"/>
  <c r="H146" i="148"/>
  <c r="J146" i="148" s="1"/>
  <c r="L146" i="148" s="1"/>
  <c r="H145" i="148"/>
  <c r="J145" i="148" s="1"/>
  <c r="L145" i="148" s="1"/>
  <c r="J144" i="148"/>
  <c r="L144" i="148" s="1"/>
  <c r="H143" i="148"/>
  <c r="J143" i="148" s="1"/>
  <c r="L143" i="148" s="1"/>
  <c r="H142" i="148"/>
  <c r="J142" i="148" s="1"/>
  <c r="L142" i="148" s="1"/>
  <c r="H141" i="148"/>
  <c r="J141" i="148" s="1"/>
  <c r="L141" i="148" s="1"/>
  <c r="H140" i="148"/>
  <c r="J140" i="148" s="1"/>
  <c r="L140" i="148" s="1"/>
  <c r="H139" i="148"/>
  <c r="J139" i="148" s="1"/>
  <c r="L139" i="148" s="1"/>
  <c r="H138" i="148"/>
  <c r="J138" i="148" s="1"/>
  <c r="L138" i="148" s="1"/>
  <c r="H137" i="148"/>
  <c r="J137" i="148" s="1"/>
  <c r="L137" i="148" s="1"/>
  <c r="H136" i="148"/>
  <c r="J136" i="148" s="1"/>
  <c r="L136" i="148" s="1"/>
  <c r="H135" i="148"/>
  <c r="J135" i="148" s="1"/>
  <c r="L135" i="148" s="1"/>
  <c r="H134" i="148"/>
  <c r="J134" i="148" s="1"/>
  <c r="L134" i="148" s="1"/>
  <c r="H133" i="148"/>
  <c r="J133" i="148" s="1"/>
  <c r="L133" i="148" s="1"/>
  <c r="H132" i="148"/>
  <c r="J132" i="148" s="1"/>
  <c r="L132" i="148" s="1"/>
  <c r="H131" i="148"/>
  <c r="J131" i="148" s="1"/>
  <c r="L131" i="148" s="1"/>
  <c r="H130" i="148"/>
  <c r="J130" i="148" s="1"/>
  <c r="L130" i="148" s="1"/>
  <c r="H129" i="148"/>
  <c r="J129" i="148" s="1"/>
  <c r="L129" i="148" s="1"/>
  <c r="H128" i="148"/>
  <c r="J128" i="148" s="1"/>
  <c r="L128" i="148" s="1"/>
  <c r="H127" i="148"/>
  <c r="J127" i="148" s="1"/>
  <c r="L127" i="148" s="1"/>
  <c r="H126" i="148"/>
  <c r="J126" i="148" s="1"/>
  <c r="L126" i="148" s="1"/>
  <c r="H125" i="148"/>
  <c r="J125" i="148" s="1"/>
  <c r="L125" i="148" s="1"/>
  <c r="H124" i="148"/>
  <c r="J124" i="148" s="1"/>
  <c r="L124" i="148" s="1"/>
  <c r="H123" i="148"/>
  <c r="J123" i="148" s="1"/>
  <c r="L123" i="148" s="1"/>
  <c r="H122" i="148"/>
  <c r="J122" i="148" s="1"/>
  <c r="L122" i="148" s="1"/>
  <c r="H121" i="148"/>
  <c r="J121" i="148" s="1"/>
  <c r="L121" i="148" s="1"/>
  <c r="H120" i="148"/>
  <c r="J120" i="148" s="1"/>
  <c r="L120" i="148" s="1"/>
  <c r="H119" i="148"/>
  <c r="J119" i="148" s="1"/>
  <c r="L119" i="148" s="1"/>
  <c r="H118" i="148"/>
  <c r="J118" i="148" s="1"/>
  <c r="L118" i="148" s="1"/>
  <c r="H117" i="148"/>
  <c r="J117" i="148" s="1"/>
  <c r="L117" i="148" s="1"/>
  <c r="H116" i="148"/>
  <c r="J116" i="148" s="1"/>
  <c r="L116" i="148" s="1"/>
  <c r="H115" i="148"/>
  <c r="J115" i="148" s="1"/>
  <c r="L115" i="148" s="1"/>
  <c r="H114" i="148"/>
  <c r="J114" i="148" s="1"/>
  <c r="L114" i="148" s="1"/>
  <c r="H113" i="148"/>
  <c r="J113" i="148" s="1"/>
  <c r="L113" i="148" s="1"/>
  <c r="H112" i="148"/>
  <c r="J112" i="148" s="1"/>
  <c r="L112" i="148" s="1"/>
  <c r="H111" i="148"/>
  <c r="J111" i="148" s="1"/>
  <c r="L111" i="148" s="1"/>
  <c r="H110" i="148"/>
  <c r="J110" i="148" s="1"/>
  <c r="L110" i="148" s="1"/>
  <c r="H109" i="148"/>
  <c r="J109" i="148" s="1"/>
  <c r="L109" i="148" s="1"/>
  <c r="H108" i="148"/>
  <c r="J108" i="148" s="1"/>
  <c r="L108" i="148" s="1"/>
  <c r="H107" i="148"/>
  <c r="J107" i="148" s="1"/>
  <c r="L107" i="148" s="1"/>
  <c r="H106" i="148"/>
  <c r="J106" i="148" s="1"/>
  <c r="L106" i="148" s="1"/>
  <c r="H105" i="148"/>
  <c r="J105" i="148" s="1"/>
  <c r="L105" i="148" s="1"/>
  <c r="H104" i="148"/>
  <c r="J104" i="148" s="1"/>
  <c r="L104" i="148" s="1"/>
  <c r="H103" i="148"/>
  <c r="J103" i="148" s="1"/>
  <c r="L103" i="148" s="1"/>
  <c r="H102" i="148"/>
  <c r="J102" i="148" s="1"/>
  <c r="L102" i="148" s="1"/>
  <c r="H101" i="148"/>
  <c r="J101" i="148" s="1"/>
  <c r="L101" i="148" s="1"/>
  <c r="H100" i="148"/>
  <c r="J100" i="148" s="1"/>
  <c r="L100" i="148" s="1"/>
  <c r="H99" i="148"/>
  <c r="J99" i="148" s="1"/>
  <c r="L99" i="148" s="1"/>
  <c r="H98" i="148"/>
  <c r="J98" i="148" s="1"/>
  <c r="L98" i="148" s="1"/>
  <c r="H97" i="148"/>
  <c r="J97" i="148" s="1"/>
  <c r="L97" i="148" s="1"/>
  <c r="H96" i="148"/>
  <c r="J96" i="148" s="1"/>
  <c r="L96" i="148" s="1"/>
  <c r="H95" i="148"/>
  <c r="J95" i="148" s="1"/>
  <c r="L95" i="148" s="1"/>
  <c r="H94" i="148"/>
  <c r="J94" i="148" s="1"/>
  <c r="L94" i="148" s="1"/>
  <c r="H93" i="148"/>
  <c r="J93" i="148" s="1"/>
  <c r="L93" i="148" s="1"/>
  <c r="J91" i="148"/>
  <c r="L91" i="148" s="1"/>
  <c r="H90" i="148"/>
  <c r="J90" i="148" s="1"/>
  <c r="L90" i="148" s="1"/>
  <c r="H89" i="148"/>
  <c r="J89" i="148" s="1"/>
  <c r="L89" i="148" s="1"/>
  <c r="H88" i="148"/>
  <c r="J88" i="148" s="1"/>
  <c r="L88" i="148" s="1"/>
  <c r="H87" i="148"/>
  <c r="J87" i="148" s="1"/>
  <c r="L87" i="148" s="1"/>
  <c r="H86" i="148"/>
  <c r="J86" i="148" s="1"/>
  <c r="L86" i="148" s="1"/>
  <c r="H85" i="148"/>
  <c r="J85" i="148" s="1"/>
  <c r="L85" i="148" s="1"/>
  <c r="H84" i="148"/>
  <c r="J84" i="148" s="1"/>
  <c r="L84" i="148" s="1"/>
  <c r="H83" i="148"/>
  <c r="J83" i="148" s="1"/>
  <c r="L83" i="148" s="1"/>
  <c r="H82" i="148"/>
  <c r="J82" i="148" s="1"/>
  <c r="L82" i="148" s="1"/>
  <c r="H81" i="148"/>
  <c r="J81" i="148" s="1"/>
  <c r="L81" i="148" s="1"/>
  <c r="H80" i="148"/>
  <c r="J80" i="148" s="1"/>
  <c r="L80" i="148" s="1"/>
  <c r="H79" i="148"/>
  <c r="J79" i="148" s="1"/>
  <c r="L79" i="148" s="1"/>
  <c r="H78" i="148"/>
  <c r="J78" i="148" s="1"/>
  <c r="L78" i="148" s="1"/>
  <c r="H77" i="148"/>
  <c r="J77" i="148" s="1"/>
  <c r="L77" i="148" s="1"/>
  <c r="H76" i="148"/>
  <c r="J76" i="148" s="1"/>
  <c r="L76" i="148" s="1"/>
  <c r="H75" i="148"/>
  <c r="J75" i="148" s="1"/>
  <c r="L75" i="148" s="1"/>
  <c r="H74" i="148"/>
  <c r="J74" i="148" s="1"/>
  <c r="L74" i="148" s="1"/>
  <c r="H73" i="148"/>
  <c r="J73" i="148" s="1"/>
  <c r="L73" i="148" s="1"/>
  <c r="H72" i="148"/>
  <c r="J72" i="148" s="1"/>
  <c r="L72" i="148" s="1"/>
  <c r="H71" i="148"/>
  <c r="J71" i="148" s="1"/>
  <c r="L71" i="148" s="1"/>
  <c r="H70" i="148"/>
  <c r="J70" i="148" s="1"/>
  <c r="L70" i="148" s="1"/>
  <c r="H69" i="148"/>
  <c r="J69" i="148" s="1"/>
  <c r="L69" i="148" s="1"/>
  <c r="H68" i="148"/>
  <c r="J68" i="148" s="1"/>
  <c r="L68" i="148" s="1"/>
  <c r="H67" i="148"/>
  <c r="J67" i="148" s="1"/>
  <c r="L67" i="148" s="1"/>
  <c r="H66" i="148"/>
  <c r="J66" i="148" s="1"/>
  <c r="L66" i="148" s="1"/>
  <c r="H65" i="148"/>
  <c r="J65" i="148" s="1"/>
  <c r="L65" i="148" s="1"/>
  <c r="H64" i="148"/>
  <c r="J64" i="148" s="1"/>
  <c r="L64" i="148" s="1"/>
  <c r="H63" i="148"/>
  <c r="J63" i="148" s="1"/>
  <c r="L63" i="148" s="1"/>
  <c r="H62" i="148"/>
  <c r="J62" i="148" s="1"/>
  <c r="L62" i="148" s="1"/>
  <c r="H61" i="148"/>
  <c r="J61" i="148" s="1"/>
  <c r="L61" i="148" s="1"/>
  <c r="H60" i="148"/>
  <c r="J60" i="148" s="1"/>
  <c r="L60" i="148" s="1"/>
  <c r="H59" i="148"/>
  <c r="J59" i="148" s="1"/>
  <c r="L59" i="148" s="1"/>
  <c r="H58" i="148"/>
  <c r="J58" i="148" s="1"/>
  <c r="L58" i="148" s="1"/>
  <c r="H57" i="148"/>
  <c r="J57" i="148" s="1"/>
  <c r="L57" i="148" s="1"/>
  <c r="H56" i="148"/>
  <c r="J56" i="148" s="1"/>
  <c r="L56" i="148" s="1"/>
  <c r="H55" i="148"/>
  <c r="J55" i="148" s="1"/>
  <c r="L55" i="148" s="1"/>
  <c r="H54" i="148"/>
  <c r="J54" i="148" s="1"/>
  <c r="L54" i="148" s="1"/>
  <c r="H53" i="148"/>
  <c r="J53" i="148" s="1"/>
  <c r="L53" i="148" s="1"/>
  <c r="H52" i="148"/>
  <c r="J52" i="148" s="1"/>
  <c r="L52" i="148" s="1"/>
  <c r="H51" i="148"/>
  <c r="H50" i="148"/>
  <c r="J50" i="148" s="1"/>
  <c r="L50" i="148" s="1"/>
  <c r="H49" i="148"/>
  <c r="J49" i="148" s="1"/>
  <c r="L49" i="148" s="1"/>
  <c r="H48" i="148"/>
  <c r="J48" i="148" s="1"/>
  <c r="L48" i="148" s="1"/>
  <c r="H47" i="148"/>
  <c r="J47" i="148" s="1"/>
  <c r="L47" i="148" s="1"/>
  <c r="H46" i="148"/>
  <c r="J46" i="148" s="1"/>
  <c r="L46" i="148" s="1"/>
  <c r="H45" i="148"/>
  <c r="J45" i="148" s="1"/>
  <c r="L45" i="148" s="1"/>
  <c r="H44" i="148"/>
  <c r="J44" i="148" s="1"/>
  <c r="L44" i="148" s="1"/>
  <c r="H43" i="148"/>
  <c r="J43" i="148" s="1"/>
  <c r="L43" i="148" s="1"/>
  <c r="H42" i="148"/>
  <c r="J42" i="148" s="1"/>
  <c r="L42" i="148" s="1"/>
  <c r="H41" i="148"/>
  <c r="J41" i="148" s="1"/>
  <c r="L41" i="148" s="1"/>
  <c r="H40" i="148"/>
  <c r="J40" i="148" s="1"/>
  <c r="L40" i="148" s="1"/>
  <c r="H39" i="148"/>
  <c r="J39" i="148" s="1"/>
  <c r="L39" i="148" s="1"/>
  <c r="H38" i="148"/>
  <c r="J38" i="148" s="1"/>
  <c r="L38" i="148" s="1"/>
  <c r="H37" i="148"/>
  <c r="J37" i="148" s="1"/>
  <c r="L37" i="148" s="1"/>
  <c r="H36" i="148"/>
  <c r="J36" i="148" s="1"/>
  <c r="L36" i="148" s="1"/>
  <c r="H35" i="148"/>
  <c r="J35" i="148" s="1"/>
  <c r="L35" i="148" s="1"/>
  <c r="H34" i="148"/>
  <c r="J34" i="148" s="1"/>
  <c r="L34" i="148" s="1"/>
  <c r="H33" i="148"/>
  <c r="J33" i="148" s="1"/>
  <c r="L33" i="148" s="1"/>
  <c r="H32" i="148"/>
  <c r="J32" i="148" s="1"/>
  <c r="L32" i="148" s="1"/>
  <c r="H31" i="148"/>
  <c r="J31" i="148" s="1"/>
  <c r="L31" i="148" s="1"/>
  <c r="H30" i="148"/>
  <c r="J30" i="148" s="1"/>
  <c r="L30" i="148" s="1"/>
  <c r="H29" i="148"/>
  <c r="J29" i="148" s="1"/>
  <c r="L29" i="148" s="1"/>
  <c r="H28" i="148"/>
  <c r="J28" i="148" s="1"/>
  <c r="L28" i="148" s="1"/>
  <c r="H27" i="148"/>
  <c r="J27" i="148" s="1"/>
  <c r="L27" i="148" s="1"/>
  <c r="H26" i="148"/>
  <c r="J26" i="148" s="1"/>
  <c r="L26" i="148" s="1"/>
  <c r="H25" i="148"/>
  <c r="J25" i="148" s="1"/>
  <c r="L25" i="148" s="1"/>
  <c r="H24" i="148"/>
  <c r="J24" i="148" s="1"/>
  <c r="L24" i="148" s="1"/>
  <c r="H23" i="148"/>
  <c r="J23" i="148" s="1"/>
  <c r="L23" i="148" s="1"/>
  <c r="H22" i="148"/>
  <c r="J22" i="148" s="1"/>
  <c r="L22" i="148" s="1"/>
  <c r="H21" i="148"/>
  <c r="J21" i="148" s="1"/>
  <c r="L21" i="148" s="1"/>
  <c r="H20" i="148"/>
  <c r="J20" i="148" s="1"/>
  <c r="L20" i="148" s="1"/>
  <c r="H19" i="148"/>
  <c r="J19" i="148" s="1"/>
  <c r="L19" i="148" s="1"/>
  <c r="H18" i="148"/>
  <c r="J18" i="148" s="1"/>
  <c r="H17" i="148"/>
  <c r="J17" i="148" s="1"/>
  <c r="L17" i="148" s="1"/>
  <c r="H15" i="148"/>
  <c r="J15" i="148" s="1"/>
  <c r="L15" i="148" s="1"/>
  <c r="G7" i="148"/>
  <c r="J51" i="148" l="1"/>
  <c r="H9" i="148"/>
  <c r="H5" i="148"/>
  <c r="H3" i="148"/>
  <c r="H4" i="148"/>
  <c r="L18" i="148"/>
  <c r="L1" i="148"/>
  <c r="L51" i="148" l="1"/>
  <c r="J5" i="148"/>
  <c r="J3" i="148"/>
  <c r="J9" i="148"/>
  <c r="J4" i="148"/>
  <c r="F7" i="148"/>
  <c r="I2" i="148"/>
  <c r="I8" i="148" s="1"/>
  <c r="H7" i="148"/>
  <c r="H2" i="148"/>
  <c r="G2" i="148"/>
  <c r="G8" i="148" s="1"/>
  <c r="K2" i="148"/>
  <c r="K8" i="148" s="1"/>
  <c r="F2" i="148"/>
  <c r="F8" i="148" s="1"/>
  <c r="I1" i="148"/>
  <c r="F1" i="148"/>
  <c r="F10" i="148" s="1"/>
  <c r="J1" i="148"/>
  <c r="G1" i="148"/>
  <c r="K1" i="148"/>
  <c r="H1" i="148"/>
  <c r="H10" i="148" s="1"/>
  <c r="I7" i="148"/>
  <c r="K7" i="148"/>
  <c r="J7" i="148" l="1"/>
  <c r="J10" i="148"/>
  <c r="J2" i="148"/>
  <c r="J8" i="148" s="1"/>
  <c r="L5" i="148"/>
  <c r="L9" i="148"/>
  <c r="L10" i="148" s="1"/>
  <c r="L3" i="148"/>
  <c r="L4" i="148"/>
  <c r="I6" i="148"/>
  <c r="K6" i="148"/>
  <c r="H8" i="148"/>
  <c r="H6" i="148"/>
  <c r="G6" i="148"/>
  <c r="F6" i="148"/>
  <c r="J6" i="148" l="1"/>
  <c r="L2" i="148"/>
  <c r="L6" i="148" s="1"/>
  <c r="L7" i="148"/>
  <c r="L8" i="148" l="1"/>
</calcChain>
</file>

<file path=xl/sharedStrings.xml><?xml version="1.0" encoding="utf-8"?>
<sst xmlns="http://schemas.openxmlformats.org/spreadsheetml/2006/main" count="651" uniqueCount="364">
  <si>
    <t>Stuebing</t>
  </si>
  <si>
    <t>Gary</t>
  </si>
  <si>
    <t>Nikolich</t>
  </si>
  <si>
    <t>SA PIN</t>
  </si>
  <si>
    <t>Thomas</t>
  </si>
  <si>
    <t>Benjamin</t>
  </si>
  <si>
    <t>Shoichi</t>
  </si>
  <si>
    <t>Ryuji</t>
  </si>
  <si>
    <t>Kim</t>
  </si>
  <si>
    <t>Choi</t>
  </si>
  <si>
    <t>Shellhammer</t>
  </si>
  <si>
    <t>Beecher</t>
  </si>
  <si>
    <t>Chris</t>
  </si>
  <si>
    <t>Huan-Bang</t>
  </si>
  <si>
    <t>Powell</t>
  </si>
  <si>
    <t>Clinton</t>
  </si>
  <si>
    <t>James</t>
  </si>
  <si>
    <t>Chaplin</t>
  </si>
  <si>
    <t>Clint</t>
  </si>
  <si>
    <t>Kohno</t>
  </si>
  <si>
    <t>Rolfe</t>
  </si>
  <si>
    <t>Paul</t>
  </si>
  <si>
    <t>Robert</t>
  </si>
  <si>
    <t>De Ruijter</t>
  </si>
  <si>
    <t>Shah</t>
  </si>
  <si>
    <t>Stephen</t>
  </si>
  <si>
    <t>Gilb</t>
  </si>
  <si>
    <t>Hendricus</t>
  </si>
  <si>
    <t>Jang</t>
  </si>
  <si>
    <t>Lee</t>
  </si>
  <si>
    <t>Li</t>
  </si>
  <si>
    <t>Kunal</t>
  </si>
  <si>
    <t>Calvert</t>
  </si>
  <si>
    <t>Kitazawa</t>
  </si>
  <si>
    <t>Kuerner</t>
  </si>
  <si>
    <t>Hosako</t>
  </si>
  <si>
    <t>Iwao</t>
  </si>
  <si>
    <t>Verso</t>
  </si>
  <si>
    <t>Billy</t>
  </si>
  <si>
    <t>Godfrey</t>
  </si>
  <si>
    <t>Tim</t>
  </si>
  <si>
    <t>Yeong Min</t>
  </si>
  <si>
    <t>Sturek</t>
  </si>
  <si>
    <t>Don</t>
  </si>
  <si>
    <t>Parsons</t>
  </si>
  <si>
    <t>Glenn</t>
  </si>
  <si>
    <t>Jungnickel</t>
  </si>
  <si>
    <t>Volker</t>
  </si>
  <si>
    <t>Baykas</t>
  </si>
  <si>
    <t>Tuncer</t>
  </si>
  <si>
    <t>Krieger</t>
  </si>
  <si>
    <t>Ann</t>
  </si>
  <si>
    <t>Joerg</t>
  </si>
  <si>
    <t>Hett</t>
  </si>
  <si>
    <t>Christopher</t>
  </si>
  <si>
    <t>Akhavan</t>
  </si>
  <si>
    <t>Koorosh</t>
  </si>
  <si>
    <t>Lim</t>
  </si>
  <si>
    <t>Hiroshi</t>
  </si>
  <si>
    <t>Sang-Kyu</t>
  </si>
  <si>
    <t>Jerome</t>
  </si>
  <si>
    <t>Bims</t>
  </si>
  <si>
    <t>Harry</t>
  </si>
  <si>
    <t>Guo</t>
  </si>
  <si>
    <t>Jianlin</t>
  </si>
  <si>
    <t>Barras</t>
  </si>
  <si>
    <t>David</t>
  </si>
  <si>
    <t>Kivinen</t>
  </si>
  <si>
    <t>Tero</t>
  </si>
  <si>
    <t>Leong</t>
  </si>
  <si>
    <t>Frank</t>
  </si>
  <si>
    <t>Harada</t>
  </si>
  <si>
    <t>Bober</t>
  </si>
  <si>
    <t>Lennert</t>
  </si>
  <si>
    <t>Niewczas</t>
  </si>
  <si>
    <t>Jaroslaw</t>
  </si>
  <si>
    <t>Sangsung</t>
  </si>
  <si>
    <t>Berens</t>
  </si>
  <si>
    <t>Friedbert</t>
  </si>
  <si>
    <t>Danev</t>
  </si>
  <si>
    <t>Boris</t>
  </si>
  <si>
    <t>Ikegami</t>
  </si>
  <si>
    <t>Tetsushi</t>
  </si>
  <si>
    <t>Golshan</t>
  </si>
  <si>
    <t>Mingyu</t>
  </si>
  <si>
    <t>Apurva</t>
  </si>
  <si>
    <t>Mody</t>
  </si>
  <si>
    <t>Henry</t>
  </si>
  <si>
    <t>Zeisberg</t>
  </si>
  <si>
    <t>Sven</t>
  </si>
  <si>
    <t>Suzuki</t>
  </si>
  <si>
    <t>Takafumi</t>
  </si>
  <si>
    <t>Hirata</t>
  </si>
  <si>
    <t>Masayuki</t>
  </si>
  <si>
    <t>Yang</t>
  </si>
  <si>
    <t>Shang-Te</t>
  </si>
  <si>
    <t>Juntunen</t>
  </si>
  <si>
    <t>Juha</t>
  </si>
  <si>
    <t>Palmer</t>
  </si>
  <si>
    <t>Clark</t>
  </si>
  <si>
    <t>Pirhonen</t>
  </si>
  <si>
    <t>Riku</t>
  </si>
  <si>
    <t>Sand</t>
  </si>
  <si>
    <t>Stephan</t>
  </si>
  <si>
    <t>Jiang</t>
  </si>
  <si>
    <t>Kerry</t>
  </si>
  <si>
    <t>Stuart</t>
  </si>
  <si>
    <t>Dotlic</t>
  </si>
  <si>
    <t>Igor</t>
  </si>
  <si>
    <t>Ekrem</t>
  </si>
  <si>
    <t>Ersen</t>
  </si>
  <si>
    <t>Takumi</t>
  </si>
  <si>
    <t>Luo</t>
  </si>
  <si>
    <t>Xiliang</t>
  </si>
  <si>
    <t>Murray</t>
  </si>
  <si>
    <t>Carl</t>
  </si>
  <si>
    <t>Sekine</t>
  </si>
  <si>
    <t>Norihiko</t>
  </si>
  <si>
    <t>Hernandez</t>
  </si>
  <si>
    <t>Marco</t>
  </si>
  <si>
    <t>Minsoo</t>
  </si>
  <si>
    <t>Ma</t>
  </si>
  <si>
    <t>Sasaki</t>
  </si>
  <si>
    <t>Shigenobu</t>
  </si>
  <si>
    <t>Amezawa</t>
  </si>
  <si>
    <t>Yasuharu</t>
  </si>
  <si>
    <t>Zou</t>
  </si>
  <si>
    <t>Qiyue</t>
  </si>
  <si>
    <t>Zakaib</t>
  </si>
  <si>
    <t>Larry</t>
  </si>
  <si>
    <t>Ha</t>
  </si>
  <si>
    <t>Taeyoung</t>
  </si>
  <si>
    <t>Kuechler</t>
  </si>
  <si>
    <t>Wolfgang</t>
  </si>
  <si>
    <t>Neirynck</t>
  </si>
  <si>
    <t>Dries</t>
  </si>
  <si>
    <t>Yong</t>
  </si>
  <si>
    <t>Su Khiong</t>
  </si>
  <si>
    <t>Al-kadi</t>
  </si>
  <si>
    <t>Ghiath</t>
  </si>
  <si>
    <t>Grosswindhager</t>
  </si>
  <si>
    <t>Bernhard</t>
  </si>
  <si>
    <t>Guimond</t>
  </si>
  <si>
    <t>Raphael</t>
  </si>
  <si>
    <t>Liu</t>
  </si>
  <si>
    <t>Nabki</t>
  </si>
  <si>
    <t>Frederic</t>
  </si>
  <si>
    <t>Aldana</t>
  </si>
  <si>
    <t>Carlos</t>
  </si>
  <si>
    <t>Granhaug</t>
  </si>
  <si>
    <t>Kristian</t>
  </si>
  <si>
    <t>Lemsitzer</t>
  </si>
  <si>
    <t>Stefan</t>
  </si>
  <si>
    <t>Rahmani</t>
  </si>
  <si>
    <t>Mohammad</t>
  </si>
  <si>
    <t>Sayrafian</t>
  </si>
  <si>
    <t>Kamran</t>
  </si>
  <si>
    <t>Wisland</t>
  </si>
  <si>
    <t>Dag</t>
  </si>
  <si>
    <t>Philip E</t>
  </si>
  <si>
    <t>Saito</t>
  </si>
  <si>
    <t>Hiroki</t>
  </si>
  <si>
    <t>Xun</t>
  </si>
  <si>
    <t>Keren</t>
  </si>
  <si>
    <t>Rani</t>
  </si>
  <si>
    <t>Yongsen</t>
  </si>
  <si>
    <t>Almholt</t>
  </si>
  <si>
    <t>Au</t>
  </si>
  <si>
    <t>Kwok Shum</t>
  </si>
  <si>
    <t>Bettesh</t>
  </si>
  <si>
    <t>Ido</t>
  </si>
  <si>
    <t>Gan</t>
  </si>
  <si>
    <t>Ming</t>
  </si>
  <si>
    <t>Kabbinale</t>
  </si>
  <si>
    <t>Aniruddh</t>
  </si>
  <si>
    <t>Kasamatsu</t>
  </si>
  <si>
    <t>Akifumi</t>
  </si>
  <si>
    <t>Redlich</t>
  </si>
  <si>
    <t>Oded</t>
  </si>
  <si>
    <t>Shilo</t>
  </si>
  <si>
    <t>Shimi</t>
  </si>
  <si>
    <t>Tian</t>
  </si>
  <si>
    <t>Bin</t>
  </si>
  <si>
    <t>Bansal</t>
  </si>
  <si>
    <t>Ankur</t>
  </si>
  <si>
    <t>Claudio</t>
  </si>
  <si>
    <t>Ziyang</t>
  </si>
  <si>
    <t>Segev</t>
  </si>
  <si>
    <t>Jonathan</t>
  </si>
  <si>
    <t>Wu</t>
  </si>
  <si>
    <t>Yoon</t>
  </si>
  <si>
    <t>Kangjin</t>
  </si>
  <si>
    <t>Andre</t>
  </si>
  <si>
    <t>Jean-Marie</t>
  </si>
  <si>
    <t>Jinjing</t>
  </si>
  <si>
    <t>Pakrooh</t>
  </si>
  <si>
    <t>Pooria</t>
  </si>
  <si>
    <t>So</t>
  </si>
  <si>
    <t>Youngwan</t>
  </si>
  <si>
    <t>Verma</t>
  </si>
  <si>
    <t>Lochan</t>
  </si>
  <si>
    <t>Kuan</t>
  </si>
  <si>
    <t>Lin</t>
  </si>
  <si>
    <t>Wei</t>
  </si>
  <si>
    <t>Sun</t>
  </si>
  <si>
    <t>Brown</t>
  </si>
  <si>
    <t>Monique</t>
  </si>
  <si>
    <t>LASTNAME</t>
  </si>
  <si>
    <t>FIRSTNAME</t>
  </si>
  <si>
    <t>VOTERS</t>
  </si>
  <si>
    <t>VOTED</t>
  </si>
  <si>
    <t>YES</t>
  </si>
  <si>
    <t>ABSTAIN</t>
  </si>
  <si>
    <t>NO</t>
  </si>
  <si>
    <t>% VOTERS</t>
  </si>
  <si>
    <t>% YES</t>
  </si>
  <si>
    <t>% ABSTAIN</t>
  </si>
  <si>
    <t>Affiliation</t>
  </si>
  <si>
    <t>Status</t>
  </si>
  <si>
    <t>Voter</t>
  </si>
  <si>
    <t>LB Recirc 
#1</t>
  </si>
  <si>
    <t>Aggregate
Tally #1</t>
  </si>
  <si>
    <t>Aggregate
Tally #2</t>
  </si>
  <si>
    <t>Aggregate
Tally #3</t>
  </si>
  <si>
    <t>LB Recirc #2</t>
  </si>
  <si>
    <t>LB Recirc #3</t>
  </si>
  <si>
    <t>Did Not Vote (cum.)</t>
  </si>
  <si>
    <t>Open Date</t>
  </si>
  <si>
    <t>Close Date</t>
  </si>
  <si>
    <t>Did Not Vote (cum.) %</t>
  </si>
  <si>
    <t>Draft P802.15.4me</t>
  </si>
  <si>
    <t>D2 LB197</t>
  </si>
  <si>
    <t>D3 LB19x</t>
  </si>
  <si>
    <t>D4 LB19x</t>
  </si>
  <si>
    <t>D5 LB19x</t>
  </si>
  <si>
    <t>LB197
Vote</t>
  </si>
  <si>
    <t>Anliker</t>
  </si>
  <si>
    <t>Anzai</t>
  </si>
  <si>
    <t>Daisuke</t>
  </si>
  <si>
    <t>Chen</t>
  </si>
  <si>
    <t>Run</t>
  </si>
  <si>
    <t>Jinsoo</t>
  </si>
  <si>
    <t>Corbalan Pelegrin</t>
  </si>
  <si>
    <t>Pablo</t>
  </si>
  <si>
    <t>Gruber</t>
  </si>
  <si>
    <t>Josef</t>
  </si>
  <si>
    <t>Hartman</t>
  </si>
  <si>
    <t>Huang</t>
  </si>
  <si>
    <t>Lei</t>
  </si>
  <si>
    <t>JOO</t>
  </si>
  <si>
    <t>SEONG-SOON</t>
  </si>
  <si>
    <t>Jornet</t>
  </si>
  <si>
    <t>Josep Miquel</t>
  </si>
  <si>
    <t>Kalkundrikar</t>
  </si>
  <si>
    <t>Vishal</t>
  </si>
  <si>
    <t>KOBAYASHI</t>
  </si>
  <si>
    <t>Krebs</t>
  </si>
  <si>
    <t>Alexander</t>
  </si>
  <si>
    <t>kristem</t>
  </si>
  <si>
    <t>vinod</t>
  </si>
  <si>
    <t>Hong Won</t>
  </si>
  <si>
    <t>Jaegook</t>
  </si>
  <si>
    <t>LIU</t>
  </si>
  <si>
    <t>CHENCHEN</t>
  </si>
  <si>
    <t>Mueller</t>
  </si>
  <si>
    <t>Nagai</t>
  </si>
  <si>
    <t>Yukimasa</t>
  </si>
  <si>
    <t>Namboodiri</t>
  </si>
  <si>
    <t>Vamadevan</t>
  </si>
  <si>
    <t>Parthasarathi</t>
  </si>
  <si>
    <t>Srivathsa Masthi</t>
  </si>
  <si>
    <t>Patel</t>
  </si>
  <si>
    <t>Tushar</t>
  </si>
  <si>
    <t>Petrov</t>
  </si>
  <si>
    <t>Vitaly</t>
  </si>
  <si>
    <t>QIAN</t>
  </si>
  <si>
    <t>BIN</t>
  </si>
  <si>
    <t>SHAHAR</t>
  </si>
  <si>
    <t>MENASHE</t>
  </si>
  <si>
    <t>Kanke</t>
  </si>
  <si>
    <t>Xiao</t>
  </si>
  <si>
    <t>Libra</t>
  </si>
  <si>
    <t>YE</t>
  </si>
  <si>
    <t>ZHENZHEN</t>
  </si>
  <si>
    <t>Mitsubishi Electric</t>
  </si>
  <si>
    <t>Yes</t>
  </si>
  <si>
    <t>Qualcomm Inc.</t>
  </si>
  <si>
    <t>Spark Microsystems</t>
  </si>
  <si>
    <t>Landis+Gyr</t>
  </si>
  <si>
    <t>Qorvo</t>
  </si>
  <si>
    <t>NICT</t>
  </si>
  <si>
    <t>YRP-IAI Japan</t>
  </si>
  <si>
    <t>Apple</t>
  </si>
  <si>
    <t>OK-Brit</t>
  </si>
  <si>
    <t xml:space="preserve"> </t>
  </si>
  <si>
    <t>Samsung Electronics</t>
  </si>
  <si>
    <t>Osaka University</t>
  </si>
  <si>
    <t>Huawei Technologies</t>
  </si>
  <si>
    <t>Meiji University</t>
  </si>
  <si>
    <t>Abstain</t>
  </si>
  <si>
    <t>Fraunhofer HHI</t>
  </si>
  <si>
    <t>NXP Semiconductor</t>
  </si>
  <si>
    <t>Cisco Systems</t>
  </si>
  <si>
    <t>FB Consulting Sarl</t>
  </si>
  <si>
    <t>Novelda and Univ of Oslo</t>
  </si>
  <si>
    <t xml:space="preserve">YRP </t>
  </si>
  <si>
    <t>BIMS Laboratories</t>
  </si>
  <si>
    <t>META</t>
  </si>
  <si>
    <t>LG Electronics</t>
  </si>
  <si>
    <t>KPSt</t>
  </si>
  <si>
    <t>Ofinno</t>
  </si>
  <si>
    <t>New RadioTech</t>
  </si>
  <si>
    <t>3DB Access</t>
  </si>
  <si>
    <t>Sasung</t>
  </si>
  <si>
    <t>Litepoint Corporation</t>
  </si>
  <si>
    <t>ETRI</t>
  </si>
  <si>
    <t>STMicro</t>
  </si>
  <si>
    <t>YRO-IAI</t>
  </si>
  <si>
    <t>Norheastern University</t>
  </si>
  <si>
    <t>Meteorcom</t>
  </si>
  <si>
    <t>TU Braunschweig</t>
  </si>
  <si>
    <t>Nagoya Institute of Tech</t>
  </si>
  <si>
    <t>Infineon</t>
  </si>
  <si>
    <t>Google</t>
  </si>
  <si>
    <t>US Department of Defense</t>
  </si>
  <si>
    <t>Novelda A S</t>
  </si>
  <si>
    <t>Nigata University</t>
  </si>
  <si>
    <t>Ultra Radio</t>
  </si>
  <si>
    <t>No</t>
  </si>
  <si>
    <t>Aris</t>
  </si>
  <si>
    <t>Muroran</t>
  </si>
  <si>
    <t>Hauwei</t>
  </si>
  <si>
    <t>WI-SUN Alliance</t>
  </si>
  <si>
    <t>Silicon Labs</t>
  </si>
  <si>
    <t>New Radio Technologies</t>
  </si>
  <si>
    <t>TU Ilmenau/Fraunhofer</t>
  </si>
  <si>
    <t>Kyoto University</t>
  </si>
  <si>
    <t>Li-Hsiang Sun</t>
  </si>
  <si>
    <t>German Aerospace</t>
  </si>
  <si>
    <t>Redpoint Positioning</t>
  </si>
  <si>
    <t>Itron</t>
  </si>
  <si>
    <t>Northeastern Univ</t>
  </si>
  <si>
    <t>September 2023</t>
  </si>
  <si>
    <t>15-23-0400-01</t>
  </si>
  <si>
    <t>IEEE P802.15</t>
  </si>
  <si>
    <t>Wireless Specialty Networks</t>
  </si>
  <si>
    <t>Project</t>
  </si>
  <si>
    <t>P802.15.802.15.4me</t>
  </si>
  <si>
    <t>Title</t>
  </si>
  <si>
    <t xml:space="preserve">IEEE 802.15.4me </t>
  </si>
  <si>
    <t>Date Submitted</t>
  </si>
  <si>
    <t>Source</t>
  </si>
  <si>
    <t>Gary Stuebing</t>
  </si>
  <si>
    <t>Re:</t>
  </si>
  <si>
    <t>Abstract</t>
  </si>
  <si>
    <t>Purpose</t>
  </si>
  <si>
    <t>Task list for Tg4mde showing current status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</si>
  <si>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</si>
  <si>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</si>
  <si>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</si>
  <si>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</si>
  <si>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Voter Talleys for IEEE SA 802.15.4me </t>
  </si>
  <si>
    <t>gstuebin@cisco.com</t>
  </si>
  <si>
    <t>DCN 15-23-0471-00-04me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</si>
</sst>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0.0%"/>
    <numFmt numFmtId="166" formatCode="dddd&quot;, &quot;mmmm\ dd&quot;, &quot;yyyy"/>
  </numFmts>
  <fonts count="37" x14ac:knownFonts="1">
    <font>
      <sz val="10"/>
      <name val="Arial"/>
    </font>
    <font>
      <sz val="12"/>
      <color theme="1"/>
      <name val="Calibri"/>
      <family val="2"/>
      <scheme val="minor"/>
    </font>
    <font>
      <sz val="12"/>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0"/>
      <color indexed="20"/>
      <name val="Arial"/>
      <family val="2"/>
    </font>
    <font>
      <u/>
      <sz val="10"/>
      <color theme="11"/>
      <name val="Arial"/>
      <family val="2"/>
    </font>
    <font>
      <b/>
      <sz val="12"/>
      <color indexed="9"/>
      <name val="Calibri"/>
      <family val="2"/>
    </font>
    <font>
      <sz val="12"/>
      <color theme="1"/>
      <name val="Calibri"/>
      <family val="2"/>
    </font>
    <font>
      <b/>
      <sz val="10"/>
      <name val="Arial"/>
      <family val="2"/>
    </font>
    <font>
      <b/>
      <sz val="9"/>
      <name val="Arial"/>
      <family val="2"/>
    </font>
    <font>
      <b/>
      <sz val="10"/>
      <color indexed="9"/>
      <name val="Arial"/>
      <family val="2"/>
    </font>
    <font>
      <sz val="10"/>
      <name val="Arial"/>
      <family val="2"/>
    </font>
    <font>
      <sz val="12"/>
      <color rgb="FF000000"/>
      <name val="Calibri"/>
      <family val="2"/>
    </font>
    <font>
      <u/>
      <sz val="10"/>
      <color theme="10"/>
      <name val="Arial"/>
      <family val="2"/>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57"/>
        <bgColor indexed="64"/>
      </patternFill>
    </fill>
    <fill>
      <patternFill patternType="solid">
        <fgColor indexed="55"/>
        <bgColor indexed="23"/>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indexed="64"/>
      </bottom>
      <diagonal/>
    </border>
    <border>
      <left/>
      <right/>
      <top style="thin">
        <color auto="1"/>
      </top>
      <bottom/>
      <diagonal/>
    </border>
    <border>
      <left/>
      <right/>
      <top style="thin">
        <color auto="1"/>
      </top>
      <bottom style="thin">
        <color auto="1"/>
      </bottom>
      <diagonal/>
    </border>
  </borders>
  <cellStyleXfs count="40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1" applyNumberFormat="0" applyAlignment="0" applyProtection="0"/>
    <xf numFmtId="0" fontId="10" fillId="28" borderId="2" applyNumberFormat="0" applyAlignment="0" applyProtection="0"/>
    <xf numFmtId="0" fontId="11" fillId="0" borderId="0" applyNumberFormat="0" applyFill="0" applyBorder="0" applyAlignment="0" applyProtection="0"/>
    <xf numFmtId="0" fontId="12" fillId="2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30" borderId="1" applyNumberFormat="0" applyAlignment="0" applyProtection="0"/>
    <xf numFmtId="0" fontId="17" fillId="0" borderId="6" applyNumberFormat="0" applyFill="0" applyAlignment="0" applyProtection="0"/>
    <xf numFmtId="0" fontId="18" fillId="31" borderId="0" applyNumberFormat="0" applyBorder="0" applyAlignment="0" applyProtection="0"/>
    <xf numFmtId="0" fontId="6" fillId="0" borderId="0"/>
    <xf numFmtId="0" fontId="6" fillId="0" borderId="0"/>
    <xf numFmtId="0" fontId="6" fillId="0" borderId="0"/>
    <xf numFmtId="0" fontId="4" fillId="32" borderId="7" applyNumberFormat="0" applyFont="0" applyAlignment="0" applyProtection="0"/>
    <xf numFmtId="0" fontId="4" fillId="32" borderId="7" applyNumberFormat="0" applyFont="0" applyAlignment="0" applyProtection="0"/>
    <xf numFmtId="0" fontId="4" fillId="32" borderId="7" applyNumberFormat="0" applyFont="0" applyAlignment="0" applyProtection="0"/>
    <xf numFmtId="0" fontId="4" fillId="32" borderId="7" applyNumberFormat="0" applyFont="0" applyAlignment="0" applyProtection="0"/>
    <xf numFmtId="0" fontId="5" fillId="32" borderId="7" applyNumberFormat="0" applyFont="0" applyAlignment="0" applyProtection="0"/>
    <xf numFmtId="0" fontId="19" fillId="2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23" fillId="0" borderId="0" applyNumberFormat="0" applyFill="0" applyBorder="0" applyAlignment="0" applyProtection="0"/>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32" fillId="0" borderId="0" applyNumberFormat="0" applyFill="0" applyBorder="0" applyAlignment="0" applyProtection="0"/>
  </cellStyleXfs>
  <cellXfs count="40">
    <xf numFmtId="0" fontId="0" fillId="0" borderId="0" xfId="0"/>
    <xf numFmtId="0" fontId="26" fillId="0" borderId="0" xfId="0" applyFont="1" applyAlignment="1">
      <alignment horizontal="center" vertical="center"/>
    </xf>
    <xf numFmtId="0" fontId="26" fillId="0" borderId="0" xfId="0" applyFont="1" applyAlignment="1">
      <alignment horizontal="left" vertical="center"/>
    </xf>
    <xf numFmtId="0" fontId="25" fillId="33" borderId="10" xfId="0" applyFont="1" applyFill="1" applyBorder="1" applyAlignment="1">
      <alignment horizontal="center" vertical="center"/>
    </xf>
    <xf numFmtId="0" fontId="0" fillId="0" borderId="0" xfId="0" applyAlignment="1">
      <alignment horizontal="left"/>
    </xf>
    <xf numFmtId="0" fontId="27" fillId="0" borderId="0" xfId="0" applyFont="1" applyAlignment="1">
      <alignment horizontal="right"/>
    </xf>
    <xf numFmtId="0" fontId="0" fillId="0" borderId="0" xfId="0" applyAlignment="1">
      <alignment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7" fillId="0" borderId="0" xfId="0" applyFont="1" applyAlignment="1">
      <alignment horizontal="center" wrapText="1"/>
    </xf>
    <xf numFmtId="0" fontId="27" fillId="0" borderId="0" xfId="0" applyFont="1" applyAlignment="1">
      <alignment horizontal="right" wrapText="1"/>
    </xf>
    <xf numFmtId="0" fontId="0" fillId="0" borderId="0" xfId="0" applyAlignment="1">
      <alignment horizontal="center" vertical="center"/>
    </xf>
    <xf numFmtId="10" fontId="0" fillId="0" borderId="0" xfId="0" applyNumberFormat="1" applyAlignment="1">
      <alignment horizontal="center" vertical="center"/>
    </xf>
    <xf numFmtId="10" fontId="27" fillId="0" borderId="0" xfId="0" applyNumberFormat="1" applyFont="1" applyAlignment="1">
      <alignment horizontal="center" vertical="center"/>
    </xf>
    <xf numFmtId="0" fontId="29" fillId="34" borderId="13" xfId="0" applyFont="1" applyFill="1" applyBorder="1" applyAlignment="1">
      <alignment horizontal="center" vertical="center" wrapText="1"/>
    </xf>
    <xf numFmtId="0" fontId="0" fillId="0" borderId="13" xfId="0" applyBorder="1"/>
    <xf numFmtId="1" fontId="0" fillId="0" borderId="0" xfId="0" applyNumberForma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30" fillId="0" borderId="0" xfId="0" applyFont="1" applyAlignment="1">
      <alignment horizontal="center" vertical="center"/>
    </xf>
    <xf numFmtId="0" fontId="31" fillId="0" borderId="0" xfId="0" applyFont="1" applyAlignment="1">
      <alignment horizontal="left" vertical="center"/>
    </xf>
    <xf numFmtId="164" fontId="30" fillId="0" borderId="0" xfId="0" applyNumberFormat="1" applyFont="1" applyAlignment="1">
      <alignment horizontal="center" vertical="center"/>
    </xf>
    <xf numFmtId="0" fontId="6" fillId="0" borderId="0" xfId="37"/>
    <xf numFmtId="49" fontId="33" fillId="0" borderId="0" xfId="37" applyNumberFormat="1" applyFont="1" applyAlignment="1">
      <alignment horizontal="left"/>
    </xf>
    <xf numFmtId="0" fontId="34" fillId="0" borderId="0" xfId="37" applyFont="1"/>
    <xf numFmtId="0" fontId="33" fillId="0" borderId="0" xfId="0" applyFont="1"/>
    <xf numFmtId="0" fontId="35" fillId="0" borderId="0" xfId="37" applyFont="1" applyAlignment="1">
      <alignment horizontal="center"/>
    </xf>
    <xf numFmtId="0" fontId="36" fillId="0" borderId="14" xfId="37" applyFont="1" applyBorder="1" applyAlignment="1">
      <alignment vertical="top" wrapText="1"/>
    </xf>
    <xf numFmtId="0" fontId="36" fillId="0" borderId="15" xfId="37" applyFont="1" applyBorder="1" applyAlignment="1">
      <alignment vertical="top" wrapText="1"/>
    </xf>
    <xf numFmtId="0" fontId="35" fillId="0" borderId="15" xfId="37" applyFont="1" applyBorder="1" applyAlignment="1">
      <alignment vertical="top" wrapText="1"/>
    </xf>
    <xf numFmtId="166" fontId="36" fillId="0" borderId="15" xfId="37" applyNumberFormat="1" applyFont="1" applyBorder="1" applyAlignment="1">
      <alignment horizontal="left" vertical="top" wrapText="1"/>
    </xf>
    <xf numFmtId="0" fontId="36" fillId="0" borderId="0" xfId="37" applyFont="1" applyAlignment="1">
      <alignment vertical="top" wrapText="1"/>
    </xf>
    <xf numFmtId="0" fontId="36" fillId="0" borderId="13" xfId="37" applyFont="1" applyBorder="1" applyAlignment="1">
      <alignment vertical="top" wrapText="1"/>
    </xf>
    <xf numFmtId="0" fontId="6" fillId="0" borderId="13" xfId="37" applyBorder="1" applyAlignment="1">
      <alignment vertical="top" wrapText="1"/>
    </xf>
    <xf numFmtId="0" fontId="36" fillId="0" borderId="0" xfId="0" applyFont="1"/>
    <xf numFmtId="0" fontId="36" fillId="0" borderId="0" xfId="37" applyFont="1" applyAlignment="1">
      <alignment horizontal="left"/>
    </xf>
    <xf numFmtId="0" fontId="6" fillId="0" borderId="0" xfId="37" applyAlignment="1">
      <alignment wrapText="1"/>
    </xf>
    <xf numFmtId="0" fontId="36" fillId="0" borderId="15" xfId="37" applyFont="1" applyBorder="1" applyAlignment="1">
      <alignment vertical="top" wrapText="1"/>
    </xf>
    <xf numFmtId="0" fontId="32" fillId="0" borderId="14" xfId="401" applyBorder="1" applyAlignment="1">
      <alignment vertical="top" wrapText="1"/>
    </xf>
    <xf numFmtId="0" fontId="3" fillId="0" borderId="0" xfId="37" applyFont="1"/>
  </cellXfs>
  <cellStyles count="40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50"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01" builtinId="8"/>
    <cellStyle name="Input" xfId="34" builtinId="20" customBuiltin="1"/>
    <cellStyle name="Linked Cell" xfId="35" builtinId="24" customBuiltin="1"/>
    <cellStyle name="Neutral" xfId="36" builtinId="28" customBuiltin="1"/>
    <cellStyle name="Normal" xfId="0" builtinId="0"/>
    <cellStyle name="Normal 2" xfId="37" xr:uid="{00000000-0005-0000-0000-000084010000}"/>
    <cellStyle name="Normal 3" xfId="38" xr:uid="{00000000-0005-0000-0000-000085010000}"/>
    <cellStyle name="Normal 4" xfId="49" xr:uid="{00000000-0005-0000-0000-000086010000}"/>
    <cellStyle name="Normal 5" xfId="51" xr:uid="{00000000-0005-0000-0000-000087010000}"/>
    <cellStyle name="Normal 6" xfId="39" xr:uid="{00000000-0005-0000-0000-000088010000}"/>
    <cellStyle name="Normal 7" xfId="400" xr:uid="{9A18D3B5-58C2-1C41-937E-CF20B452468E}"/>
    <cellStyle name="Note 2" xfId="40" xr:uid="{00000000-0005-0000-0000-00008A010000}"/>
    <cellStyle name="Note 3" xfId="41" xr:uid="{00000000-0005-0000-0000-00008B010000}"/>
    <cellStyle name="Note 4" xfId="42" xr:uid="{00000000-0005-0000-0000-00008C010000}"/>
    <cellStyle name="Note 5" xfId="43" xr:uid="{00000000-0005-0000-0000-00008D010000}"/>
    <cellStyle name="Note 6" xfId="44" xr:uid="{00000000-0005-0000-0000-00008E010000}"/>
    <cellStyle name="Output" xfId="45" builtinId="21" customBuiltin="1"/>
    <cellStyle name="Title" xfId="46" builtinId="15" customBuiltin="1"/>
    <cellStyle name="Total" xfId="47" builtinId="25" customBuiltin="1"/>
    <cellStyle name="Warning Text" xfId="48" builtinId="11" customBuilti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stuebin@cisc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5C2C-EE0A-AE4D-B884-ACEF35E86656}">
  <dimension ref="A1:D18"/>
  <sheetViews>
    <sheetView tabSelected="1" topLeftCell="A3" workbookViewId="0">
      <selection activeCell="D3" sqref="D3"/>
    </sheetView>
  </sheetViews>
  <sheetFormatPr baseColWidth="10" defaultColWidth="11.5" defaultRowHeight="13" x14ac:dyDescent="0.15"/>
  <cols>
    <col min="2" max="2" width="21" customWidth="1"/>
    <col min="3" max="3" width="81" customWidth="1"/>
    <col min="4" max="4" width="25.83203125" customWidth="1"/>
  </cols>
  <sheetData>
    <row r="1" spans="1:4" ht="25" x14ac:dyDescent="0.25">
      <c r="A1" s="22"/>
      <c r="B1" s="23" t="s">
        <v>342</v>
      </c>
      <c r="C1" s="24"/>
      <c r="D1" s="25" t="s">
        <v>343</v>
      </c>
    </row>
    <row r="2" spans="1:4" ht="15" x14ac:dyDescent="0.2">
      <c r="A2" s="22"/>
      <c r="B2" s="22"/>
      <c r="C2" s="22"/>
      <c r="D2" s="22"/>
    </row>
    <row r="3" spans="1:4" ht="18" x14ac:dyDescent="0.2">
      <c r="A3" s="22"/>
      <c r="B3" s="22"/>
      <c r="C3" s="26" t="s">
        <v>344</v>
      </c>
      <c r="D3" s="39" t="s">
        <v>363</v>
      </c>
    </row>
    <row r="4" spans="1:4" ht="18" x14ac:dyDescent="0.2">
      <c r="A4" s="22"/>
      <c r="B4" s="22"/>
      <c r="C4" s="26" t="s">
        <v>345</v>
      </c>
      <c r="D4" s="22"/>
    </row>
    <row r="5" spans="1:4" ht="18" x14ac:dyDescent="0.2">
      <c r="A5" s="22"/>
      <c r="B5" s="26"/>
      <c r="C5" s="22"/>
      <c r="D5" s="22"/>
    </row>
    <row r="6" spans="1:4" ht="17" x14ac:dyDescent="0.2">
      <c r="A6" s="22"/>
      <c r="B6" s="27" t="s">
        <v>346</v>
      </c>
      <c r="C6" s="28" t="s">
        <v>347</v>
      </c>
      <c r="D6" s="28"/>
    </row>
    <row r="7" spans="1:4" ht="18" x14ac:dyDescent="0.2">
      <c r="A7" s="22"/>
      <c r="B7" s="27" t="s">
        <v>348</v>
      </c>
      <c r="C7" s="29" t="s">
        <v>349</v>
      </c>
      <c r="D7" s="29"/>
    </row>
    <row r="8" spans="1:4" ht="17" x14ac:dyDescent="0.2">
      <c r="A8" s="22"/>
      <c r="B8" s="27" t="s">
        <v>350</v>
      </c>
      <c r="C8" s="30">
        <v>45119</v>
      </c>
      <c r="D8" s="30"/>
    </row>
    <row r="9" spans="1:4" ht="17" x14ac:dyDescent="0.2">
      <c r="A9" s="22"/>
      <c r="B9" s="28" t="s">
        <v>351</v>
      </c>
      <c r="C9" s="27" t="s">
        <v>352</v>
      </c>
      <c r="D9" s="38" t="s">
        <v>362</v>
      </c>
    </row>
    <row r="10" spans="1:4" ht="17" x14ac:dyDescent="0.2">
      <c r="A10" s="22"/>
      <c r="B10" s="28"/>
      <c r="C10" s="31" t="s">
        <v>302</v>
      </c>
      <c r="D10" s="31"/>
    </row>
    <row r="11" spans="1:4" ht="16" x14ac:dyDescent="0.2">
      <c r="A11" s="22"/>
      <c r="B11" s="28"/>
      <c r="C11" s="31"/>
      <c r="D11" s="31"/>
    </row>
    <row r="12" spans="1:4" ht="16" x14ac:dyDescent="0.2">
      <c r="A12" s="22"/>
      <c r="B12" s="28"/>
      <c r="C12" s="32"/>
      <c r="D12" s="33"/>
    </row>
    <row r="13" spans="1:4" ht="16" x14ac:dyDescent="0.2">
      <c r="A13" s="22"/>
      <c r="B13" s="28" t="s">
        <v>353</v>
      </c>
      <c r="C13" s="34"/>
      <c r="D13" s="27"/>
    </row>
    <row r="14" spans="1:4" ht="16" x14ac:dyDescent="0.2">
      <c r="A14" s="22"/>
      <c r="B14" s="28"/>
      <c r="C14" s="35"/>
      <c r="D14" s="22"/>
    </row>
    <row r="15" spans="1:4" ht="17" x14ac:dyDescent="0.2">
      <c r="A15" s="22"/>
      <c r="B15" s="27" t="s">
        <v>354</v>
      </c>
      <c r="C15" s="28" t="s">
        <v>361</v>
      </c>
      <c r="D15" s="28"/>
    </row>
    <row r="16" spans="1:4" ht="17" x14ac:dyDescent="0.2">
      <c r="A16" s="36"/>
      <c r="B16" s="27" t="s">
        <v>355</v>
      </c>
      <c r="C16" s="28" t="s">
        <v>356</v>
      </c>
      <c r="D16" s="28"/>
    </row>
    <row r="17" spans="1:4" ht="17" x14ac:dyDescent="0.2">
      <c r="A17" s="36"/>
      <c r="B17" s="37" t="s">
        <v>357</v>
      </c>
      <c r="C17" s="28" t="s">
        <v>358</v>
      </c>
      <c r="D17" s="28"/>
    </row>
    <row r="18" spans="1:4" ht="17" x14ac:dyDescent="0.2">
      <c r="A18" s="36"/>
      <c r="B18" s="32" t="s">
        <v>359</v>
      </c>
      <c r="C18" s="28" t="s">
        <v>360</v>
      </c>
      <c r="D18" s="28"/>
    </row>
  </sheetData>
  <mergeCells count="9">
    <mergeCell ref="C16:D16"/>
    <mergeCell ref="C17:D17"/>
    <mergeCell ref="C18:D18"/>
    <mergeCell ref="C6:D6"/>
    <mergeCell ref="C7:D7"/>
    <mergeCell ref="C8:D8"/>
    <mergeCell ref="B9:B12"/>
    <mergeCell ref="B13:B14"/>
    <mergeCell ref="C15:D15"/>
  </mergeCells>
  <hyperlinks>
    <hyperlink ref="D9" r:id="rId1" xr:uid="{2AA74655-F174-6941-862B-E600E721F8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CCAC-C258-4B56-AF4B-AA2607632B4D}">
  <dimension ref="A1:N153"/>
  <sheetViews>
    <sheetView zoomScaleNormal="100" workbookViewId="0">
      <pane xSplit="2" ySplit="14" topLeftCell="C17" activePane="bottomRight" state="frozen"/>
      <selection pane="topRight" activeCell="C1" sqref="C1"/>
      <selection pane="bottomLeft" activeCell="A15" sqref="A15"/>
      <selection pane="bottomRight" activeCell="E45" sqref="E45:E46"/>
    </sheetView>
  </sheetViews>
  <sheetFormatPr baseColWidth="10" defaultColWidth="8.83203125" defaultRowHeight="16" x14ac:dyDescent="0.15"/>
  <cols>
    <col min="1" max="1" width="12.6640625" style="1" bestFit="1" customWidth="1"/>
    <col min="2" max="2" width="18.6640625" style="2" customWidth="1"/>
    <col min="3" max="3" width="14.6640625" style="2" bestFit="1" customWidth="1"/>
    <col min="4" max="4" width="7.1640625" style="2" bestFit="1" customWidth="1"/>
    <col min="5" max="5" width="16.6640625" bestFit="1" customWidth="1"/>
    <col min="6" max="6" width="9.1640625" style="11"/>
    <col min="7" max="7" width="11.5" style="11" customWidth="1"/>
    <col min="8" max="8" width="11.6640625" style="11" customWidth="1"/>
    <col min="9" max="9" width="12.5" style="11" customWidth="1"/>
    <col min="10" max="10" width="10.6640625" style="11" customWidth="1"/>
    <col min="11" max="11" width="11.6640625" style="11" customWidth="1"/>
    <col min="12" max="12" width="10.5" style="11" customWidth="1"/>
  </cols>
  <sheetData>
    <row r="1" spans="1:14" ht="14" thickBot="1" x14ac:dyDescent="0.2">
      <c r="A1" s="4"/>
      <c r="B1"/>
      <c r="C1" s="5"/>
      <c r="D1" s="5"/>
      <c r="E1" s="5" t="s">
        <v>209</v>
      </c>
      <c r="F1" s="11">
        <f>B2</f>
        <v>133</v>
      </c>
      <c r="G1" s="11">
        <f>B2</f>
        <v>133</v>
      </c>
      <c r="H1" s="11">
        <f>B2</f>
        <v>133</v>
      </c>
      <c r="I1" s="11">
        <f>B2</f>
        <v>133</v>
      </c>
      <c r="J1" s="11">
        <f>B2</f>
        <v>133</v>
      </c>
      <c r="K1" s="11">
        <f>B2</f>
        <v>133</v>
      </c>
      <c r="L1" s="11">
        <f>B2</f>
        <v>133</v>
      </c>
      <c r="M1" s="6"/>
      <c r="N1" s="6"/>
    </row>
    <row r="2" spans="1:14" ht="14" thickBot="1" x14ac:dyDescent="0.2">
      <c r="A2" s="7" t="s">
        <v>209</v>
      </c>
      <c r="B2" s="8">
        <f>COUNTIF(D15:D500,"Voter")</f>
        <v>133</v>
      </c>
      <c r="C2" s="5"/>
      <c r="D2" s="5"/>
      <c r="E2" s="5" t="s">
        <v>210</v>
      </c>
      <c r="F2" s="11">
        <f t="shared" ref="F2:L2" si="0">SUM(F3:F5)</f>
        <v>97</v>
      </c>
      <c r="G2" s="11">
        <f t="shared" si="0"/>
        <v>0</v>
      </c>
      <c r="H2" s="11">
        <f>SUM(H3:H5)</f>
        <v>97</v>
      </c>
      <c r="I2" s="11">
        <f>SUM(I3:I5)</f>
        <v>0</v>
      </c>
      <c r="J2" s="11">
        <f t="shared" si="0"/>
        <v>97</v>
      </c>
      <c r="K2" s="11">
        <f t="shared" si="0"/>
        <v>0</v>
      </c>
      <c r="L2" s="11">
        <f t="shared" si="0"/>
        <v>97</v>
      </c>
      <c r="M2" s="6"/>
      <c r="N2" s="6"/>
    </row>
    <row r="3" spans="1:14" ht="13" x14ac:dyDescent="0.15">
      <c r="A3" s="4"/>
      <c r="B3" s="9"/>
      <c r="C3" s="5"/>
      <c r="D3" s="5"/>
      <c r="E3" s="5" t="s">
        <v>211</v>
      </c>
      <c r="F3" s="11">
        <f>COUNTIF(F15:F153,"YES")</f>
        <v>87</v>
      </c>
      <c r="G3" s="11">
        <f t="shared" ref="G3:L3" si="1">COUNTIF(G15:G153,"YES")</f>
        <v>0</v>
      </c>
      <c r="H3" s="11">
        <f t="shared" si="1"/>
        <v>87</v>
      </c>
      <c r="I3" s="11">
        <f t="shared" si="1"/>
        <v>0</v>
      </c>
      <c r="J3" s="11">
        <f t="shared" si="1"/>
        <v>87</v>
      </c>
      <c r="K3" s="11">
        <f t="shared" si="1"/>
        <v>0</v>
      </c>
      <c r="L3" s="11">
        <f t="shared" si="1"/>
        <v>87</v>
      </c>
      <c r="M3" s="6"/>
      <c r="N3" s="6"/>
    </row>
    <row r="4" spans="1:14" ht="13" x14ac:dyDescent="0.15">
      <c r="A4" s="4"/>
      <c r="B4"/>
      <c r="C4" s="10"/>
      <c r="D4" s="10"/>
      <c r="E4" s="5" t="s">
        <v>212</v>
      </c>
      <c r="F4" s="11">
        <f>COUNTIF(F15:F153,"ABSTAIN")</f>
        <v>5</v>
      </c>
      <c r="G4" s="11">
        <f t="shared" ref="G4:L4" si="2">COUNTIF(G15:G153,"ABSTAIN")</f>
        <v>0</v>
      </c>
      <c r="H4" s="11">
        <f t="shared" si="2"/>
        <v>5</v>
      </c>
      <c r="I4" s="11">
        <f t="shared" si="2"/>
        <v>0</v>
      </c>
      <c r="J4" s="11">
        <f t="shared" si="2"/>
        <v>5</v>
      </c>
      <c r="K4" s="11">
        <f t="shared" si="2"/>
        <v>0</v>
      </c>
      <c r="L4" s="11">
        <f t="shared" si="2"/>
        <v>5</v>
      </c>
      <c r="M4" s="6"/>
      <c r="N4" s="6"/>
    </row>
    <row r="5" spans="1:14" ht="13" x14ac:dyDescent="0.15">
      <c r="A5" s="4"/>
      <c r="B5"/>
      <c r="C5" s="10"/>
      <c r="D5" s="10"/>
      <c r="E5" s="5" t="s">
        <v>213</v>
      </c>
      <c r="F5" s="11">
        <f>COUNTIF(F15:F153,"NO")</f>
        <v>5</v>
      </c>
      <c r="G5" s="11">
        <f t="shared" ref="G5:L5" si="3">COUNTIF(G15:G153,"NO")</f>
        <v>0</v>
      </c>
      <c r="H5" s="11">
        <f t="shared" si="3"/>
        <v>5</v>
      </c>
      <c r="I5" s="11">
        <f t="shared" si="3"/>
        <v>0</v>
      </c>
      <c r="J5" s="11">
        <f t="shared" si="3"/>
        <v>5</v>
      </c>
      <c r="K5" s="11">
        <f t="shared" si="3"/>
        <v>0</v>
      </c>
      <c r="L5" s="11">
        <f t="shared" si="3"/>
        <v>5</v>
      </c>
      <c r="M5" s="6"/>
      <c r="N5" s="6"/>
    </row>
    <row r="6" spans="1:14" ht="13" x14ac:dyDescent="0.15">
      <c r="A6" s="4"/>
      <c r="B6"/>
      <c r="C6" s="5"/>
      <c r="D6" s="5"/>
      <c r="E6" s="5" t="s">
        <v>214</v>
      </c>
      <c r="F6" s="12">
        <f t="shared" ref="F6:L6" si="4">F2/F1</f>
        <v>0.72932330827067671</v>
      </c>
      <c r="G6" s="12">
        <f t="shared" si="4"/>
        <v>0</v>
      </c>
      <c r="H6" s="12">
        <f>H2/H1</f>
        <v>0.72932330827067671</v>
      </c>
      <c r="I6" s="12">
        <f t="shared" si="4"/>
        <v>0</v>
      </c>
      <c r="J6" s="12">
        <f t="shared" si="4"/>
        <v>0.72932330827067671</v>
      </c>
      <c r="K6" s="12">
        <f t="shared" si="4"/>
        <v>0</v>
      </c>
      <c r="L6" s="12">
        <f t="shared" si="4"/>
        <v>0.72932330827067671</v>
      </c>
      <c r="M6" s="6"/>
      <c r="N6" s="6"/>
    </row>
    <row r="7" spans="1:14" ht="13" x14ac:dyDescent="0.15">
      <c r="A7" s="4"/>
      <c r="B7"/>
      <c r="C7" s="5"/>
      <c r="D7" s="5"/>
      <c r="E7" s="5" t="s">
        <v>215</v>
      </c>
      <c r="F7" s="12">
        <f>F3/(F3+F5)</f>
        <v>0.94565217391304346</v>
      </c>
      <c r="G7" s="12" t="e">
        <f>G3/(G3+G5)</f>
        <v>#DIV/0!</v>
      </c>
      <c r="H7" s="12">
        <f>H3/(H3+H5)</f>
        <v>0.94565217391304346</v>
      </c>
      <c r="I7" s="12" t="e">
        <f t="shared" ref="I7:L7" si="5">I3/(I3+I5)</f>
        <v>#DIV/0!</v>
      </c>
      <c r="J7" s="12">
        <f t="shared" si="5"/>
        <v>0.94565217391304346</v>
      </c>
      <c r="K7" s="12" t="e">
        <f t="shared" si="5"/>
        <v>#DIV/0!</v>
      </c>
      <c r="L7" s="12">
        <f t="shared" si="5"/>
        <v>0.94565217391304346</v>
      </c>
      <c r="M7" s="6"/>
      <c r="N7" s="6"/>
    </row>
    <row r="8" spans="1:14" ht="13" x14ac:dyDescent="0.15">
      <c r="A8" s="4"/>
      <c r="B8"/>
      <c r="C8" s="5"/>
      <c r="D8" s="5"/>
      <c r="E8" s="5" t="s">
        <v>216</v>
      </c>
      <c r="F8" s="12">
        <f t="shared" ref="F8:L8" si="6">F4/F2</f>
        <v>5.1546391752577317E-2</v>
      </c>
      <c r="G8" s="12" t="e">
        <f t="shared" si="6"/>
        <v>#DIV/0!</v>
      </c>
      <c r="H8" s="12">
        <f>H4/H2</f>
        <v>5.1546391752577317E-2</v>
      </c>
      <c r="I8" s="12" t="e">
        <f t="shared" si="6"/>
        <v>#DIV/0!</v>
      </c>
      <c r="J8" s="12">
        <f t="shared" si="6"/>
        <v>5.1546391752577317E-2</v>
      </c>
      <c r="K8" s="12" t="e">
        <f t="shared" si="6"/>
        <v>#DIV/0!</v>
      </c>
      <c r="L8" s="12">
        <f t="shared" si="6"/>
        <v>5.1546391752577317E-2</v>
      </c>
      <c r="M8" s="6"/>
      <c r="N8" s="6"/>
    </row>
    <row r="9" spans="1:14" ht="13" x14ac:dyDescent="0.15">
      <c r="A9" s="4"/>
      <c r="B9"/>
      <c r="C9" s="5"/>
      <c r="D9" s="5"/>
      <c r="E9" s="5" t="s">
        <v>226</v>
      </c>
      <c r="F9" s="16">
        <f>COUNTBLANK(F15:F153)</f>
        <v>41</v>
      </c>
      <c r="G9" s="12"/>
      <c r="H9" s="16">
        <f>COUNTBLANK(H15:H153)</f>
        <v>40</v>
      </c>
      <c r="I9" s="12"/>
      <c r="J9" s="16">
        <f>COUNTBLANK(J15:J153)</f>
        <v>40</v>
      </c>
      <c r="K9" s="12"/>
      <c r="L9" s="16">
        <f>COUNTBLANK(L15:L153)</f>
        <v>40</v>
      </c>
      <c r="M9" s="6"/>
      <c r="N9" s="6"/>
    </row>
    <row r="10" spans="1:14" ht="13" x14ac:dyDescent="0.15">
      <c r="A10" s="4"/>
      <c r="B10"/>
      <c r="C10" s="5"/>
      <c r="D10" s="5"/>
      <c r="E10" s="5" t="s">
        <v>229</v>
      </c>
      <c r="F10" s="18">
        <f>F9/F1</f>
        <v>0.30827067669172931</v>
      </c>
      <c r="G10" s="12"/>
      <c r="H10" s="18">
        <f>H9/H1</f>
        <v>0.3007518796992481</v>
      </c>
      <c r="I10" s="12"/>
      <c r="J10" s="18">
        <f>J9/J1</f>
        <v>0.3007518796992481</v>
      </c>
      <c r="K10" s="12"/>
      <c r="L10" s="18">
        <f>L9/L1</f>
        <v>0.3007518796992481</v>
      </c>
      <c r="M10" s="6"/>
      <c r="N10" s="6"/>
    </row>
    <row r="11" spans="1:14" ht="13" x14ac:dyDescent="0.15">
      <c r="A11" s="4"/>
      <c r="B11"/>
      <c r="C11" s="5"/>
      <c r="D11" s="5"/>
      <c r="E11" s="5" t="s">
        <v>227</v>
      </c>
      <c r="F11" s="17">
        <v>45134</v>
      </c>
      <c r="G11" s="17"/>
      <c r="H11" s="17"/>
      <c r="I11" s="17"/>
      <c r="J11" s="17"/>
      <c r="K11" s="17"/>
      <c r="L11" s="17"/>
      <c r="M11" s="6"/>
      <c r="N11" s="6"/>
    </row>
    <row r="12" spans="1:14" ht="13" x14ac:dyDescent="0.15">
      <c r="A12" s="4"/>
      <c r="B12"/>
      <c r="C12" s="5"/>
      <c r="D12" s="5"/>
      <c r="E12" s="5" t="s">
        <v>228</v>
      </c>
      <c r="F12" s="21">
        <v>45177</v>
      </c>
      <c r="G12" s="17"/>
      <c r="H12" s="17"/>
      <c r="I12" s="17"/>
      <c r="J12" s="17"/>
      <c r="K12" s="17"/>
      <c r="L12" s="17"/>
      <c r="M12" s="6"/>
      <c r="N12" s="6"/>
    </row>
    <row r="13" spans="1:14" ht="13" x14ac:dyDescent="0.15">
      <c r="A13" s="4"/>
      <c r="B13"/>
      <c r="C13" s="5"/>
      <c r="D13" s="5"/>
      <c r="E13" s="5" t="s">
        <v>230</v>
      </c>
      <c r="F13" s="13" t="s">
        <v>231</v>
      </c>
      <c r="G13" s="13" t="s">
        <v>232</v>
      </c>
      <c r="H13" s="13"/>
      <c r="I13" s="13" t="s">
        <v>233</v>
      </c>
      <c r="J13" s="13"/>
      <c r="K13" s="13" t="s">
        <v>234</v>
      </c>
      <c r="L13" s="12"/>
      <c r="M13" s="6"/>
      <c r="N13" s="6"/>
    </row>
    <row r="14" spans="1:14" s="15" customFormat="1" ht="28" x14ac:dyDescent="0.15">
      <c r="A14" s="3" t="s">
        <v>3</v>
      </c>
      <c r="B14" s="3" t="s">
        <v>207</v>
      </c>
      <c r="C14" s="3" t="s">
        <v>208</v>
      </c>
      <c r="D14" s="3" t="s">
        <v>218</v>
      </c>
      <c r="E14" s="3" t="s">
        <v>217</v>
      </c>
      <c r="F14" s="14" t="s">
        <v>235</v>
      </c>
      <c r="G14" s="14" t="s">
        <v>220</v>
      </c>
      <c r="H14" s="14" t="s">
        <v>221</v>
      </c>
      <c r="I14" s="14" t="s">
        <v>224</v>
      </c>
      <c r="J14" s="14" t="s">
        <v>222</v>
      </c>
      <c r="K14" s="14" t="s">
        <v>225</v>
      </c>
      <c r="L14" s="14" t="s">
        <v>223</v>
      </c>
    </row>
    <row r="15" spans="1:14" x14ac:dyDescent="0.15">
      <c r="A15" s="1">
        <v>87477</v>
      </c>
      <c r="B15" s="2" t="s">
        <v>55</v>
      </c>
      <c r="C15" s="2" t="s">
        <v>56</v>
      </c>
      <c r="D15" s="2" t="s">
        <v>219</v>
      </c>
      <c r="H15" s="11" t="str">
        <f t="shared" ref="H15:L46" si="7">IF(ISBLANK(G15),IF(ISBLANK(F15),"",F15),G15)</f>
        <v/>
      </c>
      <c r="J15" s="11" t="str">
        <f t="shared" si="7"/>
        <v/>
      </c>
      <c r="L15" s="11" t="str">
        <f t="shared" si="7"/>
        <v/>
      </c>
    </row>
    <row r="16" spans="1:14" x14ac:dyDescent="0.15">
      <c r="A16" s="1">
        <v>24043</v>
      </c>
      <c r="B16" s="2" t="s">
        <v>147</v>
      </c>
      <c r="C16" s="2" t="s">
        <v>148</v>
      </c>
      <c r="D16" s="2" t="s">
        <v>219</v>
      </c>
      <c r="E16" s="5" t="s">
        <v>307</v>
      </c>
      <c r="F16" s="19" t="s">
        <v>285</v>
      </c>
      <c r="H16" s="11" t="str">
        <f>IF(ISBLANK(G16),IF(ISBLANK(F16),"",F16),G16)</f>
        <v>Yes</v>
      </c>
      <c r="J16" s="11" t="str">
        <f t="shared" si="7"/>
        <v>Yes</v>
      </c>
      <c r="L16" s="11" t="str">
        <f>IF(ISBLANK(K16),IF(ISBLANK(J16),"",J16),K16)</f>
        <v>Yes</v>
      </c>
    </row>
    <row r="17" spans="1:12" x14ac:dyDescent="0.15">
      <c r="A17" s="1">
        <v>128134</v>
      </c>
      <c r="B17" s="2" t="s">
        <v>138</v>
      </c>
      <c r="C17" s="2" t="s">
        <v>139</v>
      </c>
      <c r="D17" s="2" t="s">
        <v>219</v>
      </c>
      <c r="H17" s="11" t="str">
        <f t="shared" si="7"/>
        <v/>
      </c>
      <c r="J17" s="11" t="str">
        <f t="shared" si="7"/>
        <v/>
      </c>
      <c r="L17" s="11" t="str">
        <f t="shared" si="7"/>
        <v/>
      </c>
    </row>
    <row r="18" spans="1:12" x14ac:dyDescent="0.15">
      <c r="A18" s="1">
        <v>107862</v>
      </c>
      <c r="B18" s="2" t="s">
        <v>166</v>
      </c>
      <c r="C18" s="2" t="s">
        <v>4</v>
      </c>
      <c r="D18" s="2" t="s">
        <v>219</v>
      </c>
      <c r="H18" s="11" t="str">
        <f t="shared" si="7"/>
        <v/>
      </c>
      <c r="J18" s="11" t="str">
        <f t="shared" si="7"/>
        <v/>
      </c>
      <c r="L18" s="11" t="str">
        <f t="shared" si="7"/>
        <v/>
      </c>
    </row>
    <row r="19" spans="1:12" x14ac:dyDescent="0.15">
      <c r="A19" s="1">
        <v>128962</v>
      </c>
      <c r="B19" s="2" t="s">
        <v>124</v>
      </c>
      <c r="C19" s="2" t="s">
        <v>125</v>
      </c>
      <c r="D19" s="2" t="s">
        <v>219</v>
      </c>
      <c r="H19" s="11" t="str">
        <f t="shared" si="7"/>
        <v/>
      </c>
      <c r="J19" s="11" t="str">
        <f t="shared" si="7"/>
        <v/>
      </c>
      <c r="L19" s="11" t="str">
        <f t="shared" si="7"/>
        <v/>
      </c>
    </row>
    <row r="20" spans="1:12" x14ac:dyDescent="0.15">
      <c r="A20" s="1">
        <v>150312</v>
      </c>
      <c r="B20" s="2" t="s">
        <v>192</v>
      </c>
      <c r="C20" s="2" t="s">
        <v>193</v>
      </c>
      <c r="D20" s="2" t="s">
        <v>219</v>
      </c>
      <c r="E20" s="2" t="s">
        <v>316</v>
      </c>
      <c r="F20" s="19" t="s">
        <v>299</v>
      </c>
      <c r="H20" s="11" t="str">
        <f t="shared" si="7"/>
        <v>Abstain</v>
      </c>
      <c r="J20" s="11" t="str">
        <f t="shared" si="7"/>
        <v>Abstain</v>
      </c>
      <c r="L20" s="11" t="str">
        <f t="shared" si="7"/>
        <v>Abstain</v>
      </c>
    </row>
    <row r="21" spans="1:12" x14ac:dyDescent="0.15">
      <c r="A21" s="1">
        <v>171239</v>
      </c>
      <c r="B21" s="2" t="s">
        <v>236</v>
      </c>
      <c r="C21" s="2" t="s">
        <v>185</v>
      </c>
      <c r="D21" s="2" t="s">
        <v>219</v>
      </c>
      <c r="H21" s="11" t="str">
        <f t="shared" si="7"/>
        <v/>
      </c>
      <c r="J21" s="11" t="str">
        <f t="shared" si="7"/>
        <v/>
      </c>
      <c r="L21" s="11" t="str">
        <f t="shared" si="7"/>
        <v/>
      </c>
    </row>
    <row r="22" spans="1:12" x14ac:dyDescent="0.15">
      <c r="A22" s="1">
        <v>164244</v>
      </c>
      <c r="B22" s="2" t="s">
        <v>237</v>
      </c>
      <c r="C22" s="2" t="s">
        <v>238</v>
      </c>
      <c r="D22" s="2" t="s">
        <v>219</v>
      </c>
      <c r="E22" s="2" t="s">
        <v>321</v>
      </c>
      <c r="F22" s="19" t="s">
        <v>285</v>
      </c>
      <c r="H22" s="11" t="str">
        <f t="shared" si="7"/>
        <v>Yes</v>
      </c>
      <c r="J22" s="11" t="str">
        <f t="shared" si="7"/>
        <v>Yes</v>
      </c>
      <c r="L22" s="11" t="str">
        <f t="shared" si="7"/>
        <v>Yes</v>
      </c>
    </row>
    <row r="23" spans="1:12" x14ac:dyDescent="0.15">
      <c r="A23" s="1">
        <v>12585</v>
      </c>
      <c r="B23" s="2" t="s">
        <v>167</v>
      </c>
      <c r="C23" s="2" t="s">
        <v>168</v>
      </c>
      <c r="D23" s="2" t="s">
        <v>219</v>
      </c>
      <c r="E23" s="2" t="s">
        <v>297</v>
      </c>
      <c r="F23" s="19" t="s">
        <v>285</v>
      </c>
      <c r="H23" s="11" t="str">
        <f t="shared" si="7"/>
        <v>Yes</v>
      </c>
      <c r="J23" s="11" t="str">
        <f t="shared" si="7"/>
        <v>Yes</v>
      </c>
      <c r="L23" s="11" t="str">
        <f t="shared" si="7"/>
        <v>Yes</v>
      </c>
    </row>
    <row r="24" spans="1:12" x14ac:dyDescent="0.15">
      <c r="A24" s="1">
        <v>145549</v>
      </c>
      <c r="B24" s="2" t="s">
        <v>183</v>
      </c>
      <c r="C24" s="2" t="s">
        <v>184</v>
      </c>
      <c r="D24" s="2" t="s">
        <v>219</v>
      </c>
      <c r="H24" s="11" t="str">
        <f t="shared" si="7"/>
        <v/>
      </c>
      <c r="J24" s="11" t="str">
        <f t="shared" si="7"/>
        <v/>
      </c>
      <c r="L24" s="11" t="str">
        <f t="shared" si="7"/>
        <v/>
      </c>
    </row>
    <row r="25" spans="1:12" x14ac:dyDescent="0.15">
      <c r="A25" s="1">
        <v>94623</v>
      </c>
      <c r="B25" s="2" t="s">
        <v>65</v>
      </c>
      <c r="C25" s="2" t="s">
        <v>66</v>
      </c>
      <c r="D25" s="2" t="s">
        <v>219</v>
      </c>
      <c r="E25" s="2" t="s">
        <v>312</v>
      </c>
      <c r="F25" s="19" t="s">
        <v>285</v>
      </c>
      <c r="H25" s="11" t="str">
        <f t="shared" si="7"/>
        <v>Yes</v>
      </c>
      <c r="J25" s="11" t="str">
        <f t="shared" si="7"/>
        <v>Yes</v>
      </c>
      <c r="L25" s="11" t="str">
        <f t="shared" si="7"/>
        <v>Yes</v>
      </c>
    </row>
    <row r="26" spans="1:12" x14ac:dyDescent="0.15">
      <c r="A26" s="1">
        <v>15469</v>
      </c>
      <c r="B26" s="2" t="s">
        <v>48</v>
      </c>
      <c r="C26" s="2" t="s">
        <v>49</v>
      </c>
      <c r="D26" s="2" t="s">
        <v>219</v>
      </c>
      <c r="E26" s="2" t="s">
        <v>310</v>
      </c>
      <c r="F26" s="19" t="s">
        <v>285</v>
      </c>
      <c r="H26" s="11" t="str">
        <f t="shared" si="7"/>
        <v>Yes</v>
      </c>
      <c r="J26" s="11" t="str">
        <f t="shared" si="7"/>
        <v>Yes</v>
      </c>
      <c r="L26" s="11" t="str">
        <f t="shared" si="7"/>
        <v>Yes</v>
      </c>
    </row>
    <row r="27" spans="1:12" x14ac:dyDescent="0.15">
      <c r="A27" s="1">
        <v>8099</v>
      </c>
      <c r="B27" s="2" t="s">
        <v>11</v>
      </c>
      <c r="C27" s="2" t="s">
        <v>159</v>
      </c>
      <c r="D27" s="2" t="s">
        <v>219</v>
      </c>
      <c r="E27" s="2" t="s">
        <v>332</v>
      </c>
      <c r="F27" s="19" t="s">
        <v>285</v>
      </c>
      <c r="H27" s="11" t="str">
        <f t="shared" si="7"/>
        <v>Yes</v>
      </c>
      <c r="J27" s="11" t="str">
        <f t="shared" si="7"/>
        <v>Yes</v>
      </c>
      <c r="L27" s="11" t="str">
        <f t="shared" si="7"/>
        <v>Yes</v>
      </c>
    </row>
    <row r="28" spans="1:12" x14ac:dyDescent="0.15">
      <c r="A28" s="1">
        <v>83933</v>
      </c>
      <c r="B28" s="2" t="s">
        <v>77</v>
      </c>
      <c r="C28" s="2" t="s">
        <v>78</v>
      </c>
      <c r="D28" s="2" t="s">
        <v>219</v>
      </c>
      <c r="E28" s="2" t="s">
        <v>303</v>
      </c>
      <c r="F28" s="19" t="s">
        <v>285</v>
      </c>
      <c r="H28" s="11" t="str">
        <f t="shared" si="7"/>
        <v>Yes</v>
      </c>
      <c r="J28" s="11" t="str">
        <f t="shared" si="7"/>
        <v>Yes</v>
      </c>
      <c r="L28" s="11" t="str">
        <f t="shared" si="7"/>
        <v>Yes</v>
      </c>
    </row>
    <row r="29" spans="1:12" x14ac:dyDescent="0.15">
      <c r="A29" s="1">
        <v>139981</v>
      </c>
      <c r="B29" s="2" t="s">
        <v>169</v>
      </c>
      <c r="C29" s="2" t="s">
        <v>170</v>
      </c>
      <c r="D29" s="2" t="s">
        <v>219</v>
      </c>
      <c r="E29" s="2" t="s">
        <v>292</v>
      </c>
      <c r="F29" s="19" t="s">
        <v>285</v>
      </c>
      <c r="H29" s="11" t="str">
        <f t="shared" si="7"/>
        <v>Yes</v>
      </c>
      <c r="J29" s="11" t="str">
        <f t="shared" si="7"/>
        <v>Yes</v>
      </c>
      <c r="L29" s="11" t="str">
        <f t="shared" si="7"/>
        <v>Yes</v>
      </c>
    </row>
    <row r="30" spans="1:12" x14ac:dyDescent="0.15">
      <c r="A30" s="1">
        <v>22669</v>
      </c>
      <c r="B30" s="2" t="s">
        <v>61</v>
      </c>
      <c r="C30" s="2" t="s">
        <v>62</v>
      </c>
      <c r="D30" s="2" t="s">
        <v>219</v>
      </c>
      <c r="E30" s="2" t="s">
        <v>306</v>
      </c>
      <c r="F30" s="19" t="s">
        <v>285</v>
      </c>
      <c r="H30" s="11" t="str">
        <f t="shared" si="7"/>
        <v>Yes</v>
      </c>
      <c r="J30" s="11" t="str">
        <f t="shared" si="7"/>
        <v>Yes</v>
      </c>
      <c r="L30" s="11" t="str">
        <f t="shared" si="7"/>
        <v>Yes</v>
      </c>
    </row>
    <row r="31" spans="1:12" x14ac:dyDescent="0.15">
      <c r="A31" s="1">
        <v>96349</v>
      </c>
      <c r="B31" s="2" t="s">
        <v>72</v>
      </c>
      <c r="C31" s="2" t="s">
        <v>73</v>
      </c>
      <c r="D31" s="2" t="s">
        <v>219</v>
      </c>
      <c r="E31" s="2" t="s">
        <v>300</v>
      </c>
      <c r="F31" s="19" t="s">
        <v>285</v>
      </c>
      <c r="H31" s="11" t="str">
        <f t="shared" si="7"/>
        <v>Yes</v>
      </c>
      <c r="J31" s="11" t="str">
        <f t="shared" si="7"/>
        <v>Yes</v>
      </c>
      <c r="L31" s="11" t="str">
        <f t="shared" si="7"/>
        <v>Yes</v>
      </c>
    </row>
    <row r="32" spans="1:12" x14ac:dyDescent="0.15">
      <c r="A32" s="1">
        <v>3713</v>
      </c>
      <c r="B32" s="2" t="s">
        <v>205</v>
      </c>
      <c r="C32" s="2" t="s">
        <v>206</v>
      </c>
      <c r="D32" s="2" t="s">
        <v>219</v>
      </c>
      <c r="H32" s="11" t="str">
        <f t="shared" si="7"/>
        <v/>
      </c>
      <c r="J32" s="11" t="str">
        <f t="shared" si="7"/>
        <v/>
      </c>
      <c r="L32" s="11" t="str">
        <f t="shared" si="7"/>
        <v/>
      </c>
    </row>
    <row r="33" spans="1:12" x14ac:dyDescent="0.15">
      <c r="A33" s="1">
        <v>53667</v>
      </c>
      <c r="B33" s="2" t="s">
        <v>32</v>
      </c>
      <c r="C33" s="2" t="s">
        <v>12</v>
      </c>
      <c r="D33" s="2" t="s">
        <v>219</v>
      </c>
      <c r="E33" s="2" t="s">
        <v>288</v>
      </c>
      <c r="F33" s="19" t="s">
        <v>285</v>
      </c>
      <c r="H33" s="11" t="str">
        <f t="shared" si="7"/>
        <v>Yes</v>
      </c>
      <c r="J33" s="11" t="str">
        <f t="shared" si="7"/>
        <v>Yes</v>
      </c>
      <c r="L33" s="11" t="str">
        <f t="shared" si="7"/>
        <v>Yes</v>
      </c>
    </row>
    <row r="34" spans="1:12" x14ac:dyDescent="0.15">
      <c r="A34" s="1">
        <v>3186</v>
      </c>
      <c r="B34" s="2" t="s">
        <v>17</v>
      </c>
      <c r="C34" s="2" t="s">
        <v>18</v>
      </c>
      <c r="D34" s="2" t="s">
        <v>219</v>
      </c>
      <c r="H34" s="11" t="str">
        <f t="shared" si="7"/>
        <v/>
      </c>
      <c r="J34" s="11" t="str">
        <f t="shared" si="7"/>
        <v/>
      </c>
      <c r="L34" s="11" t="str">
        <f t="shared" si="7"/>
        <v/>
      </c>
    </row>
    <row r="35" spans="1:12" x14ac:dyDescent="0.15">
      <c r="A35" s="1">
        <v>107964</v>
      </c>
      <c r="B35" s="2" t="s">
        <v>239</v>
      </c>
      <c r="C35" s="2" t="s">
        <v>240</v>
      </c>
      <c r="D35" s="2" t="s">
        <v>219</v>
      </c>
      <c r="E35" s="2" t="s">
        <v>334</v>
      </c>
      <c r="F35" s="19" t="s">
        <v>285</v>
      </c>
      <c r="H35" s="11" t="str">
        <f t="shared" si="7"/>
        <v>Yes</v>
      </c>
      <c r="J35" s="11" t="str">
        <f t="shared" si="7"/>
        <v>Yes</v>
      </c>
      <c r="L35" s="11" t="str">
        <f t="shared" si="7"/>
        <v>Yes</v>
      </c>
    </row>
    <row r="36" spans="1:12" x14ac:dyDescent="0.15">
      <c r="A36" s="1">
        <v>97057</v>
      </c>
      <c r="B36" s="2" t="s">
        <v>9</v>
      </c>
      <c r="C36" s="2" t="s">
        <v>76</v>
      </c>
      <c r="D36" s="2" t="s">
        <v>219</v>
      </c>
      <c r="E36" s="2" t="s">
        <v>294</v>
      </c>
      <c r="F36" s="19" t="s">
        <v>294</v>
      </c>
      <c r="H36" s="11" t="str">
        <f t="shared" si="7"/>
        <v xml:space="preserve"> </v>
      </c>
      <c r="J36" s="11" t="str">
        <f t="shared" si="7"/>
        <v xml:space="preserve"> </v>
      </c>
      <c r="L36" s="11" t="str">
        <f t="shared" si="7"/>
        <v xml:space="preserve"> </v>
      </c>
    </row>
    <row r="37" spans="1:12" x14ac:dyDescent="0.15">
      <c r="A37" s="1">
        <v>68154</v>
      </c>
      <c r="B37" s="2" t="s">
        <v>9</v>
      </c>
      <c r="C37" s="2" t="s">
        <v>241</v>
      </c>
      <c r="D37" s="2" t="s">
        <v>219</v>
      </c>
      <c r="E37" s="2" t="s">
        <v>308</v>
      </c>
      <c r="F37" s="19" t="s">
        <v>285</v>
      </c>
      <c r="H37" s="11" t="str">
        <f t="shared" si="7"/>
        <v>Yes</v>
      </c>
      <c r="J37" s="11" t="str">
        <f t="shared" si="7"/>
        <v>Yes</v>
      </c>
      <c r="L37" s="11" t="str">
        <f t="shared" si="7"/>
        <v>Yes</v>
      </c>
    </row>
    <row r="38" spans="1:12" x14ac:dyDescent="0.15">
      <c r="A38" s="1">
        <v>164348</v>
      </c>
      <c r="B38" s="2" t="s">
        <v>242</v>
      </c>
      <c r="C38" s="2" t="s">
        <v>243</v>
      </c>
      <c r="D38" s="2" t="s">
        <v>219</v>
      </c>
      <c r="E38" s="2" t="s">
        <v>301</v>
      </c>
      <c r="F38" s="19" t="s">
        <v>285</v>
      </c>
      <c r="H38" s="11" t="str">
        <f t="shared" si="7"/>
        <v>Yes</v>
      </c>
      <c r="J38" s="11" t="str">
        <f t="shared" si="7"/>
        <v>Yes</v>
      </c>
      <c r="L38" s="11" t="str">
        <f t="shared" si="7"/>
        <v>Yes</v>
      </c>
    </row>
    <row r="39" spans="1:12" x14ac:dyDescent="0.15">
      <c r="A39" s="1">
        <v>97049</v>
      </c>
      <c r="B39" s="2" t="s">
        <v>79</v>
      </c>
      <c r="C39" s="2" t="s">
        <v>80</v>
      </c>
      <c r="D39" s="2" t="s">
        <v>219</v>
      </c>
      <c r="H39" s="11" t="str">
        <f t="shared" si="7"/>
        <v/>
      </c>
      <c r="J39" s="11" t="str">
        <f t="shared" si="7"/>
        <v/>
      </c>
      <c r="L39" s="11" t="str">
        <f t="shared" si="7"/>
        <v/>
      </c>
    </row>
    <row r="40" spans="1:12" x14ac:dyDescent="0.15">
      <c r="A40" s="1">
        <v>15470</v>
      </c>
      <c r="B40" s="2" t="s">
        <v>23</v>
      </c>
      <c r="C40" s="2" t="s">
        <v>27</v>
      </c>
      <c r="D40" s="2" t="s">
        <v>219</v>
      </c>
      <c r="E40" s="2" t="s">
        <v>333</v>
      </c>
      <c r="F40" s="19" t="s">
        <v>328</v>
      </c>
      <c r="H40" s="11" t="str">
        <f t="shared" si="7"/>
        <v>No</v>
      </c>
      <c r="J40" s="11" t="str">
        <f t="shared" si="7"/>
        <v>No</v>
      </c>
      <c r="L40" s="11" t="str">
        <f t="shared" si="7"/>
        <v>No</v>
      </c>
    </row>
    <row r="41" spans="1:12" x14ac:dyDescent="0.15">
      <c r="A41" s="1">
        <v>106030</v>
      </c>
      <c r="B41" s="2" t="s">
        <v>107</v>
      </c>
      <c r="C41" s="2" t="s">
        <v>108</v>
      </c>
      <c r="D41" s="2" t="s">
        <v>219</v>
      </c>
      <c r="E41" s="2" t="s">
        <v>289</v>
      </c>
      <c r="F41" s="19" t="s">
        <v>285</v>
      </c>
      <c r="H41" s="11" t="str">
        <f t="shared" si="7"/>
        <v>Yes</v>
      </c>
      <c r="J41" s="11" t="str">
        <f t="shared" si="7"/>
        <v>Yes</v>
      </c>
      <c r="L41" s="11" t="str">
        <f t="shared" si="7"/>
        <v>Yes</v>
      </c>
    </row>
    <row r="42" spans="1:12" x14ac:dyDescent="0.15">
      <c r="A42" s="1">
        <v>117584</v>
      </c>
      <c r="B42" s="2" t="s">
        <v>109</v>
      </c>
      <c r="C42" s="2" t="s">
        <v>110</v>
      </c>
      <c r="D42" s="2" t="s">
        <v>219</v>
      </c>
      <c r="E42" s="2" t="s">
        <v>323</v>
      </c>
      <c r="F42" s="19" t="s">
        <v>285</v>
      </c>
      <c r="H42" s="11" t="str">
        <f t="shared" si="7"/>
        <v>Yes</v>
      </c>
      <c r="J42" s="11" t="str">
        <f t="shared" si="7"/>
        <v>Yes</v>
      </c>
      <c r="L42" s="11" t="str">
        <f t="shared" si="7"/>
        <v>Yes</v>
      </c>
    </row>
    <row r="43" spans="1:12" x14ac:dyDescent="0.15">
      <c r="A43" s="1">
        <v>86147</v>
      </c>
      <c r="B43" s="2" t="s">
        <v>171</v>
      </c>
      <c r="C43" s="2" t="s">
        <v>172</v>
      </c>
      <c r="D43" s="2" t="s">
        <v>219</v>
      </c>
      <c r="E43" s="2" t="s">
        <v>297</v>
      </c>
      <c r="F43" s="19" t="s">
        <v>285</v>
      </c>
      <c r="H43" s="11" t="str">
        <f t="shared" si="7"/>
        <v>Yes</v>
      </c>
      <c r="J43" s="11" t="str">
        <f t="shared" si="7"/>
        <v>Yes</v>
      </c>
      <c r="L43" s="11" t="str">
        <f t="shared" si="7"/>
        <v>Yes</v>
      </c>
    </row>
    <row r="44" spans="1:12" x14ac:dyDescent="0.15">
      <c r="A44" s="1">
        <v>4874</v>
      </c>
      <c r="B44" s="2" t="s">
        <v>26</v>
      </c>
      <c r="C44" s="2" t="s">
        <v>16</v>
      </c>
      <c r="D44" s="2" t="s">
        <v>219</v>
      </c>
      <c r="H44" s="11" t="str">
        <f t="shared" si="7"/>
        <v/>
      </c>
      <c r="J44" s="11" t="str">
        <f t="shared" si="7"/>
        <v/>
      </c>
      <c r="L44" s="11" t="str">
        <f t="shared" si="7"/>
        <v/>
      </c>
    </row>
    <row r="45" spans="1:12" x14ac:dyDescent="0.15">
      <c r="A45" s="1">
        <v>54827</v>
      </c>
      <c r="B45" s="2" t="s">
        <v>39</v>
      </c>
      <c r="C45" s="2" t="s">
        <v>40</v>
      </c>
      <c r="D45" s="2" t="s">
        <v>219</v>
      </c>
      <c r="H45" s="11" t="str">
        <f t="shared" si="7"/>
        <v/>
      </c>
      <c r="J45" s="11" t="str">
        <f t="shared" si="7"/>
        <v/>
      </c>
      <c r="L45" s="11" t="str">
        <f t="shared" si="7"/>
        <v/>
      </c>
    </row>
    <row r="46" spans="1:12" x14ac:dyDescent="0.15">
      <c r="A46" s="1">
        <v>100088</v>
      </c>
      <c r="B46" s="2" t="s">
        <v>83</v>
      </c>
      <c r="C46" s="2" t="s">
        <v>22</v>
      </c>
      <c r="D46" s="2" t="s">
        <v>219</v>
      </c>
      <c r="E46" s="2" t="s">
        <v>292</v>
      </c>
      <c r="F46" s="19" t="s">
        <v>285</v>
      </c>
      <c r="H46" s="11" t="str">
        <f t="shared" si="7"/>
        <v>Yes</v>
      </c>
      <c r="J46" s="11" t="str">
        <f t="shared" si="7"/>
        <v>Yes</v>
      </c>
      <c r="L46" s="11" t="str">
        <f t="shared" si="7"/>
        <v>Yes</v>
      </c>
    </row>
    <row r="47" spans="1:12" x14ac:dyDescent="0.15">
      <c r="A47" s="1">
        <v>127939</v>
      </c>
      <c r="B47" s="2" t="s">
        <v>149</v>
      </c>
      <c r="C47" s="2" t="s">
        <v>150</v>
      </c>
      <c r="D47" s="2" t="s">
        <v>219</v>
      </c>
      <c r="E47" s="2" t="s">
        <v>325</v>
      </c>
      <c r="F47" s="19" t="s">
        <v>285</v>
      </c>
      <c r="H47" s="11" t="str">
        <f t="shared" ref="H47:H78" si="8">IF(ISBLANK(G47),IF(ISBLANK(F47),"",F47),G47)</f>
        <v>Yes</v>
      </c>
      <c r="J47" s="11" t="str">
        <f t="shared" ref="J47:J110" si="9">IF(ISBLANK(I47),IF(ISBLANK(H47),"",H47),I47)</f>
        <v>Yes</v>
      </c>
      <c r="L47" s="11" t="str">
        <f t="shared" ref="L47:L110" si="10">IF(ISBLANK(K47),IF(ISBLANK(J47),"",J47),K47)</f>
        <v>Yes</v>
      </c>
    </row>
    <row r="48" spans="1:12" x14ac:dyDescent="0.15">
      <c r="A48" s="1">
        <v>128133</v>
      </c>
      <c r="B48" s="2" t="s">
        <v>140</v>
      </c>
      <c r="C48" s="2" t="s">
        <v>141</v>
      </c>
      <c r="D48" s="2" t="s">
        <v>219</v>
      </c>
      <c r="E48" s="2" t="s">
        <v>301</v>
      </c>
      <c r="F48" s="19" t="s">
        <v>285</v>
      </c>
      <c r="H48" s="11" t="str">
        <f t="shared" si="8"/>
        <v>Yes</v>
      </c>
      <c r="J48" s="11" t="str">
        <f t="shared" si="9"/>
        <v>Yes</v>
      </c>
      <c r="L48" s="11" t="str">
        <f t="shared" si="10"/>
        <v>Yes</v>
      </c>
    </row>
    <row r="49" spans="1:12" x14ac:dyDescent="0.15">
      <c r="A49" s="1">
        <v>172802</v>
      </c>
      <c r="B49" s="2" t="s">
        <v>244</v>
      </c>
      <c r="C49" s="2" t="s">
        <v>245</v>
      </c>
      <c r="D49" s="2" t="s">
        <v>219</v>
      </c>
      <c r="E49" s="2" t="s">
        <v>322</v>
      </c>
      <c r="F49" s="19" t="s">
        <v>285</v>
      </c>
      <c r="H49" s="11" t="str">
        <f t="shared" si="8"/>
        <v>Yes</v>
      </c>
      <c r="J49" s="11" t="str">
        <f t="shared" si="9"/>
        <v>Yes</v>
      </c>
      <c r="L49" s="11" t="str">
        <f t="shared" si="10"/>
        <v>Yes</v>
      </c>
    </row>
    <row r="50" spans="1:12" x14ac:dyDescent="0.15">
      <c r="A50" s="1">
        <v>128758</v>
      </c>
      <c r="B50" s="2" t="s">
        <v>142</v>
      </c>
      <c r="C50" s="2" t="s">
        <v>143</v>
      </c>
      <c r="D50" s="2" t="s">
        <v>219</v>
      </c>
      <c r="E50" s="2" t="s">
        <v>287</v>
      </c>
      <c r="F50" s="19" t="s">
        <v>285</v>
      </c>
      <c r="H50" s="11" t="str">
        <f t="shared" si="8"/>
        <v>Yes</v>
      </c>
      <c r="J50" s="11" t="str">
        <f t="shared" si="9"/>
        <v>Yes</v>
      </c>
      <c r="L50" s="11" t="str">
        <f t="shared" si="10"/>
        <v>Yes</v>
      </c>
    </row>
    <row r="51" spans="1:12" x14ac:dyDescent="0.15">
      <c r="A51" s="1">
        <v>55598</v>
      </c>
      <c r="B51" s="2" t="s">
        <v>63</v>
      </c>
      <c r="C51" s="2" t="s">
        <v>64</v>
      </c>
      <c r="D51" s="2" t="s">
        <v>219</v>
      </c>
      <c r="E51" s="2" t="s">
        <v>284</v>
      </c>
      <c r="F51" s="19" t="s">
        <v>285</v>
      </c>
      <c r="H51" s="11" t="str">
        <f t="shared" si="8"/>
        <v>Yes</v>
      </c>
      <c r="J51" s="11" t="str">
        <f t="shared" si="9"/>
        <v>Yes</v>
      </c>
      <c r="L51" s="11" t="str">
        <f t="shared" si="10"/>
        <v>Yes</v>
      </c>
    </row>
    <row r="52" spans="1:12" x14ac:dyDescent="0.15">
      <c r="A52" s="1">
        <v>137932</v>
      </c>
      <c r="B52" s="2" t="s">
        <v>63</v>
      </c>
      <c r="C52" s="2" t="s">
        <v>186</v>
      </c>
      <c r="D52" s="2" t="s">
        <v>219</v>
      </c>
      <c r="H52" s="11" t="str">
        <f t="shared" si="8"/>
        <v/>
      </c>
      <c r="J52" s="11" t="str">
        <f t="shared" si="9"/>
        <v/>
      </c>
      <c r="L52" s="11" t="str">
        <f t="shared" si="10"/>
        <v/>
      </c>
    </row>
    <row r="53" spans="1:12" x14ac:dyDescent="0.15">
      <c r="A53" s="1">
        <v>128851</v>
      </c>
      <c r="B53" s="2" t="s">
        <v>130</v>
      </c>
      <c r="C53" s="2" t="s">
        <v>131</v>
      </c>
      <c r="D53" s="2" t="s">
        <v>219</v>
      </c>
      <c r="E53" s="2" t="s">
        <v>313</v>
      </c>
      <c r="F53" s="19" t="s">
        <v>285</v>
      </c>
      <c r="H53" s="11" t="str">
        <f t="shared" si="8"/>
        <v>Yes</v>
      </c>
      <c r="J53" s="11" t="str">
        <f t="shared" si="9"/>
        <v>Yes</v>
      </c>
      <c r="L53" s="11" t="str">
        <f t="shared" si="10"/>
        <v>Yes</v>
      </c>
    </row>
    <row r="54" spans="1:12" x14ac:dyDescent="0.15">
      <c r="A54" s="1">
        <v>15380</v>
      </c>
      <c r="B54" s="2" t="s">
        <v>71</v>
      </c>
      <c r="C54" s="2" t="s">
        <v>58</v>
      </c>
      <c r="D54" s="2" t="s">
        <v>219</v>
      </c>
      <c r="E54" s="2" t="s">
        <v>336</v>
      </c>
      <c r="F54" s="19" t="s">
        <v>285</v>
      </c>
      <c r="H54" s="11" t="str">
        <f t="shared" si="8"/>
        <v>Yes</v>
      </c>
      <c r="J54" s="11" t="str">
        <f t="shared" si="9"/>
        <v>Yes</v>
      </c>
      <c r="L54" s="11" t="str">
        <f t="shared" si="10"/>
        <v>Yes</v>
      </c>
    </row>
    <row r="55" spans="1:12" x14ac:dyDescent="0.15">
      <c r="A55" s="1">
        <v>78917</v>
      </c>
      <c r="B55" s="2" t="s">
        <v>246</v>
      </c>
      <c r="C55" s="2" t="s">
        <v>16</v>
      </c>
      <c r="D55" s="2" t="s">
        <v>219</v>
      </c>
      <c r="E55" s="2" t="s">
        <v>288</v>
      </c>
      <c r="F55" s="11" t="s">
        <v>285</v>
      </c>
      <c r="H55" s="11" t="str">
        <f t="shared" si="8"/>
        <v>Yes</v>
      </c>
      <c r="J55" s="11" t="str">
        <f t="shared" si="9"/>
        <v>Yes</v>
      </c>
      <c r="L55" s="11" t="str">
        <f t="shared" si="10"/>
        <v>Yes</v>
      </c>
    </row>
    <row r="56" spans="1:12" ht="15" customHeight="1" x14ac:dyDescent="0.15">
      <c r="A56" s="1">
        <v>59419</v>
      </c>
      <c r="B56" s="2" t="s">
        <v>87</v>
      </c>
      <c r="C56" s="2" t="s">
        <v>60</v>
      </c>
      <c r="D56" s="2" t="s">
        <v>219</v>
      </c>
      <c r="E56" s="2" t="s">
        <v>302</v>
      </c>
      <c r="F56" s="19" t="s">
        <v>285</v>
      </c>
      <c r="H56" s="11" t="str">
        <f t="shared" si="8"/>
        <v>Yes</v>
      </c>
      <c r="J56" s="11" t="str">
        <f t="shared" si="9"/>
        <v>Yes</v>
      </c>
      <c r="L56" s="11" t="str">
        <f t="shared" si="10"/>
        <v>Yes</v>
      </c>
    </row>
    <row r="57" spans="1:12" x14ac:dyDescent="0.15">
      <c r="A57" s="1">
        <v>23617</v>
      </c>
      <c r="B57" s="2" t="s">
        <v>118</v>
      </c>
      <c r="C57" s="2" t="s">
        <v>119</v>
      </c>
      <c r="D57" s="2" t="s">
        <v>219</v>
      </c>
      <c r="E57" s="2" t="s">
        <v>291</v>
      </c>
      <c r="F57" s="19" t="s">
        <v>285</v>
      </c>
      <c r="H57" s="11" t="str">
        <f t="shared" si="8"/>
        <v>Yes</v>
      </c>
      <c r="J57" s="11" t="str">
        <f t="shared" si="9"/>
        <v>Yes</v>
      </c>
      <c r="L57" s="11" t="str">
        <f t="shared" si="10"/>
        <v>Yes</v>
      </c>
    </row>
    <row r="58" spans="1:12" x14ac:dyDescent="0.15">
      <c r="A58" s="1">
        <v>87217</v>
      </c>
      <c r="B58" s="2" t="s">
        <v>53</v>
      </c>
      <c r="C58" s="2" t="s">
        <v>54</v>
      </c>
      <c r="D58" s="2" t="s">
        <v>219</v>
      </c>
      <c r="H58" s="11" t="str">
        <f t="shared" si="8"/>
        <v/>
      </c>
      <c r="J58" s="11" t="str">
        <f t="shared" si="9"/>
        <v/>
      </c>
      <c r="L58" s="11" t="str">
        <f t="shared" si="10"/>
        <v/>
      </c>
    </row>
    <row r="59" spans="1:12" x14ac:dyDescent="0.15">
      <c r="A59" s="1">
        <v>106116</v>
      </c>
      <c r="B59" s="2" t="s">
        <v>92</v>
      </c>
      <c r="C59" s="2" t="s">
        <v>93</v>
      </c>
      <c r="D59" s="2" t="s">
        <v>219</v>
      </c>
      <c r="E59" s="2" t="s">
        <v>296</v>
      </c>
      <c r="F59" s="19" t="s">
        <v>285</v>
      </c>
      <c r="H59" s="11" t="str">
        <f t="shared" si="8"/>
        <v>Yes</v>
      </c>
      <c r="J59" s="11" t="str">
        <f t="shared" si="9"/>
        <v>Yes</v>
      </c>
      <c r="L59" s="11" t="str">
        <f t="shared" si="10"/>
        <v>Yes</v>
      </c>
    </row>
    <row r="60" spans="1:12" x14ac:dyDescent="0.15">
      <c r="A60" s="1">
        <v>57937</v>
      </c>
      <c r="B60" s="2" t="s">
        <v>35</v>
      </c>
      <c r="C60" s="2" t="s">
        <v>36</v>
      </c>
      <c r="D60" s="2" t="s">
        <v>219</v>
      </c>
      <c r="E60" s="2" t="s">
        <v>290</v>
      </c>
      <c r="F60" s="19" t="s">
        <v>285</v>
      </c>
      <c r="H60" s="11" t="str">
        <f t="shared" si="8"/>
        <v>Yes</v>
      </c>
      <c r="J60" s="11" t="str">
        <f t="shared" si="9"/>
        <v>Yes</v>
      </c>
      <c r="L60" s="11" t="str">
        <f t="shared" si="10"/>
        <v>Yes</v>
      </c>
    </row>
    <row r="61" spans="1:12" x14ac:dyDescent="0.15">
      <c r="A61" s="1">
        <v>37611</v>
      </c>
      <c r="B61" s="2" t="s">
        <v>247</v>
      </c>
      <c r="C61" s="2" t="s">
        <v>248</v>
      </c>
      <c r="D61" s="2" t="s">
        <v>219</v>
      </c>
      <c r="E61" s="2" t="s">
        <v>331</v>
      </c>
      <c r="F61" s="19" t="s">
        <v>285</v>
      </c>
      <c r="H61" s="11" t="str">
        <f t="shared" si="8"/>
        <v>Yes</v>
      </c>
      <c r="J61" s="11" t="str">
        <f t="shared" si="9"/>
        <v>Yes</v>
      </c>
      <c r="L61" s="11" t="str">
        <f t="shared" si="10"/>
        <v>Yes</v>
      </c>
    </row>
    <row r="62" spans="1:12" x14ac:dyDescent="0.15">
      <c r="A62" s="1">
        <v>12587</v>
      </c>
      <c r="B62" s="2" t="s">
        <v>81</v>
      </c>
      <c r="C62" s="2" t="s">
        <v>82</v>
      </c>
      <c r="D62" s="2" t="s">
        <v>219</v>
      </c>
      <c r="E62" s="2" t="s">
        <v>298</v>
      </c>
      <c r="F62" s="19" t="s">
        <v>285</v>
      </c>
      <c r="H62" s="11" t="str">
        <f t="shared" si="8"/>
        <v>Yes</v>
      </c>
      <c r="J62" s="11" t="str">
        <f t="shared" si="9"/>
        <v>Yes</v>
      </c>
      <c r="L62" s="11" t="str">
        <f t="shared" si="10"/>
        <v>Yes</v>
      </c>
    </row>
    <row r="63" spans="1:12" x14ac:dyDescent="0.15">
      <c r="A63" s="1">
        <v>54053</v>
      </c>
      <c r="B63" s="2" t="s">
        <v>28</v>
      </c>
      <c r="C63" s="2" t="s">
        <v>41</v>
      </c>
      <c r="D63" s="2" t="s">
        <v>219</v>
      </c>
      <c r="H63" s="11" t="str">
        <f t="shared" si="8"/>
        <v/>
      </c>
      <c r="J63" s="11" t="str">
        <f t="shared" si="9"/>
        <v/>
      </c>
      <c r="L63" s="11" t="str">
        <f t="shared" si="10"/>
        <v/>
      </c>
    </row>
    <row r="64" spans="1:12" x14ac:dyDescent="0.15">
      <c r="A64" s="1">
        <v>77262</v>
      </c>
      <c r="B64" s="2" t="s">
        <v>104</v>
      </c>
      <c r="C64" s="2" t="s">
        <v>194</v>
      </c>
      <c r="D64" s="2" t="s">
        <v>219</v>
      </c>
      <c r="E64" s="2" t="s">
        <v>292</v>
      </c>
      <c r="F64" s="19" t="s">
        <v>285</v>
      </c>
      <c r="H64" s="11" t="str">
        <f t="shared" si="8"/>
        <v>Yes</v>
      </c>
      <c r="J64" s="11" t="str">
        <f t="shared" si="9"/>
        <v>Yes</v>
      </c>
      <c r="L64" s="11" t="str">
        <f t="shared" si="10"/>
        <v>Yes</v>
      </c>
    </row>
    <row r="65" spans="1:12" x14ac:dyDescent="0.15">
      <c r="A65" s="1">
        <v>145461</v>
      </c>
      <c r="B65" s="2" t="s">
        <v>249</v>
      </c>
      <c r="C65" s="2" t="s">
        <v>250</v>
      </c>
      <c r="D65" s="2" t="s">
        <v>219</v>
      </c>
      <c r="E65" s="2" t="s">
        <v>309</v>
      </c>
      <c r="F65" s="19" t="s">
        <v>285</v>
      </c>
      <c r="H65" s="11" t="str">
        <f t="shared" si="8"/>
        <v>Yes</v>
      </c>
      <c r="J65" s="11" t="str">
        <f t="shared" si="9"/>
        <v>Yes</v>
      </c>
      <c r="L65" s="11" t="str">
        <f t="shared" si="10"/>
        <v>Yes</v>
      </c>
    </row>
    <row r="66" spans="1:12" x14ac:dyDescent="0.15">
      <c r="A66" s="1">
        <v>60927</v>
      </c>
      <c r="B66" s="2" t="s">
        <v>251</v>
      </c>
      <c r="C66" s="2" t="s">
        <v>252</v>
      </c>
      <c r="D66" s="2" t="s">
        <v>219</v>
      </c>
      <c r="E66" s="2" t="s">
        <v>341</v>
      </c>
      <c r="F66" s="19" t="s">
        <v>285</v>
      </c>
      <c r="H66" s="11" t="str">
        <f t="shared" si="8"/>
        <v>Yes</v>
      </c>
      <c r="J66" s="11" t="str">
        <f t="shared" si="9"/>
        <v>Yes</v>
      </c>
      <c r="L66" s="11" t="str">
        <f t="shared" si="10"/>
        <v>Yes</v>
      </c>
    </row>
    <row r="67" spans="1:12" x14ac:dyDescent="0.15">
      <c r="A67" s="1">
        <v>84143</v>
      </c>
      <c r="B67" s="2" t="s">
        <v>46</v>
      </c>
      <c r="C67" s="2" t="s">
        <v>47</v>
      </c>
      <c r="D67" s="2" t="s">
        <v>219</v>
      </c>
      <c r="E67" s="2" t="s">
        <v>300</v>
      </c>
      <c r="F67" s="19" t="s">
        <v>285</v>
      </c>
      <c r="H67" s="11" t="str">
        <f t="shared" si="8"/>
        <v>Yes</v>
      </c>
      <c r="J67" s="11" t="str">
        <f t="shared" si="9"/>
        <v>Yes</v>
      </c>
      <c r="L67" s="11" t="str">
        <f t="shared" si="10"/>
        <v>Yes</v>
      </c>
    </row>
    <row r="68" spans="1:12" x14ac:dyDescent="0.15">
      <c r="A68" s="1">
        <v>107233</v>
      </c>
      <c r="B68" s="2" t="s">
        <v>96</v>
      </c>
      <c r="C68" s="2" t="s">
        <v>97</v>
      </c>
      <c r="D68" s="2" t="s">
        <v>219</v>
      </c>
      <c r="E68" s="2" t="s">
        <v>319</v>
      </c>
      <c r="F68" s="19" t="s">
        <v>285</v>
      </c>
      <c r="H68" s="11" t="str">
        <f t="shared" si="8"/>
        <v>Yes</v>
      </c>
      <c r="J68" s="11" t="str">
        <f t="shared" si="9"/>
        <v>Yes</v>
      </c>
      <c r="L68" s="11" t="str">
        <f t="shared" si="10"/>
        <v>Yes</v>
      </c>
    </row>
    <row r="69" spans="1:12" x14ac:dyDescent="0.15">
      <c r="A69" s="1">
        <v>138011</v>
      </c>
      <c r="B69" s="2" t="s">
        <v>173</v>
      </c>
      <c r="C69" s="2" t="s">
        <v>174</v>
      </c>
      <c r="D69" s="2" t="s">
        <v>219</v>
      </c>
      <c r="E69" s="2" t="s">
        <v>295</v>
      </c>
      <c r="F69" s="19" t="s">
        <v>299</v>
      </c>
      <c r="H69" s="11" t="str">
        <f t="shared" si="8"/>
        <v>Abstain</v>
      </c>
      <c r="J69" s="11" t="str">
        <f t="shared" si="9"/>
        <v>Abstain</v>
      </c>
      <c r="L69" s="11" t="str">
        <f t="shared" si="10"/>
        <v>Abstain</v>
      </c>
    </row>
    <row r="70" spans="1:12" x14ac:dyDescent="0.15">
      <c r="A70" s="1">
        <v>178378</v>
      </c>
      <c r="B70" s="2" t="s">
        <v>253</v>
      </c>
      <c r="C70" s="2" t="s">
        <v>254</v>
      </c>
      <c r="D70" s="2" t="s">
        <v>219</v>
      </c>
      <c r="H70" s="11" t="str">
        <f t="shared" si="8"/>
        <v/>
      </c>
      <c r="J70" s="11" t="str">
        <f t="shared" si="9"/>
        <v/>
      </c>
      <c r="L70" s="11" t="str">
        <f t="shared" si="10"/>
        <v/>
      </c>
    </row>
    <row r="71" spans="1:12" x14ac:dyDescent="0.15">
      <c r="A71" s="1">
        <v>66192</v>
      </c>
      <c r="B71" s="2" t="s">
        <v>175</v>
      </c>
      <c r="C71" s="2" t="s">
        <v>176</v>
      </c>
      <c r="D71" s="2" t="s">
        <v>219</v>
      </c>
      <c r="E71" s="2" t="s">
        <v>290</v>
      </c>
      <c r="F71" s="19" t="s">
        <v>285</v>
      </c>
      <c r="H71" s="11" t="str">
        <f t="shared" si="8"/>
        <v>Yes</v>
      </c>
      <c r="J71" s="11" t="str">
        <f t="shared" si="9"/>
        <v>Yes</v>
      </c>
      <c r="L71" s="11" t="str">
        <f t="shared" si="10"/>
        <v>Yes</v>
      </c>
    </row>
    <row r="72" spans="1:12" x14ac:dyDescent="0.15">
      <c r="A72" s="1">
        <v>128746</v>
      </c>
      <c r="B72" s="2" t="s">
        <v>163</v>
      </c>
      <c r="C72" s="2" t="s">
        <v>164</v>
      </c>
      <c r="D72" s="2" t="s">
        <v>219</v>
      </c>
      <c r="E72" s="2" t="s">
        <v>297</v>
      </c>
      <c r="F72" s="19" t="s">
        <v>299</v>
      </c>
      <c r="H72" s="11" t="str">
        <f t="shared" si="8"/>
        <v>Abstain</v>
      </c>
      <c r="J72" s="11" t="str">
        <f t="shared" si="9"/>
        <v>Abstain</v>
      </c>
      <c r="L72" s="11" t="str">
        <f t="shared" si="10"/>
        <v>Abstain</v>
      </c>
    </row>
    <row r="73" spans="1:12" x14ac:dyDescent="0.15">
      <c r="A73" s="1">
        <v>3114</v>
      </c>
      <c r="B73" s="2" t="s">
        <v>105</v>
      </c>
      <c r="C73" s="2" t="s">
        <v>106</v>
      </c>
      <c r="D73" s="2" t="s">
        <v>219</v>
      </c>
      <c r="E73" s="2" t="s">
        <v>293</v>
      </c>
      <c r="F73" s="19" t="s">
        <v>285</v>
      </c>
      <c r="H73" s="11" t="str">
        <f t="shared" si="8"/>
        <v>Yes</v>
      </c>
      <c r="J73" s="11" t="str">
        <f t="shared" si="9"/>
        <v>Yes</v>
      </c>
      <c r="L73" s="11" t="str">
        <f t="shared" si="10"/>
        <v>Yes</v>
      </c>
    </row>
    <row r="74" spans="1:12" x14ac:dyDescent="0.15">
      <c r="A74" s="1">
        <v>123553</v>
      </c>
      <c r="B74" s="2" t="s">
        <v>8</v>
      </c>
      <c r="C74" s="2" t="s">
        <v>120</v>
      </c>
      <c r="D74" s="2" t="s">
        <v>219</v>
      </c>
      <c r="H74" s="11" t="str">
        <f t="shared" si="8"/>
        <v/>
      </c>
      <c r="J74" s="11" t="str">
        <f t="shared" si="9"/>
        <v/>
      </c>
      <c r="L74" s="11" t="str">
        <f t="shared" si="10"/>
        <v/>
      </c>
    </row>
    <row r="75" spans="1:12" x14ac:dyDescent="0.15">
      <c r="A75" s="1">
        <v>52922</v>
      </c>
      <c r="B75" s="2" t="s">
        <v>33</v>
      </c>
      <c r="C75" s="2" t="s">
        <v>6</v>
      </c>
      <c r="D75" s="2" t="s">
        <v>219</v>
      </c>
      <c r="E75" s="2" t="s">
        <v>330</v>
      </c>
      <c r="F75" s="19" t="s">
        <v>285</v>
      </c>
      <c r="H75" s="11" t="str">
        <f t="shared" si="8"/>
        <v>Yes</v>
      </c>
      <c r="J75" s="11" t="str">
        <f t="shared" si="9"/>
        <v>Yes</v>
      </c>
      <c r="L75" s="11" t="str">
        <f t="shared" si="10"/>
        <v>Yes</v>
      </c>
    </row>
    <row r="76" spans="1:12" x14ac:dyDescent="0.15">
      <c r="A76" s="1">
        <v>64307</v>
      </c>
      <c r="B76" s="2" t="s">
        <v>67</v>
      </c>
      <c r="C76" s="2" t="s">
        <v>68</v>
      </c>
      <c r="D76" s="2" t="s">
        <v>219</v>
      </c>
      <c r="E76" s="2"/>
      <c r="F76" s="19" t="s">
        <v>285</v>
      </c>
      <c r="H76" s="11" t="str">
        <f t="shared" si="8"/>
        <v>Yes</v>
      </c>
      <c r="J76" s="11" t="str">
        <f t="shared" si="9"/>
        <v>Yes</v>
      </c>
      <c r="L76" s="11" t="str">
        <f t="shared" si="10"/>
        <v>Yes</v>
      </c>
    </row>
    <row r="77" spans="1:12" x14ac:dyDescent="0.15">
      <c r="A77" s="1">
        <v>113902</v>
      </c>
      <c r="B77" s="2" t="s">
        <v>255</v>
      </c>
      <c r="C77" s="2" t="s">
        <v>111</v>
      </c>
      <c r="D77" s="2" t="s">
        <v>219</v>
      </c>
      <c r="E77" s="2" t="s">
        <v>317</v>
      </c>
      <c r="F77" s="19" t="s">
        <v>285</v>
      </c>
      <c r="H77" s="11" t="str">
        <f t="shared" si="8"/>
        <v>Yes</v>
      </c>
      <c r="J77" s="11" t="str">
        <f t="shared" si="9"/>
        <v>Yes</v>
      </c>
      <c r="L77" s="11" t="str">
        <f t="shared" si="10"/>
        <v>Yes</v>
      </c>
    </row>
    <row r="78" spans="1:12" x14ac:dyDescent="0.15">
      <c r="A78" s="1">
        <v>3235</v>
      </c>
      <c r="B78" s="2" t="s">
        <v>19</v>
      </c>
      <c r="C78" s="2" t="s">
        <v>7</v>
      </c>
      <c r="D78" s="2" t="s">
        <v>219</v>
      </c>
      <c r="E78" s="2" t="s">
        <v>305</v>
      </c>
      <c r="F78" s="19" t="s">
        <v>285</v>
      </c>
      <c r="H78" s="11" t="str">
        <f t="shared" si="8"/>
        <v>Yes</v>
      </c>
      <c r="J78" s="11" t="str">
        <f t="shared" si="9"/>
        <v>Yes</v>
      </c>
      <c r="L78" s="11" t="str">
        <f t="shared" si="10"/>
        <v>Yes</v>
      </c>
    </row>
    <row r="79" spans="1:12" x14ac:dyDescent="0.15">
      <c r="A79" s="1">
        <v>163569</v>
      </c>
      <c r="B79" s="2" t="s">
        <v>256</v>
      </c>
      <c r="C79" s="2" t="s">
        <v>257</v>
      </c>
      <c r="D79" s="2" t="s">
        <v>219</v>
      </c>
      <c r="E79" s="2" t="s">
        <v>292</v>
      </c>
      <c r="F79" s="19" t="s">
        <v>328</v>
      </c>
      <c r="H79" s="11" t="str">
        <f t="shared" ref="H79:H110" si="11">IF(ISBLANK(G79),IF(ISBLANK(F79),"",F79),G79)</f>
        <v>No</v>
      </c>
      <c r="J79" s="11" t="str">
        <f t="shared" si="9"/>
        <v>No</v>
      </c>
      <c r="L79" s="11" t="str">
        <f t="shared" si="10"/>
        <v>No</v>
      </c>
    </row>
    <row r="80" spans="1:12" x14ac:dyDescent="0.15">
      <c r="A80" s="1">
        <v>86286</v>
      </c>
      <c r="B80" s="2" t="s">
        <v>50</v>
      </c>
      <c r="C80" s="2" t="s">
        <v>51</v>
      </c>
      <c r="D80" s="2" t="s">
        <v>219</v>
      </c>
      <c r="E80" s="2" t="s">
        <v>324</v>
      </c>
      <c r="F80" s="19" t="s">
        <v>299</v>
      </c>
      <c r="H80" s="11" t="str">
        <f t="shared" si="11"/>
        <v>Abstain</v>
      </c>
      <c r="J80" s="11" t="str">
        <f t="shared" si="9"/>
        <v>Abstain</v>
      </c>
      <c r="L80" s="11" t="str">
        <f t="shared" si="10"/>
        <v>Abstain</v>
      </c>
    </row>
    <row r="81" spans="1:12" x14ac:dyDescent="0.15">
      <c r="A81" s="1">
        <v>94691</v>
      </c>
      <c r="B81" s="2" t="s">
        <v>258</v>
      </c>
      <c r="C81" s="2" t="s">
        <v>259</v>
      </c>
      <c r="D81" s="2" t="s">
        <v>219</v>
      </c>
      <c r="E81" s="2" t="s">
        <v>292</v>
      </c>
      <c r="F81" s="19" t="s">
        <v>328</v>
      </c>
      <c r="H81" s="11" t="str">
        <f t="shared" si="11"/>
        <v>No</v>
      </c>
      <c r="J81" s="11" t="str">
        <f t="shared" si="9"/>
        <v>No</v>
      </c>
      <c r="L81" s="11" t="str">
        <f t="shared" si="10"/>
        <v>No</v>
      </c>
    </row>
    <row r="82" spans="1:12" x14ac:dyDescent="0.15">
      <c r="A82" s="1">
        <v>128022</v>
      </c>
      <c r="B82" s="2" t="s">
        <v>132</v>
      </c>
      <c r="C82" s="2" t="s">
        <v>133</v>
      </c>
      <c r="D82" s="2" t="s">
        <v>219</v>
      </c>
      <c r="E82" s="2" t="s">
        <v>301</v>
      </c>
      <c r="F82" s="19" t="s">
        <v>285</v>
      </c>
      <c r="H82" s="11" t="str">
        <f t="shared" si="11"/>
        <v>Yes</v>
      </c>
      <c r="J82" s="11" t="str">
        <f t="shared" si="9"/>
        <v>Yes</v>
      </c>
      <c r="L82" s="11" t="str">
        <f t="shared" si="10"/>
        <v>Yes</v>
      </c>
    </row>
    <row r="83" spans="1:12" x14ac:dyDescent="0.15">
      <c r="A83" s="1">
        <v>50669</v>
      </c>
      <c r="B83" s="2" t="s">
        <v>34</v>
      </c>
      <c r="C83" s="2" t="s">
        <v>4</v>
      </c>
      <c r="D83" s="2" t="s">
        <v>219</v>
      </c>
      <c r="E83" s="20" t="s">
        <v>320</v>
      </c>
      <c r="F83" s="19" t="s">
        <v>285</v>
      </c>
      <c r="H83" s="11" t="str">
        <f t="shared" si="11"/>
        <v>Yes</v>
      </c>
      <c r="J83" s="11" t="str">
        <f t="shared" si="9"/>
        <v>Yes</v>
      </c>
      <c r="L83" s="11" t="str">
        <f t="shared" si="10"/>
        <v>Yes</v>
      </c>
    </row>
    <row r="84" spans="1:12" x14ac:dyDescent="0.15">
      <c r="A84" s="1">
        <v>100089</v>
      </c>
      <c r="B84" s="2" t="s">
        <v>29</v>
      </c>
      <c r="C84" s="2" t="s">
        <v>84</v>
      </c>
      <c r="D84" s="2" t="s">
        <v>219</v>
      </c>
      <c r="E84" s="2" t="s">
        <v>295</v>
      </c>
      <c r="F84" s="19" t="s">
        <v>285</v>
      </c>
      <c r="H84" s="11" t="str">
        <f t="shared" si="11"/>
        <v>Yes</v>
      </c>
      <c r="J84" s="11" t="str">
        <f t="shared" si="9"/>
        <v>Yes</v>
      </c>
      <c r="L84" s="11" t="str">
        <f t="shared" si="10"/>
        <v>Yes</v>
      </c>
    </row>
    <row r="85" spans="1:12" x14ac:dyDescent="0.15">
      <c r="A85" s="1">
        <v>102537</v>
      </c>
      <c r="B85" s="2" t="s">
        <v>29</v>
      </c>
      <c r="C85" s="2" t="s">
        <v>260</v>
      </c>
      <c r="D85" s="2" t="s">
        <v>219</v>
      </c>
      <c r="E85" s="2" t="s">
        <v>308</v>
      </c>
      <c r="F85" s="19" t="s">
        <v>285</v>
      </c>
      <c r="H85" s="11" t="str">
        <f t="shared" si="11"/>
        <v>Yes</v>
      </c>
      <c r="J85" s="11" t="str">
        <f t="shared" si="9"/>
        <v>Yes</v>
      </c>
      <c r="L85" s="11" t="str">
        <f t="shared" si="10"/>
        <v>Yes</v>
      </c>
    </row>
    <row r="86" spans="1:12" x14ac:dyDescent="0.15">
      <c r="A86" s="1">
        <v>189475</v>
      </c>
      <c r="B86" s="2" t="s">
        <v>29</v>
      </c>
      <c r="C86" s="2" t="s">
        <v>261</v>
      </c>
      <c r="D86" s="2" t="s">
        <v>219</v>
      </c>
      <c r="E86" s="2" t="s">
        <v>295</v>
      </c>
      <c r="F86" s="19" t="s">
        <v>285</v>
      </c>
      <c r="H86" s="11" t="str">
        <f t="shared" si="11"/>
        <v>Yes</v>
      </c>
      <c r="J86" s="11" t="str">
        <f t="shared" si="9"/>
        <v>Yes</v>
      </c>
      <c r="L86" s="11" t="str">
        <f t="shared" si="10"/>
        <v>Yes</v>
      </c>
    </row>
    <row r="87" spans="1:12" x14ac:dyDescent="0.15">
      <c r="A87" s="1">
        <v>128857</v>
      </c>
      <c r="B87" s="2" t="s">
        <v>151</v>
      </c>
      <c r="C87" s="2" t="s">
        <v>152</v>
      </c>
      <c r="D87" s="2" t="s">
        <v>219</v>
      </c>
      <c r="E87" s="2" t="s">
        <v>301</v>
      </c>
      <c r="F87" s="19" t="s">
        <v>285</v>
      </c>
      <c r="H87" s="11" t="str">
        <f t="shared" si="11"/>
        <v>Yes</v>
      </c>
      <c r="J87" s="11" t="str">
        <f t="shared" si="9"/>
        <v>Yes</v>
      </c>
      <c r="L87" s="11" t="str">
        <f t="shared" si="10"/>
        <v>Yes</v>
      </c>
    </row>
    <row r="88" spans="1:12" x14ac:dyDescent="0.15">
      <c r="A88" s="1">
        <v>94861</v>
      </c>
      <c r="B88" s="2" t="s">
        <v>69</v>
      </c>
      <c r="C88" s="2" t="s">
        <v>70</v>
      </c>
      <c r="D88" s="2" t="s">
        <v>219</v>
      </c>
      <c r="E88" s="2" t="s">
        <v>301</v>
      </c>
      <c r="F88" s="19" t="s">
        <v>285</v>
      </c>
      <c r="H88" s="11" t="str">
        <f t="shared" si="11"/>
        <v>Yes</v>
      </c>
      <c r="J88" s="11" t="str">
        <f t="shared" si="9"/>
        <v>Yes</v>
      </c>
      <c r="L88" s="11" t="str">
        <f t="shared" si="10"/>
        <v>Yes</v>
      </c>
    </row>
    <row r="89" spans="1:12" x14ac:dyDescent="0.15">
      <c r="A89" s="1">
        <v>15948</v>
      </c>
      <c r="B89" s="2" t="s">
        <v>30</v>
      </c>
      <c r="C89" s="2" t="s">
        <v>13</v>
      </c>
      <c r="D89" s="2" t="s">
        <v>219</v>
      </c>
      <c r="E89" s="2" t="s">
        <v>290</v>
      </c>
      <c r="F89" s="19" t="s">
        <v>285</v>
      </c>
      <c r="H89" s="11" t="str">
        <f t="shared" si="11"/>
        <v>Yes</v>
      </c>
      <c r="J89" s="11" t="str">
        <f t="shared" si="9"/>
        <v>Yes</v>
      </c>
      <c r="L89" s="11" t="str">
        <f t="shared" si="10"/>
        <v>Yes</v>
      </c>
    </row>
    <row r="90" spans="1:12" x14ac:dyDescent="0.15">
      <c r="A90" s="1">
        <v>49512</v>
      </c>
      <c r="B90" s="2" t="s">
        <v>57</v>
      </c>
      <c r="C90" s="2" t="s">
        <v>59</v>
      </c>
      <c r="D90" s="2" t="s">
        <v>219</v>
      </c>
      <c r="E90" s="2" t="s">
        <v>315</v>
      </c>
      <c r="F90" s="19" t="s">
        <v>285</v>
      </c>
      <c r="H90" s="11" t="str">
        <f t="shared" si="11"/>
        <v>Yes</v>
      </c>
      <c r="J90" s="11" t="str">
        <f t="shared" si="9"/>
        <v>Yes</v>
      </c>
      <c r="L90" s="11" t="str">
        <f t="shared" si="10"/>
        <v>Yes</v>
      </c>
    </row>
    <row r="91" spans="1:12" x14ac:dyDescent="0.15">
      <c r="A91" s="1">
        <v>87408</v>
      </c>
      <c r="B91" s="2" t="s">
        <v>202</v>
      </c>
      <c r="C91" s="2" t="s">
        <v>203</v>
      </c>
      <c r="D91" s="2" t="s">
        <v>219</v>
      </c>
      <c r="E91" s="2" t="s">
        <v>292</v>
      </c>
      <c r="H91" s="19" t="s">
        <v>294</v>
      </c>
      <c r="J91" s="11" t="str">
        <f t="shared" si="9"/>
        <v xml:space="preserve"> </v>
      </c>
      <c r="L91" s="11" t="str">
        <f t="shared" si="10"/>
        <v xml:space="preserve"> </v>
      </c>
    </row>
    <row r="92" spans="1:12" x14ac:dyDescent="0.15">
      <c r="A92" s="1">
        <v>22859</v>
      </c>
      <c r="B92" s="2" t="s">
        <v>144</v>
      </c>
      <c r="C92" s="2" t="s">
        <v>136</v>
      </c>
      <c r="D92" s="2" t="s">
        <v>219</v>
      </c>
      <c r="E92" s="2" t="s">
        <v>292</v>
      </c>
      <c r="F92" s="19" t="s">
        <v>285</v>
      </c>
      <c r="H92" s="19" t="s">
        <v>285</v>
      </c>
      <c r="J92" s="11" t="str">
        <f t="shared" ref="J92" si="12">IF(ISBLANK(I92),IF(ISBLANK(H92),"",H92),I92)</f>
        <v>Yes</v>
      </c>
      <c r="L92" s="11" t="str">
        <f t="shared" ref="L92" si="13">IF(ISBLANK(K92),IF(ISBLANK(J92),"",J92),K92)</f>
        <v>Yes</v>
      </c>
    </row>
    <row r="93" spans="1:12" x14ac:dyDescent="0.15">
      <c r="A93" s="1">
        <v>84253</v>
      </c>
      <c r="B93" s="2" t="s">
        <v>262</v>
      </c>
      <c r="C93" s="2" t="s">
        <v>263</v>
      </c>
      <c r="D93" s="2" t="s">
        <v>219</v>
      </c>
      <c r="E93" s="2" t="s">
        <v>297</v>
      </c>
      <c r="F93" s="19" t="s">
        <v>285</v>
      </c>
      <c r="H93" s="11" t="str">
        <f t="shared" si="11"/>
        <v>Yes</v>
      </c>
      <c r="J93" s="11" t="str">
        <f t="shared" si="9"/>
        <v>Yes</v>
      </c>
      <c r="L93" s="11" t="str">
        <f t="shared" si="10"/>
        <v>Yes</v>
      </c>
    </row>
    <row r="94" spans="1:12" x14ac:dyDescent="0.15">
      <c r="A94" s="1">
        <v>99534</v>
      </c>
      <c r="B94" s="2" t="s">
        <v>112</v>
      </c>
      <c r="C94" s="2" t="s">
        <v>113</v>
      </c>
      <c r="D94" s="2" t="s">
        <v>219</v>
      </c>
      <c r="E94" s="2" t="s">
        <v>292</v>
      </c>
      <c r="F94" s="19" t="s">
        <v>285</v>
      </c>
      <c r="H94" s="11" t="str">
        <f t="shared" si="11"/>
        <v>Yes</v>
      </c>
      <c r="J94" s="11" t="str">
        <f t="shared" si="9"/>
        <v>Yes</v>
      </c>
      <c r="L94" s="11" t="str">
        <f t="shared" si="10"/>
        <v>Yes</v>
      </c>
    </row>
    <row r="95" spans="1:12" x14ac:dyDescent="0.15">
      <c r="A95" s="1">
        <v>134452</v>
      </c>
      <c r="B95" s="2" t="s">
        <v>121</v>
      </c>
      <c r="C95" s="2" t="s">
        <v>165</v>
      </c>
      <c r="D95" s="2" t="s">
        <v>219</v>
      </c>
      <c r="H95" s="11" t="str">
        <f t="shared" si="11"/>
        <v/>
      </c>
      <c r="J95" s="11" t="str">
        <f t="shared" si="9"/>
        <v/>
      </c>
      <c r="L95" s="11" t="str">
        <f t="shared" si="10"/>
        <v/>
      </c>
    </row>
    <row r="96" spans="1:12" x14ac:dyDescent="0.15">
      <c r="A96" s="1">
        <v>3751</v>
      </c>
      <c r="B96" s="2" t="s">
        <v>86</v>
      </c>
      <c r="C96" s="2" t="s">
        <v>85</v>
      </c>
      <c r="D96" s="2" t="s">
        <v>219</v>
      </c>
      <c r="H96" s="11" t="str">
        <f t="shared" si="11"/>
        <v/>
      </c>
      <c r="J96" s="11" t="str">
        <f t="shared" si="9"/>
        <v/>
      </c>
      <c r="L96" s="11" t="str">
        <f t="shared" si="10"/>
        <v/>
      </c>
    </row>
    <row r="97" spans="1:12" x14ac:dyDescent="0.15">
      <c r="A97" s="1">
        <v>84122</v>
      </c>
      <c r="B97" s="2" t="s">
        <v>264</v>
      </c>
      <c r="C97" s="2" t="s">
        <v>22</v>
      </c>
      <c r="D97" s="2" t="s">
        <v>219</v>
      </c>
      <c r="H97" s="11" t="str">
        <f t="shared" si="11"/>
        <v/>
      </c>
      <c r="J97" s="11" t="str">
        <f t="shared" si="9"/>
        <v/>
      </c>
      <c r="L97" s="11" t="str">
        <f t="shared" si="10"/>
        <v/>
      </c>
    </row>
    <row r="98" spans="1:12" x14ac:dyDescent="0.15">
      <c r="A98" s="1">
        <v>117894</v>
      </c>
      <c r="B98" s="2" t="s">
        <v>114</v>
      </c>
      <c r="C98" s="2" t="s">
        <v>115</v>
      </c>
      <c r="D98" s="2" t="s">
        <v>219</v>
      </c>
      <c r="E98" s="2" t="s">
        <v>289</v>
      </c>
      <c r="F98" s="19" t="s">
        <v>285</v>
      </c>
      <c r="H98" s="11" t="str">
        <f t="shared" si="11"/>
        <v>Yes</v>
      </c>
      <c r="J98" s="11" t="str">
        <f t="shared" si="9"/>
        <v>Yes</v>
      </c>
      <c r="L98" s="11" t="str">
        <f t="shared" si="10"/>
        <v>Yes</v>
      </c>
    </row>
    <row r="99" spans="1:12" x14ac:dyDescent="0.15">
      <c r="A99" s="1">
        <v>99968</v>
      </c>
      <c r="B99" s="2" t="s">
        <v>145</v>
      </c>
      <c r="C99" s="2" t="s">
        <v>146</v>
      </c>
      <c r="D99" s="2" t="s">
        <v>219</v>
      </c>
      <c r="E99" s="2" t="s">
        <v>287</v>
      </c>
      <c r="F99" s="19" t="s">
        <v>285</v>
      </c>
      <c r="H99" s="11" t="str">
        <f t="shared" si="11"/>
        <v>Yes</v>
      </c>
      <c r="J99" s="11" t="str">
        <f t="shared" si="9"/>
        <v>Yes</v>
      </c>
      <c r="L99" s="11" t="str">
        <f t="shared" si="10"/>
        <v>Yes</v>
      </c>
    </row>
    <row r="100" spans="1:12" x14ac:dyDescent="0.15">
      <c r="A100" s="1">
        <v>15366</v>
      </c>
      <c r="B100" s="2" t="s">
        <v>265</v>
      </c>
      <c r="C100" s="2" t="s">
        <v>266</v>
      </c>
      <c r="D100" s="2" t="s">
        <v>219</v>
      </c>
      <c r="E100" s="2" t="s">
        <v>284</v>
      </c>
      <c r="F100" s="19" t="s">
        <v>285</v>
      </c>
      <c r="H100" s="11" t="str">
        <f t="shared" si="11"/>
        <v>Yes</v>
      </c>
      <c r="J100" s="11" t="str">
        <f t="shared" si="9"/>
        <v>Yes</v>
      </c>
      <c r="L100" s="11" t="str">
        <f t="shared" si="10"/>
        <v>Yes</v>
      </c>
    </row>
    <row r="101" spans="1:12" x14ac:dyDescent="0.15">
      <c r="A101" s="1">
        <v>109649</v>
      </c>
      <c r="B101" s="2" t="s">
        <v>267</v>
      </c>
      <c r="C101" s="2" t="s">
        <v>268</v>
      </c>
      <c r="D101" s="2" t="s">
        <v>219</v>
      </c>
      <c r="H101" s="11" t="str">
        <f t="shared" si="11"/>
        <v/>
      </c>
      <c r="J101" s="11" t="str">
        <f t="shared" si="9"/>
        <v/>
      </c>
      <c r="L101" s="11" t="str">
        <f t="shared" si="10"/>
        <v/>
      </c>
    </row>
    <row r="102" spans="1:12" x14ac:dyDescent="0.15">
      <c r="A102" s="1">
        <v>124139</v>
      </c>
      <c r="B102" s="2" t="s">
        <v>134</v>
      </c>
      <c r="C102" s="2" t="s">
        <v>135</v>
      </c>
      <c r="D102" s="2" t="s">
        <v>219</v>
      </c>
      <c r="E102" s="2" t="s">
        <v>327</v>
      </c>
      <c r="F102" s="19" t="s">
        <v>328</v>
      </c>
      <c r="H102" s="11" t="str">
        <f t="shared" si="11"/>
        <v>No</v>
      </c>
      <c r="J102" s="11" t="str">
        <f t="shared" si="9"/>
        <v>No</v>
      </c>
      <c r="L102" s="11" t="str">
        <f t="shared" si="10"/>
        <v>No</v>
      </c>
    </row>
    <row r="103" spans="1:12" x14ac:dyDescent="0.15">
      <c r="A103" s="1">
        <v>96370</v>
      </c>
      <c r="B103" s="2" t="s">
        <v>74</v>
      </c>
      <c r="C103" s="2" t="s">
        <v>75</v>
      </c>
      <c r="D103" s="2" t="s">
        <v>219</v>
      </c>
      <c r="E103" s="2" t="s">
        <v>289</v>
      </c>
      <c r="F103" s="11" t="s">
        <v>285</v>
      </c>
      <c r="H103" s="11" t="str">
        <f t="shared" si="11"/>
        <v>Yes</v>
      </c>
      <c r="J103" s="11" t="str">
        <f t="shared" si="9"/>
        <v>Yes</v>
      </c>
      <c r="L103" s="11" t="str">
        <f t="shared" si="10"/>
        <v>Yes</v>
      </c>
    </row>
    <row r="104" spans="1:12" x14ac:dyDescent="0.15">
      <c r="A104" s="1">
        <v>3256</v>
      </c>
      <c r="B104" s="2" t="s">
        <v>2</v>
      </c>
      <c r="C104" s="2" t="s">
        <v>21</v>
      </c>
      <c r="D104" s="2" t="s">
        <v>219</v>
      </c>
      <c r="H104" s="11" t="str">
        <f t="shared" si="11"/>
        <v/>
      </c>
      <c r="J104" s="11" t="str">
        <f t="shared" si="9"/>
        <v/>
      </c>
      <c r="L104" s="11" t="str">
        <f t="shared" si="10"/>
        <v/>
      </c>
    </row>
    <row r="105" spans="1:12" x14ac:dyDescent="0.15">
      <c r="A105" s="1">
        <v>146727</v>
      </c>
      <c r="B105" s="2" t="s">
        <v>195</v>
      </c>
      <c r="C105" s="2" t="s">
        <v>196</v>
      </c>
      <c r="D105" s="2" t="s">
        <v>219</v>
      </c>
      <c r="E105" s="2" t="s">
        <v>286</v>
      </c>
      <c r="F105" s="19" t="s">
        <v>285</v>
      </c>
      <c r="H105" s="11" t="str">
        <f t="shared" si="11"/>
        <v>Yes</v>
      </c>
      <c r="J105" s="11" t="str">
        <f t="shared" si="9"/>
        <v>Yes</v>
      </c>
      <c r="L105" s="11" t="str">
        <f t="shared" si="10"/>
        <v>Yes</v>
      </c>
    </row>
    <row r="106" spans="1:12" x14ac:dyDescent="0.15">
      <c r="A106" s="1">
        <v>107213</v>
      </c>
      <c r="B106" s="2" t="s">
        <v>98</v>
      </c>
      <c r="C106" s="2" t="s">
        <v>99</v>
      </c>
      <c r="D106" s="2" t="s">
        <v>219</v>
      </c>
      <c r="E106" s="2" t="s">
        <v>319</v>
      </c>
      <c r="F106" s="19" t="s">
        <v>285</v>
      </c>
      <c r="H106" s="11" t="str">
        <f t="shared" si="11"/>
        <v>Yes</v>
      </c>
      <c r="J106" s="11" t="str">
        <f t="shared" si="9"/>
        <v>Yes</v>
      </c>
      <c r="L106" s="11" t="str">
        <f t="shared" si="10"/>
        <v>Yes</v>
      </c>
    </row>
    <row r="107" spans="1:12" x14ac:dyDescent="0.15">
      <c r="A107" s="1">
        <v>2977</v>
      </c>
      <c r="B107" s="2" t="s">
        <v>44</v>
      </c>
      <c r="C107" s="2" t="s">
        <v>45</v>
      </c>
      <c r="D107" s="2" t="s">
        <v>219</v>
      </c>
      <c r="G107" s="19"/>
      <c r="H107" s="11" t="str">
        <f t="shared" si="11"/>
        <v/>
      </c>
      <c r="J107" s="11" t="str">
        <f t="shared" si="9"/>
        <v/>
      </c>
      <c r="L107" s="11" t="str">
        <f t="shared" si="10"/>
        <v/>
      </c>
    </row>
    <row r="108" spans="1:12" x14ac:dyDescent="0.15">
      <c r="A108" s="1">
        <v>128658</v>
      </c>
      <c r="B108" s="2" t="s">
        <v>269</v>
      </c>
      <c r="C108" s="2" t="s">
        <v>270</v>
      </c>
      <c r="D108" s="2" t="s">
        <v>219</v>
      </c>
      <c r="E108" s="2" t="s">
        <v>301</v>
      </c>
      <c r="F108" s="19" t="s">
        <v>285</v>
      </c>
      <c r="H108" s="11" t="str">
        <f t="shared" si="11"/>
        <v>Yes</v>
      </c>
      <c r="J108" s="11" t="str">
        <f t="shared" si="9"/>
        <v>Yes</v>
      </c>
      <c r="L108" s="11" t="str">
        <f t="shared" si="10"/>
        <v>Yes</v>
      </c>
    </row>
    <row r="109" spans="1:12" x14ac:dyDescent="0.15">
      <c r="A109" s="1">
        <v>168520</v>
      </c>
      <c r="B109" s="2" t="s">
        <v>271</v>
      </c>
      <c r="C109" s="2" t="s">
        <v>272</v>
      </c>
      <c r="D109" s="2" t="s">
        <v>219</v>
      </c>
      <c r="E109" s="2" t="s">
        <v>314</v>
      </c>
      <c r="F109" s="19" t="s">
        <v>285</v>
      </c>
      <c r="H109" s="11" t="str">
        <f t="shared" si="11"/>
        <v>Yes</v>
      </c>
      <c r="J109" s="11" t="str">
        <f t="shared" si="9"/>
        <v>Yes</v>
      </c>
      <c r="L109" s="11" t="str">
        <f t="shared" si="10"/>
        <v>Yes</v>
      </c>
    </row>
    <row r="110" spans="1:12" x14ac:dyDescent="0.15">
      <c r="A110" s="1">
        <v>168355</v>
      </c>
      <c r="B110" s="2" t="s">
        <v>273</v>
      </c>
      <c r="C110" s="2" t="s">
        <v>274</v>
      </c>
      <c r="D110" s="2" t="s">
        <v>219</v>
      </c>
      <c r="E110" s="2" t="s">
        <v>318</v>
      </c>
      <c r="F110" s="19" t="s">
        <v>285</v>
      </c>
      <c r="H110" s="11" t="str">
        <f t="shared" si="11"/>
        <v>Yes</v>
      </c>
      <c r="J110" s="11" t="str">
        <f t="shared" si="9"/>
        <v>Yes</v>
      </c>
      <c r="L110" s="11" t="str">
        <f t="shared" si="10"/>
        <v>Yes</v>
      </c>
    </row>
    <row r="111" spans="1:12" x14ac:dyDescent="0.15">
      <c r="A111" s="1">
        <v>7910</v>
      </c>
      <c r="B111" s="2" t="s">
        <v>100</v>
      </c>
      <c r="C111" s="2" t="s">
        <v>101</v>
      </c>
      <c r="D111" s="2" t="s">
        <v>219</v>
      </c>
      <c r="E111" s="2" t="s">
        <v>301</v>
      </c>
      <c r="F111" s="19" t="s">
        <v>285</v>
      </c>
      <c r="H111" s="11" t="str">
        <f t="shared" ref="H111:H142" si="14">IF(ISBLANK(G111),IF(ISBLANK(F111),"",F111),G111)</f>
        <v>Yes</v>
      </c>
      <c r="J111" s="11" t="str">
        <f t="shared" ref="J111:J153" si="15">IF(ISBLANK(I111),IF(ISBLANK(H111),"",H111),I111)</f>
        <v>Yes</v>
      </c>
      <c r="L111" s="11" t="str">
        <f t="shared" ref="L111:L153" si="16">IF(ISBLANK(K111),IF(ISBLANK(J111),"",J111),K111)</f>
        <v>Yes</v>
      </c>
    </row>
    <row r="112" spans="1:12" x14ac:dyDescent="0.15">
      <c r="A112" s="1">
        <v>7825</v>
      </c>
      <c r="B112" s="2" t="s">
        <v>14</v>
      </c>
      <c r="C112" s="2" t="s">
        <v>15</v>
      </c>
      <c r="D112" s="2" t="s">
        <v>219</v>
      </c>
      <c r="E112" s="2"/>
      <c r="F112" s="19"/>
      <c r="H112" s="11" t="str">
        <f t="shared" si="14"/>
        <v/>
      </c>
      <c r="J112" s="11" t="str">
        <f t="shared" si="15"/>
        <v/>
      </c>
      <c r="L112" s="11" t="str">
        <f t="shared" si="16"/>
        <v/>
      </c>
    </row>
    <row r="113" spans="1:12" x14ac:dyDescent="0.15">
      <c r="A113" s="1">
        <v>157679</v>
      </c>
      <c r="B113" s="2" t="s">
        <v>275</v>
      </c>
      <c r="C113" s="2" t="s">
        <v>276</v>
      </c>
      <c r="D113" s="2" t="s">
        <v>219</v>
      </c>
      <c r="E113" s="2" t="s">
        <v>297</v>
      </c>
      <c r="F113" s="19" t="s">
        <v>285</v>
      </c>
      <c r="H113" s="11" t="str">
        <f t="shared" si="14"/>
        <v>Yes</v>
      </c>
      <c r="J113" s="11" t="str">
        <f t="shared" si="15"/>
        <v>Yes</v>
      </c>
      <c r="L113" s="11" t="str">
        <f t="shared" si="16"/>
        <v>Yes</v>
      </c>
    </row>
    <row r="114" spans="1:12" x14ac:dyDescent="0.15">
      <c r="A114" s="1">
        <v>124675</v>
      </c>
      <c r="B114" s="2" t="s">
        <v>153</v>
      </c>
      <c r="C114" s="2" t="s">
        <v>154</v>
      </c>
      <c r="D114" s="2" t="s">
        <v>219</v>
      </c>
      <c r="E114" s="2" t="s">
        <v>287</v>
      </c>
      <c r="F114" s="19" t="s">
        <v>285</v>
      </c>
      <c r="H114" s="11" t="str">
        <f t="shared" si="14"/>
        <v>Yes</v>
      </c>
      <c r="J114" s="11" t="str">
        <f t="shared" si="15"/>
        <v>Yes</v>
      </c>
      <c r="L114" s="11" t="str">
        <f t="shared" si="16"/>
        <v>Yes</v>
      </c>
    </row>
    <row r="115" spans="1:12" x14ac:dyDescent="0.15">
      <c r="A115" s="1">
        <v>87670</v>
      </c>
      <c r="B115" s="2" t="s">
        <v>177</v>
      </c>
      <c r="C115" s="2" t="s">
        <v>178</v>
      </c>
      <c r="D115" s="2" t="s">
        <v>219</v>
      </c>
      <c r="H115" s="11" t="str">
        <f t="shared" si="14"/>
        <v/>
      </c>
      <c r="J115" s="11" t="str">
        <f t="shared" si="15"/>
        <v/>
      </c>
      <c r="L115" s="11" t="str">
        <f t="shared" si="16"/>
        <v/>
      </c>
    </row>
    <row r="116" spans="1:12" x14ac:dyDescent="0.15">
      <c r="A116" s="1">
        <v>74073</v>
      </c>
      <c r="B116" s="2" t="s">
        <v>22</v>
      </c>
      <c r="C116" s="2" t="s">
        <v>52</v>
      </c>
      <c r="D116" s="2" t="s">
        <v>219</v>
      </c>
      <c r="E116" s="2" t="s">
        <v>335</v>
      </c>
      <c r="F116" s="19" t="s">
        <v>328</v>
      </c>
      <c r="H116" s="11" t="str">
        <f t="shared" si="14"/>
        <v>No</v>
      </c>
      <c r="J116" s="11" t="str">
        <f t="shared" si="15"/>
        <v>No</v>
      </c>
      <c r="L116" s="11" t="str">
        <f t="shared" si="16"/>
        <v>No</v>
      </c>
    </row>
    <row r="117" spans="1:12" x14ac:dyDescent="0.15">
      <c r="A117" s="1">
        <v>14778</v>
      </c>
      <c r="B117" s="2" t="s">
        <v>20</v>
      </c>
      <c r="C117" s="2" t="s">
        <v>5</v>
      </c>
      <c r="D117" s="2" t="s">
        <v>219</v>
      </c>
      <c r="E117" s="2" t="s">
        <v>294</v>
      </c>
      <c r="H117" s="11" t="str">
        <f t="shared" si="14"/>
        <v/>
      </c>
      <c r="J117" s="11" t="str">
        <f t="shared" si="15"/>
        <v/>
      </c>
      <c r="L117" s="11" t="str">
        <f t="shared" si="16"/>
        <v/>
      </c>
    </row>
    <row r="118" spans="1:12" x14ac:dyDescent="0.15">
      <c r="A118" s="1">
        <v>134343</v>
      </c>
      <c r="B118" s="2" t="s">
        <v>160</v>
      </c>
      <c r="C118" s="2" t="s">
        <v>161</v>
      </c>
      <c r="D118" s="2" t="s">
        <v>219</v>
      </c>
      <c r="E118" s="2" t="s">
        <v>329</v>
      </c>
      <c r="F118" s="19" t="s">
        <v>285</v>
      </c>
      <c r="H118" s="11" t="str">
        <f t="shared" si="14"/>
        <v>Yes</v>
      </c>
      <c r="J118" s="11" t="str">
        <f t="shared" si="15"/>
        <v>Yes</v>
      </c>
      <c r="L118" s="11" t="str">
        <f t="shared" si="16"/>
        <v>Yes</v>
      </c>
    </row>
    <row r="119" spans="1:12" x14ac:dyDescent="0.15">
      <c r="A119" s="1">
        <v>96032</v>
      </c>
      <c r="B119" s="2" t="s">
        <v>102</v>
      </c>
      <c r="C119" s="2" t="s">
        <v>103</v>
      </c>
      <c r="D119" s="2" t="s">
        <v>219</v>
      </c>
      <c r="E119" s="2" t="s">
        <v>338</v>
      </c>
      <c r="F119" s="19" t="s">
        <v>285</v>
      </c>
      <c r="H119" s="11" t="str">
        <f t="shared" si="14"/>
        <v>Yes</v>
      </c>
      <c r="J119" s="11" t="str">
        <f t="shared" si="15"/>
        <v>Yes</v>
      </c>
      <c r="L119" s="11" t="str">
        <f t="shared" si="16"/>
        <v>Yes</v>
      </c>
    </row>
    <row r="120" spans="1:12" x14ac:dyDescent="0.15">
      <c r="A120" s="1">
        <v>11740</v>
      </c>
      <c r="B120" s="2" t="s">
        <v>122</v>
      </c>
      <c r="C120" s="2" t="s">
        <v>123</v>
      </c>
      <c r="D120" s="2" t="s">
        <v>219</v>
      </c>
      <c r="E120" s="2" t="s">
        <v>326</v>
      </c>
      <c r="F120" s="19" t="s">
        <v>285</v>
      </c>
      <c r="H120" s="11" t="str">
        <f t="shared" si="14"/>
        <v>Yes</v>
      </c>
      <c r="J120" s="11" t="str">
        <f t="shared" si="15"/>
        <v>Yes</v>
      </c>
      <c r="L120" s="11" t="str">
        <f t="shared" si="16"/>
        <v>Yes</v>
      </c>
    </row>
    <row r="121" spans="1:12" x14ac:dyDescent="0.15">
      <c r="A121" s="1">
        <v>15591</v>
      </c>
      <c r="B121" s="2" t="s">
        <v>155</v>
      </c>
      <c r="C121" s="2" t="s">
        <v>156</v>
      </c>
      <c r="D121" s="2" t="s">
        <v>219</v>
      </c>
      <c r="H121" s="11" t="str">
        <f t="shared" si="14"/>
        <v/>
      </c>
      <c r="J121" s="11" t="str">
        <f t="shared" si="15"/>
        <v/>
      </c>
      <c r="L121" s="11" t="str">
        <f t="shared" si="16"/>
        <v/>
      </c>
    </row>
    <row r="122" spans="1:12" ht="15.5" customHeight="1" x14ac:dyDescent="0.15">
      <c r="A122" s="1">
        <v>67789</v>
      </c>
      <c r="B122" s="2" t="s">
        <v>187</v>
      </c>
      <c r="C122" s="2" t="s">
        <v>188</v>
      </c>
      <c r="D122" s="2" t="s">
        <v>219</v>
      </c>
      <c r="H122" s="11" t="str">
        <f t="shared" si="14"/>
        <v/>
      </c>
      <c r="J122" s="11" t="str">
        <f t="shared" si="15"/>
        <v/>
      </c>
      <c r="L122" s="11" t="str">
        <f t="shared" si="16"/>
        <v/>
      </c>
    </row>
    <row r="123" spans="1:12" x14ac:dyDescent="0.15">
      <c r="A123" s="1">
        <v>72710</v>
      </c>
      <c r="B123" s="2" t="s">
        <v>116</v>
      </c>
      <c r="C123" s="2" t="s">
        <v>117</v>
      </c>
      <c r="D123" s="2" t="s">
        <v>219</v>
      </c>
      <c r="E123" s="2" t="s">
        <v>290</v>
      </c>
      <c r="F123" s="19" t="s">
        <v>285</v>
      </c>
      <c r="H123" s="11" t="str">
        <f t="shared" si="14"/>
        <v>Yes</v>
      </c>
      <c r="J123" s="11" t="str">
        <f t="shared" si="15"/>
        <v>Yes</v>
      </c>
      <c r="L123" s="11" t="str">
        <f t="shared" si="16"/>
        <v>Yes</v>
      </c>
    </row>
    <row r="124" spans="1:12" x14ac:dyDescent="0.15">
      <c r="A124" s="1">
        <v>53820</v>
      </c>
      <c r="B124" s="2" t="s">
        <v>24</v>
      </c>
      <c r="C124" s="2" t="s">
        <v>31</v>
      </c>
      <c r="D124" s="2" t="s">
        <v>219</v>
      </c>
      <c r="H124" s="11" t="str">
        <f t="shared" si="14"/>
        <v/>
      </c>
      <c r="J124" s="11" t="str">
        <f t="shared" si="15"/>
        <v/>
      </c>
      <c r="L124" s="11" t="str">
        <f t="shared" si="16"/>
        <v/>
      </c>
    </row>
    <row r="125" spans="1:12" x14ac:dyDescent="0.15">
      <c r="A125" s="1">
        <v>88015</v>
      </c>
      <c r="B125" s="2" t="s">
        <v>277</v>
      </c>
      <c r="C125" s="2" t="s">
        <v>278</v>
      </c>
      <c r="D125" s="2" t="s">
        <v>219</v>
      </c>
      <c r="H125" s="11" t="str">
        <f t="shared" si="14"/>
        <v/>
      </c>
      <c r="J125" s="11" t="str">
        <f t="shared" si="15"/>
        <v/>
      </c>
      <c r="L125" s="11" t="str">
        <f t="shared" si="16"/>
        <v/>
      </c>
    </row>
    <row r="126" spans="1:12" x14ac:dyDescent="0.15">
      <c r="A126" s="1">
        <v>5529</v>
      </c>
      <c r="B126" s="2" t="s">
        <v>10</v>
      </c>
      <c r="C126" s="2" t="s">
        <v>25</v>
      </c>
      <c r="D126" s="2" t="s">
        <v>219</v>
      </c>
      <c r="H126" s="11" t="str">
        <f t="shared" si="14"/>
        <v/>
      </c>
      <c r="J126" s="11" t="str">
        <f t="shared" si="15"/>
        <v/>
      </c>
      <c r="L126" s="11" t="str">
        <f t="shared" si="16"/>
        <v/>
      </c>
    </row>
    <row r="127" spans="1:12" x14ac:dyDescent="0.15">
      <c r="A127" s="1">
        <v>86144</v>
      </c>
      <c r="B127" s="2" t="s">
        <v>179</v>
      </c>
      <c r="C127" s="2" t="s">
        <v>180</v>
      </c>
      <c r="D127" s="2" t="s">
        <v>219</v>
      </c>
      <c r="E127" s="2" t="s">
        <v>297</v>
      </c>
      <c r="F127" s="19" t="s">
        <v>299</v>
      </c>
      <c r="H127" s="11" t="str">
        <f t="shared" si="14"/>
        <v>Abstain</v>
      </c>
      <c r="J127" s="11" t="str">
        <f t="shared" si="15"/>
        <v>Abstain</v>
      </c>
      <c r="L127" s="11" t="str">
        <f t="shared" si="16"/>
        <v>Abstain</v>
      </c>
    </row>
    <row r="128" spans="1:12" x14ac:dyDescent="0.15">
      <c r="A128" s="1">
        <v>147998</v>
      </c>
      <c r="B128" s="2" t="s">
        <v>197</v>
      </c>
      <c r="C128" s="2" t="s">
        <v>198</v>
      </c>
      <c r="D128" s="2" t="s">
        <v>219</v>
      </c>
      <c r="H128" s="11" t="str">
        <f t="shared" si="14"/>
        <v/>
      </c>
      <c r="J128" s="11" t="str">
        <f t="shared" si="15"/>
        <v/>
      </c>
      <c r="L128" s="11" t="str">
        <f t="shared" si="16"/>
        <v/>
      </c>
    </row>
    <row r="129" spans="1:12" x14ac:dyDescent="0.15">
      <c r="A129" s="1">
        <v>6433</v>
      </c>
      <c r="B129" s="2" t="s">
        <v>0</v>
      </c>
      <c r="C129" s="2" t="s">
        <v>1</v>
      </c>
      <c r="D129" s="2" t="s">
        <v>219</v>
      </c>
      <c r="E129" s="2" t="s">
        <v>302</v>
      </c>
      <c r="F129" s="19" t="s">
        <v>285</v>
      </c>
      <c r="H129" s="11" t="str">
        <f t="shared" si="14"/>
        <v>Yes</v>
      </c>
      <c r="J129" s="11" t="str">
        <f t="shared" si="15"/>
        <v>Yes</v>
      </c>
      <c r="L129" s="11" t="str">
        <f t="shared" si="16"/>
        <v>Yes</v>
      </c>
    </row>
    <row r="130" spans="1:12" x14ac:dyDescent="0.15">
      <c r="A130" s="1">
        <v>47027</v>
      </c>
      <c r="B130" s="2" t="s">
        <v>42</v>
      </c>
      <c r="C130" s="2" t="s">
        <v>43</v>
      </c>
      <c r="D130" s="2" t="s">
        <v>219</v>
      </c>
      <c r="E130" s="2" t="s">
        <v>340</v>
      </c>
      <c r="F130" s="19" t="s">
        <v>285</v>
      </c>
      <c r="H130" s="11" t="str">
        <f t="shared" si="14"/>
        <v>Yes</v>
      </c>
      <c r="J130" s="11" t="str">
        <f t="shared" si="15"/>
        <v>Yes</v>
      </c>
      <c r="L130" s="11" t="str">
        <f t="shared" si="16"/>
        <v>Yes</v>
      </c>
    </row>
    <row r="131" spans="1:12" x14ac:dyDescent="0.15">
      <c r="A131" s="1">
        <v>155738</v>
      </c>
      <c r="B131" s="2" t="s">
        <v>204</v>
      </c>
      <c r="C131" s="2" t="s">
        <v>30</v>
      </c>
      <c r="D131" s="2" t="s">
        <v>219</v>
      </c>
      <c r="E131" s="2" t="s">
        <v>337</v>
      </c>
      <c r="F131" s="19" t="s">
        <v>285</v>
      </c>
      <c r="H131" s="11" t="str">
        <f t="shared" si="14"/>
        <v>Yes</v>
      </c>
      <c r="J131" s="11" t="str">
        <f t="shared" si="15"/>
        <v>Yes</v>
      </c>
      <c r="L131" s="11" t="str">
        <f t="shared" si="16"/>
        <v>Yes</v>
      </c>
    </row>
    <row r="132" spans="1:12" x14ac:dyDescent="0.15">
      <c r="A132" s="1">
        <v>104938</v>
      </c>
      <c r="B132" s="2" t="s">
        <v>90</v>
      </c>
      <c r="C132" s="2" t="s">
        <v>91</v>
      </c>
      <c r="D132" s="2" t="s">
        <v>219</v>
      </c>
      <c r="E132" s="2" t="s">
        <v>290</v>
      </c>
      <c r="F132" s="19" t="s">
        <v>285</v>
      </c>
      <c r="H132" s="11" t="str">
        <f t="shared" si="14"/>
        <v>Yes</v>
      </c>
      <c r="J132" s="11" t="str">
        <f t="shared" si="15"/>
        <v>Yes</v>
      </c>
      <c r="L132" s="11" t="str">
        <f t="shared" si="16"/>
        <v>Yes</v>
      </c>
    </row>
    <row r="133" spans="1:12" x14ac:dyDescent="0.15">
      <c r="A133" s="1">
        <v>72201</v>
      </c>
      <c r="B133" s="2" t="s">
        <v>181</v>
      </c>
      <c r="C133" s="2" t="s">
        <v>182</v>
      </c>
      <c r="D133" s="2" t="s">
        <v>219</v>
      </c>
      <c r="E133" s="2" t="s">
        <v>286</v>
      </c>
      <c r="F133" s="19" t="s">
        <v>285</v>
      </c>
      <c r="H133" s="11" t="str">
        <f t="shared" si="14"/>
        <v>Yes</v>
      </c>
      <c r="J133" s="11" t="str">
        <f t="shared" si="15"/>
        <v>Yes</v>
      </c>
      <c r="L133" s="11" t="str">
        <f t="shared" si="16"/>
        <v>Yes</v>
      </c>
    </row>
    <row r="134" spans="1:12" x14ac:dyDescent="0.15">
      <c r="A134" s="1">
        <v>88225</v>
      </c>
      <c r="B134" s="2" t="s">
        <v>199</v>
      </c>
      <c r="C134" s="2" t="s">
        <v>200</v>
      </c>
      <c r="D134" s="2" t="s">
        <v>219</v>
      </c>
      <c r="E134" s="2" t="s">
        <v>292</v>
      </c>
      <c r="F134" s="19" t="s">
        <v>285</v>
      </c>
      <c r="G134" s="19"/>
      <c r="H134" s="11" t="str">
        <f t="shared" si="14"/>
        <v>Yes</v>
      </c>
      <c r="J134" s="11" t="str">
        <f t="shared" si="15"/>
        <v>Yes</v>
      </c>
      <c r="L134" s="11" t="str">
        <f t="shared" si="16"/>
        <v>Yes</v>
      </c>
    </row>
    <row r="135" spans="1:12" x14ac:dyDescent="0.15">
      <c r="A135" s="1">
        <v>54010</v>
      </c>
      <c r="B135" s="2" t="s">
        <v>37</v>
      </c>
      <c r="C135" s="2" t="s">
        <v>38</v>
      </c>
      <c r="D135" s="2" t="s">
        <v>219</v>
      </c>
      <c r="E135" s="2" t="s">
        <v>289</v>
      </c>
      <c r="F135" s="11" t="s">
        <v>285</v>
      </c>
      <c r="H135" s="11" t="str">
        <f t="shared" si="14"/>
        <v>Yes</v>
      </c>
      <c r="J135" s="11" t="str">
        <f t="shared" si="15"/>
        <v>Yes</v>
      </c>
      <c r="L135" s="11" t="str">
        <f t="shared" si="16"/>
        <v>Yes</v>
      </c>
    </row>
    <row r="136" spans="1:12" x14ac:dyDescent="0.15">
      <c r="A136" s="1">
        <v>128858</v>
      </c>
      <c r="B136" s="2" t="s">
        <v>157</v>
      </c>
      <c r="C136" s="2" t="s">
        <v>158</v>
      </c>
      <c r="D136" s="2" t="s">
        <v>219</v>
      </c>
      <c r="E136" s="2" t="s">
        <v>304</v>
      </c>
      <c r="F136" s="19" t="s">
        <v>285</v>
      </c>
      <c r="H136" s="11" t="str">
        <f t="shared" si="14"/>
        <v>Yes</v>
      </c>
      <c r="J136" s="11" t="str">
        <f t="shared" si="15"/>
        <v>Yes</v>
      </c>
      <c r="L136" s="11" t="str">
        <f t="shared" si="16"/>
        <v>Yes</v>
      </c>
    </row>
    <row r="137" spans="1:12" x14ac:dyDescent="0.15">
      <c r="A137" s="1">
        <v>148343</v>
      </c>
      <c r="B137" s="2" t="s">
        <v>189</v>
      </c>
      <c r="C137" s="2" t="s">
        <v>201</v>
      </c>
      <c r="D137" s="2" t="s">
        <v>219</v>
      </c>
      <c r="H137" s="11" t="str">
        <f t="shared" si="14"/>
        <v/>
      </c>
      <c r="J137" s="11" t="str">
        <f t="shared" si="15"/>
        <v/>
      </c>
      <c r="L137" s="11" t="str">
        <f t="shared" si="16"/>
        <v/>
      </c>
    </row>
    <row r="138" spans="1:12" x14ac:dyDescent="0.15">
      <c r="A138" s="1">
        <v>109315</v>
      </c>
      <c r="B138" s="2" t="s">
        <v>189</v>
      </c>
      <c r="C138" s="2" t="s">
        <v>279</v>
      </c>
      <c r="D138" s="2" t="s">
        <v>219</v>
      </c>
      <c r="E138" s="2" t="s">
        <v>286</v>
      </c>
      <c r="F138" s="19" t="s">
        <v>285</v>
      </c>
      <c r="H138" s="11" t="str">
        <f t="shared" si="14"/>
        <v>Yes</v>
      </c>
      <c r="J138" s="11" t="str">
        <f t="shared" si="15"/>
        <v>Yes</v>
      </c>
      <c r="L138" s="11" t="str">
        <f t="shared" si="16"/>
        <v>Yes</v>
      </c>
    </row>
    <row r="139" spans="1:12" x14ac:dyDescent="0.15">
      <c r="A139" s="1">
        <v>155625</v>
      </c>
      <c r="B139" s="2" t="s">
        <v>280</v>
      </c>
      <c r="C139" s="2" t="s">
        <v>281</v>
      </c>
      <c r="D139" s="2" t="s">
        <v>219</v>
      </c>
      <c r="E139" s="2" t="s">
        <v>311</v>
      </c>
      <c r="F139" s="19" t="s">
        <v>285</v>
      </c>
      <c r="H139" s="11" t="str">
        <f t="shared" si="14"/>
        <v>Yes</v>
      </c>
      <c r="J139" s="11" t="str">
        <f t="shared" si="15"/>
        <v>Yes</v>
      </c>
      <c r="L139" s="11" t="str">
        <f t="shared" si="16"/>
        <v>Yes</v>
      </c>
    </row>
    <row r="140" spans="1:12" x14ac:dyDescent="0.15">
      <c r="A140" s="1">
        <v>59638</v>
      </c>
      <c r="B140" s="2" t="s">
        <v>94</v>
      </c>
      <c r="C140" s="2" t="s">
        <v>162</v>
      </c>
      <c r="D140" s="2" t="s">
        <v>219</v>
      </c>
      <c r="E140" s="2" t="s">
        <v>297</v>
      </c>
      <c r="F140" s="19" t="s">
        <v>285</v>
      </c>
      <c r="H140" s="11" t="str">
        <f t="shared" si="14"/>
        <v>Yes</v>
      </c>
      <c r="J140" s="11" t="str">
        <f t="shared" si="15"/>
        <v>Yes</v>
      </c>
      <c r="L140" s="11" t="str">
        <f t="shared" si="16"/>
        <v>Yes</v>
      </c>
    </row>
    <row r="141" spans="1:12" x14ac:dyDescent="0.15">
      <c r="A141" s="1">
        <v>104677</v>
      </c>
      <c r="B141" s="2" t="s">
        <v>94</v>
      </c>
      <c r="C141" s="2" t="s">
        <v>95</v>
      </c>
      <c r="D141" s="2" t="s">
        <v>219</v>
      </c>
      <c r="E141" s="2" t="s">
        <v>292</v>
      </c>
      <c r="F141" s="19" t="s">
        <v>285</v>
      </c>
      <c r="H141" s="11" t="str">
        <f t="shared" si="14"/>
        <v>Yes</v>
      </c>
      <c r="J141" s="11" t="str">
        <f t="shared" si="15"/>
        <v>Yes</v>
      </c>
      <c r="L141" s="11" t="str">
        <f t="shared" si="16"/>
        <v>Yes</v>
      </c>
    </row>
    <row r="142" spans="1:12" x14ac:dyDescent="0.15">
      <c r="A142" s="1">
        <v>143523</v>
      </c>
      <c r="B142" s="2" t="s">
        <v>282</v>
      </c>
      <c r="C142" s="2" t="s">
        <v>283</v>
      </c>
      <c r="D142" s="2" t="s">
        <v>219</v>
      </c>
      <c r="E142" s="2" t="s">
        <v>339</v>
      </c>
      <c r="F142" s="19" t="s">
        <v>285</v>
      </c>
      <c r="H142" s="11" t="str">
        <f t="shared" si="14"/>
        <v>Yes</v>
      </c>
      <c r="J142" s="11" t="str">
        <f t="shared" si="15"/>
        <v>Yes</v>
      </c>
      <c r="L142" s="11" t="str">
        <f t="shared" si="16"/>
        <v>Yes</v>
      </c>
    </row>
    <row r="143" spans="1:12" x14ac:dyDescent="0.15">
      <c r="A143" s="1">
        <v>22652</v>
      </c>
      <c r="B143" s="2" t="s">
        <v>136</v>
      </c>
      <c r="C143" s="2" t="s">
        <v>137</v>
      </c>
      <c r="D143" s="2" t="s">
        <v>219</v>
      </c>
      <c r="E143" s="2" t="s">
        <v>292</v>
      </c>
      <c r="F143" s="19" t="s">
        <v>285</v>
      </c>
      <c r="H143" s="11" t="str">
        <f t="shared" ref="H143:H153" si="17">IF(ISBLANK(G143),IF(ISBLANK(F143),"",F143),G143)</f>
        <v>Yes</v>
      </c>
      <c r="J143" s="11" t="str">
        <f t="shared" si="15"/>
        <v>Yes</v>
      </c>
      <c r="L143" s="11" t="str">
        <f t="shared" si="16"/>
        <v>Yes</v>
      </c>
    </row>
    <row r="144" spans="1:12" x14ac:dyDescent="0.15">
      <c r="A144" s="1">
        <v>103630</v>
      </c>
      <c r="B144" s="2" t="s">
        <v>190</v>
      </c>
      <c r="C144" s="2" t="s">
        <v>191</v>
      </c>
      <c r="D144" s="2" t="s">
        <v>219</v>
      </c>
      <c r="H144" s="11" t="str">
        <f t="shared" si="17"/>
        <v/>
      </c>
      <c r="J144" s="11" t="str">
        <f t="shared" si="15"/>
        <v/>
      </c>
      <c r="L144" s="11" t="str">
        <f t="shared" si="16"/>
        <v/>
      </c>
    </row>
    <row r="145" spans="1:12" x14ac:dyDescent="0.15">
      <c r="A145" s="1">
        <v>128860</v>
      </c>
      <c r="B145" s="2" t="s">
        <v>128</v>
      </c>
      <c r="C145" s="2" t="s">
        <v>129</v>
      </c>
      <c r="D145" s="2" t="s">
        <v>219</v>
      </c>
      <c r="E145" s="2" t="s">
        <v>287</v>
      </c>
      <c r="F145" s="19" t="s">
        <v>285</v>
      </c>
      <c r="H145" s="11" t="str">
        <f t="shared" si="17"/>
        <v>Yes</v>
      </c>
      <c r="J145" s="11" t="str">
        <f t="shared" si="15"/>
        <v>Yes</v>
      </c>
      <c r="L145" s="11" t="str">
        <f t="shared" si="16"/>
        <v>Yes</v>
      </c>
    </row>
    <row r="146" spans="1:12" x14ac:dyDescent="0.15">
      <c r="A146" s="1">
        <v>82370</v>
      </c>
      <c r="B146" s="2" t="s">
        <v>88</v>
      </c>
      <c r="C146" s="2" t="s">
        <v>89</v>
      </c>
      <c r="D146" s="2" t="s">
        <v>219</v>
      </c>
      <c r="H146" s="11" t="str">
        <f t="shared" si="17"/>
        <v/>
      </c>
      <c r="J146" s="11" t="str">
        <f t="shared" si="15"/>
        <v/>
      </c>
      <c r="L146" s="11" t="str">
        <f t="shared" si="16"/>
        <v/>
      </c>
    </row>
    <row r="147" spans="1:12" x14ac:dyDescent="0.15">
      <c r="A147" s="1">
        <v>128135</v>
      </c>
      <c r="B147" s="2" t="s">
        <v>126</v>
      </c>
      <c r="C147" s="2" t="s">
        <v>127</v>
      </c>
      <c r="D147" s="2" t="s">
        <v>219</v>
      </c>
      <c r="E147" s="2" t="s">
        <v>307</v>
      </c>
      <c r="F147" s="19" t="s">
        <v>285</v>
      </c>
      <c r="H147" s="11" t="str">
        <f t="shared" si="17"/>
        <v>Yes</v>
      </c>
      <c r="J147" s="11" t="str">
        <f t="shared" si="15"/>
        <v>Yes</v>
      </c>
      <c r="L147" s="11" t="str">
        <f t="shared" si="16"/>
        <v>Yes</v>
      </c>
    </row>
    <row r="148" spans="1:12" ht="13" x14ac:dyDescent="0.15">
      <c r="A148"/>
      <c r="B148"/>
      <c r="C148"/>
      <c r="D148"/>
      <c r="H148" s="11" t="str">
        <f t="shared" si="17"/>
        <v/>
      </c>
      <c r="J148" s="11" t="str">
        <f t="shared" si="15"/>
        <v/>
      </c>
      <c r="L148" s="11" t="str">
        <f t="shared" si="16"/>
        <v/>
      </c>
    </row>
    <row r="149" spans="1:12" ht="13" x14ac:dyDescent="0.15">
      <c r="A149"/>
      <c r="B149"/>
      <c r="C149"/>
      <c r="D149"/>
      <c r="H149" s="11" t="str">
        <f t="shared" si="17"/>
        <v/>
      </c>
      <c r="J149" s="11" t="str">
        <f t="shared" si="15"/>
        <v/>
      </c>
      <c r="L149" s="11" t="str">
        <f t="shared" si="16"/>
        <v/>
      </c>
    </row>
    <row r="150" spans="1:12" ht="13" x14ac:dyDescent="0.15">
      <c r="A150"/>
      <c r="B150"/>
      <c r="C150"/>
      <c r="D150"/>
      <c r="H150" s="11" t="str">
        <f t="shared" si="17"/>
        <v/>
      </c>
      <c r="J150" s="11" t="str">
        <f t="shared" si="15"/>
        <v/>
      </c>
      <c r="L150" s="11" t="str">
        <f t="shared" si="16"/>
        <v/>
      </c>
    </row>
    <row r="151" spans="1:12" ht="13" x14ac:dyDescent="0.15">
      <c r="A151"/>
      <c r="B151"/>
      <c r="C151"/>
      <c r="D151"/>
      <c r="H151" s="11" t="str">
        <f t="shared" si="17"/>
        <v/>
      </c>
      <c r="J151" s="11" t="str">
        <f t="shared" si="15"/>
        <v/>
      </c>
      <c r="L151" s="11" t="str">
        <f t="shared" si="16"/>
        <v/>
      </c>
    </row>
    <row r="152" spans="1:12" ht="13" x14ac:dyDescent="0.15">
      <c r="A152"/>
      <c r="B152"/>
      <c r="C152"/>
      <c r="D152"/>
      <c r="H152" s="11" t="str">
        <f t="shared" si="17"/>
        <v/>
      </c>
      <c r="J152" s="11" t="str">
        <f t="shared" si="15"/>
        <v/>
      </c>
      <c r="L152" s="11" t="str">
        <f t="shared" si="16"/>
        <v/>
      </c>
    </row>
    <row r="153" spans="1:12" ht="13" x14ac:dyDescent="0.15">
      <c r="A153"/>
      <c r="B153"/>
      <c r="C153"/>
      <c r="D153"/>
      <c r="H153" s="11" t="str">
        <f t="shared" si="17"/>
        <v/>
      </c>
      <c r="J153" s="11" t="str">
        <f t="shared" si="15"/>
        <v/>
      </c>
      <c r="L153" s="11" t="str">
        <f t="shared" si="16"/>
        <v/>
      </c>
    </row>
  </sheetData>
  <autoFilter ref="A14:L153" xr:uid="{1C06CCAC-C258-4B56-AF4B-AA2607632B4D}"/>
  <printOptions horizontalCentered="1"/>
  <pageMargins left="0.7" right="0.7" top="1.5" bottom="1.1499999999999999" header="0.3" footer="0.3"/>
  <pageSetup orientation="portrait" horizontalDpi="300" verticalDpi="300" r:id="rId1"/>
  <headerFooter>
    <oddHeader xml:space="preserve">&amp;C&amp;"Calibri,Regular"&amp;14
IEEE 802.15
Latter Ballot #191 Voter Pool
October 3, 2022
</oddHeader>
    <oddFooter xml:space="preserve">&amp;CPage &amp;P of &amp;N
</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Sheet</vt:lpstr>
      <vt:lpstr>LB197POOL</vt:lpstr>
      <vt:lpstr>LB197POOL!Print_Titles</vt:lpstr>
    </vt:vector>
  </TitlesOfParts>
  <Company>Appairent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Alfvin</dc:creator>
  <cp:lastModifiedBy>gstuebin</cp:lastModifiedBy>
  <cp:lastPrinted>2022-10-02T19:43:12Z</cp:lastPrinted>
  <dcterms:created xsi:type="dcterms:W3CDTF">2003-01-06T23:21:11Z</dcterms:created>
  <dcterms:modified xsi:type="dcterms:W3CDTF">2023-09-10T14:21:18Z</dcterms:modified>
</cp:coreProperties>
</file>