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4DE315C3-62CB-4BAC-B77F-99BEB6B61B09}" xr6:coauthVersionLast="47" xr6:coauthVersionMax="47" xr10:uidLastSave="{00000000-0000-0000-0000-000000000000}"/>
  <bookViews>
    <workbookView xWindow="24" yWindow="24" windowWidth="22992" windowHeight="12192" tabRatio="703" activeTab="7" xr2:uid="{00000000-000D-0000-FFFF-FFFF00000000}"/>
  </bookViews>
  <sheets>
    <sheet name="Big Picture" sheetId="30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BreakoutReq" sheetId="28" r:id="rId7"/>
    <sheet name="Drafting List" sheetId="31" r:id="rId8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0" i="31" l="1"/>
  <c r="E14" i="16"/>
  <c r="E15" i="16" s="1"/>
  <c r="E13" i="16"/>
  <c r="A15" i="16"/>
  <c r="A14" i="16"/>
  <c r="A13" i="16"/>
  <c r="A9" i="16"/>
  <c r="A8" i="16"/>
  <c r="E8" i="16"/>
  <c r="E11" i="16"/>
  <c r="E12" i="16" s="1"/>
  <c r="B11" i="16"/>
  <c r="A11" i="16"/>
  <c r="A12" i="16" s="1"/>
  <c r="A14" i="2"/>
  <c r="A13" i="2"/>
  <c r="A19" i="31"/>
  <c r="A18" i="31"/>
  <c r="A3" i="31" l="1"/>
  <c r="A4" i="31" s="1"/>
  <c r="A5" i="31" s="1"/>
  <c r="A6" i="31" s="1"/>
  <c r="A7" i="31" s="1"/>
  <c r="A8" i="31" s="1"/>
  <c r="A9" i="31" s="1"/>
  <c r="A10" i="31" s="1"/>
  <c r="A11" i="31" s="1"/>
  <c r="A12" i="31" s="1"/>
  <c r="A13" i="31" s="1"/>
  <c r="A14" i="31" s="1"/>
  <c r="A15" i="31" s="1"/>
  <c r="A16" i="31" s="1"/>
  <c r="A17" i="31" s="1"/>
  <c r="E18" i="16"/>
  <c r="B18" i="16"/>
  <c r="E4" i="16"/>
  <c r="B4" i="16"/>
  <c r="E5" i="13"/>
  <c r="E6" i="13" s="1"/>
  <c r="E7" i="13" s="1"/>
  <c r="E8" i="13" s="1"/>
  <c r="E9" i="13" s="1"/>
  <c r="E10" i="13" s="1"/>
  <c r="E11" i="13" s="1"/>
  <c r="B5" i="13"/>
  <c r="Z9" i="30" l="1"/>
  <c r="AC9" i="30" s="1"/>
  <c r="Z8" i="30"/>
  <c r="AC8" i="30" s="1"/>
  <c r="AC7" i="30"/>
  <c r="AB7" i="30"/>
  <c r="AA7" i="30"/>
  <c r="B5" i="30"/>
  <c r="D5" i="30" s="1"/>
  <c r="H5" i="30" s="1"/>
  <c r="L5" i="30" s="1"/>
  <c r="P5" i="30" s="1"/>
  <c r="T5" i="30" s="1"/>
  <c r="W5" i="30" s="1"/>
  <c r="AA9" i="30" l="1"/>
  <c r="Z10" i="30"/>
  <c r="AB9" i="30"/>
  <c r="AA8" i="30"/>
  <c r="AB8" i="30"/>
  <c r="Z11" i="30" l="1"/>
  <c r="AA10" i="30"/>
  <c r="AC10" i="30"/>
  <c r="AB10" i="30"/>
  <c r="AC11" i="30" l="1"/>
  <c r="AB11" i="30"/>
  <c r="Z12" i="30"/>
  <c r="AA11" i="30"/>
  <c r="AA12" i="30" l="1"/>
  <c r="Z13" i="30"/>
  <c r="AC12" i="30"/>
  <c r="AB12" i="30"/>
  <c r="Z14" i="30" l="1"/>
  <c r="AC13" i="30"/>
  <c r="AA13" i="30"/>
  <c r="AB13" i="30"/>
  <c r="AC14" i="30" l="1"/>
  <c r="AB14" i="30"/>
  <c r="AA14" i="30"/>
  <c r="Z15" i="30"/>
  <c r="AB15" i="30" l="1"/>
  <c r="AA15" i="30"/>
  <c r="Z16" i="30"/>
  <c r="AC15" i="30"/>
  <c r="Z17" i="30" l="1"/>
  <c r="AA16" i="30"/>
  <c r="AC16" i="30"/>
  <c r="AB16" i="30"/>
  <c r="AC17" i="30" l="1"/>
  <c r="AB17" i="30"/>
  <c r="AA17" i="30"/>
  <c r="Z18" i="30"/>
  <c r="AA18" i="30" l="1"/>
  <c r="Z19" i="30"/>
  <c r="AC18" i="30"/>
  <c r="AB18" i="30"/>
  <c r="Z20" i="30" l="1"/>
  <c r="AC19" i="30"/>
  <c r="AA19" i="30"/>
  <c r="AB19" i="30"/>
  <c r="AC20" i="30" l="1"/>
  <c r="AB20" i="30"/>
  <c r="AA20" i="30"/>
  <c r="Z21" i="30"/>
  <c r="AB21" i="30" l="1"/>
  <c r="Z22" i="30"/>
  <c r="AC21" i="30"/>
  <c r="AA21" i="30"/>
  <c r="Z23" i="30" l="1"/>
  <c r="AC22" i="30"/>
  <c r="AB22" i="30"/>
  <c r="AA22" i="30"/>
  <c r="AC23" i="30" l="1"/>
  <c r="AB23" i="30"/>
  <c r="Z24" i="30"/>
  <c r="AA23" i="30"/>
  <c r="AA24" i="30" l="1"/>
  <c r="AB24" i="30"/>
  <c r="Z25" i="30"/>
  <c r="AC24" i="30"/>
  <c r="Z26" i="30" l="1"/>
  <c r="AC25" i="30"/>
  <c r="AA25" i="30"/>
  <c r="AB25" i="30"/>
  <c r="AC26" i="30" l="1"/>
  <c r="AB26" i="30"/>
  <c r="AA26" i="30"/>
  <c r="Z27" i="30"/>
  <c r="AB27" i="30" l="1"/>
  <c r="AA27" i="30"/>
  <c r="Z28" i="30"/>
  <c r="AC27" i="30"/>
  <c r="Z29" i="30" l="1"/>
  <c r="AA28" i="30"/>
  <c r="AC28" i="30"/>
  <c r="AB28" i="30"/>
  <c r="AC29" i="30" l="1"/>
  <c r="AB29" i="30"/>
  <c r="AA29" i="30"/>
  <c r="Z30" i="30"/>
  <c r="AA30" i="30" l="1"/>
  <c r="Z31" i="30"/>
  <c r="AC30" i="30"/>
  <c r="AB30" i="30"/>
  <c r="Z32" i="30" l="1"/>
  <c r="AC31" i="30"/>
  <c r="AA31" i="30"/>
  <c r="AB31" i="30"/>
  <c r="AC32" i="30" l="1"/>
  <c r="AB32" i="30"/>
  <c r="AA32" i="30"/>
  <c r="Z33" i="30"/>
  <c r="AA33" i="30" l="1"/>
  <c r="AB33" i="30"/>
  <c r="Z34" i="30"/>
  <c r="AC33" i="30"/>
  <c r="Z35" i="30" l="1"/>
  <c r="AA34" i="30"/>
  <c r="AC34" i="30"/>
  <c r="AB34" i="30"/>
  <c r="AC35" i="30" l="1"/>
  <c r="AB35" i="30"/>
  <c r="Z36" i="30"/>
  <c r="AA35" i="30"/>
  <c r="AB36" i="30" l="1"/>
  <c r="Z37" i="30"/>
  <c r="AC36" i="30"/>
  <c r="AA36" i="30"/>
  <c r="Z38" i="30" l="1"/>
  <c r="AC37" i="30"/>
  <c r="AB37" i="30"/>
  <c r="AA37" i="30"/>
  <c r="AC38" i="30" l="1"/>
  <c r="AB38" i="30"/>
  <c r="AA38" i="30"/>
  <c r="E2" i="20" l="1"/>
  <c r="E5" i="16"/>
  <c r="E6" i="16" s="1"/>
  <c r="E7" i="16" s="1"/>
  <c r="E9" i="16" s="1"/>
  <c r="B20" i="19"/>
  <c r="E20" i="19"/>
  <c r="E21" i="19" s="1"/>
  <c r="E22" i="19" s="1"/>
  <c r="E23" i="19" s="1"/>
  <c r="E24" i="19" s="1"/>
  <c r="E25" i="19" s="1"/>
  <c r="E26" i="19" s="1"/>
  <c r="A3" i="28" l="1"/>
  <c r="A4" i="28" s="1"/>
  <c r="A5" i="28" s="1"/>
  <c r="A6" i="28" s="1"/>
  <c r="A7" i="28" s="1"/>
  <c r="A8" i="28" s="1"/>
  <c r="E12" i="19"/>
  <c r="E13" i="19" s="1"/>
  <c r="E14" i="19" s="1"/>
  <c r="E15" i="19" s="1"/>
  <c r="E16" i="19" s="1"/>
  <c r="E17" i="19" s="1"/>
  <c r="E18" i="19" s="1"/>
  <c r="B12" i="19"/>
  <c r="A9" i="28" l="1"/>
  <c r="A10" i="28" s="1"/>
  <c r="A11" i="28" s="1"/>
  <c r="A12" i="28" s="1"/>
  <c r="A13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E17" i="20" l="1"/>
  <c r="E19" i="16" l="1"/>
  <c r="E20" i="16" s="1"/>
  <c r="E21" i="16" s="1"/>
  <c r="E22" i="16" s="1"/>
  <c r="E23" i="16" s="1"/>
  <c r="E27" i="16"/>
  <c r="B27" i="16"/>
  <c r="E4" i="19"/>
  <c r="E5" i="19" s="1"/>
  <c r="E6" i="19" s="1"/>
  <c r="E7" i="19" s="1"/>
  <c r="E8" i="19" s="1"/>
  <c r="E9" i="19" s="1"/>
  <c r="E10" i="19" s="1"/>
  <c r="E19" i="20"/>
  <c r="E20" i="20" s="1"/>
  <c r="E21" i="20" s="1"/>
  <c r="E22" i="20" s="1"/>
  <c r="E23" i="20" s="1"/>
  <c r="E18" i="20"/>
  <c r="B17" i="20"/>
  <c r="E24" i="16" l="1"/>
  <c r="E25" i="16" s="1"/>
  <c r="B4" i="19" l="1"/>
  <c r="B4" i="20"/>
  <c r="E4" i="20"/>
  <c r="E6" i="20" s="1"/>
  <c r="E7" i="20" s="1"/>
  <c r="E8" i="20" s="1"/>
  <c r="E9" i="20" s="1"/>
  <c r="E10" i="20" s="1"/>
  <c r="E11" i="20" s="1"/>
  <c r="B1" i="20"/>
  <c r="E2" i="16"/>
  <c r="E2" i="13"/>
  <c r="E2" i="19"/>
  <c r="E12" i="20" l="1"/>
  <c r="E13" i="20" s="1"/>
  <c r="E14" i="20" s="1"/>
  <c r="E5" i="20"/>
  <c r="B1" i="19" l="1"/>
  <c r="B1" i="16" l="1"/>
  <c r="B1" i="13"/>
  <c r="A6" i="2"/>
  <c r="A4" i="20" l="1"/>
  <c r="A5" i="20" s="1"/>
  <c r="A6" i="20" s="1"/>
  <c r="A7" i="20" s="1"/>
  <c r="A8" i="20" s="1"/>
  <c r="A7" i="2"/>
  <c r="A17" i="20" s="1"/>
  <c r="A18" i="20" s="1"/>
  <c r="A19" i="20" s="1"/>
  <c r="A20" i="20" s="1"/>
  <c r="A21" i="20" s="1"/>
  <c r="A22" i="20" s="1"/>
  <c r="A23" i="20" s="1"/>
  <c r="A8" i="2" l="1"/>
  <c r="A9" i="2" s="1"/>
  <c r="A9" i="20"/>
  <c r="A10" i="20"/>
  <c r="A11" i="20" s="1"/>
  <c r="A12" i="20" s="1"/>
  <c r="A13" i="20" s="1"/>
  <c r="A14" i="20" s="1"/>
  <c r="A10" i="2" l="1"/>
  <c r="A12" i="19"/>
  <c r="A13" i="19" s="1"/>
  <c r="A14" i="19" s="1"/>
  <c r="A15" i="19" s="1"/>
  <c r="A16" i="19" s="1"/>
  <c r="A17" i="19" s="1"/>
  <c r="A18" i="19" s="1"/>
  <c r="A4" i="19"/>
  <c r="A5" i="19" s="1"/>
  <c r="A11" i="2" l="1"/>
  <c r="A20" i="19"/>
  <c r="A21" i="19" s="1"/>
  <c r="A22" i="19" s="1"/>
  <c r="A23" i="19" s="1"/>
  <c r="A24" i="19" s="1"/>
  <c r="A6" i="19"/>
  <c r="A7" i="19" s="1"/>
  <c r="A8" i="19" s="1"/>
  <c r="A9" i="19" s="1"/>
  <c r="A10" i="19" s="1"/>
  <c r="A26" i="19" l="1"/>
  <c r="A25" i="19"/>
  <c r="A12" i="2"/>
  <c r="A5" i="13"/>
  <c r="A6" i="13" s="1"/>
  <c r="A7" i="13" s="1"/>
  <c r="A8" i="13" s="1"/>
  <c r="A9" i="13" s="1"/>
  <c r="A10" i="13" s="1"/>
  <c r="A11" i="13" s="1"/>
  <c r="A4" i="16"/>
  <c r="A5" i="16" s="1"/>
  <c r="A6" i="16" s="1"/>
  <c r="A7" i="16" s="1"/>
  <c r="A18" i="16"/>
  <c r="A19" i="16" l="1"/>
  <c r="A20" i="16" l="1"/>
  <c r="A21" i="16" s="1"/>
  <c r="A22" i="16" s="1"/>
  <c r="A23" i="16" s="1"/>
  <c r="A24" i="16" s="1"/>
  <c r="A25" i="16" s="1"/>
</calcChain>
</file>

<file path=xl/sharedStrings.xml><?xml version="1.0" encoding="utf-8"?>
<sst xmlns="http://schemas.openxmlformats.org/spreadsheetml/2006/main" count="562" uniqueCount="324">
  <si>
    <t>OPEN</t>
  </si>
  <si>
    <t>All</t>
  </si>
  <si>
    <t>Recess</t>
  </si>
  <si>
    <t>IEEE-SA Stds. Board Bylaws on Patents in Std's. &amp; Guidelines</t>
  </si>
  <si>
    <t>Chair</t>
  </si>
  <si>
    <t>UTC</t>
  </si>
  <si>
    <t>JST</t>
  </si>
  <si>
    <t>https://mentor.ieee.org/802.15/documents</t>
  </si>
  <si>
    <t>EST</t>
  </si>
  <si>
    <t>Recap and TG operations</t>
  </si>
  <si>
    <t>Task Group 15.4ab - Next Generation UWB</t>
  </si>
  <si>
    <t>AoB, Next Steps, Closing</t>
  </si>
  <si>
    <t xml:space="preserve">Opening Report </t>
  </si>
  <si>
    <t>Yang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</si>
  <si>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</si>
  <si>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</si>
  <si>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</si>
  <si>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</si>
  <si>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</si>
  <si>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</si>
  <si>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</si>
  <si>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</si>
  <si>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</si>
  <si>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</si>
  <si>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Adjourn</t>
  </si>
  <si>
    <t>Schedule Discussion</t>
  </si>
  <si>
    <t>07:00-07:30</t>
  </si>
  <si>
    <t>CONTINENTAL BREAKFAST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</si>
  <si>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</si>
  <si>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</si>
  <si>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</si>
  <si>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</si>
  <si>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</si>
  <si>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</si>
  <si>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</si>
  <si>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</si>
  <si>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</si>
  <si>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</si>
  <si>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</si>
  <si>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</si>
  <si>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</si>
  <si>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</si>
  <si>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</si>
  <si>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</si>
  <si>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</si>
  <si>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</si>
  <si>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</si>
  <si>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</si>
  <si>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</si>
  <si>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</si>
  <si>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</si>
  <si>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</si>
  <si>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TG4ab
NG-UWB</t>
  </si>
  <si>
    <t>TG4me</t>
  </si>
  <si>
    <t>TG16t
LicNB</t>
  </si>
  <si>
    <t>TG6ma
BAN/
VAN</t>
  </si>
  <si>
    <t>SUNDAY</t>
  </si>
  <si>
    <t>MONDAY</t>
  </si>
  <si>
    <t>TUESDAY</t>
  </si>
  <si>
    <t>WEDNESDAY</t>
  </si>
  <si>
    <t>THURSDAY</t>
  </si>
  <si>
    <t>OPEN and Reminders</t>
  </si>
  <si>
    <t>Doc #</t>
  </si>
  <si>
    <t>Virtual Rm 1</t>
  </si>
  <si>
    <t>Virtual Rm 2</t>
  </si>
  <si>
    <t>Virtual Rm 3</t>
  </si>
  <si>
    <t>Virtual Rm 4</t>
  </si>
  <si>
    <t>802.15 AC Meeting
(Virtual Rm 1)</t>
  </si>
  <si>
    <t>TG3mb
HDR</t>
  </si>
  <si>
    <t>WNG
(Virtual Rm 1)</t>
  </si>
  <si>
    <t>802.15
AC MEETING
(Virtual Rm 1)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</si>
  <si>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</si>
  <si>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</si>
  <si>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</si>
  <si>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</si>
  <si>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</si>
  <si>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</si>
  <si>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</si>
  <si>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</si>
  <si>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</si>
  <si>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</si>
  <si>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Minutes links:</t>
  </si>
  <si>
    <t>Link</t>
  </si>
  <si>
    <t>802.15 WG Opening Plenary
(Virtual Rm 1)</t>
  </si>
  <si>
    <t>802.15 WG Midweek Plenary (Virtual Rm 1)</t>
  </si>
  <si>
    <t>802.15 WG Closing Plenary
(Virtual Rm 1)</t>
  </si>
  <si>
    <t>Discussion and approval of prior minutes (doc TBD)</t>
  </si>
  <si>
    <t>Interim telecon minutes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</si>
  <si>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</si>
  <si>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</si>
  <si>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</si>
  <si>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PST</t>
  </si>
  <si>
    <t>FRIDAY</t>
  </si>
  <si>
    <t>AdHoc
-
Reqs.
WG15
Chair
Approv.</t>
  </si>
  <si>
    <t>SC
MAINT</t>
  </si>
  <si>
    <t>http://802world.org/plenary/</t>
  </si>
  <si>
    <t>Discussion and approval of Agenda (doc. 15-22-0104)</t>
  </si>
  <si>
    <t>LUNCH</t>
  </si>
  <si>
    <t>Additional Links</t>
  </si>
  <si>
    <t>AdHoc
-
Needs
WG15
Chair
Approv.</t>
  </si>
  <si>
    <t>Summary of Schedule</t>
  </si>
  <si>
    <t>Request PoC</t>
  </si>
  <si>
    <t>Topic</t>
  </si>
  <si>
    <t>Rm1</t>
  </si>
  <si>
    <t>Rm2</t>
  </si>
  <si>
    <t>Standby</t>
  </si>
  <si>
    <t>Subgroup Reports and  confirmation</t>
  </si>
  <si>
    <t xml:space="preserve">  </t>
  </si>
  <si>
    <t>AM1</t>
  </si>
  <si>
    <t>AM2</t>
  </si>
  <si>
    <t>PM1</t>
  </si>
  <si>
    <t>PM2</t>
  </si>
  <si>
    <t>Mon</t>
  </si>
  <si>
    <t>Tue</t>
  </si>
  <si>
    <t>Wed</t>
  </si>
  <si>
    <t>Thurs</t>
  </si>
  <si>
    <t>RM1</t>
  </si>
  <si>
    <t>X</t>
  </si>
  <si>
    <t>o</t>
  </si>
  <si>
    <t>R0</t>
  </si>
  <si>
    <r>
      <t xml:space="preserve">TG4ac
</t>
    </r>
    <r>
      <rPr>
        <b/>
        <sz val="7"/>
        <rFont val="Arial"/>
        <family val="2"/>
      </rPr>
      <t>Privacy</t>
    </r>
  </si>
  <si>
    <t>802.15
Chairs Corner</t>
  </si>
  <si>
    <t>Berlin, Germany, and Virtual</t>
  </si>
  <si>
    <t>Times in Central European Time zone (CET)</t>
  </si>
  <si>
    <t>CET</t>
  </si>
  <si>
    <t>RM4</t>
  </si>
  <si>
    <t>September 2023 802 Wireless Interim</t>
  </si>
  <si>
    <t xml:space="preserve">Thursday 14-Sept PM1: Technical Presentations, TG closing </t>
  </si>
  <si>
    <t>Thursday 13-Sept PM2: Working Group Closing</t>
  </si>
  <si>
    <t>Monday 11-Sept AM2: TG Opening, Comment Resolution Preparation</t>
  </si>
  <si>
    <t>145th IEEE 802.15 WSN MEETING</t>
  </si>
  <si>
    <t>Grand Hyatt - Buckhead, GA</t>
  </si>
  <si>
    <t>The graphic below describes the weekly session of the IEEE P802.15 WG in graphic format. Local Time is meeting location time.</t>
  </si>
  <si>
    <t>Local
Time</t>
  </si>
  <si>
    <t>SATURDAY</t>
  </si>
  <si>
    <t>World Time Zones</t>
  </si>
  <si>
    <t>802 WIRELESS
OPENING MEETING</t>
  </si>
  <si>
    <t>802.15 / 802.1
 Joint Mtg.</t>
  </si>
  <si>
    <t>WIRELESS CHAIRS MTG</t>
  </si>
  <si>
    <t>SG NG-
SUN PHYs</t>
  </si>
  <si>
    <t>Social
@
Fogo de Chao</t>
  </si>
  <si>
    <t>LEGEND</t>
  </si>
  <si>
    <t>TG3mb</t>
  </si>
  <si>
    <t>15.3 Revision to 15.3-2016</t>
  </si>
  <si>
    <t>AC</t>
  </si>
  <si>
    <t>802.15 ADVISORY COMMITTEE</t>
  </si>
  <si>
    <t>TG4ab</t>
  </si>
  <si>
    <t>15.4 Amend: IR-UWB Next Gen</t>
  </si>
  <si>
    <t>SC-IETF</t>
  </si>
  <si>
    <t>IETF/802.15 Jtoint Activity Standing Committee</t>
  </si>
  <si>
    <t>TG4ac</t>
  </si>
  <si>
    <t>15.4 Amend: Privacy</t>
  </si>
  <si>
    <t>SC-M</t>
  </si>
  <si>
    <t>Standing Committee on Maintenance and Rules</t>
  </si>
  <si>
    <t>15.4 Revision to 15.4-2020</t>
  </si>
  <si>
    <t>SC-THz</t>
  </si>
  <si>
    <t>Standing Committee on Terahertz</t>
  </si>
  <si>
    <t>TG6ma</t>
  </si>
  <si>
    <t>15.6 Revision to 15.6-2012 (and adding BAN/VAN)</t>
  </si>
  <si>
    <t>SC-WNG</t>
  </si>
  <si>
    <t>802.15 Wireless Next Generation Standing Committee</t>
  </si>
  <si>
    <t>TG7a</t>
  </si>
  <si>
    <t>15.7 Amend: Optical Camera Communications</t>
  </si>
  <si>
    <t>802 LMSC</t>
  </si>
  <si>
    <t>802 LAN/MAN Standards Committee</t>
  </si>
  <si>
    <t>TG14</t>
  </si>
  <si>
    <t>UWB-AHN (in hibernation)</t>
  </si>
  <si>
    <t>TG15</t>
  </si>
  <si>
    <t>NB-AHN (in hibernation)</t>
  </si>
  <si>
    <t>TG16t</t>
  </si>
  <si>
    <t>Licensed Narrowband</t>
  </si>
  <si>
    <t>SG NG-SUN PHYs</t>
  </si>
  <si>
    <t>Study Group on Next Gen SUN PHY</t>
  </si>
  <si>
    <t>Monday 11-Sept PM2: Comment Resolution (breakouts)</t>
  </si>
  <si>
    <t>Tuesday 12-Sept AM1:  Status, review and comment resolution (group)</t>
  </si>
  <si>
    <t>Tuesday 12-Sept AM2: Comment Resolution (group)</t>
  </si>
  <si>
    <t>Wednesday 13-Sep PM1: Comment Resolution (group)</t>
  </si>
  <si>
    <t>Tuesday 12-Sept PM2: Comment Resolution (breakouts)</t>
  </si>
  <si>
    <t>Discussion: Plan and objectives for the week</t>
  </si>
  <si>
    <t>Draft contribution:  NB Assisted CCA update</t>
  </si>
  <si>
    <t>Huan-Bang Li</t>
  </si>
  <si>
    <t>Bin Qian</t>
  </si>
  <si>
    <t>Draft completion work: break-out work (up to 2 in parallel)</t>
  </si>
  <si>
    <t>July pleanry minutes</t>
  </si>
  <si>
    <t>https://mentor.ieee.org/802.15/dcn/23/15-23-0427-00-04ab-tg4ab-jul-plenary-mins.docx</t>
  </si>
  <si>
    <t>Status reports</t>
  </si>
  <si>
    <t>Approval motions</t>
  </si>
  <si>
    <t>Michael McLaughlin</t>
  </si>
  <si>
    <t>Draft contribution: Link Margin for UWB only MMS</t>
  </si>
  <si>
    <t>Draft completion contribution:  Refinements on the CIR Report field of AC IE</t>
  </si>
  <si>
    <t>Chenchen Liu</t>
  </si>
  <si>
    <t>Draft completion contribution:  Revined text for the secured compressed frame</t>
  </si>
  <si>
    <t xml:space="preserve">Rojan Chitrakar </t>
  </si>
  <si>
    <t>Draft completion contribution:  Resolution proposal for compressed PSDU coexistence</t>
  </si>
  <si>
    <t>Alex Krebs</t>
  </si>
  <si>
    <t>Draft completion contribution:   propose text for UWB only MMS text.</t>
  </si>
  <si>
    <t>Carl Murray</t>
  </si>
  <si>
    <t>Draft completion work: Thoughts on completing the draft</t>
  </si>
  <si>
    <t>Xiliang Luo</t>
  </si>
  <si>
    <t>Draft contribution: Further considerations on frequency stitching and CIR reports</t>
  </si>
  <si>
    <t>Draft completion contribution:  details for processed target feature report for Sensing</t>
  </si>
  <si>
    <t>Aniruddh Rao Kabbinale</t>
  </si>
  <si>
    <t>Clint Chaplin</t>
  </si>
  <si>
    <t>Review and resolution of consolodated comments</t>
  </si>
  <si>
    <t>Draft completion contribution:  AP format</t>
  </si>
  <si>
    <t>Mingyu Lee</t>
  </si>
  <si>
    <t>https://mentor.ieee.org/802.15/dcn/23/15-23-0468-00-04ab-text-for-uwb-only-mms-ranging.docx</t>
  </si>
  <si>
    <t>15-23-0468</t>
  </si>
  <si>
    <t>Consolodated Comment work</t>
  </si>
  <si>
    <t>Chaplin</t>
  </si>
  <si>
    <t>https://mentor.ieee.org/802.15/dcn/23/15-23-0480-00-04ab-mms-with-uwb-up-to-20-x-los-range.pptx</t>
  </si>
  <si>
    <t>15-23-0480</t>
  </si>
  <si>
    <t>https://view.officeapps.live.com/op/view.aspx?src=https%3A%2F%2Fmentor.ieee.org%2F802.15%2Fdcn%2F23%2F15-23-0460-00-04ab-clarification-of-nb-cca-for-uwb-channel-access.pptx&amp;wdOrigin=BROWSELINK</t>
  </si>
  <si>
    <t>15-23-0460</t>
  </si>
  <si>
    <t>https://mentor.ieee.org/802.15/dcn/23/15-23-0467-00-04ab-best-practices-for-getting-4ab-draft-0-ready.pptx</t>
  </si>
  <si>
    <t>15-23-0467</t>
  </si>
  <si>
    <t>https://mentor.ieee.org/802.15/dcn/23/15-23-0475-03-04ab-cc-consolidated-comments.xlsx</t>
  </si>
  <si>
    <t>15-23-0475</t>
  </si>
  <si>
    <t>https://mentor.ieee.org/802.15/dcn/23/15-23-0335-01-04ab-text-proposal-for-15-4ab-secure-compressed-psdu.docx</t>
  </si>
  <si>
    <t>15-23-0335</t>
  </si>
  <si>
    <t>https://mentor.ieee.org/802.15/dcn/23/15-23-0451-01-04ab-suggested-text-for-cir-report-for-non-sensing-transmission.docx</t>
  </si>
  <si>
    <t>15-23-0451</t>
  </si>
  <si>
    <t>https://mentor.ieee.org/802.15/dcn/23/15-23-0491-02-04ab-ptf-report.ppt</t>
  </si>
  <si>
    <t>15-23-0491</t>
  </si>
  <si>
    <t>https://mentor.ieee.org/802.15/dcn/23/15-23-0475-04-04ab-cc-consolidated-comments.xlsx</t>
  </si>
  <si>
    <t>Other documents</t>
  </si>
  <si>
    <t>Text proposal related to 15-23-0491</t>
  </si>
  <si>
    <t>15-23-0462</t>
  </si>
  <si>
    <t>15-23-0463</t>
  </si>
  <si>
    <t>Text proposal to update clause 16</t>
  </si>
  <si>
    <t>https://mentor.ieee.org/802.15/dcn/23/15-23-0464-00-04ab-proposed-updates-for-section-16.docx</t>
  </si>
  <si>
    <t>15-23-0464</t>
  </si>
  <si>
    <t>Text proposal for 451 is doc 466</t>
  </si>
  <si>
    <t>Breakout report and discussion and comment assignement reports</t>
  </si>
  <si>
    <t xml:space="preserve">Discussion on 15.4 privacy </t>
  </si>
  <si>
    <t>Tero Kivinen</t>
  </si>
  <si>
    <t>Documents:</t>
  </si>
  <si>
    <t>Parameter sets (ppt)</t>
  </si>
  <si>
    <t>https://mentor.ieee.org/802.15/dcn/23/15-23-0509-00-04ab-comments-on-4ab-preballot-draft-b.pptx</t>
  </si>
  <si>
    <t>Comment resoliution text</t>
  </si>
  <si>
    <t>UWB Only MMS text updated</t>
  </si>
  <si>
    <t>Status</t>
  </si>
  <si>
    <t>UWB only MMS</t>
  </si>
  <si>
    <t>Text for the CIR Report field of AC IE</t>
  </si>
  <si>
    <t>https://mentor.ieee.org/802.15/dcn/23/15-23-0466-00-04ab-proposed-draft-text-for-the-cir-report-field-of-ac-ie.docx</t>
  </si>
  <si>
    <t>Ready</t>
  </si>
  <si>
    <t>Pending Update</t>
  </si>
  <si>
    <t>Consolodated comments with resolutions</t>
  </si>
  <si>
    <t>15-23-0468-01</t>
  </si>
  <si>
    <t>15-23-0460-00</t>
  </si>
  <si>
    <t>https://mentor.ieee.org/802.15/dcn/23/15-23-0460-00-04ab-clarification-of-nb-cca-for-uwb-channel-access.pptx</t>
  </si>
  <si>
    <t>https://mentor.ieee.org/802.15/dcn/23/15-23-0462-00-04ab-proposed-updates-for-10-36.docx</t>
  </si>
  <si>
    <t>15-23-0462-00</t>
  </si>
  <si>
    <t>https://mentor.ieee.org/802.15/dcn/23/15-23-0463-00-04ab-proposed-updates-for-frequency-stitching-parameters-field.docx</t>
  </si>
  <si>
    <t>15-23-0463-00</t>
  </si>
  <si>
    <t>15-23-0509-00</t>
  </si>
  <si>
    <t>Comment resolutions</t>
  </si>
  <si>
    <t>4ab Device(s) and feature sets</t>
  </si>
  <si>
    <t>15-23-0308-03</t>
  </si>
  <si>
    <t>Parameter sets (text) updated (Vinod)</t>
  </si>
  <si>
    <t>15-23-0502-01</t>
  </si>
  <si>
    <t>15-23--510-00</t>
  </si>
  <si>
    <t>Updated AP message format</t>
  </si>
  <si>
    <t>https://mentor.ieee.org/802.15/dcn/23/15-23-0510-00-04ab-updates-of-ap-formats.docx</t>
  </si>
  <si>
    <t>https://mentor.ieee.org/802.15/dcn/23/15-23-0504-00-04ab-resolution-proposals-for-the-assigned-comments.docx</t>
  </si>
  <si>
    <t>15-23-0504-00</t>
  </si>
  <si>
    <t>https://mentor.ieee.org/802.15/dcn/23/15-23-0481-01-04ab-resolution-proposal-for-compressed-psdu-coexistence.pptx</t>
  </si>
  <si>
    <t>15-23-0481</t>
  </si>
  <si>
    <t xml:space="preserve"> NB CCA for UWB channel access</t>
  </si>
  <si>
    <t>PHY Operating parameter set</t>
  </si>
  <si>
    <t>15-23-0475-</t>
  </si>
  <si>
    <t>Resolutions to some comments related to Section 10.36.7</t>
  </si>
  <si>
    <t>Review of contributions list</t>
  </si>
  <si>
    <t>Draft completion work: comment resolutions</t>
  </si>
  <si>
    <t>15-23-0510-01</t>
  </si>
  <si>
    <t>https://mentor.ieee.org/802.15/dcn/23/15-23-0510-01-04ab-updates-of-ap-formats.docx</t>
  </si>
  <si>
    <t>Assigned Comment Resolutions (Mingyu)</t>
  </si>
  <si>
    <t>Updated text, AP message</t>
  </si>
  <si>
    <t>12-23-0502-03</t>
  </si>
  <si>
    <t>https://mentor.ieee.org/802.15/dcn/23/15-23-0502-03-04ab-group-consensus-on-operating-parameter-sets.docx</t>
  </si>
  <si>
    <t>15-23-0335-02</t>
  </si>
  <si>
    <t>15-23-0505-00</t>
  </si>
  <si>
    <t>15-23-0516-00</t>
  </si>
  <si>
    <t>https://mentor.ieee.org/802.15/dcn/23/15-23-0516-00-04ab-revised-uwb-wake-up-radio-modulation.pptx</t>
  </si>
  <si>
    <t>Michael</t>
  </si>
  <si>
    <t>Mingyu</t>
  </si>
  <si>
    <t>Rojan</t>
  </si>
  <si>
    <t>Revised UWB wake-up radio modulation</t>
  </si>
  <si>
    <t xml:space="preserve">text for ptf report IE	</t>
  </si>
  <si>
    <t>Anarudh</t>
  </si>
  <si>
    <t xml:space="preserve">Bin Qian </t>
  </si>
  <si>
    <t>https://mentor.ieee.org/802.15/dcn/23/15-23-0308-03-04ab-4ab-device-s-and-feature-sets.pptx</t>
  </si>
  <si>
    <t>https://mentor.ieee.org/802.15/dcn/23/15-23-0468-01-04ab-text-for-uwb-only-mms-ranging.docx</t>
  </si>
  <si>
    <t>https://mentor.ieee.org/802.15/dcn/23/15-23-0505-00-04ab-text-for-ptf-report-ie.docx</t>
  </si>
  <si>
    <t>https://mentor.ieee.org/802.15/dcn/23/15-23-0335-02-04ab-text-proposal-for-15-4ab-secure-compressed-psdu.docx</t>
  </si>
  <si>
    <t>15-23-0496-01</t>
  </si>
  <si>
    <t>https://mentor.ieee.org/802.15/dcn/23/15-23-0496-01-04ab-proposed-further-updates-for-10-36-7.docx</t>
  </si>
  <si>
    <t>15-23-0464-02</t>
  </si>
  <si>
    <t>https://mentor.ieee.org/802.15/dcn/23/15-23-0464-02-04ab-proposed-updates-for-section-16.docx</t>
  </si>
  <si>
    <t>Proposed updates for section 16</t>
  </si>
  <si>
    <t>MMS Ranging Session using public addresses</t>
  </si>
  <si>
    <t>Hong Won</t>
  </si>
  <si>
    <t>Text proposal for 15.4ab Secure compressed PSDU</t>
  </si>
  <si>
    <t>Thursday 14-Sept AM2: Status, review and comment resolution</t>
  </si>
  <si>
    <t>Thursday 14-Sept AM1: Status, review and comment resolution</t>
  </si>
  <si>
    <t>Updates 0491</t>
  </si>
  <si>
    <t>15-23-0501-00</t>
  </si>
  <si>
    <t xml:space="preserve">resolutions for D0-B hyper block comments	</t>
  </si>
  <si>
    <t>https://mentor.ieee.org/802.15/dcn/23/15-23-0501-00-04ab-resolutions-for-d0-b-hyper-block-comments.xlsx</t>
  </si>
  <si>
    <t>Clint C</t>
  </si>
  <si>
    <t>(on DraftingLIst tab)</t>
  </si>
  <si>
    <t>Update to 462</t>
  </si>
  <si>
    <t>15-23-0481-01</t>
  </si>
  <si>
    <t>15-23-0504-02</t>
  </si>
  <si>
    <t>https://mentor.ieee.org/802.15/dcn/23/15-23-0504-02-04ab-resolution-proposals-for-the-assigned-comments.docx</t>
  </si>
  <si>
    <t>Resolution proposal for compressed PSDU coexistence</t>
  </si>
  <si>
    <t>More comment resolution (consolidated comments)</t>
  </si>
  <si>
    <t>Proposed updates for 10.36</t>
  </si>
  <si>
    <t>Text updates for frequency stitching parameters field</t>
  </si>
  <si>
    <t>15-23-0466-00</t>
  </si>
  <si>
    <t>15-23-0492-03</t>
  </si>
  <si>
    <t>https://mentor.ieee.org/802.15/dcn/23/15-23-0510-03-04ab-updates-of-ap-formats.docx</t>
  </si>
  <si>
    <t>15-23-0509-04</t>
  </si>
  <si>
    <t>https://mentor.ieee.org/802.15/dcn/23/15-23-0509-04-04ab-comments-on-4ab-preballot-draft-b.pptx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</si>
</sst>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h:mm;@"/>
    <numFmt numFmtId="167" formatCode="[$-409]d\-mmm\-yyyy;@"/>
  </numFmts>
  <fonts count="7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sz val="36"/>
      <name val="Arial"/>
      <family val="2"/>
    </font>
    <font>
      <b/>
      <sz val="18"/>
      <name val="Arial"/>
      <family val="2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  <font>
      <b/>
      <sz val="14"/>
      <name val="Arial"/>
      <family val="2"/>
    </font>
    <font>
      <b/>
      <sz val="8"/>
      <color theme="1"/>
      <name val="Arial"/>
      <family val="2"/>
    </font>
    <font>
      <b/>
      <u/>
      <sz val="9"/>
      <color theme="0"/>
      <name val="Arial"/>
      <family val="2"/>
    </font>
    <font>
      <b/>
      <u/>
      <sz val="7"/>
      <color theme="0"/>
      <name val="Arial"/>
      <family val="2"/>
    </font>
    <font>
      <b/>
      <sz val="9"/>
      <color theme="1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9"/>
      <color indexed="62"/>
      <name val="Arial"/>
      <family val="2"/>
    </font>
    <font>
      <b/>
      <sz val="10"/>
      <color indexed="11"/>
      <name val="Arial"/>
      <family val="2"/>
    </font>
    <font>
      <b/>
      <sz val="10"/>
      <color rgb="FFC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9"/>
      </right>
      <top/>
      <bottom style="thin">
        <color indexed="64"/>
      </bottom>
      <diagonal/>
    </border>
    <border>
      <left/>
      <right style="thin">
        <color theme="9"/>
      </right>
      <top/>
      <bottom/>
      <diagonal/>
    </border>
    <border>
      <left/>
      <right style="thin">
        <color theme="9"/>
      </right>
      <top style="thin">
        <color indexed="64"/>
      </top>
      <bottom/>
      <diagonal/>
    </border>
    <border>
      <left style="thin">
        <color theme="9"/>
      </left>
      <right/>
      <top/>
      <bottom/>
      <diagonal/>
    </border>
    <border>
      <left style="thin">
        <color theme="9"/>
      </left>
      <right/>
      <top style="thin">
        <color indexed="64"/>
      </top>
      <bottom/>
      <diagonal/>
    </border>
    <border>
      <left style="thin">
        <color theme="9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thin">
        <color rgb="FFFF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5">
    <xf numFmtId="0" fontId="0" fillId="0" borderId="0"/>
    <xf numFmtId="165" fontId="1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4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9" fillId="0" borderId="0"/>
    <xf numFmtId="164" fontId="20" fillId="0" borderId="0"/>
    <xf numFmtId="0" fontId="22" fillId="0" borderId="0"/>
    <xf numFmtId="0" fontId="27" fillId="0" borderId="0"/>
    <xf numFmtId="0" fontId="13" fillId="0" borderId="0"/>
    <xf numFmtId="164" fontId="28" fillId="0" borderId="0"/>
    <xf numFmtId="164" fontId="30" fillId="0" borderId="0" applyNumberFormat="0" applyFill="0" applyBorder="0" applyAlignment="0" applyProtection="0"/>
    <xf numFmtId="43" fontId="29" fillId="0" borderId="0" applyFont="0" applyFill="0" applyBorder="0" applyAlignment="0" applyProtection="0"/>
    <xf numFmtId="0" fontId="12" fillId="0" borderId="0"/>
    <xf numFmtId="0" fontId="42" fillId="0" borderId="0" applyNumberFormat="0" applyFill="0" applyBorder="0" applyAlignment="0" applyProtection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94"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7" fillId="0" borderId="0" xfId="0" applyFont="1"/>
    <xf numFmtId="18" fontId="17" fillId="0" borderId="0" xfId="10" applyNumberFormat="1" applyFont="1"/>
    <xf numFmtId="0" fontId="19" fillId="0" borderId="0" xfId="6"/>
    <xf numFmtId="0" fontId="18" fillId="0" borderId="0" xfId="10" applyFont="1"/>
    <xf numFmtId="49" fontId="18" fillId="0" borderId="0" xfId="6" applyNumberFormat="1" applyFont="1" applyAlignment="1">
      <alignment horizontal="left"/>
    </xf>
    <xf numFmtId="0" fontId="18" fillId="0" borderId="0" xfId="10" applyFont="1" applyAlignment="1">
      <alignment horizontal="center"/>
    </xf>
    <xf numFmtId="18" fontId="18" fillId="0" borderId="0" xfId="10" applyNumberFormat="1" applyFont="1"/>
    <xf numFmtId="0" fontId="17" fillId="0" borderId="0" xfId="6" applyFont="1"/>
    <xf numFmtId="0" fontId="17" fillId="0" borderId="0" xfId="10" applyFont="1" applyAlignment="1">
      <alignment horizontal="center"/>
    </xf>
    <xf numFmtId="18" fontId="17" fillId="0" borderId="0" xfId="0" applyNumberFormat="1" applyFont="1"/>
    <xf numFmtId="0" fontId="24" fillId="0" borderId="0" xfId="3"/>
    <xf numFmtId="18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49" fontId="31" fillId="0" borderId="0" xfId="6" applyNumberFormat="1" applyFont="1" applyAlignment="1">
      <alignment horizontal="left"/>
    </xf>
    <xf numFmtId="0" fontId="31" fillId="0" borderId="0" xfId="10" applyFont="1" applyAlignment="1">
      <alignment horizontal="center"/>
    </xf>
    <xf numFmtId="0" fontId="31" fillId="0" borderId="0" xfId="10" applyFont="1"/>
    <xf numFmtId="0" fontId="31" fillId="0" borderId="0" xfId="6" applyFont="1"/>
    <xf numFmtId="18" fontId="19" fillId="0" borderId="0" xfId="6" applyNumberFormat="1" applyAlignment="1">
      <alignment horizontal="right"/>
    </xf>
    <xf numFmtId="0" fontId="32" fillId="0" borderId="0" xfId="6" applyFont="1"/>
    <xf numFmtId="0" fontId="15" fillId="0" borderId="0" xfId="0" applyFont="1" applyAlignment="1">
      <alignment wrapText="1"/>
    </xf>
    <xf numFmtId="0" fontId="14" fillId="0" borderId="0" xfId="10" applyFont="1"/>
    <xf numFmtId="0" fontId="33" fillId="0" borderId="0" xfId="0" applyFont="1"/>
    <xf numFmtId="49" fontId="17" fillId="0" borderId="0" xfId="6" applyNumberFormat="1" applyFont="1" applyAlignment="1">
      <alignment horizontal="left"/>
    </xf>
    <xf numFmtId="0" fontId="17" fillId="0" borderId="0" xfId="10" applyFont="1"/>
    <xf numFmtId="0" fontId="0" fillId="0" borderId="0" xfId="6" applyFont="1"/>
    <xf numFmtId="18" fontId="44" fillId="0" borderId="0" xfId="0" applyNumberFormat="1" applyFont="1"/>
    <xf numFmtId="0" fontId="19" fillId="0" borderId="0" xfId="6" applyAlignment="1">
      <alignment wrapText="1"/>
    </xf>
    <xf numFmtId="0" fontId="49" fillId="0" borderId="0" xfId="0" applyFont="1"/>
    <xf numFmtId="0" fontId="0" fillId="0" borderId="0" xfId="0" applyAlignment="1">
      <alignment wrapText="1"/>
    </xf>
    <xf numFmtId="0" fontId="0" fillId="25" borderId="0" xfId="0" applyFill="1"/>
    <xf numFmtId="0" fontId="0" fillId="26" borderId="0" xfId="0" applyFill="1" applyAlignment="1">
      <alignment horizontal="center"/>
    </xf>
    <xf numFmtId="0" fontId="0" fillId="28" borderId="27" xfId="0" applyFill="1" applyBorder="1" applyAlignment="1">
      <alignment horizontal="center"/>
    </xf>
    <xf numFmtId="0" fontId="0" fillId="28" borderId="29" xfId="0" applyFill="1" applyBorder="1" applyAlignment="1">
      <alignment horizontal="center"/>
    </xf>
    <xf numFmtId="0" fontId="0" fillId="28" borderId="0" xfId="0" applyFill="1" applyAlignment="1">
      <alignment horizontal="center"/>
    </xf>
    <xf numFmtId="0" fontId="0" fillId="27" borderId="32" xfId="0" applyFill="1" applyBorder="1" applyAlignment="1">
      <alignment horizontal="center"/>
    </xf>
    <xf numFmtId="0" fontId="0" fillId="27" borderId="29" xfId="0" applyFill="1" applyBorder="1" applyAlignment="1">
      <alignment horizontal="center"/>
    </xf>
    <xf numFmtId="0" fontId="0" fillId="28" borderId="28" xfId="0" applyFill="1" applyBorder="1" applyAlignment="1">
      <alignment horizontal="center"/>
    </xf>
    <xf numFmtId="0" fontId="0" fillId="28" borderId="30" xfId="0" applyFill="1" applyBorder="1" applyAlignment="1">
      <alignment horizontal="center"/>
    </xf>
    <xf numFmtId="0" fontId="0" fillId="26" borderId="35" xfId="0" applyFill="1" applyBorder="1" applyAlignment="1">
      <alignment horizontal="center"/>
    </xf>
    <xf numFmtId="0" fontId="0" fillId="28" borderId="36" xfId="0" applyFill="1" applyBorder="1" applyAlignment="1">
      <alignment horizontal="center"/>
    </xf>
    <xf numFmtId="0" fontId="0" fillId="28" borderId="34" xfId="0" applyFill="1" applyBorder="1" applyAlignment="1">
      <alignment horizontal="center"/>
    </xf>
    <xf numFmtId="0" fontId="0" fillId="27" borderId="35" xfId="0" applyFill="1" applyBorder="1" applyAlignment="1">
      <alignment horizontal="center"/>
    </xf>
    <xf numFmtId="0" fontId="0" fillId="27" borderId="36" xfId="0" applyFill="1" applyBorder="1" applyAlignment="1">
      <alignment horizontal="center"/>
    </xf>
    <xf numFmtId="0" fontId="0" fillId="27" borderId="34" xfId="0" applyFill="1" applyBorder="1" applyAlignment="1">
      <alignment horizontal="center"/>
    </xf>
    <xf numFmtId="0" fontId="0" fillId="26" borderId="37" xfId="0" applyFill="1" applyBorder="1" applyAlignment="1">
      <alignment horizontal="center"/>
    </xf>
    <xf numFmtId="0" fontId="0" fillId="28" borderId="38" xfId="0" applyFill="1" applyBorder="1" applyAlignment="1">
      <alignment horizontal="center"/>
    </xf>
    <xf numFmtId="0" fontId="0" fillId="28" borderId="39" xfId="0" applyFill="1" applyBorder="1" applyAlignment="1">
      <alignment horizontal="center"/>
    </xf>
    <xf numFmtId="0" fontId="0" fillId="28" borderId="37" xfId="0" applyFill="1" applyBorder="1" applyAlignment="1">
      <alignment horizontal="center"/>
    </xf>
    <xf numFmtId="0" fontId="0" fillId="27" borderId="38" xfId="0" applyFill="1" applyBorder="1" applyAlignment="1">
      <alignment horizontal="center"/>
    </xf>
    <xf numFmtId="0" fontId="47" fillId="0" borderId="23" xfId="15" applyFont="1" applyBorder="1" applyAlignment="1">
      <alignment horizontal="center" vertical="center" wrapText="1"/>
    </xf>
    <xf numFmtId="0" fontId="47" fillId="0" borderId="25" xfId="15" applyFont="1" applyBorder="1" applyAlignment="1">
      <alignment horizontal="center" vertical="center" wrapText="1"/>
    </xf>
    <xf numFmtId="0" fontId="47" fillId="0" borderId="24" xfId="15" applyFont="1" applyBorder="1" applyAlignment="1">
      <alignment horizontal="center" vertical="center" wrapText="1"/>
    </xf>
    <xf numFmtId="0" fontId="0" fillId="28" borderId="35" xfId="0" applyFill="1" applyBorder="1" applyAlignment="1">
      <alignment horizontal="center"/>
    </xf>
    <xf numFmtId="0" fontId="0" fillId="28" borderId="40" xfId="0" applyFill="1" applyBorder="1" applyAlignment="1">
      <alignment horizontal="center"/>
    </xf>
    <xf numFmtId="0" fontId="0" fillId="28" borderId="41" xfId="0" applyFill="1" applyBorder="1" applyAlignment="1">
      <alignment horizontal="center"/>
    </xf>
    <xf numFmtId="0" fontId="0" fillId="28" borderId="42" xfId="0" applyFill="1" applyBorder="1" applyAlignment="1">
      <alignment horizontal="center"/>
    </xf>
    <xf numFmtId="0" fontId="0" fillId="27" borderId="39" xfId="0" applyFill="1" applyBorder="1" applyAlignment="1">
      <alignment horizontal="center"/>
    </xf>
    <xf numFmtId="0" fontId="0" fillId="27" borderId="27" xfId="0" applyFill="1" applyBorder="1" applyAlignment="1">
      <alignment horizontal="center"/>
    </xf>
    <xf numFmtId="0" fontId="46" fillId="4" borderId="1" xfId="0" applyFont="1" applyFill="1" applyBorder="1" applyAlignment="1">
      <alignment horizontal="left" vertical="center" indent="2"/>
    </xf>
    <xf numFmtId="0" fontId="15" fillId="4" borderId="1" xfId="0" applyFont="1" applyFill="1" applyBorder="1" applyAlignment="1">
      <alignment vertical="center"/>
    </xf>
    <xf numFmtId="0" fontId="15" fillId="4" borderId="1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vertical="center"/>
    </xf>
    <xf numFmtId="0" fontId="15" fillId="4" borderId="8" xfId="0" applyFont="1" applyFill="1" applyBorder="1" applyAlignment="1">
      <alignment horizontal="center" vertical="center"/>
    </xf>
    <xf numFmtId="0" fontId="46" fillId="4" borderId="0" xfId="0" applyFont="1" applyFill="1" applyAlignment="1">
      <alignment horizontal="left" indent="2"/>
    </xf>
    <xf numFmtId="0" fontId="19" fillId="4" borderId="0" xfId="0" applyFont="1" applyFill="1"/>
    <xf numFmtId="0" fontId="19" fillId="4" borderId="3" xfId="0" applyFont="1" applyFill="1" applyBorder="1"/>
    <xf numFmtId="0" fontId="15" fillId="4" borderId="5" xfId="0" applyFont="1" applyFill="1" applyBorder="1" applyAlignment="1">
      <alignment horizontal="left" vertical="center" indent="2"/>
    </xf>
    <xf numFmtId="0" fontId="15" fillId="4" borderId="5" xfId="0" applyFont="1" applyFill="1" applyBorder="1" applyAlignment="1">
      <alignment vertical="center"/>
    </xf>
    <xf numFmtId="0" fontId="15" fillId="4" borderId="5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vertical="center"/>
    </xf>
    <xf numFmtId="0" fontId="15" fillId="4" borderId="10" xfId="0" applyFont="1" applyFill="1" applyBorder="1" applyAlignment="1">
      <alignment horizontal="center" vertical="center"/>
    </xf>
    <xf numFmtId="0" fontId="40" fillId="15" borderId="4" xfId="0" applyFont="1" applyFill="1" applyBorder="1" applyAlignment="1">
      <alignment horizontal="center" vertical="center" wrapText="1"/>
    </xf>
    <xf numFmtId="0" fontId="40" fillId="15" borderId="0" xfId="0" applyFont="1" applyFill="1" applyAlignment="1">
      <alignment horizontal="center" vertical="center" wrapText="1"/>
    </xf>
    <xf numFmtId="0" fontId="40" fillId="15" borderId="3" xfId="0" applyFont="1" applyFill="1" applyBorder="1" applyAlignment="1">
      <alignment horizontal="center" vertical="center" wrapText="1"/>
    </xf>
    <xf numFmtId="0" fontId="15" fillId="18" borderId="43" xfId="0" applyFont="1" applyFill="1" applyBorder="1" applyAlignment="1">
      <alignment horizontal="center" vertical="center"/>
    </xf>
    <xf numFmtId="0" fontId="15" fillId="18" borderId="44" xfId="0" applyFont="1" applyFill="1" applyBorder="1" applyAlignment="1">
      <alignment horizontal="center" vertical="center"/>
    </xf>
    <xf numFmtId="0" fontId="15" fillId="18" borderId="12" xfId="0" applyFont="1" applyFill="1" applyBorder="1" applyAlignment="1">
      <alignment horizontal="center" vertical="center"/>
    </xf>
    <xf numFmtId="0" fontId="34" fillId="3" borderId="18" xfId="0" applyFont="1" applyFill="1" applyBorder="1" applyAlignment="1">
      <alignment horizontal="center" vertical="center" wrapText="1"/>
    </xf>
    <xf numFmtId="166" fontId="21" fillId="0" borderId="17" xfId="0" applyNumberFormat="1" applyFont="1" applyBorder="1" applyAlignment="1">
      <alignment horizontal="center"/>
    </xf>
    <xf numFmtId="166" fontId="21" fillId="14" borderId="33" xfId="0" applyNumberFormat="1" applyFont="1" applyFill="1" applyBorder="1" applyAlignment="1">
      <alignment horizontal="center"/>
    </xf>
    <xf numFmtId="166" fontId="21" fillId="0" borderId="33" xfId="0" applyNumberFormat="1" applyFont="1" applyBorder="1" applyAlignment="1">
      <alignment horizontal="center"/>
    </xf>
    <xf numFmtId="166" fontId="21" fillId="0" borderId="26" xfId="0" applyNumberFormat="1" applyFont="1" applyBorder="1" applyAlignment="1">
      <alignment horizontal="center"/>
    </xf>
    <xf numFmtId="0" fontId="34" fillId="3" borderId="19" xfId="0" applyFont="1" applyFill="1" applyBorder="1" applyAlignment="1">
      <alignment horizontal="center" vertical="center" wrapText="1"/>
    </xf>
    <xf numFmtId="166" fontId="21" fillId="0" borderId="13" xfId="0" applyNumberFormat="1" applyFont="1" applyBorder="1" applyAlignment="1">
      <alignment horizontal="center"/>
    </xf>
    <xf numFmtId="166" fontId="21" fillId="14" borderId="11" xfId="0" applyNumberFormat="1" applyFont="1" applyFill="1" applyBorder="1" applyAlignment="1">
      <alignment horizontal="center"/>
    </xf>
    <xf numFmtId="166" fontId="21" fillId="0" borderId="45" xfId="0" applyNumberFormat="1" applyFont="1" applyBorder="1" applyAlignment="1">
      <alignment horizontal="center"/>
    </xf>
    <xf numFmtId="0" fontId="37" fillId="6" borderId="19" xfId="0" quotePrefix="1" applyFont="1" applyFill="1" applyBorder="1" applyAlignment="1">
      <alignment horizontal="center" vertical="center" wrapText="1"/>
    </xf>
    <xf numFmtId="0" fontId="15" fillId="10" borderId="19" xfId="0" applyFont="1" applyFill="1" applyBorder="1" applyAlignment="1">
      <alignment horizontal="center" vertical="center" wrapText="1"/>
    </xf>
    <xf numFmtId="166" fontId="21" fillId="0" borderId="11" xfId="0" applyNumberFormat="1" applyFont="1" applyBorder="1" applyAlignment="1">
      <alignment horizontal="center"/>
    </xf>
    <xf numFmtId="166" fontId="21" fillId="14" borderId="45" xfId="0" applyNumberFormat="1" applyFont="1" applyFill="1" applyBorder="1" applyAlignment="1">
      <alignment horizontal="center"/>
    </xf>
    <xf numFmtId="0" fontId="37" fillId="6" borderId="19" xfId="0" applyFont="1" applyFill="1" applyBorder="1" applyAlignment="1">
      <alignment horizontal="center" vertical="center" wrapText="1"/>
    </xf>
    <xf numFmtId="0" fontId="34" fillId="29" borderId="19" xfId="0" applyFont="1" applyFill="1" applyBorder="1" applyAlignment="1">
      <alignment horizontal="center" vertical="center" wrapText="1"/>
    </xf>
    <xf numFmtId="0" fontId="37" fillId="6" borderId="20" xfId="0" applyFont="1" applyFill="1" applyBorder="1" applyAlignment="1">
      <alignment horizontal="center" vertical="center" wrapText="1"/>
    </xf>
    <xf numFmtId="0" fontId="37" fillId="30" borderId="20" xfId="0" applyFont="1" applyFill="1" applyBorder="1" applyAlignment="1">
      <alignment horizontal="center" vertical="center" wrapText="1"/>
    </xf>
    <xf numFmtId="0" fontId="37" fillId="30" borderId="7" xfId="0" applyFont="1" applyFill="1" applyBorder="1" applyAlignment="1">
      <alignment horizontal="center" vertical="center" wrapText="1"/>
    </xf>
    <xf numFmtId="0" fontId="40" fillId="15" borderId="6" xfId="0" applyFont="1" applyFill="1" applyBorder="1" applyAlignment="1">
      <alignment horizontal="center" vertical="center" wrapText="1"/>
    </xf>
    <xf numFmtId="0" fontId="40" fillId="15" borderId="5" xfId="0" applyFont="1" applyFill="1" applyBorder="1" applyAlignment="1">
      <alignment horizontal="center" vertical="center" wrapText="1"/>
    </xf>
    <xf numFmtId="0" fontId="40" fillId="15" borderId="10" xfId="0" applyFont="1" applyFill="1" applyBorder="1" applyAlignment="1">
      <alignment horizontal="center" vertical="center" wrapText="1"/>
    </xf>
    <xf numFmtId="166" fontId="21" fillId="0" borderId="21" xfId="0" applyNumberFormat="1" applyFont="1" applyBorder="1" applyAlignment="1">
      <alignment horizontal="center"/>
    </xf>
    <xf numFmtId="166" fontId="21" fillId="0" borderId="22" xfId="0" applyNumberFormat="1" applyFont="1" applyBorder="1" applyAlignment="1">
      <alignment horizontal="center"/>
    </xf>
    <xf numFmtId="166" fontId="21" fillId="14" borderId="22" xfId="0" applyNumberFormat="1" applyFont="1" applyFill="1" applyBorder="1" applyAlignment="1">
      <alignment horizontal="center"/>
    </xf>
    <xf numFmtId="166" fontId="21" fillId="0" borderId="46" xfId="0" applyNumberFormat="1" applyFont="1" applyBorder="1" applyAlignment="1">
      <alignment horizontal="center"/>
    </xf>
    <xf numFmtId="0" fontId="55" fillId="3" borderId="2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vertical="center"/>
    </xf>
    <xf numFmtId="0" fontId="15" fillId="3" borderId="8" xfId="0" applyFont="1" applyFill="1" applyBorder="1" applyAlignment="1">
      <alignment vertical="center"/>
    </xf>
    <xf numFmtId="0" fontId="15" fillId="18" borderId="4" xfId="0" applyFont="1" applyFill="1" applyBorder="1" applyAlignment="1">
      <alignment horizontal="right" vertical="center"/>
    </xf>
    <xf numFmtId="0" fontId="15" fillId="31" borderId="2" xfId="0" applyFont="1" applyFill="1" applyBorder="1" applyAlignment="1">
      <alignment vertical="center"/>
    </xf>
    <xf numFmtId="0" fontId="56" fillId="31" borderId="1" xfId="0" applyFont="1" applyFill="1" applyBorder="1" applyAlignment="1">
      <alignment horizontal="left" vertical="center"/>
    </xf>
    <xf numFmtId="0" fontId="57" fillId="31" borderId="1" xfId="0" applyFont="1" applyFill="1" applyBorder="1" applyAlignment="1">
      <alignment horizontal="left" vertical="center"/>
    </xf>
    <xf numFmtId="0" fontId="57" fillId="31" borderId="8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15" fillId="18" borderId="0" xfId="0" applyFont="1" applyFill="1" applyAlignment="1">
      <alignment horizontal="right" vertical="center"/>
    </xf>
    <xf numFmtId="0" fontId="34" fillId="31" borderId="1" xfId="0" applyFont="1" applyFill="1" applyBorder="1" applyAlignment="1">
      <alignment vertical="center"/>
    </xf>
    <xf numFmtId="0" fontId="58" fillId="31" borderId="1" xfId="0" applyFont="1" applyFill="1" applyBorder="1" applyAlignment="1">
      <alignment vertical="center"/>
    </xf>
    <xf numFmtId="0" fontId="58" fillId="31" borderId="8" xfId="0" applyFont="1" applyFill="1" applyBorder="1" applyAlignment="1">
      <alignment vertical="center"/>
    </xf>
    <xf numFmtId="0" fontId="15" fillId="3" borderId="0" xfId="0" applyFont="1" applyFill="1" applyAlignment="1">
      <alignment vertical="center"/>
    </xf>
    <xf numFmtId="0" fontId="15" fillId="3" borderId="3" xfId="0" applyFont="1" applyFill="1" applyBorder="1" applyAlignment="1">
      <alignment horizontal="center" vertical="center"/>
    </xf>
    <xf numFmtId="0" fontId="15" fillId="31" borderId="4" xfId="0" applyFont="1" applyFill="1" applyBorder="1" applyAlignment="1">
      <alignment vertical="center"/>
    </xf>
    <xf numFmtId="0" fontId="15" fillId="31" borderId="0" xfId="0" applyFont="1" applyFill="1" applyAlignment="1">
      <alignment vertical="center"/>
    </xf>
    <xf numFmtId="0" fontId="59" fillId="31" borderId="0" xfId="0" applyFont="1" applyFill="1" applyAlignment="1">
      <alignment horizontal="left" vertical="center"/>
    </xf>
    <xf numFmtId="0" fontId="59" fillId="31" borderId="3" xfId="0" applyFont="1" applyFill="1" applyBorder="1" applyAlignment="1">
      <alignment horizontal="left" vertical="center"/>
    </xf>
    <xf numFmtId="0" fontId="60" fillId="31" borderId="0" xfId="0" applyFont="1" applyFill="1" applyAlignment="1">
      <alignment vertical="center"/>
    </xf>
    <xf numFmtId="0" fontId="61" fillId="31" borderId="0" xfId="0" applyFont="1" applyFill="1" applyAlignment="1">
      <alignment vertical="center"/>
    </xf>
    <xf numFmtId="0" fontId="61" fillId="31" borderId="3" xfId="0" applyFont="1" applyFill="1" applyBorder="1" applyAlignment="1">
      <alignment vertical="center"/>
    </xf>
    <xf numFmtId="0" fontId="15" fillId="31" borderId="0" xfId="0" applyFont="1" applyFill="1" applyAlignment="1">
      <alignment horizontal="left" vertical="center"/>
    </xf>
    <xf numFmtId="0" fontId="62" fillId="31" borderId="0" xfId="0" applyFont="1" applyFill="1" applyAlignment="1">
      <alignment horizontal="left" vertical="center"/>
    </xf>
    <xf numFmtId="0" fontId="62" fillId="31" borderId="3" xfId="0" applyFont="1" applyFill="1" applyBorder="1" applyAlignment="1">
      <alignment horizontal="left" vertical="center"/>
    </xf>
    <xf numFmtId="0" fontId="63" fillId="31" borderId="0" xfId="0" applyFont="1" applyFill="1" applyAlignment="1">
      <alignment vertical="center"/>
    </xf>
    <xf numFmtId="0" fontId="64" fillId="31" borderId="0" xfId="0" applyFont="1" applyFill="1" applyAlignment="1">
      <alignment vertical="center"/>
    </xf>
    <xf numFmtId="0" fontId="65" fillId="31" borderId="0" xfId="0" applyFont="1" applyFill="1" applyAlignment="1">
      <alignment vertical="center"/>
    </xf>
    <xf numFmtId="0" fontId="66" fillId="31" borderId="0" xfId="0" applyFont="1" applyFill="1" applyAlignment="1">
      <alignment horizontal="left" vertical="center" indent="1"/>
    </xf>
    <xf numFmtId="0" fontId="56" fillId="31" borderId="0" xfId="0" applyFont="1" applyFill="1" applyAlignment="1">
      <alignment vertical="center"/>
    </xf>
    <xf numFmtId="0" fontId="57" fillId="31" borderId="0" xfId="0" applyFont="1" applyFill="1" applyAlignment="1">
      <alignment vertical="center"/>
    </xf>
    <xf numFmtId="0" fontId="57" fillId="31" borderId="3" xfId="0" applyFont="1" applyFill="1" applyBorder="1" applyAlignment="1">
      <alignment vertical="center"/>
    </xf>
    <xf numFmtId="0" fontId="67" fillId="31" borderId="0" xfId="0" applyFont="1" applyFill="1" applyAlignment="1">
      <alignment vertical="center"/>
    </xf>
    <xf numFmtId="0" fontId="66" fillId="31" borderId="0" xfId="0" applyFont="1" applyFill="1" applyAlignment="1">
      <alignment vertical="center"/>
    </xf>
    <xf numFmtId="0" fontId="15" fillId="3" borderId="0" xfId="0" applyFont="1" applyFill="1" applyAlignment="1">
      <alignment horizontal="right" vertical="center"/>
    </xf>
    <xf numFmtId="0" fontId="66" fillId="31" borderId="3" xfId="0" applyFont="1" applyFill="1" applyBorder="1" applyAlignment="1">
      <alignment horizontal="left" vertical="center" indent="1"/>
    </xf>
    <xf numFmtId="0" fontId="66" fillId="31" borderId="3" xfId="0" applyFont="1" applyFill="1" applyBorder="1" applyAlignment="1">
      <alignment vertical="center"/>
    </xf>
    <xf numFmtId="0" fontId="68" fillId="31" borderId="0" xfId="0" applyFont="1" applyFill="1" applyAlignment="1">
      <alignment vertical="center"/>
    </xf>
    <xf numFmtId="0" fontId="15" fillId="18" borderId="0" xfId="0" applyFont="1" applyFill="1" applyAlignment="1">
      <alignment horizontal="center" vertical="center"/>
    </xf>
    <xf numFmtId="0" fontId="68" fillId="31" borderId="0" xfId="0" applyFont="1" applyFill="1" applyAlignment="1">
      <alignment horizontal="left" vertical="center" indent="1"/>
    </xf>
    <xf numFmtId="0" fontId="15" fillId="18" borderId="0" xfId="0" applyFont="1" applyFill="1" applyAlignment="1">
      <alignment vertical="center"/>
    </xf>
    <xf numFmtId="0" fontId="15" fillId="18" borderId="3" xfId="0" applyFont="1" applyFill="1" applyBorder="1" applyAlignment="1">
      <alignment horizontal="center" vertical="center"/>
    </xf>
    <xf numFmtId="0" fontId="17" fillId="0" borderId="0" xfId="10" applyFont="1" applyAlignment="1">
      <alignment horizontal="center" wrapText="1"/>
    </xf>
    <xf numFmtId="0" fontId="50" fillId="18" borderId="2" xfId="0" applyFont="1" applyFill="1" applyBorder="1" applyAlignment="1">
      <alignment horizontal="center" vertical="center"/>
    </xf>
    <xf numFmtId="0" fontId="50" fillId="18" borderId="1" xfId="0" applyFont="1" applyFill="1" applyBorder="1" applyAlignment="1">
      <alignment horizontal="center" vertical="center"/>
    </xf>
    <xf numFmtId="0" fontId="50" fillId="18" borderId="8" xfId="0" applyFont="1" applyFill="1" applyBorder="1" applyAlignment="1">
      <alignment horizontal="center" vertical="center"/>
    </xf>
    <xf numFmtId="0" fontId="50" fillId="18" borderId="6" xfId="0" applyFont="1" applyFill="1" applyBorder="1" applyAlignment="1">
      <alignment horizontal="center" vertical="center"/>
    </xf>
    <xf numFmtId="0" fontId="50" fillId="18" borderId="5" xfId="0" applyFont="1" applyFill="1" applyBorder="1" applyAlignment="1">
      <alignment horizontal="center" vertical="center"/>
    </xf>
    <xf numFmtId="0" fontId="50" fillId="18" borderId="10" xfId="0" applyFont="1" applyFill="1" applyBorder="1" applyAlignment="1">
      <alignment horizontal="center" vertical="center"/>
    </xf>
    <xf numFmtId="167" fontId="15" fillId="18" borderId="5" xfId="0" applyNumberFormat="1" applyFont="1" applyFill="1" applyBorder="1" applyAlignment="1">
      <alignment horizontal="center" vertical="center"/>
    </xf>
    <xf numFmtId="167" fontId="15" fillId="18" borderId="10" xfId="0" applyNumberFormat="1" applyFont="1" applyFill="1" applyBorder="1" applyAlignment="1">
      <alignment horizontal="center" vertical="center"/>
    </xf>
    <xf numFmtId="167" fontId="15" fillId="18" borderId="5" xfId="0" applyNumberFormat="1" applyFont="1" applyFill="1" applyBorder="1" applyAlignment="1">
      <alignment horizontal="center" vertical="center" wrapText="1"/>
    </xf>
    <xf numFmtId="167" fontId="15" fillId="18" borderId="10" xfId="0" applyNumberFormat="1" applyFont="1" applyFill="1" applyBorder="1" applyAlignment="1">
      <alignment horizontal="center" vertical="center" wrapText="1"/>
    </xf>
    <xf numFmtId="167" fontId="15" fillId="18" borderId="6" xfId="0" applyNumberFormat="1" applyFont="1" applyFill="1" applyBorder="1" applyAlignment="1">
      <alignment horizontal="center" vertical="center" wrapText="1"/>
    </xf>
    <xf numFmtId="167" fontId="15" fillId="3" borderId="6" xfId="0" applyNumberFormat="1" applyFont="1" applyFill="1" applyBorder="1" applyAlignment="1">
      <alignment horizontal="center" vertical="center" wrapText="1"/>
    </xf>
    <xf numFmtId="167" fontId="15" fillId="3" borderId="5" xfId="0" applyNumberFormat="1" applyFont="1" applyFill="1" applyBorder="1" applyAlignment="1">
      <alignment horizontal="center" vertical="center" wrapText="1"/>
    </xf>
    <xf numFmtId="167" fontId="15" fillId="3" borderId="10" xfId="0" applyNumberFormat="1" applyFont="1" applyFill="1" applyBorder="1" applyAlignment="1">
      <alignment horizontal="center" vertical="center" wrapText="1"/>
    </xf>
    <xf numFmtId="0" fontId="45" fillId="22" borderId="12" xfId="0" applyFont="1" applyFill="1" applyBorder="1" applyAlignment="1">
      <alignment horizontal="center" vertical="center" wrapText="1"/>
    </xf>
    <xf numFmtId="0" fontId="45" fillId="22" borderId="9" xfId="0" applyFont="1" applyFill="1" applyBorder="1" applyAlignment="1">
      <alignment horizontal="center" vertical="center" wrapText="1"/>
    </xf>
    <xf numFmtId="0" fontId="50" fillId="3" borderId="12" xfId="0" applyFont="1" applyFill="1" applyBorder="1" applyAlignment="1">
      <alignment horizontal="center" vertical="center" wrapText="1"/>
    </xf>
    <xf numFmtId="0" fontId="50" fillId="3" borderId="9" xfId="0" applyFont="1" applyFill="1" applyBorder="1" applyAlignment="1">
      <alignment horizontal="center" vertical="center"/>
    </xf>
    <xf numFmtId="0" fontId="50" fillId="3" borderId="7" xfId="0" applyFont="1" applyFill="1" applyBorder="1" applyAlignment="1">
      <alignment horizontal="center" vertical="center"/>
    </xf>
    <xf numFmtId="0" fontId="15" fillId="18" borderId="1" xfId="0" applyFont="1" applyFill="1" applyBorder="1" applyAlignment="1">
      <alignment horizontal="center" vertical="center"/>
    </xf>
    <xf numFmtId="0" fontId="15" fillId="18" borderId="8" xfId="0" applyFont="1" applyFill="1" applyBorder="1" applyAlignment="1">
      <alignment horizontal="center" vertical="center"/>
    </xf>
    <xf numFmtId="0" fontId="15" fillId="18" borderId="2" xfId="0" applyFont="1" applyFill="1" applyBorder="1" applyAlignment="1">
      <alignment horizontal="center" vertical="center" wrapText="1"/>
    </xf>
    <xf numFmtId="0" fontId="15" fillId="18" borderId="1" xfId="0" applyFont="1" applyFill="1" applyBorder="1" applyAlignment="1">
      <alignment horizontal="center" vertical="center" wrapText="1"/>
    </xf>
    <xf numFmtId="0" fontId="15" fillId="18" borderId="8" xfId="0" applyFont="1" applyFill="1" applyBorder="1" applyAlignment="1">
      <alignment horizontal="center" vertical="center" wrapText="1"/>
    </xf>
    <xf numFmtId="0" fontId="47" fillId="0" borderId="23" xfId="15" applyFont="1" applyBorder="1" applyAlignment="1">
      <alignment horizontal="center" vertical="center" wrapText="1"/>
    </xf>
    <xf numFmtId="0" fontId="47" fillId="0" borderId="25" xfId="15" applyFont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69" fillId="32" borderId="12" xfId="0" applyFont="1" applyFill="1" applyBorder="1" applyAlignment="1">
      <alignment horizontal="center" vertical="center" wrapText="1"/>
    </xf>
    <xf numFmtId="0" fontId="69" fillId="32" borderId="9" xfId="0" applyFont="1" applyFill="1" applyBorder="1" applyAlignment="1">
      <alignment horizontal="center" vertical="center" wrapText="1"/>
    </xf>
    <xf numFmtId="0" fontId="69" fillId="32" borderId="7" xfId="0" applyFont="1" applyFill="1" applyBorder="1" applyAlignment="1">
      <alignment horizontal="center" vertical="center" wrapText="1"/>
    </xf>
    <xf numFmtId="0" fontId="36" fillId="9" borderId="12" xfId="0" applyFont="1" applyFill="1" applyBorder="1" applyAlignment="1">
      <alignment horizontal="center" vertical="center" wrapText="1"/>
    </xf>
    <xf numFmtId="0" fontId="36" fillId="9" borderId="9" xfId="0" applyFont="1" applyFill="1" applyBorder="1" applyAlignment="1">
      <alignment horizontal="center" vertical="center" wrapText="1"/>
    </xf>
    <xf numFmtId="0" fontId="36" fillId="9" borderId="7" xfId="0" applyFont="1" applyFill="1" applyBorder="1" applyAlignment="1">
      <alignment horizontal="center" vertical="center" wrapText="1"/>
    </xf>
    <xf numFmtId="0" fontId="35" fillId="12" borderId="12" xfId="0" applyFont="1" applyFill="1" applyBorder="1" applyAlignment="1">
      <alignment horizontal="center" vertical="center" wrapText="1"/>
    </xf>
    <xf numFmtId="0" fontId="35" fillId="12" borderId="9" xfId="0" applyFont="1" applyFill="1" applyBorder="1" applyAlignment="1">
      <alignment horizontal="center" vertical="center" wrapText="1"/>
    </xf>
    <xf numFmtId="0" fontId="35" fillId="12" borderId="7" xfId="0" applyFont="1" applyFill="1" applyBorder="1" applyAlignment="1">
      <alignment horizontal="center" vertical="center" wrapText="1"/>
    </xf>
    <xf numFmtId="0" fontId="35" fillId="21" borderId="12" xfId="0" applyFont="1" applyFill="1" applyBorder="1" applyAlignment="1">
      <alignment horizontal="center" vertical="center" wrapText="1"/>
    </xf>
    <xf numFmtId="0" fontId="35" fillId="21" borderId="9" xfId="0" applyFont="1" applyFill="1" applyBorder="1" applyAlignment="1">
      <alignment horizontal="center" vertical="center" wrapText="1"/>
    </xf>
    <xf numFmtId="0" fontId="35" fillId="21" borderId="7" xfId="0" applyFont="1" applyFill="1" applyBorder="1" applyAlignment="1">
      <alignment horizontal="center" vertical="center" wrapText="1"/>
    </xf>
    <xf numFmtId="0" fontId="39" fillId="5" borderId="2" xfId="0" applyFont="1" applyFill="1" applyBorder="1" applyAlignment="1">
      <alignment horizontal="center" vertical="center" wrapText="1"/>
    </xf>
    <xf numFmtId="0" fontId="39" fillId="5" borderId="1" xfId="0" applyFont="1" applyFill="1" applyBorder="1" applyAlignment="1">
      <alignment horizontal="center" vertical="center" wrapText="1"/>
    </xf>
    <xf numFmtId="0" fontId="39" fillId="5" borderId="8" xfId="0" applyFont="1" applyFill="1" applyBorder="1" applyAlignment="1">
      <alignment horizontal="center" vertical="center" wrapText="1"/>
    </xf>
    <xf numFmtId="0" fontId="39" fillId="5" borderId="6" xfId="0" applyFont="1" applyFill="1" applyBorder="1" applyAlignment="1">
      <alignment horizontal="center" vertical="center" wrapText="1"/>
    </xf>
    <xf numFmtId="0" fontId="39" fillId="5" borderId="5" xfId="0" applyFont="1" applyFill="1" applyBorder="1" applyAlignment="1">
      <alignment horizontal="center" vertical="center" wrapText="1"/>
    </xf>
    <xf numFmtId="0" fontId="39" fillId="5" borderId="10" xfId="0" applyFont="1" applyFill="1" applyBorder="1" applyAlignment="1">
      <alignment horizontal="center" vertical="center" wrapText="1"/>
    </xf>
    <xf numFmtId="0" fontId="51" fillId="16" borderId="12" xfId="0" applyFont="1" applyFill="1" applyBorder="1" applyAlignment="1">
      <alignment horizontal="center" vertical="center" wrapText="1"/>
    </xf>
    <xf numFmtId="0" fontId="51" fillId="16" borderId="7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 wrapText="1"/>
    </xf>
    <xf numFmtId="0" fontId="34" fillId="7" borderId="1" xfId="0" applyFont="1" applyFill="1" applyBorder="1" applyAlignment="1">
      <alignment horizontal="center" vertical="center" wrapText="1"/>
    </xf>
    <xf numFmtId="0" fontId="34" fillId="7" borderId="8" xfId="0" applyFont="1" applyFill="1" applyBorder="1" applyAlignment="1">
      <alignment horizontal="center" vertical="center" wrapText="1"/>
    </xf>
    <xf numFmtId="0" fontId="34" fillId="7" borderId="6" xfId="0" applyFont="1" applyFill="1" applyBorder="1" applyAlignment="1">
      <alignment horizontal="center" vertical="center" wrapText="1"/>
    </xf>
    <xf numFmtId="0" fontId="34" fillId="7" borderId="5" xfId="0" applyFont="1" applyFill="1" applyBorder="1" applyAlignment="1">
      <alignment horizontal="center" vertical="center" wrapText="1"/>
    </xf>
    <xf numFmtId="0" fontId="34" fillId="7" borderId="10" xfId="0" applyFont="1" applyFill="1" applyBorder="1" applyAlignment="1">
      <alignment horizontal="center" vertical="center" wrapText="1"/>
    </xf>
    <xf numFmtId="0" fontId="48" fillId="5" borderId="4" xfId="0" applyFont="1" applyFill="1" applyBorder="1" applyAlignment="1">
      <alignment horizontal="center" vertical="center" wrapText="1"/>
    </xf>
    <xf numFmtId="0" fontId="48" fillId="5" borderId="0" xfId="0" applyFont="1" applyFill="1" applyAlignment="1">
      <alignment horizontal="center" vertical="center" wrapText="1"/>
    </xf>
    <xf numFmtId="0" fontId="48" fillId="5" borderId="3" xfId="0" applyFont="1" applyFill="1" applyBorder="1" applyAlignment="1">
      <alignment horizontal="center" vertical="center" wrapText="1"/>
    </xf>
    <xf numFmtId="0" fontId="48" fillId="5" borderId="6" xfId="0" applyFont="1" applyFill="1" applyBorder="1" applyAlignment="1">
      <alignment horizontal="center" vertical="center" wrapText="1"/>
    </xf>
    <xf numFmtId="0" fontId="48" fillId="5" borderId="5" xfId="0" applyFont="1" applyFill="1" applyBorder="1" applyAlignment="1">
      <alignment horizontal="center" vertical="center" wrapText="1"/>
    </xf>
    <xf numFmtId="0" fontId="48" fillId="5" borderId="10" xfId="0" applyFont="1" applyFill="1" applyBorder="1" applyAlignment="1">
      <alignment horizontal="center" vertical="center" wrapText="1"/>
    </xf>
    <xf numFmtId="0" fontId="15" fillId="10" borderId="16" xfId="0" applyFont="1" applyFill="1" applyBorder="1" applyAlignment="1">
      <alignment horizontal="center" vertical="center" wrapText="1"/>
    </xf>
    <xf numFmtId="0" fontId="15" fillId="10" borderId="15" xfId="0" applyFont="1" applyFill="1" applyBorder="1" applyAlignment="1">
      <alignment horizontal="center" vertical="center" wrapText="1"/>
    </xf>
    <xf numFmtId="0" fontId="35" fillId="10" borderId="16" xfId="0" applyFont="1" applyFill="1" applyBorder="1" applyAlignment="1">
      <alignment horizontal="center" vertical="center" wrapText="1"/>
    </xf>
    <xf numFmtId="0" fontId="35" fillId="10" borderId="15" xfId="0" applyFont="1" applyFill="1" applyBorder="1" applyAlignment="1">
      <alignment horizontal="center" vertical="center" wrapText="1"/>
    </xf>
    <xf numFmtId="0" fontId="35" fillId="10" borderId="14" xfId="0" applyFont="1" applyFill="1" applyBorder="1" applyAlignment="1">
      <alignment horizontal="center" vertical="center" wrapText="1"/>
    </xf>
    <xf numFmtId="0" fontId="35" fillId="2" borderId="12" xfId="0" applyFont="1" applyFill="1" applyBorder="1" applyAlignment="1">
      <alignment horizontal="center" vertical="center" wrapText="1"/>
    </xf>
    <xf numFmtId="0" fontId="35" fillId="2" borderId="9" xfId="0" applyFont="1" applyFill="1" applyBorder="1" applyAlignment="1">
      <alignment horizontal="center" vertical="center" wrapText="1"/>
    </xf>
    <xf numFmtId="0" fontId="35" fillId="2" borderId="7" xfId="0" applyFont="1" applyFill="1" applyBorder="1" applyAlignment="1">
      <alignment horizontal="center" vertical="center" wrapText="1"/>
    </xf>
    <xf numFmtId="0" fontId="36" fillId="11" borderId="12" xfId="0" applyFont="1" applyFill="1" applyBorder="1" applyAlignment="1">
      <alignment horizontal="center" vertical="center" wrapText="1"/>
    </xf>
    <xf numFmtId="0" fontId="36" fillId="11" borderId="9" xfId="0" applyFont="1" applyFill="1" applyBorder="1" applyAlignment="1">
      <alignment horizontal="center" vertical="center" wrapText="1"/>
    </xf>
    <xf numFmtId="0" fontId="36" fillId="11" borderId="7" xfId="0" applyFont="1" applyFill="1" applyBorder="1" applyAlignment="1">
      <alignment horizontal="center" vertical="center" wrapText="1"/>
    </xf>
    <xf numFmtId="0" fontId="48" fillId="5" borderId="2" xfId="0" applyFont="1" applyFill="1" applyBorder="1" applyAlignment="1">
      <alignment horizontal="center" vertical="center" wrapText="1"/>
    </xf>
    <xf numFmtId="0" fontId="48" fillId="5" borderId="1" xfId="0" applyFont="1" applyFill="1" applyBorder="1" applyAlignment="1">
      <alignment horizontal="center" vertical="center" wrapText="1"/>
    </xf>
    <xf numFmtId="0" fontId="48" fillId="5" borderId="8" xfId="0" applyFont="1" applyFill="1" applyBorder="1" applyAlignment="1">
      <alignment horizontal="center" vertical="center" wrapText="1"/>
    </xf>
    <xf numFmtId="0" fontId="35" fillId="16" borderId="12" xfId="0" applyFont="1" applyFill="1" applyBorder="1" applyAlignment="1">
      <alignment horizontal="center" vertical="center" wrapText="1"/>
    </xf>
    <xf numFmtId="0" fontId="35" fillId="16" borderId="9" xfId="0" applyFont="1" applyFill="1" applyBorder="1" applyAlignment="1">
      <alignment horizontal="center" vertical="center" wrapText="1"/>
    </xf>
    <xf numFmtId="0" fontId="35" fillId="16" borderId="7" xfId="0" applyFont="1" applyFill="1" applyBorder="1" applyAlignment="1">
      <alignment horizontal="center" vertical="center" wrapText="1"/>
    </xf>
    <xf numFmtId="0" fontId="35" fillId="13" borderId="12" xfId="0" applyFont="1" applyFill="1" applyBorder="1" applyAlignment="1">
      <alignment horizontal="center" vertical="center" wrapText="1"/>
    </xf>
    <xf numFmtId="0" fontId="35" fillId="13" borderId="9" xfId="0" applyFont="1" applyFill="1" applyBorder="1" applyAlignment="1">
      <alignment horizontal="center" vertical="center" wrapText="1"/>
    </xf>
    <xf numFmtId="0" fontId="35" fillId="13" borderId="7" xfId="0" applyFont="1" applyFill="1" applyBorder="1" applyAlignment="1">
      <alignment horizontal="center" vertical="center" wrapText="1"/>
    </xf>
    <xf numFmtId="0" fontId="41" fillId="5" borderId="1" xfId="0" applyFont="1" applyFill="1" applyBorder="1" applyAlignment="1">
      <alignment horizontal="center" vertical="center" wrapText="1"/>
    </xf>
    <xf numFmtId="0" fontId="41" fillId="5" borderId="8" xfId="0" applyFont="1" applyFill="1" applyBorder="1" applyAlignment="1">
      <alignment horizontal="center" vertical="center" wrapText="1"/>
    </xf>
    <xf numFmtId="0" fontId="41" fillId="5" borderId="5" xfId="0" applyFont="1" applyFill="1" applyBorder="1" applyAlignment="1">
      <alignment horizontal="center" vertical="center" wrapText="1"/>
    </xf>
    <xf numFmtId="0" fontId="41" fillId="5" borderId="10" xfId="0" applyFont="1" applyFill="1" applyBorder="1" applyAlignment="1">
      <alignment horizontal="center" vertical="center" wrapText="1"/>
    </xf>
    <xf numFmtId="0" fontId="35" fillId="20" borderId="12" xfId="0" applyFont="1" applyFill="1" applyBorder="1" applyAlignment="1">
      <alignment horizontal="center" vertical="center" wrapText="1"/>
    </xf>
    <xf numFmtId="0" fontId="35" fillId="20" borderId="9" xfId="0" applyFont="1" applyFill="1" applyBorder="1" applyAlignment="1">
      <alignment horizontal="center" vertical="center" wrapText="1"/>
    </xf>
    <xf numFmtId="0" fontId="35" fillId="20" borderId="7" xfId="0" applyFont="1" applyFill="1" applyBorder="1" applyAlignment="1">
      <alignment horizontal="center" vertical="center" wrapText="1"/>
    </xf>
    <xf numFmtId="0" fontId="52" fillId="5" borderId="2" xfId="15" applyFont="1" applyFill="1" applyBorder="1" applyAlignment="1">
      <alignment horizontal="center" vertical="center" wrapText="1"/>
    </xf>
    <xf numFmtId="0" fontId="52" fillId="5" borderId="1" xfId="15" applyFont="1" applyFill="1" applyBorder="1" applyAlignment="1">
      <alignment horizontal="center" vertical="center" wrapText="1"/>
    </xf>
    <xf numFmtId="0" fontId="52" fillId="5" borderId="8" xfId="15" applyFont="1" applyFill="1" applyBorder="1" applyAlignment="1">
      <alignment horizontal="center" vertical="center" wrapText="1"/>
    </xf>
    <xf numFmtId="0" fontId="52" fillId="5" borderId="4" xfId="15" applyFont="1" applyFill="1" applyBorder="1" applyAlignment="1">
      <alignment horizontal="center" vertical="center" wrapText="1"/>
    </xf>
    <xf numFmtId="0" fontId="52" fillId="5" borderId="0" xfId="15" applyFont="1" applyFill="1" applyBorder="1" applyAlignment="1">
      <alignment horizontal="center" vertical="center" wrapText="1"/>
    </xf>
    <xf numFmtId="0" fontId="52" fillId="5" borderId="3" xfId="15" applyFont="1" applyFill="1" applyBorder="1" applyAlignment="1">
      <alignment horizontal="center" vertical="center" wrapText="1"/>
    </xf>
    <xf numFmtId="0" fontId="52" fillId="5" borderId="6" xfId="15" applyFont="1" applyFill="1" applyBorder="1" applyAlignment="1">
      <alignment horizontal="center" vertical="center" wrapText="1"/>
    </xf>
    <xf numFmtId="0" fontId="52" fillId="5" borderId="5" xfId="15" applyFont="1" applyFill="1" applyBorder="1" applyAlignment="1">
      <alignment horizontal="center" vertical="center" wrapText="1"/>
    </xf>
    <xf numFmtId="0" fontId="52" fillId="5" borderId="10" xfId="15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54" fillId="23" borderId="2" xfId="0" applyFont="1" applyFill="1" applyBorder="1" applyAlignment="1">
      <alignment horizontal="center" vertical="center" wrapText="1"/>
    </xf>
    <xf numFmtId="0" fontId="54" fillId="23" borderId="1" xfId="0" applyFont="1" applyFill="1" applyBorder="1" applyAlignment="1">
      <alignment horizontal="center" vertical="center" wrapText="1"/>
    </xf>
    <xf numFmtId="0" fontId="54" fillId="23" borderId="8" xfId="0" applyFont="1" applyFill="1" applyBorder="1" applyAlignment="1">
      <alignment horizontal="center" vertical="center" wrapText="1"/>
    </xf>
    <xf numFmtId="0" fontId="54" fillId="23" borderId="4" xfId="0" applyFont="1" applyFill="1" applyBorder="1" applyAlignment="1">
      <alignment horizontal="center" vertical="center" wrapText="1"/>
    </xf>
    <xf numFmtId="0" fontId="54" fillId="23" borderId="0" xfId="0" applyFont="1" applyFill="1" applyAlignment="1">
      <alignment horizontal="center" vertical="center" wrapText="1"/>
    </xf>
    <xf numFmtId="0" fontId="54" fillId="23" borderId="3" xfId="0" applyFont="1" applyFill="1" applyBorder="1" applyAlignment="1">
      <alignment horizontal="center" vertical="center" wrapText="1"/>
    </xf>
    <xf numFmtId="0" fontId="54" fillId="23" borderId="6" xfId="0" applyFont="1" applyFill="1" applyBorder="1" applyAlignment="1">
      <alignment horizontal="center" vertical="center" wrapText="1"/>
    </xf>
    <xf numFmtId="0" fontId="54" fillId="23" borderId="5" xfId="0" applyFont="1" applyFill="1" applyBorder="1" applyAlignment="1">
      <alignment horizontal="center" vertical="center" wrapText="1"/>
    </xf>
    <xf numFmtId="0" fontId="54" fillId="23" borderId="10" xfId="0" applyFont="1" applyFill="1" applyBorder="1" applyAlignment="1">
      <alignment horizontal="center" vertical="center" wrapText="1"/>
    </xf>
    <xf numFmtId="0" fontId="38" fillId="19" borderId="2" xfId="0" applyFont="1" applyFill="1" applyBorder="1" applyAlignment="1">
      <alignment horizontal="center" vertical="center" wrapText="1"/>
    </xf>
    <xf numFmtId="0" fontId="38" fillId="19" borderId="1" xfId="0" applyFont="1" applyFill="1" applyBorder="1" applyAlignment="1">
      <alignment horizontal="center" vertical="center" wrapText="1"/>
    </xf>
    <xf numFmtId="0" fontId="38" fillId="19" borderId="8" xfId="0" applyFont="1" applyFill="1" applyBorder="1" applyAlignment="1">
      <alignment horizontal="center" vertical="center" wrapText="1"/>
    </xf>
    <xf numFmtId="0" fontId="38" fillId="19" borderId="4" xfId="0" applyFont="1" applyFill="1" applyBorder="1" applyAlignment="1">
      <alignment horizontal="center" vertical="center" wrapText="1"/>
    </xf>
    <xf numFmtId="0" fontId="38" fillId="19" borderId="0" xfId="0" applyFont="1" applyFill="1" applyAlignment="1">
      <alignment horizontal="center" vertical="center" wrapText="1"/>
    </xf>
    <xf numFmtId="0" fontId="38" fillId="19" borderId="3" xfId="0" applyFont="1" applyFill="1" applyBorder="1" applyAlignment="1">
      <alignment horizontal="center" vertical="center" wrapText="1"/>
    </xf>
    <xf numFmtId="0" fontId="38" fillId="19" borderId="6" xfId="0" applyFont="1" applyFill="1" applyBorder="1" applyAlignment="1">
      <alignment horizontal="center" vertical="center" wrapText="1"/>
    </xf>
    <xf numFmtId="0" fontId="38" fillId="19" borderId="5" xfId="0" applyFont="1" applyFill="1" applyBorder="1" applyAlignment="1">
      <alignment horizontal="center" vertical="center" wrapText="1"/>
    </xf>
    <xf numFmtId="0" fontId="38" fillId="19" borderId="10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36" fillId="24" borderId="12" xfId="0" applyFont="1" applyFill="1" applyBorder="1" applyAlignment="1">
      <alignment horizontal="center" vertical="center" wrapText="1"/>
    </xf>
    <xf numFmtId="0" fontId="36" fillId="24" borderId="9" xfId="0" applyFont="1" applyFill="1" applyBorder="1" applyAlignment="1">
      <alignment horizontal="center" vertical="center" wrapText="1"/>
    </xf>
    <xf numFmtId="0" fontId="36" fillId="24" borderId="7" xfId="0" applyFont="1" applyFill="1" applyBorder="1" applyAlignment="1">
      <alignment horizontal="center" vertical="center" wrapText="1"/>
    </xf>
    <xf numFmtId="0" fontId="36" fillId="8" borderId="12" xfId="0" applyFont="1" applyFill="1" applyBorder="1" applyAlignment="1">
      <alignment horizontal="center" vertical="center" wrapText="1"/>
    </xf>
    <xf numFmtId="0" fontId="36" fillId="8" borderId="7" xfId="0" applyFont="1" applyFill="1" applyBorder="1" applyAlignment="1">
      <alignment horizontal="center" vertical="center" wrapText="1"/>
    </xf>
    <xf numFmtId="0" fontId="53" fillId="17" borderId="1" xfId="15" applyFont="1" applyFill="1" applyBorder="1" applyAlignment="1">
      <alignment horizontal="center" vertical="center" wrapText="1"/>
    </xf>
    <xf numFmtId="0" fontId="53" fillId="17" borderId="8" xfId="15" applyFont="1" applyFill="1" applyBorder="1" applyAlignment="1">
      <alignment horizontal="center" vertical="center" wrapText="1"/>
    </xf>
    <xf numFmtId="0" fontId="53" fillId="17" borderId="0" xfId="15" applyFont="1" applyFill="1" applyAlignment="1">
      <alignment horizontal="center" vertical="center" wrapText="1"/>
    </xf>
    <xf numFmtId="0" fontId="53" fillId="17" borderId="3" xfId="15" applyFont="1" applyFill="1" applyBorder="1" applyAlignment="1">
      <alignment horizontal="center" vertical="center" wrapText="1"/>
    </xf>
    <xf numFmtId="0" fontId="53" fillId="17" borderId="5" xfId="15" applyFont="1" applyFill="1" applyBorder="1" applyAlignment="1">
      <alignment horizontal="center" vertical="center" wrapText="1"/>
    </xf>
    <xf numFmtId="0" fontId="53" fillId="17" borderId="10" xfId="15" applyFont="1" applyFill="1" applyBorder="1" applyAlignment="1">
      <alignment horizontal="center" vertical="center" wrapText="1"/>
    </xf>
    <xf numFmtId="0" fontId="0" fillId="25" borderId="37" xfId="0" applyFill="1" applyBorder="1" applyAlignment="1">
      <alignment horizontal="center"/>
    </xf>
    <xf numFmtId="0" fontId="0" fillId="25" borderId="35" xfId="0" applyFill="1" applyBorder="1" applyAlignment="1">
      <alignment horizontal="center"/>
    </xf>
    <xf numFmtId="0" fontId="0" fillId="25" borderId="0" xfId="0" applyFill="1" applyAlignment="1">
      <alignment horizontal="center"/>
    </xf>
    <xf numFmtId="0" fontId="0" fillId="25" borderId="33" xfId="0" applyFill="1" applyBorder="1" applyAlignment="1">
      <alignment horizontal="center" vertical="center"/>
    </xf>
    <xf numFmtId="0" fontId="0" fillId="25" borderId="11" xfId="0" applyFill="1" applyBorder="1" applyAlignment="1">
      <alignment horizontal="center" vertical="center"/>
    </xf>
    <xf numFmtId="0" fontId="0" fillId="25" borderId="31" xfId="0" applyFill="1" applyBorder="1" applyAlignment="1">
      <alignment horizontal="center" vertical="center"/>
    </xf>
    <xf numFmtId="0" fontId="19" fillId="0" borderId="0" xfId="6" applyFill="1"/>
    <xf numFmtId="3" fontId="19" fillId="0" borderId="0" xfId="6" applyNumberFormat="1"/>
  </cellXfs>
  <cellStyles count="35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18" xfId="34" xr:uid="{32F17775-0273-4E2B-9DA8-CB7FC2A2D401}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5" xfId="9" xr:uid="{00000000-0005-0000-0000-00000B000000}"/>
    <cellStyle name="Normal 5 2" xfId="23" xr:uid="{BCBF4D8D-46D2-405B-9BE9-FA720F0CCB5E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9dab7419812901713e7c516ee2b4f16f" TargetMode="External"/><Relationship Id="rId13" Type="http://schemas.openxmlformats.org/officeDocument/2006/relationships/hyperlink" Target="https://ieeesa.webex.com/ieeesa/j.php?MTID=m67a2ffac183459cfd9e3f4f206ac1eca" TargetMode="External"/><Relationship Id="rId18" Type="http://schemas.openxmlformats.org/officeDocument/2006/relationships/hyperlink" Target="https://ieeesa.webex.com/ieeesa/j.php?MTID=me5cd111cc5da92e523b310b681b4f2fc" TargetMode="External"/><Relationship Id="rId3" Type="http://schemas.openxmlformats.org/officeDocument/2006/relationships/hyperlink" Target="https://ieeesa.webex.com/ieeesa/j.php?MTID=m9dab7419812901713e7c516ee2b4f16f" TargetMode="External"/><Relationship Id="rId7" Type="http://schemas.openxmlformats.org/officeDocument/2006/relationships/hyperlink" Target="https://ieeesa.webex.com/ieeesa/j.php?MTID=md0e629c2798b48d2c17ffd33211c71c9" TargetMode="External"/><Relationship Id="rId12" Type="http://schemas.openxmlformats.org/officeDocument/2006/relationships/hyperlink" Target="https://ieeesa.webex.com/ieeesa/j.php?MTID=m9dab7419812901713e7c516ee2b4f16f" TargetMode="External"/><Relationship Id="rId17" Type="http://schemas.openxmlformats.org/officeDocument/2006/relationships/hyperlink" Target="https://ieeesa.webex.com/ieeesa/j.php?MTID=m67a2ffac183459cfd9e3f4f206ac1eca" TargetMode="External"/><Relationship Id="rId2" Type="http://schemas.openxmlformats.org/officeDocument/2006/relationships/hyperlink" Target="https://ieeesa.webex.com/ieeesa/j.php?MTID=md0e629c2798b48d2c17ffd33211c71c9" TargetMode="External"/><Relationship Id="rId16" Type="http://schemas.openxmlformats.org/officeDocument/2006/relationships/hyperlink" Target="https://ieeesa.webex.com/ieeesa/j.php?MTID=m9dab7419812901713e7c516ee2b4f16f" TargetMode="External"/><Relationship Id="rId1" Type="http://schemas.openxmlformats.org/officeDocument/2006/relationships/hyperlink" Target="https://ieeesa.webex.com/ieeesa/j.php?MTID=m67a2ffac183459cfd9e3f4f206ac1eca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d0e629c2798b48d2c17ffd33211c71c9" TargetMode="External"/><Relationship Id="rId5" Type="http://schemas.openxmlformats.org/officeDocument/2006/relationships/hyperlink" Target="https://ieeesa.webex.com/ieeesa/j.php?MTID=me5cd111cc5da92e523b310b681b4f2fc" TargetMode="External"/><Relationship Id="rId15" Type="http://schemas.openxmlformats.org/officeDocument/2006/relationships/hyperlink" Target="https://ieeesa.webex.com/ieeesa/j.php?MTID=md0e629c2798b48d2c17ffd33211c71c9" TargetMode="External"/><Relationship Id="rId10" Type="http://schemas.openxmlformats.org/officeDocument/2006/relationships/hyperlink" Target="https://ieeesa.webex.com/ieeesa/j.php?MTID=me5cd111cc5da92e523b310b681b4f2fc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ieeesa.webex.com/ieeesa/j.php?MTID=m67a2ffac183459cfd9e3f4f206ac1eca" TargetMode="External"/><Relationship Id="rId9" Type="http://schemas.openxmlformats.org/officeDocument/2006/relationships/hyperlink" Target="https://ieeesa.webex.com/ieeesa/j.php?MTID=m67a2ffac183459cfd9e3f4f206ac1eca" TargetMode="External"/><Relationship Id="rId14" Type="http://schemas.openxmlformats.org/officeDocument/2006/relationships/hyperlink" Target="https://ieeesa.webex.com/ieeesa/j.php?MTID=me5cd111cc5da92e523b310b681b4f2fc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view.officeapps.live.com/op/view.aspx?src=https%3A%2F%2Fmentor.ieee.org%2F802.15%2Fdcn%2F23%2F15-23-0460-00-04ab-clarification-of-nb-cca-for-uwb-channel-access.pptx&amp;wdOrigin=BROWSELINK" TargetMode="External"/><Relationship Id="rId2" Type="http://schemas.openxmlformats.org/officeDocument/2006/relationships/hyperlink" Target="https://mentor.ieee.org/802.15/dcn/23/15-23-0480-00-04ab-mms-with-uwb-up-to-20-x-los-range.pptx" TargetMode="External"/><Relationship Id="rId1" Type="http://schemas.openxmlformats.org/officeDocument/2006/relationships/hyperlink" Target="https://mentor.ieee.org/802.15/dcn/23/15-23-0468-00-04ab-text-for-uwb-only-mms-ranging.docx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mentor.ieee.org/802.15/dcn/23/15-23-0475-03-04ab-cc-consolidated-comments.xlsx" TargetMode="External"/><Relationship Id="rId4" Type="http://schemas.openxmlformats.org/officeDocument/2006/relationships/hyperlink" Target="https://mentor.ieee.org/802.15/dcn/23/15-23-0467-00-04ab-best-practices-for-getting-4ab-draft-0-ready.ppt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3/15-23-0491-02-04ab-ptf-report.ppt" TargetMode="External"/><Relationship Id="rId7" Type="http://schemas.openxmlformats.org/officeDocument/2006/relationships/printerSettings" Target="../printerSettings/printerSettings4.bin"/><Relationship Id="rId2" Type="http://schemas.openxmlformats.org/officeDocument/2006/relationships/hyperlink" Target="https://mentor.ieee.org/802.15/dcn/23/15-23-0451-01-04ab-suggested-text-for-cir-report-for-non-sensing-transmission.docx" TargetMode="External"/><Relationship Id="rId1" Type="http://schemas.openxmlformats.org/officeDocument/2006/relationships/hyperlink" Target="https://mentor.ieee.org/802.15/dcn/23/15-23-0335-01-04ab-text-proposal-for-15-4ab-secure-compressed-psdu.docx" TargetMode="External"/><Relationship Id="rId6" Type="http://schemas.openxmlformats.org/officeDocument/2006/relationships/hyperlink" Target="https://mentor.ieee.org/802.15/dcn/23/15-23-0491-02-04ab-ptf-report.ppt" TargetMode="External"/><Relationship Id="rId5" Type="http://schemas.openxmlformats.org/officeDocument/2006/relationships/hyperlink" Target="https://mentor.ieee.org/802.15/dcn/23/15-23-0464-00-04ab-proposed-updates-for-section-16.docx" TargetMode="External"/><Relationship Id="rId4" Type="http://schemas.openxmlformats.org/officeDocument/2006/relationships/hyperlink" Target="https://mentor.ieee.org/802.15/dcn/23/15-23-0475-04-04ab-cc-consolidated-comments.xlsx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3/15-23-0504-00-04ab-resolution-proposals-for-the-assigned-comments.docx" TargetMode="External"/><Relationship Id="rId2" Type="http://schemas.openxmlformats.org/officeDocument/2006/relationships/hyperlink" Target="https://mentor.ieee.org/802.15/dcn/23/15-23-0510-00-04ab-updates-of-ap-formats.docx" TargetMode="External"/><Relationship Id="rId1" Type="http://schemas.openxmlformats.org/officeDocument/2006/relationships/hyperlink" Target="https://mentor.ieee.org/802.15/dcn/23/15-23-0509-00-04ab-comments-on-4ab-preballot-draft-b.pptx" TargetMode="Externa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s://mentor.ieee.org/802.15/dcn/23/15-23-0481-01-04ab-resolution-proposal-for-compressed-psdu-coexistence.pptx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3/15-23-0510-03-04ab-updates-of-ap-formats.docx" TargetMode="External"/><Relationship Id="rId13" Type="http://schemas.openxmlformats.org/officeDocument/2006/relationships/hyperlink" Target="https://mentor.ieee.org/802.15/dcn/23/15-23-0516-00-04ab-revised-uwb-wake-up-radio-modulation.pptx" TargetMode="External"/><Relationship Id="rId18" Type="http://schemas.openxmlformats.org/officeDocument/2006/relationships/hyperlink" Target="https://mentor.ieee.org/802.15/dcn/23/15-23-0481-01-04ab-resolution-proposal-for-compressed-psdu-coexistence.pptx" TargetMode="External"/><Relationship Id="rId3" Type="http://schemas.openxmlformats.org/officeDocument/2006/relationships/hyperlink" Target="https://mentor.ieee.org/802.15/dcn/23/15-23-0463-00-04ab-proposed-updates-for-frequency-stitching-parameters-field.docx" TargetMode="External"/><Relationship Id="rId7" Type="http://schemas.openxmlformats.org/officeDocument/2006/relationships/hyperlink" Target="https://mentor.ieee.org/802.15/dcn/23/15-23-0510-01-04ab-updates-of-ap-formats.docx" TargetMode="External"/><Relationship Id="rId12" Type="http://schemas.openxmlformats.org/officeDocument/2006/relationships/hyperlink" Target="https://mentor.ieee.org/802.15/dcn/23/15-23-0468-01-04ab-text-for-uwb-only-mms-ranging.docx" TargetMode="External"/><Relationship Id="rId17" Type="http://schemas.openxmlformats.org/officeDocument/2006/relationships/hyperlink" Target="https://mentor.ieee.org/802.15/dcn/23/15-23-0505-00-04ab-text-for-ptf-report-ie.docx" TargetMode="External"/><Relationship Id="rId2" Type="http://schemas.openxmlformats.org/officeDocument/2006/relationships/hyperlink" Target="https://mentor.ieee.org/802.15/dcn/23/15-23-0462-00-04ab-proposed-updates-for-10-36.docx" TargetMode="External"/><Relationship Id="rId16" Type="http://schemas.openxmlformats.org/officeDocument/2006/relationships/hyperlink" Target="https://mentor.ieee.org/802.15/dcn/23/15-23-0501-00-04ab-resolutions-for-d0-b-hyper-block-comments.xlsx" TargetMode="External"/><Relationship Id="rId1" Type="http://schemas.openxmlformats.org/officeDocument/2006/relationships/hyperlink" Target="https://mentor.ieee.org/802.15/dcn/23/15-23-0460-00-04ab-clarification-of-nb-cca-for-uwb-channel-access.pptx" TargetMode="External"/><Relationship Id="rId6" Type="http://schemas.openxmlformats.org/officeDocument/2006/relationships/hyperlink" Target="https://mentor.ieee.org/802.15/dcn/23/15-23-0504-02-04ab-resolution-proposals-for-the-assigned-comments.docx" TargetMode="External"/><Relationship Id="rId11" Type="http://schemas.openxmlformats.org/officeDocument/2006/relationships/hyperlink" Target="https://mentor.ieee.org/802.15/dcn/23/15-23-0308-03-04ab-4ab-device-s-and-feature-sets.pptx" TargetMode="External"/><Relationship Id="rId5" Type="http://schemas.openxmlformats.org/officeDocument/2006/relationships/hyperlink" Target="https://mentor.ieee.org/802.15/dcn/23/15-23-0509-04-04ab-comments-on-4ab-preballot-draft-b.pptx" TargetMode="External"/><Relationship Id="rId15" Type="http://schemas.openxmlformats.org/officeDocument/2006/relationships/hyperlink" Target="https://mentor.ieee.org/802.15/dcn/23/15-23-0464-02-04ab-proposed-updates-for-section-16.docx" TargetMode="External"/><Relationship Id="rId10" Type="http://schemas.openxmlformats.org/officeDocument/2006/relationships/hyperlink" Target="https://mentor.ieee.org/802.15/dcn/23/15-23-0496-01-04ab-proposed-further-updates-for-10-36-7.docx" TargetMode="External"/><Relationship Id="rId4" Type="http://schemas.openxmlformats.org/officeDocument/2006/relationships/hyperlink" Target="https://mentor.ieee.org/802.15/dcn/23/15-23-0466-00-04ab-proposed-draft-text-for-the-cir-report-field-of-ac-ie.docx" TargetMode="External"/><Relationship Id="rId9" Type="http://schemas.openxmlformats.org/officeDocument/2006/relationships/hyperlink" Target="https://mentor.ieee.org/802.15/dcn/23/15-23-0502-03-04ab-group-consensus-on-operating-parameter-sets.docx" TargetMode="External"/><Relationship Id="rId14" Type="http://schemas.openxmlformats.org/officeDocument/2006/relationships/hyperlink" Target="https://mentor.ieee.org/802.15/dcn/23/15-23-0335-02-04ab-text-proposal-for-15-4ab-secure-compressed-psdu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61AB8-D945-432F-BCFF-B837D53E94C7}">
  <dimension ref="A1:AC49"/>
  <sheetViews>
    <sheetView topLeftCell="A3" zoomScale="90" zoomScaleNormal="90" workbookViewId="0">
      <selection activeCell="D14" sqref="D14:D17"/>
    </sheetView>
  </sheetViews>
  <sheetFormatPr defaultRowHeight="13.2" x14ac:dyDescent="0.25"/>
  <cols>
    <col min="1" max="1" width="13.109375" customWidth="1"/>
  </cols>
  <sheetData>
    <row r="1" spans="1:29" ht="22.8" x14ac:dyDescent="0.25">
      <c r="A1" s="165" t="s">
        <v>119</v>
      </c>
      <c r="B1" s="64" t="s">
        <v>130</v>
      </c>
      <c r="C1" s="64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6"/>
      <c r="V1" s="66"/>
      <c r="W1" s="65"/>
      <c r="X1" s="66"/>
      <c r="Y1" s="67"/>
      <c r="Z1" s="66"/>
      <c r="AA1" s="65"/>
      <c r="AB1" s="66"/>
      <c r="AC1" s="68"/>
    </row>
    <row r="2" spans="1:29" ht="22.8" x14ac:dyDescent="0.4">
      <c r="A2" s="166"/>
      <c r="B2" s="69" t="s">
        <v>131</v>
      </c>
      <c r="C2" s="69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1"/>
      <c r="Z2" s="70"/>
      <c r="AA2" s="70"/>
      <c r="AB2" s="70"/>
      <c r="AC2" s="71"/>
    </row>
    <row r="3" spans="1:29" ht="13.8" thickBot="1" x14ac:dyDescent="0.3">
      <c r="A3" s="166"/>
      <c r="B3" s="72" t="s">
        <v>132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 t="s">
        <v>107</v>
      </c>
      <c r="U3" s="73"/>
      <c r="V3" s="74"/>
      <c r="W3" s="73" t="s">
        <v>107</v>
      </c>
      <c r="X3" s="73"/>
      <c r="Y3" s="75" t="s">
        <v>107</v>
      </c>
      <c r="Z3" s="73"/>
      <c r="AA3" s="73" t="s">
        <v>107</v>
      </c>
      <c r="AB3" s="73"/>
      <c r="AC3" s="76"/>
    </row>
    <row r="4" spans="1:29" x14ac:dyDescent="0.25">
      <c r="A4" s="167" t="s">
        <v>133</v>
      </c>
      <c r="B4" s="170" t="s">
        <v>56</v>
      </c>
      <c r="C4" s="171"/>
      <c r="D4" s="172" t="s">
        <v>57</v>
      </c>
      <c r="E4" s="173"/>
      <c r="F4" s="173"/>
      <c r="G4" s="174"/>
      <c r="H4" s="172" t="s">
        <v>58</v>
      </c>
      <c r="I4" s="173"/>
      <c r="J4" s="173"/>
      <c r="K4" s="174"/>
      <c r="L4" s="172" t="s">
        <v>59</v>
      </c>
      <c r="M4" s="173"/>
      <c r="N4" s="173"/>
      <c r="O4" s="174"/>
      <c r="P4" s="172" t="s">
        <v>60</v>
      </c>
      <c r="Q4" s="173"/>
      <c r="R4" s="173"/>
      <c r="S4" s="174"/>
      <c r="T4" s="183" t="s">
        <v>92</v>
      </c>
      <c r="U4" s="184"/>
      <c r="V4" s="185"/>
      <c r="W4" s="183" t="s">
        <v>134</v>
      </c>
      <c r="X4" s="184"/>
      <c r="Y4" s="185"/>
      <c r="Z4" s="151" t="s">
        <v>135</v>
      </c>
      <c r="AA4" s="152"/>
      <c r="AB4" s="152"/>
      <c r="AC4" s="153"/>
    </row>
    <row r="5" spans="1:29" ht="13.8" thickBot="1" x14ac:dyDescent="0.3">
      <c r="A5" s="168"/>
      <c r="B5" s="157">
        <f>DATE(2023,9,10)</f>
        <v>45179</v>
      </c>
      <c r="C5" s="158"/>
      <c r="D5" s="159">
        <f>B5+1</f>
        <v>45180</v>
      </c>
      <c r="E5" s="159"/>
      <c r="F5" s="159"/>
      <c r="G5" s="160"/>
      <c r="H5" s="161">
        <f>D5+1</f>
        <v>45181</v>
      </c>
      <c r="I5" s="159"/>
      <c r="J5" s="159"/>
      <c r="K5" s="160"/>
      <c r="L5" s="161">
        <f>H5+1</f>
        <v>45182</v>
      </c>
      <c r="M5" s="159"/>
      <c r="N5" s="159"/>
      <c r="O5" s="160"/>
      <c r="P5" s="161">
        <f>L5+1</f>
        <v>45183</v>
      </c>
      <c r="Q5" s="159"/>
      <c r="R5" s="159"/>
      <c r="S5" s="160"/>
      <c r="T5" s="162">
        <f>P5+1</f>
        <v>45184</v>
      </c>
      <c r="U5" s="163"/>
      <c r="V5" s="164"/>
      <c r="W5" s="162">
        <f>T5+1</f>
        <v>45185</v>
      </c>
      <c r="X5" s="163"/>
      <c r="Y5" s="164"/>
      <c r="Z5" s="154"/>
      <c r="AA5" s="155"/>
      <c r="AB5" s="155"/>
      <c r="AC5" s="156"/>
    </row>
    <row r="6" spans="1:29" ht="29.4" thickBot="1" x14ac:dyDescent="0.3">
      <c r="A6" s="169"/>
      <c r="B6" s="175" t="s">
        <v>63</v>
      </c>
      <c r="C6" s="176"/>
      <c r="D6" s="55" t="s">
        <v>63</v>
      </c>
      <c r="E6" s="57" t="s">
        <v>64</v>
      </c>
      <c r="F6" s="57" t="s">
        <v>65</v>
      </c>
      <c r="G6" s="56" t="s">
        <v>66</v>
      </c>
      <c r="H6" s="55" t="s">
        <v>63</v>
      </c>
      <c r="I6" s="57" t="s">
        <v>64</v>
      </c>
      <c r="J6" s="57" t="s">
        <v>65</v>
      </c>
      <c r="K6" s="56" t="s">
        <v>66</v>
      </c>
      <c r="L6" s="55" t="s">
        <v>63</v>
      </c>
      <c r="M6" s="57" t="s">
        <v>64</v>
      </c>
      <c r="N6" s="57" t="s">
        <v>65</v>
      </c>
      <c r="O6" s="56" t="s">
        <v>66</v>
      </c>
      <c r="P6" s="55" t="s">
        <v>63</v>
      </c>
      <c r="Q6" s="57" t="s">
        <v>64</v>
      </c>
      <c r="R6" s="57" t="s">
        <v>65</v>
      </c>
      <c r="S6" s="56" t="s">
        <v>66</v>
      </c>
      <c r="T6" s="77"/>
      <c r="U6" s="78"/>
      <c r="V6" s="79"/>
      <c r="W6" s="77"/>
      <c r="X6" s="78"/>
      <c r="Y6" s="79"/>
      <c r="Z6" s="80" t="s">
        <v>8</v>
      </c>
      <c r="AA6" s="81" t="s">
        <v>91</v>
      </c>
      <c r="AB6" s="81" t="s">
        <v>5</v>
      </c>
      <c r="AC6" s="82" t="s">
        <v>6</v>
      </c>
    </row>
    <row r="7" spans="1:29" ht="15.6" x14ac:dyDescent="0.3">
      <c r="A7" s="83" t="s">
        <v>26</v>
      </c>
      <c r="B7" s="78"/>
      <c r="C7" s="79"/>
      <c r="D7" s="177" t="s">
        <v>27</v>
      </c>
      <c r="E7" s="177"/>
      <c r="F7" s="177"/>
      <c r="G7" s="178"/>
      <c r="H7" s="181" t="s">
        <v>27</v>
      </c>
      <c r="I7" s="177"/>
      <c r="J7" s="177"/>
      <c r="K7" s="178"/>
      <c r="L7" s="181" t="s">
        <v>27</v>
      </c>
      <c r="M7" s="177"/>
      <c r="N7" s="177"/>
      <c r="O7" s="178"/>
      <c r="P7" s="181" t="s">
        <v>27</v>
      </c>
      <c r="Q7" s="177"/>
      <c r="R7" s="177"/>
      <c r="S7" s="178"/>
      <c r="T7" s="77"/>
      <c r="U7" s="78"/>
      <c r="V7" s="79"/>
      <c r="W7" s="77"/>
      <c r="X7" s="78"/>
      <c r="Y7" s="79"/>
      <c r="Z7" s="84">
        <v>0.29166666666666669</v>
      </c>
      <c r="AA7" s="85">
        <f t="shared" ref="AA7:AA38" si="0">Z7-3/24</f>
        <v>0.16666666666666669</v>
      </c>
      <c r="AB7" s="86">
        <f t="shared" ref="AB7:AB38" si="1">Z7+4/24</f>
        <v>0.45833333333333337</v>
      </c>
      <c r="AC7" s="87">
        <f>Z7+13/24</f>
        <v>0.83333333333333326</v>
      </c>
    </row>
    <row r="8" spans="1:29" ht="16.2" thickBot="1" x14ac:dyDescent="0.35">
      <c r="A8" s="88" t="s">
        <v>28</v>
      </c>
      <c r="B8" s="78"/>
      <c r="C8" s="79"/>
      <c r="D8" s="179"/>
      <c r="E8" s="179"/>
      <c r="F8" s="179"/>
      <c r="G8" s="180"/>
      <c r="H8" s="182"/>
      <c r="I8" s="179"/>
      <c r="J8" s="179"/>
      <c r="K8" s="180"/>
      <c r="L8" s="182"/>
      <c r="M8" s="179"/>
      <c r="N8" s="179"/>
      <c r="O8" s="180"/>
      <c r="P8" s="182"/>
      <c r="Q8" s="179"/>
      <c r="R8" s="179"/>
      <c r="S8" s="180"/>
      <c r="T8" s="77"/>
      <c r="U8" s="78"/>
      <c r="V8" s="79"/>
      <c r="W8" s="77"/>
      <c r="X8" s="78"/>
      <c r="Y8" s="79"/>
      <c r="Z8" s="89">
        <f>Z7+0.5/24</f>
        <v>0.3125</v>
      </c>
      <c r="AA8" s="90">
        <f t="shared" si="0"/>
        <v>0.1875</v>
      </c>
      <c r="AB8" s="86">
        <f t="shared" si="1"/>
        <v>0.47916666666666663</v>
      </c>
      <c r="AC8" s="91">
        <f t="shared" ref="AC8:AC38" si="2">Z8+13/24</f>
        <v>0.85416666666666663</v>
      </c>
    </row>
    <row r="9" spans="1:29" ht="15.6" x14ac:dyDescent="0.3">
      <c r="A9" s="92" t="s">
        <v>29</v>
      </c>
      <c r="B9" s="78"/>
      <c r="C9" s="79"/>
      <c r="D9" s="206" t="s">
        <v>136</v>
      </c>
      <c r="E9" s="207"/>
      <c r="F9" s="207"/>
      <c r="G9" s="208"/>
      <c r="H9" s="186" t="s">
        <v>52</v>
      </c>
      <c r="I9" s="189" t="s">
        <v>55</v>
      </c>
      <c r="J9" s="192" t="s">
        <v>42</v>
      </c>
      <c r="K9" s="195" t="s">
        <v>99</v>
      </c>
      <c r="L9" s="212" t="s">
        <v>67</v>
      </c>
      <c r="M9" s="213"/>
      <c r="N9" s="213"/>
      <c r="O9" s="214"/>
      <c r="P9" s="186" t="s">
        <v>52</v>
      </c>
      <c r="Q9" s="189" t="s">
        <v>55</v>
      </c>
      <c r="R9" s="192" t="s">
        <v>42</v>
      </c>
      <c r="S9" s="195" t="s">
        <v>93</v>
      </c>
      <c r="T9" s="77"/>
      <c r="U9" s="78"/>
      <c r="V9" s="79"/>
      <c r="W9" s="77"/>
      <c r="X9" s="78"/>
      <c r="Y9" s="79"/>
      <c r="Z9" s="89">
        <f t="shared" ref="Z9:Z38" si="3">Z8+0.5/24</f>
        <v>0.33333333333333331</v>
      </c>
      <c r="AA9" s="90">
        <f t="shared" si="0"/>
        <v>0.20833333333333331</v>
      </c>
      <c r="AB9" s="86">
        <f t="shared" si="1"/>
        <v>0.5</v>
      </c>
      <c r="AC9" s="91">
        <f t="shared" si="2"/>
        <v>0.875</v>
      </c>
    </row>
    <row r="10" spans="1:29" ht="16.2" thickBot="1" x14ac:dyDescent="0.35">
      <c r="A10" s="92" t="s">
        <v>30</v>
      </c>
      <c r="B10" s="78"/>
      <c r="C10" s="79"/>
      <c r="D10" s="209"/>
      <c r="E10" s="210"/>
      <c r="F10" s="210"/>
      <c r="G10" s="211"/>
      <c r="H10" s="187"/>
      <c r="I10" s="190"/>
      <c r="J10" s="193"/>
      <c r="K10" s="196"/>
      <c r="L10" s="215"/>
      <c r="M10" s="216"/>
      <c r="N10" s="216"/>
      <c r="O10" s="217"/>
      <c r="P10" s="187"/>
      <c r="Q10" s="190"/>
      <c r="R10" s="193"/>
      <c r="S10" s="196"/>
      <c r="T10" s="77"/>
      <c r="U10" s="78"/>
      <c r="V10" s="79"/>
      <c r="W10" s="77"/>
      <c r="X10" s="78"/>
      <c r="Y10" s="79"/>
      <c r="Z10" s="89">
        <f t="shared" si="3"/>
        <v>0.35416666666666663</v>
      </c>
      <c r="AA10" s="90">
        <f t="shared" si="0"/>
        <v>0.22916666666666663</v>
      </c>
      <c r="AB10" s="86">
        <f t="shared" si="1"/>
        <v>0.52083333333333326</v>
      </c>
      <c r="AC10" s="91">
        <f t="shared" si="2"/>
        <v>0.89583333333333326</v>
      </c>
    </row>
    <row r="11" spans="1:29" ht="15.6" x14ac:dyDescent="0.3">
      <c r="A11" s="92" t="s">
        <v>31</v>
      </c>
      <c r="B11" s="78"/>
      <c r="C11" s="79"/>
      <c r="D11" s="198" t="s">
        <v>83</v>
      </c>
      <c r="E11" s="199"/>
      <c r="F11" s="199"/>
      <c r="G11" s="200"/>
      <c r="H11" s="187"/>
      <c r="I11" s="190"/>
      <c r="J11" s="193"/>
      <c r="K11" s="196"/>
      <c r="L11" s="204" t="s">
        <v>53</v>
      </c>
      <c r="M11" s="189" t="s">
        <v>55</v>
      </c>
      <c r="N11" s="192" t="s">
        <v>42</v>
      </c>
      <c r="O11" s="195" t="s">
        <v>93</v>
      </c>
      <c r="P11" s="187"/>
      <c r="Q11" s="190"/>
      <c r="R11" s="193"/>
      <c r="S11" s="196"/>
      <c r="T11" s="77"/>
      <c r="U11" s="78"/>
      <c r="V11" s="79"/>
      <c r="W11" s="77"/>
      <c r="X11" s="78"/>
      <c r="Y11" s="79"/>
      <c r="Z11" s="89">
        <f t="shared" si="3"/>
        <v>0.37499999999999994</v>
      </c>
      <c r="AA11" s="90">
        <f t="shared" si="0"/>
        <v>0.24999999999999994</v>
      </c>
      <c r="AB11" s="86">
        <f t="shared" si="1"/>
        <v>0.54166666666666663</v>
      </c>
      <c r="AC11" s="91">
        <f t="shared" si="2"/>
        <v>0.91666666666666652</v>
      </c>
    </row>
    <row r="12" spans="1:29" ht="16.2" thickBot="1" x14ac:dyDescent="0.35">
      <c r="A12" s="92" t="s">
        <v>32</v>
      </c>
      <c r="B12" s="78"/>
      <c r="C12" s="79"/>
      <c r="D12" s="201"/>
      <c r="E12" s="202"/>
      <c r="F12" s="202"/>
      <c r="G12" s="203"/>
      <c r="H12" s="188"/>
      <c r="I12" s="191"/>
      <c r="J12" s="194"/>
      <c r="K12" s="197"/>
      <c r="L12" s="205"/>
      <c r="M12" s="191"/>
      <c r="N12" s="194"/>
      <c r="O12" s="197"/>
      <c r="P12" s="188"/>
      <c r="Q12" s="191"/>
      <c r="R12" s="194"/>
      <c r="S12" s="197"/>
      <c r="T12" s="77"/>
      <c r="U12" s="78"/>
      <c r="V12" s="79"/>
      <c r="W12" s="77"/>
      <c r="X12" s="78"/>
      <c r="Y12" s="79"/>
      <c r="Z12" s="89">
        <f t="shared" si="3"/>
        <v>0.39583333333333326</v>
      </c>
      <c r="AA12" s="90">
        <f t="shared" si="0"/>
        <v>0.27083333333333326</v>
      </c>
      <c r="AB12" s="86">
        <f t="shared" si="1"/>
        <v>0.56249999999999989</v>
      </c>
      <c r="AC12" s="91">
        <f t="shared" si="2"/>
        <v>0.93749999999999989</v>
      </c>
    </row>
    <row r="13" spans="1:29" ht="16.2" thickBot="1" x14ac:dyDescent="0.35">
      <c r="A13" s="93" t="s">
        <v>33</v>
      </c>
      <c r="B13" s="218"/>
      <c r="C13" s="219"/>
      <c r="D13" s="220" t="s">
        <v>34</v>
      </c>
      <c r="E13" s="220"/>
      <c r="F13" s="220"/>
      <c r="G13" s="221"/>
      <c r="H13" s="222" t="s">
        <v>34</v>
      </c>
      <c r="I13" s="220"/>
      <c r="J13" s="220"/>
      <c r="K13" s="221"/>
      <c r="L13" s="222" t="s">
        <v>34</v>
      </c>
      <c r="M13" s="220"/>
      <c r="N13" s="220"/>
      <c r="O13" s="221"/>
      <c r="P13" s="222" t="s">
        <v>34</v>
      </c>
      <c r="Q13" s="220"/>
      <c r="R13" s="220"/>
      <c r="S13" s="221"/>
      <c r="T13" s="77"/>
      <c r="U13" s="78"/>
      <c r="V13" s="79"/>
      <c r="W13" s="77"/>
      <c r="X13" s="78"/>
      <c r="Y13" s="79"/>
      <c r="Z13" s="89">
        <f t="shared" si="3"/>
        <v>0.41666666666666657</v>
      </c>
      <c r="AA13" s="94">
        <f t="shared" si="0"/>
        <v>0.29166666666666657</v>
      </c>
      <c r="AB13" s="86">
        <f t="shared" si="1"/>
        <v>0.58333333333333326</v>
      </c>
      <c r="AC13" s="95">
        <f t="shared" si="2"/>
        <v>0.95833333333333326</v>
      </c>
    </row>
    <row r="14" spans="1:29" ht="15.9" customHeight="1" x14ac:dyDescent="0.3">
      <c r="A14" s="96" t="s">
        <v>35</v>
      </c>
      <c r="B14" s="78"/>
      <c r="C14" s="79"/>
      <c r="D14" s="186" t="s">
        <v>52</v>
      </c>
      <c r="E14" s="189" t="s">
        <v>55</v>
      </c>
      <c r="F14" s="223" t="s">
        <v>94</v>
      </c>
      <c r="G14" s="195" t="s">
        <v>99</v>
      </c>
      <c r="H14" s="186" t="s">
        <v>52</v>
      </c>
      <c r="I14" s="226"/>
      <c r="J14" s="223" t="s">
        <v>94</v>
      </c>
      <c r="K14" s="195" t="s">
        <v>99</v>
      </c>
      <c r="L14" s="229" t="s">
        <v>84</v>
      </c>
      <c r="M14" s="230"/>
      <c r="N14" s="230"/>
      <c r="O14" s="231"/>
      <c r="P14" s="232" t="s">
        <v>53</v>
      </c>
      <c r="Q14" s="235" t="s">
        <v>54</v>
      </c>
      <c r="R14" s="226"/>
      <c r="S14" s="195" t="s">
        <v>99</v>
      </c>
      <c r="T14" s="77"/>
      <c r="U14" s="78"/>
      <c r="V14" s="79"/>
      <c r="W14" s="77"/>
      <c r="X14" s="78"/>
      <c r="Y14" s="79"/>
      <c r="Z14" s="89">
        <f t="shared" si="3"/>
        <v>0.43749999999999989</v>
      </c>
      <c r="AA14" s="94">
        <f t="shared" si="0"/>
        <v>0.31249999999999989</v>
      </c>
      <c r="AB14" s="86">
        <f t="shared" si="1"/>
        <v>0.60416666666666652</v>
      </c>
      <c r="AC14" s="95">
        <f t="shared" si="2"/>
        <v>0.97916666666666652</v>
      </c>
    </row>
    <row r="15" spans="1:29" ht="16.2" thickBot="1" x14ac:dyDescent="0.35">
      <c r="A15" s="96" t="s">
        <v>36</v>
      </c>
      <c r="B15" s="78"/>
      <c r="C15" s="79"/>
      <c r="D15" s="187"/>
      <c r="E15" s="190"/>
      <c r="F15" s="224"/>
      <c r="G15" s="196"/>
      <c r="H15" s="187"/>
      <c r="I15" s="227"/>
      <c r="J15" s="224"/>
      <c r="K15" s="196"/>
      <c r="L15" s="215"/>
      <c r="M15" s="216"/>
      <c r="N15" s="216"/>
      <c r="O15" s="217"/>
      <c r="P15" s="233"/>
      <c r="Q15" s="236"/>
      <c r="R15" s="227"/>
      <c r="S15" s="196"/>
      <c r="T15" s="77"/>
      <c r="U15" s="78"/>
      <c r="V15" s="79"/>
      <c r="W15" s="77"/>
      <c r="X15" s="78"/>
      <c r="Y15" s="79"/>
      <c r="Z15" s="89">
        <f t="shared" si="3"/>
        <v>0.4583333333333332</v>
      </c>
      <c r="AA15" s="94">
        <f t="shared" si="0"/>
        <v>0.3333333333333332</v>
      </c>
      <c r="AB15" s="86">
        <f t="shared" si="1"/>
        <v>0.62499999999999989</v>
      </c>
      <c r="AC15" s="95">
        <f t="shared" si="2"/>
        <v>0.99999999999999978</v>
      </c>
    </row>
    <row r="16" spans="1:29" ht="15.6" x14ac:dyDescent="0.3">
      <c r="A16" s="96" t="s">
        <v>37</v>
      </c>
      <c r="B16" s="78"/>
      <c r="C16" s="79"/>
      <c r="D16" s="187"/>
      <c r="E16" s="190"/>
      <c r="F16" s="224"/>
      <c r="G16" s="196"/>
      <c r="H16" s="187"/>
      <c r="I16" s="227"/>
      <c r="J16" s="224"/>
      <c r="K16" s="196"/>
      <c r="L16" s="229" t="s">
        <v>69</v>
      </c>
      <c r="M16" s="230"/>
      <c r="N16" s="230"/>
      <c r="O16" s="231"/>
      <c r="P16" s="233"/>
      <c r="Q16" s="236"/>
      <c r="R16" s="227"/>
      <c r="S16" s="196"/>
      <c r="T16" s="77"/>
      <c r="U16" s="78"/>
      <c r="V16" s="79"/>
      <c r="W16" s="77"/>
      <c r="X16" s="78"/>
      <c r="Y16" s="79"/>
      <c r="Z16" s="89">
        <f t="shared" si="3"/>
        <v>0.47916666666666652</v>
      </c>
      <c r="AA16" s="94">
        <f t="shared" si="0"/>
        <v>0.35416666666666652</v>
      </c>
      <c r="AB16" s="86">
        <f t="shared" si="1"/>
        <v>0.64583333333333315</v>
      </c>
      <c r="AC16" s="95">
        <f t="shared" si="2"/>
        <v>1.020833333333333</v>
      </c>
    </row>
    <row r="17" spans="1:29" ht="16.2" thickBot="1" x14ac:dyDescent="0.35">
      <c r="A17" s="96" t="s">
        <v>38</v>
      </c>
      <c r="B17" s="78"/>
      <c r="C17" s="79"/>
      <c r="D17" s="188"/>
      <c r="E17" s="191"/>
      <c r="F17" s="225"/>
      <c r="G17" s="197"/>
      <c r="H17" s="188"/>
      <c r="I17" s="228"/>
      <c r="J17" s="225"/>
      <c r="K17" s="197"/>
      <c r="L17" s="215"/>
      <c r="M17" s="216"/>
      <c r="N17" s="216"/>
      <c r="O17" s="217"/>
      <c r="P17" s="234"/>
      <c r="Q17" s="237"/>
      <c r="R17" s="228"/>
      <c r="S17" s="197"/>
      <c r="T17" s="77"/>
      <c r="U17" s="78"/>
      <c r="V17" s="79"/>
      <c r="W17" s="77"/>
      <c r="X17" s="78"/>
      <c r="Y17" s="79"/>
      <c r="Z17" s="89">
        <f t="shared" si="3"/>
        <v>0.49999999999999983</v>
      </c>
      <c r="AA17" s="94">
        <f t="shared" si="0"/>
        <v>0.37499999999999983</v>
      </c>
      <c r="AB17" s="86">
        <f t="shared" si="1"/>
        <v>0.66666666666666652</v>
      </c>
      <c r="AC17" s="95">
        <f t="shared" si="2"/>
        <v>1.0416666666666665</v>
      </c>
    </row>
    <row r="18" spans="1:29" ht="15.6" x14ac:dyDescent="0.3">
      <c r="A18" s="88" t="s">
        <v>39</v>
      </c>
      <c r="B18" s="78"/>
      <c r="C18" s="79"/>
      <c r="D18" s="177" t="s">
        <v>97</v>
      </c>
      <c r="E18" s="177"/>
      <c r="F18" s="177"/>
      <c r="G18" s="178"/>
      <c r="H18" s="177" t="s">
        <v>97</v>
      </c>
      <c r="I18" s="177"/>
      <c r="J18" s="177"/>
      <c r="K18" s="178"/>
      <c r="L18" s="177" t="s">
        <v>97</v>
      </c>
      <c r="M18" s="177"/>
      <c r="N18" s="177"/>
      <c r="O18" s="178"/>
      <c r="P18" s="177" t="s">
        <v>97</v>
      </c>
      <c r="Q18" s="177"/>
      <c r="R18" s="177"/>
      <c r="S18" s="178"/>
      <c r="T18" s="77"/>
      <c r="U18" s="78"/>
      <c r="V18" s="79"/>
      <c r="W18" s="77"/>
      <c r="X18" s="78"/>
      <c r="Y18" s="79"/>
      <c r="Z18" s="89">
        <f t="shared" si="3"/>
        <v>0.52083333333333315</v>
      </c>
      <c r="AA18" s="94">
        <f t="shared" si="0"/>
        <v>0.39583333333333315</v>
      </c>
      <c r="AB18" s="86">
        <f t="shared" si="1"/>
        <v>0.68749999999999978</v>
      </c>
      <c r="AC18" s="95">
        <f t="shared" si="2"/>
        <v>1.0624999999999998</v>
      </c>
    </row>
    <row r="19" spans="1:29" ht="16.2" thickBot="1" x14ac:dyDescent="0.35">
      <c r="A19" s="88" t="s">
        <v>40</v>
      </c>
      <c r="B19" s="78"/>
      <c r="C19" s="79"/>
      <c r="D19" s="179"/>
      <c r="E19" s="179"/>
      <c r="F19" s="179"/>
      <c r="G19" s="180"/>
      <c r="H19" s="179"/>
      <c r="I19" s="179"/>
      <c r="J19" s="179"/>
      <c r="K19" s="180"/>
      <c r="L19" s="179"/>
      <c r="M19" s="179"/>
      <c r="N19" s="179"/>
      <c r="O19" s="180"/>
      <c r="P19" s="179"/>
      <c r="Q19" s="179"/>
      <c r="R19" s="179"/>
      <c r="S19" s="180"/>
      <c r="T19" s="77"/>
      <c r="U19" s="78"/>
      <c r="V19" s="79"/>
      <c r="W19" s="77"/>
      <c r="X19" s="78"/>
      <c r="Y19" s="79"/>
      <c r="Z19" s="89">
        <f t="shared" si="3"/>
        <v>0.54166666666666652</v>
      </c>
      <c r="AA19" s="94">
        <f t="shared" si="0"/>
        <v>0.41666666666666652</v>
      </c>
      <c r="AB19" s="86">
        <f t="shared" si="1"/>
        <v>0.70833333333333315</v>
      </c>
      <c r="AC19" s="95">
        <f t="shared" si="2"/>
        <v>1.083333333333333</v>
      </c>
    </row>
    <row r="20" spans="1:29" ht="16.2" thickBot="1" x14ac:dyDescent="0.35">
      <c r="A20" s="96" t="s">
        <v>41</v>
      </c>
      <c r="B20" s="78"/>
      <c r="C20" s="79"/>
      <c r="D20" s="245" t="s">
        <v>137</v>
      </c>
      <c r="E20" s="246"/>
      <c r="F20" s="247"/>
      <c r="G20" s="195" t="s">
        <v>99</v>
      </c>
      <c r="H20" s="232" t="s">
        <v>53</v>
      </c>
      <c r="I20" s="235" t="s">
        <v>54</v>
      </c>
      <c r="J20" s="226"/>
      <c r="K20" s="195" t="s">
        <v>93</v>
      </c>
      <c r="L20" s="186" t="s">
        <v>52</v>
      </c>
      <c r="M20" s="235" t="s">
        <v>54</v>
      </c>
      <c r="N20" s="242" t="s">
        <v>120</v>
      </c>
      <c r="O20" s="195" t="s">
        <v>93</v>
      </c>
      <c r="P20" s="186" t="s">
        <v>52</v>
      </c>
      <c r="Q20" s="235" t="s">
        <v>54</v>
      </c>
      <c r="R20" s="223" t="s">
        <v>94</v>
      </c>
      <c r="S20" s="195" t="s">
        <v>99</v>
      </c>
      <c r="T20" s="77"/>
      <c r="U20" s="78"/>
      <c r="V20" s="79"/>
      <c r="W20" s="77"/>
      <c r="X20" s="78"/>
      <c r="Y20" s="79"/>
      <c r="Z20" s="89">
        <f t="shared" si="3"/>
        <v>0.56249999999999989</v>
      </c>
      <c r="AA20" s="94">
        <f t="shared" si="0"/>
        <v>0.43749999999999989</v>
      </c>
      <c r="AB20" s="86">
        <f t="shared" si="1"/>
        <v>0.72916666666666652</v>
      </c>
      <c r="AC20" s="95">
        <f t="shared" si="2"/>
        <v>1.1041666666666665</v>
      </c>
    </row>
    <row r="21" spans="1:29" ht="15.6" x14ac:dyDescent="0.3">
      <c r="A21" s="96" t="s">
        <v>43</v>
      </c>
      <c r="B21" s="238" t="s">
        <v>121</v>
      </c>
      <c r="C21" s="239"/>
      <c r="D21" s="248"/>
      <c r="E21" s="249"/>
      <c r="F21" s="250"/>
      <c r="G21" s="196"/>
      <c r="H21" s="233"/>
      <c r="I21" s="236"/>
      <c r="J21" s="227"/>
      <c r="K21" s="196"/>
      <c r="L21" s="187"/>
      <c r="M21" s="236"/>
      <c r="N21" s="243"/>
      <c r="O21" s="196"/>
      <c r="P21" s="187"/>
      <c r="Q21" s="236"/>
      <c r="R21" s="224"/>
      <c r="S21" s="196"/>
      <c r="T21" s="77"/>
      <c r="U21" s="78"/>
      <c r="V21" s="79"/>
      <c r="W21" s="77"/>
      <c r="X21" s="78"/>
      <c r="Y21" s="79"/>
      <c r="Z21" s="89">
        <f t="shared" si="3"/>
        <v>0.58333333333333326</v>
      </c>
      <c r="AA21" s="94">
        <f t="shared" si="0"/>
        <v>0.45833333333333326</v>
      </c>
      <c r="AB21" s="86">
        <f t="shared" si="1"/>
        <v>0.74999999999999989</v>
      </c>
      <c r="AC21" s="95">
        <f t="shared" si="2"/>
        <v>1.125</v>
      </c>
    </row>
    <row r="22" spans="1:29" ht="16.2" thickBot="1" x14ac:dyDescent="0.35">
      <c r="A22" s="96" t="s">
        <v>44</v>
      </c>
      <c r="B22" s="240"/>
      <c r="C22" s="241"/>
      <c r="D22" s="248"/>
      <c r="E22" s="249"/>
      <c r="F22" s="250"/>
      <c r="G22" s="196"/>
      <c r="H22" s="233"/>
      <c r="I22" s="236"/>
      <c r="J22" s="227"/>
      <c r="K22" s="196"/>
      <c r="L22" s="187"/>
      <c r="M22" s="236"/>
      <c r="N22" s="243"/>
      <c r="O22" s="196"/>
      <c r="P22" s="187"/>
      <c r="Q22" s="236"/>
      <c r="R22" s="224"/>
      <c r="S22" s="196"/>
      <c r="T22" s="77"/>
      <c r="U22" s="78"/>
      <c r="V22" s="79"/>
      <c r="W22" s="77"/>
      <c r="X22" s="78"/>
      <c r="Y22" s="79"/>
      <c r="Z22" s="89">
        <f t="shared" si="3"/>
        <v>0.60416666666666663</v>
      </c>
      <c r="AA22" s="94">
        <f t="shared" si="0"/>
        <v>0.47916666666666663</v>
      </c>
      <c r="AB22" s="86">
        <f t="shared" si="1"/>
        <v>0.77083333333333326</v>
      </c>
      <c r="AC22" s="95">
        <f t="shared" si="2"/>
        <v>1.1458333333333333</v>
      </c>
    </row>
    <row r="23" spans="1:29" ht="16.2" thickBot="1" x14ac:dyDescent="0.35">
      <c r="A23" s="96" t="s">
        <v>45</v>
      </c>
      <c r="B23" s="78"/>
      <c r="C23" s="79"/>
      <c r="D23" s="251"/>
      <c r="E23" s="252"/>
      <c r="F23" s="253"/>
      <c r="G23" s="197"/>
      <c r="H23" s="234"/>
      <c r="I23" s="237"/>
      <c r="J23" s="228"/>
      <c r="K23" s="197"/>
      <c r="L23" s="188"/>
      <c r="M23" s="237"/>
      <c r="N23" s="244"/>
      <c r="O23" s="197"/>
      <c r="P23" s="188"/>
      <c r="Q23" s="237"/>
      <c r="R23" s="225"/>
      <c r="S23" s="197"/>
      <c r="T23" s="77"/>
      <c r="U23" s="78"/>
      <c r="V23" s="79"/>
      <c r="W23" s="77"/>
      <c r="X23" s="78"/>
      <c r="Y23" s="79"/>
      <c r="Z23" s="89">
        <f t="shared" si="3"/>
        <v>0.625</v>
      </c>
      <c r="AA23" s="94">
        <f t="shared" si="0"/>
        <v>0.5</v>
      </c>
      <c r="AB23" s="86">
        <f t="shared" si="1"/>
        <v>0.79166666666666663</v>
      </c>
      <c r="AC23" s="95">
        <f t="shared" si="2"/>
        <v>1.1666666666666665</v>
      </c>
    </row>
    <row r="24" spans="1:29" ht="16.2" thickBot="1" x14ac:dyDescent="0.35">
      <c r="A24" s="93" t="s">
        <v>46</v>
      </c>
      <c r="B24" s="218"/>
      <c r="C24" s="219"/>
      <c r="D24" s="222" t="s">
        <v>34</v>
      </c>
      <c r="E24" s="220"/>
      <c r="F24" s="220"/>
      <c r="G24" s="221"/>
      <c r="H24" s="222" t="s">
        <v>34</v>
      </c>
      <c r="I24" s="220"/>
      <c r="J24" s="220"/>
      <c r="K24" s="221"/>
      <c r="L24" s="222" t="s">
        <v>34</v>
      </c>
      <c r="M24" s="220"/>
      <c r="N24" s="220"/>
      <c r="O24" s="221"/>
      <c r="P24" s="222" t="s">
        <v>34</v>
      </c>
      <c r="Q24" s="220"/>
      <c r="R24" s="220"/>
      <c r="S24" s="221"/>
      <c r="T24" s="77"/>
      <c r="U24" s="78"/>
      <c r="V24" s="79"/>
      <c r="W24" s="77"/>
      <c r="X24" s="78"/>
      <c r="Y24" s="79"/>
      <c r="Z24" s="89">
        <f t="shared" si="3"/>
        <v>0.64583333333333337</v>
      </c>
      <c r="AA24" s="94">
        <f t="shared" si="0"/>
        <v>0.52083333333333337</v>
      </c>
      <c r="AB24" s="86">
        <f t="shared" si="1"/>
        <v>0.8125</v>
      </c>
      <c r="AC24" s="95">
        <f t="shared" si="2"/>
        <v>1.1875</v>
      </c>
    </row>
    <row r="25" spans="1:29" ht="15.45" customHeight="1" x14ac:dyDescent="0.3">
      <c r="A25" s="92" t="s">
        <v>47</v>
      </c>
      <c r="B25" s="280" t="s">
        <v>138</v>
      </c>
      <c r="C25" s="281"/>
      <c r="D25" s="186" t="s">
        <v>52</v>
      </c>
      <c r="E25" s="275" t="s">
        <v>139</v>
      </c>
      <c r="F25" s="242" t="s">
        <v>120</v>
      </c>
      <c r="G25" s="195" t="s">
        <v>93</v>
      </c>
      <c r="H25" s="186" t="s">
        <v>52</v>
      </c>
      <c r="I25" s="275" t="s">
        <v>139</v>
      </c>
      <c r="J25" s="278" t="s">
        <v>68</v>
      </c>
      <c r="K25" s="195" t="s">
        <v>93</v>
      </c>
      <c r="L25" s="232" t="s">
        <v>53</v>
      </c>
      <c r="M25" s="275" t="s">
        <v>139</v>
      </c>
      <c r="N25" s="223" t="s">
        <v>94</v>
      </c>
      <c r="O25" s="195" t="s">
        <v>93</v>
      </c>
      <c r="P25" s="229" t="s">
        <v>85</v>
      </c>
      <c r="Q25" s="230"/>
      <c r="R25" s="230"/>
      <c r="S25" s="231"/>
      <c r="T25" s="77"/>
      <c r="U25" s="78"/>
      <c r="V25" s="79"/>
      <c r="W25" s="77"/>
      <c r="X25" s="78"/>
      <c r="Y25" s="79"/>
      <c r="Z25" s="89">
        <f t="shared" si="3"/>
        <v>0.66666666666666674</v>
      </c>
      <c r="AA25" s="94">
        <f t="shared" si="0"/>
        <v>0.54166666666666674</v>
      </c>
      <c r="AB25" s="86">
        <f t="shared" si="1"/>
        <v>0.83333333333333337</v>
      </c>
      <c r="AC25" s="95">
        <f t="shared" si="2"/>
        <v>1.2083333333333335</v>
      </c>
    </row>
    <row r="26" spans="1:29" ht="16.2" thickBot="1" x14ac:dyDescent="0.35">
      <c r="A26" s="96" t="s">
        <v>48</v>
      </c>
      <c r="B26" s="282"/>
      <c r="C26" s="283"/>
      <c r="D26" s="187"/>
      <c r="E26" s="276"/>
      <c r="F26" s="243"/>
      <c r="G26" s="196"/>
      <c r="H26" s="187"/>
      <c r="I26" s="276"/>
      <c r="J26" s="279"/>
      <c r="K26" s="196"/>
      <c r="L26" s="233"/>
      <c r="M26" s="276"/>
      <c r="N26" s="224"/>
      <c r="O26" s="196"/>
      <c r="P26" s="212"/>
      <c r="Q26" s="213"/>
      <c r="R26" s="213"/>
      <c r="S26" s="214"/>
      <c r="T26" s="77"/>
      <c r="U26" s="78"/>
      <c r="V26" s="79"/>
      <c r="W26" s="77"/>
      <c r="X26" s="78"/>
      <c r="Y26" s="79"/>
      <c r="Z26" s="89">
        <f t="shared" si="3"/>
        <v>0.68750000000000011</v>
      </c>
      <c r="AA26" s="94">
        <f t="shared" si="0"/>
        <v>0.56250000000000011</v>
      </c>
      <c r="AB26" s="86">
        <f t="shared" si="1"/>
        <v>0.85416666666666674</v>
      </c>
      <c r="AC26" s="95">
        <f t="shared" si="2"/>
        <v>1.2291666666666667</v>
      </c>
    </row>
    <row r="27" spans="1:29" ht="16.2" thickBot="1" x14ac:dyDescent="0.35">
      <c r="A27" s="96" t="s">
        <v>49</v>
      </c>
      <c r="B27" s="284"/>
      <c r="C27" s="285"/>
      <c r="D27" s="187"/>
      <c r="E27" s="276"/>
      <c r="F27" s="243"/>
      <c r="G27" s="196"/>
      <c r="H27" s="187"/>
      <c r="I27" s="276"/>
      <c r="J27" s="226"/>
      <c r="K27" s="196"/>
      <c r="L27" s="233"/>
      <c r="M27" s="276"/>
      <c r="N27" s="224"/>
      <c r="O27" s="196"/>
      <c r="P27" s="212"/>
      <c r="Q27" s="213"/>
      <c r="R27" s="213"/>
      <c r="S27" s="214"/>
      <c r="T27" s="77"/>
      <c r="U27" s="78"/>
      <c r="V27" s="79"/>
      <c r="W27" s="77"/>
      <c r="X27" s="78"/>
      <c r="Y27" s="79"/>
      <c r="Z27" s="89">
        <f t="shared" si="3"/>
        <v>0.70833333333333348</v>
      </c>
      <c r="AA27" s="94">
        <f t="shared" si="0"/>
        <v>0.58333333333333348</v>
      </c>
      <c r="AB27" s="86">
        <f t="shared" si="1"/>
        <v>0.87500000000000011</v>
      </c>
      <c r="AC27" s="95">
        <f t="shared" si="2"/>
        <v>1.25</v>
      </c>
    </row>
    <row r="28" spans="1:29" ht="16.2" thickBot="1" x14ac:dyDescent="0.35">
      <c r="A28" s="96" t="s">
        <v>50</v>
      </c>
      <c r="B28" s="238" t="s">
        <v>70</v>
      </c>
      <c r="C28" s="239"/>
      <c r="D28" s="188"/>
      <c r="E28" s="277"/>
      <c r="F28" s="244"/>
      <c r="G28" s="197"/>
      <c r="H28" s="188"/>
      <c r="I28" s="277"/>
      <c r="J28" s="228"/>
      <c r="K28" s="197"/>
      <c r="L28" s="234"/>
      <c r="M28" s="277"/>
      <c r="N28" s="225"/>
      <c r="O28" s="197"/>
      <c r="P28" s="215"/>
      <c r="Q28" s="216"/>
      <c r="R28" s="216"/>
      <c r="S28" s="217"/>
      <c r="T28" s="77"/>
      <c r="U28" s="78"/>
      <c r="V28" s="79"/>
      <c r="W28" s="77"/>
      <c r="X28" s="78"/>
      <c r="Y28" s="79"/>
      <c r="Z28" s="89">
        <f t="shared" si="3"/>
        <v>0.72916666666666685</v>
      </c>
      <c r="AA28" s="94">
        <f t="shared" si="0"/>
        <v>0.60416666666666685</v>
      </c>
      <c r="AB28" s="86">
        <f t="shared" si="1"/>
        <v>0.89583333333333348</v>
      </c>
      <c r="AC28" s="95">
        <f t="shared" si="2"/>
        <v>1.2708333333333335</v>
      </c>
    </row>
    <row r="29" spans="1:29" ht="16.2" thickBot="1" x14ac:dyDescent="0.35">
      <c r="A29" s="97" t="s">
        <v>51</v>
      </c>
      <c r="B29" s="240"/>
      <c r="C29" s="241"/>
      <c r="D29" s="222" t="s">
        <v>34</v>
      </c>
      <c r="E29" s="220"/>
      <c r="F29" s="220"/>
      <c r="G29" s="221"/>
      <c r="H29" s="222" t="s">
        <v>34</v>
      </c>
      <c r="I29" s="220"/>
      <c r="J29" s="220"/>
      <c r="K29" s="221"/>
      <c r="L29" s="222" t="s">
        <v>34</v>
      </c>
      <c r="M29" s="220"/>
      <c r="N29" s="220"/>
      <c r="O29" s="221"/>
      <c r="P29" s="222" t="s">
        <v>34</v>
      </c>
      <c r="Q29" s="220"/>
      <c r="R29" s="220"/>
      <c r="S29" s="221"/>
      <c r="T29" s="77"/>
      <c r="U29" s="78"/>
      <c r="V29" s="79"/>
      <c r="W29" s="77"/>
      <c r="X29" s="78"/>
      <c r="Y29" s="79"/>
      <c r="Z29" s="89">
        <f t="shared" si="3"/>
        <v>0.75000000000000022</v>
      </c>
      <c r="AA29" s="94">
        <f t="shared" si="0"/>
        <v>0.62500000000000022</v>
      </c>
      <c r="AB29" s="86">
        <f t="shared" si="1"/>
        <v>0.91666666666666685</v>
      </c>
      <c r="AC29" s="91">
        <f t="shared" si="2"/>
        <v>1.291666666666667</v>
      </c>
    </row>
    <row r="30" spans="1:29" ht="15.6" x14ac:dyDescent="0.3">
      <c r="A30" s="88" t="s">
        <v>71</v>
      </c>
      <c r="B30" s="177" t="s">
        <v>72</v>
      </c>
      <c r="C30" s="178"/>
      <c r="D30" s="256" t="s">
        <v>72</v>
      </c>
      <c r="E30" s="257"/>
      <c r="F30" s="257"/>
      <c r="G30" s="258"/>
      <c r="H30" s="256" t="s">
        <v>72</v>
      </c>
      <c r="I30" s="257"/>
      <c r="J30" s="257"/>
      <c r="K30" s="258"/>
      <c r="L30" s="265" t="s">
        <v>140</v>
      </c>
      <c r="M30" s="266"/>
      <c r="N30" s="266"/>
      <c r="O30" s="267"/>
      <c r="P30" s="256" t="s">
        <v>72</v>
      </c>
      <c r="Q30" s="257"/>
      <c r="R30" s="257"/>
      <c r="S30" s="258"/>
      <c r="T30" s="77"/>
      <c r="U30" s="78"/>
      <c r="V30" s="79"/>
      <c r="W30" s="77"/>
      <c r="X30" s="78"/>
      <c r="Y30" s="79"/>
      <c r="Z30" s="89">
        <f t="shared" si="3"/>
        <v>0.77083333333333359</v>
      </c>
      <c r="AA30" s="94">
        <f t="shared" si="0"/>
        <v>0.64583333333333359</v>
      </c>
      <c r="AB30" s="86">
        <f t="shared" si="1"/>
        <v>0.93750000000000022</v>
      </c>
      <c r="AC30" s="91">
        <f t="shared" si="2"/>
        <v>1.3125000000000002</v>
      </c>
    </row>
    <row r="31" spans="1:29" ht="15.6" x14ac:dyDescent="0.3">
      <c r="A31" s="88" t="s">
        <v>73</v>
      </c>
      <c r="B31" s="254"/>
      <c r="C31" s="255"/>
      <c r="D31" s="259"/>
      <c r="E31" s="260"/>
      <c r="F31" s="260"/>
      <c r="G31" s="261"/>
      <c r="H31" s="259"/>
      <c r="I31" s="260"/>
      <c r="J31" s="260"/>
      <c r="K31" s="261"/>
      <c r="L31" s="268"/>
      <c r="M31" s="269"/>
      <c r="N31" s="269"/>
      <c r="O31" s="270"/>
      <c r="P31" s="259"/>
      <c r="Q31" s="260"/>
      <c r="R31" s="260"/>
      <c r="S31" s="261"/>
      <c r="T31" s="77"/>
      <c r="U31" s="78"/>
      <c r="V31" s="79"/>
      <c r="W31" s="77"/>
      <c r="X31" s="78"/>
      <c r="Y31" s="79"/>
      <c r="Z31" s="89">
        <f t="shared" si="3"/>
        <v>0.79166666666666696</v>
      </c>
      <c r="AA31" s="94">
        <f t="shared" si="0"/>
        <v>0.66666666666666696</v>
      </c>
      <c r="AB31" s="85">
        <f t="shared" si="1"/>
        <v>0.95833333333333359</v>
      </c>
      <c r="AC31" s="91">
        <f t="shared" si="2"/>
        <v>1.3333333333333335</v>
      </c>
    </row>
    <row r="32" spans="1:29" ht="15.6" x14ac:dyDescent="0.3">
      <c r="A32" s="88" t="s">
        <v>74</v>
      </c>
      <c r="B32" s="254"/>
      <c r="C32" s="255"/>
      <c r="D32" s="259"/>
      <c r="E32" s="260"/>
      <c r="F32" s="260"/>
      <c r="G32" s="261"/>
      <c r="H32" s="259"/>
      <c r="I32" s="260"/>
      <c r="J32" s="260"/>
      <c r="K32" s="261"/>
      <c r="L32" s="268"/>
      <c r="M32" s="269"/>
      <c r="N32" s="269"/>
      <c r="O32" s="270"/>
      <c r="P32" s="259"/>
      <c r="Q32" s="260"/>
      <c r="R32" s="260"/>
      <c r="S32" s="261"/>
      <c r="T32" s="77"/>
      <c r="U32" s="78"/>
      <c r="V32" s="79"/>
      <c r="W32" s="77"/>
      <c r="X32" s="78"/>
      <c r="Y32" s="79"/>
      <c r="Z32" s="89">
        <f t="shared" si="3"/>
        <v>0.81250000000000033</v>
      </c>
      <c r="AA32" s="94">
        <f t="shared" si="0"/>
        <v>0.68750000000000033</v>
      </c>
      <c r="AB32" s="85">
        <f t="shared" si="1"/>
        <v>0.97916666666666696</v>
      </c>
      <c r="AC32" s="91">
        <f t="shared" si="2"/>
        <v>1.354166666666667</v>
      </c>
    </row>
    <row r="33" spans="1:29" ht="16.2" thickBot="1" x14ac:dyDescent="0.35">
      <c r="A33" s="88" t="s">
        <v>75</v>
      </c>
      <c r="B33" s="254"/>
      <c r="C33" s="255"/>
      <c r="D33" s="259"/>
      <c r="E33" s="260"/>
      <c r="F33" s="260"/>
      <c r="G33" s="261"/>
      <c r="H33" s="259"/>
      <c r="I33" s="260"/>
      <c r="J33" s="260"/>
      <c r="K33" s="261"/>
      <c r="L33" s="271"/>
      <c r="M33" s="272"/>
      <c r="N33" s="272"/>
      <c r="O33" s="273"/>
      <c r="P33" s="259"/>
      <c r="Q33" s="260"/>
      <c r="R33" s="260"/>
      <c r="S33" s="261"/>
      <c r="T33" s="77"/>
      <c r="U33" s="78"/>
      <c r="V33" s="79"/>
      <c r="W33" s="77"/>
      <c r="X33" s="78"/>
      <c r="Y33" s="79"/>
      <c r="Z33" s="89">
        <f t="shared" si="3"/>
        <v>0.8333333333333337</v>
      </c>
      <c r="AA33" s="94">
        <f t="shared" si="0"/>
        <v>0.7083333333333337</v>
      </c>
      <c r="AB33" s="85">
        <f t="shared" si="1"/>
        <v>1.0000000000000004</v>
      </c>
      <c r="AC33" s="91">
        <f t="shared" si="2"/>
        <v>1.3750000000000004</v>
      </c>
    </row>
    <row r="34" spans="1:29" ht="15.6" x14ac:dyDescent="0.3">
      <c r="A34" s="98" t="s">
        <v>76</v>
      </c>
      <c r="B34" s="254"/>
      <c r="C34" s="255"/>
      <c r="D34" s="259"/>
      <c r="E34" s="260"/>
      <c r="F34" s="260"/>
      <c r="G34" s="261"/>
      <c r="H34" s="259"/>
      <c r="I34" s="260"/>
      <c r="J34" s="260"/>
      <c r="K34" s="261"/>
      <c r="L34" s="274" t="s">
        <v>72</v>
      </c>
      <c r="M34" s="254"/>
      <c r="N34" s="254"/>
      <c r="O34" s="255"/>
      <c r="P34" s="259"/>
      <c r="Q34" s="260"/>
      <c r="R34" s="260"/>
      <c r="S34" s="261"/>
      <c r="T34" s="77"/>
      <c r="U34" s="78"/>
      <c r="V34" s="79"/>
      <c r="W34" s="77"/>
      <c r="X34" s="78"/>
      <c r="Y34" s="79"/>
      <c r="Z34" s="89">
        <f t="shared" si="3"/>
        <v>0.85416666666666707</v>
      </c>
      <c r="AA34" s="94">
        <f t="shared" si="0"/>
        <v>0.72916666666666707</v>
      </c>
      <c r="AB34" s="85">
        <f t="shared" si="1"/>
        <v>1.0208333333333337</v>
      </c>
      <c r="AC34" s="91">
        <f t="shared" si="2"/>
        <v>1.3958333333333337</v>
      </c>
    </row>
    <row r="35" spans="1:29" ht="15.6" x14ac:dyDescent="0.3">
      <c r="A35" s="98" t="s">
        <v>77</v>
      </c>
      <c r="B35" s="254"/>
      <c r="C35" s="255"/>
      <c r="D35" s="259"/>
      <c r="E35" s="260"/>
      <c r="F35" s="260"/>
      <c r="G35" s="261"/>
      <c r="H35" s="259"/>
      <c r="I35" s="260"/>
      <c r="J35" s="260"/>
      <c r="K35" s="261"/>
      <c r="L35" s="274"/>
      <c r="M35" s="254"/>
      <c r="N35" s="254"/>
      <c r="O35" s="255"/>
      <c r="P35" s="259"/>
      <c r="Q35" s="260"/>
      <c r="R35" s="260"/>
      <c r="S35" s="261"/>
      <c r="T35" s="77"/>
      <c r="U35" s="78"/>
      <c r="V35" s="79"/>
      <c r="W35" s="77"/>
      <c r="X35" s="78"/>
      <c r="Y35" s="79"/>
      <c r="Z35" s="89">
        <f t="shared" si="3"/>
        <v>0.87500000000000044</v>
      </c>
      <c r="AA35" s="94">
        <f t="shared" si="0"/>
        <v>0.75000000000000044</v>
      </c>
      <c r="AB35" s="85">
        <f t="shared" si="1"/>
        <v>1.0416666666666672</v>
      </c>
      <c r="AC35" s="91">
        <f t="shared" si="2"/>
        <v>1.416666666666667</v>
      </c>
    </row>
    <row r="36" spans="1:29" ht="15.6" x14ac:dyDescent="0.3">
      <c r="A36" s="99" t="s">
        <v>78</v>
      </c>
      <c r="B36" s="254"/>
      <c r="C36" s="255"/>
      <c r="D36" s="259"/>
      <c r="E36" s="260"/>
      <c r="F36" s="260"/>
      <c r="G36" s="261"/>
      <c r="H36" s="259"/>
      <c r="I36" s="260"/>
      <c r="J36" s="260"/>
      <c r="K36" s="261"/>
      <c r="L36" s="274"/>
      <c r="M36" s="254"/>
      <c r="N36" s="254"/>
      <c r="O36" s="255"/>
      <c r="P36" s="259"/>
      <c r="Q36" s="260"/>
      <c r="R36" s="260"/>
      <c r="S36" s="261"/>
      <c r="T36" s="77"/>
      <c r="U36" s="78"/>
      <c r="V36" s="79"/>
      <c r="W36" s="77"/>
      <c r="X36" s="78"/>
      <c r="Y36" s="79"/>
      <c r="Z36" s="89">
        <f t="shared" si="3"/>
        <v>0.89583333333333381</v>
      </c>
      <c r="AA36" s="94">
        <f t="shared" si="0"/>
        <v>0.77083333333333381</v>
      </c>
      <c r="AB36" s="85">
        <f t="shared" si="1"/>
        <v>1.0625000000000004</v>
      </c>
      <c r="AC36" s="91">
        <f t="shared" si="2"/>
        <v>1.4375000000000004</v>
      </c>
    </row>
    <row r="37" spans="1:29" ht="15.6" x14ac:dyDescent="0.3">
      <c r="A37" s="99" t="s">
        <v>79</v>
      </c>
      <c r="B37" s="254"/>
      <c r="C37" s="255"/>
      <c r="D37" s="259"/>
      <c r="E37" s="260"/>
      <c r="F37" s="260"/>
      <c r="G37" s="261"/>
      <c r="H37" s="259"/>
      <c r="I37" s="260"/>
      <c r="J37" s="260"/>
      <c r="K37" s="261"/>
      <c r="L37" s="274"/>
      <c r="M37" s="254"/>
      <c r="N37" s="254"/>
      <c r="O37" s="255"/>
      <c r="P37" s="259"/>
      <c r="Q37" s="260"/>
      <c r="R37" s="260"/>
      <c r="S37" s="261"/>
      <c r="T37" s="77"/>
      <c r="U37" s="78"/>
      <c r="V37" s="79"/>
      <c r="W37" s="77"/>
      <c r="X37" s="78"/>
      <c r="Y37" s="79"/>
      <c r="Z37" s="89">
        <f t="shared" si="3"/>
        <v>0.91666666666666718</v>
      </c>
      <c r="AA37" s="94">
        <f t="shared" si="0"/>
        <v>0.79166666666666718</v>
      </c>
      <c r="AB37" s="85">
        <f t="shared" si="1"/>
        <v>1.0833333333333339</v>
      </c>
      <c r="AC37" s="91">
        <f t="shared" si="2"/>
        <v>1.4583333333333339</v>
      </c>
    </row>
    <row r="38" spans="1:29" ht="16.2" thickBot="1" x14ac:dyDescent="0.35">
      <c r="A38" s="100" t="s">
        <v>80</v>
      </c>
      <c r="B38" s="179"/>
      <c r="C38" s="180"/>
      <c r="D38" s="262"/>
      <c r="E38" s="263"/>
      <c r="F38" s="263"/>
      <c r="G38" s="264"/>
      <c r="H38" s="262"/>
      <c r="I38" s="263"/>
      <c r="J38" s="263"/>
      <c r="K38" s="264"/>
      <c r="L38" s="182"/>
      <c r="M38" s="179"/>
      <c r="N38" s="179"/>
      <c r="O38" s="180"/>
      <c r="P38" s="262"/>
      <c r="Q38" s="263"/>
      <c r="R38" s="263"/>
      <c r="S38" s="264"/>
      <c r="T38" s="101"/>
      <c r="U38" s="102"/>
      <c r="V38" s="103"/>
      <c r="W38" s="101"/>
      <c r="X38" s="102"/>
      <c r="Y38" s="103"/>
      <c r="Z38" s="104">
        <f t="shared" si="3"/>
        <v>0.93750000000000056</v>
      </c>
      <c r="AA38" s="105">
        <f t="shared" si="0"/>
        <v>0.81250000000000056</v>
      </c>
      <c r="AB38" s="106">
        <f t="shared" si="1"/>
        <v>1.1041666666666672</v>
      </c>
      <c r="AC38" s="107">
        <f t="shared" si="2"/>
        <v>1.4791666666666672</v>
      </c>
    </row>
    <row r="39" spans="1:29" ht="13.8" thickBot="1" x14ac:dyDescent="0.3">
      <c r="A39" s="108" t="s">
        <v>141</v>
      </c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10"/>
      <c r="Z39" s="2"/>
      <c r="AA39" s="2"/>
      <c r="AB39" s="2"/>
      <c r="AC39" s="2"/>
    </row>
    <row r="40" spans="1:29" x14ac:dyDescent="0.25">
      <c r="A40" s="111" t="s">
        <v>142</v>
      </c>
      <c r="B40" s="112" t="s">
        <v>143</v>
      </c>
      <c r="C40" s="113"/>
      <c r="D40" s="114"/>
      <c r="E40" s="114"/>
      <c r="F40" s="114"/>
      <c r="G40" s="114"/>
      <c r="H40" s="114"/>
      <c r="I40" s="115"/>
      <c r="J40" s="116"/>
      <c r="K40" s="116"/>
      <c r="L40" s="117" t="s">
        <v>144</v>
      </c>
      <c r="M40" s="112" t="s">
        <v>145</v>
      </c>
      <c r="N40" s="118"/>
      <c r="O40" s="118"/>
      <c r="P40" s="119"/>
      <c r="Q40" s="119"/>
      <c r="R40" s="119"/>
      <c r="S40" s="119"/>
      <c r="T40" s="120"/>
      <c r="U40" s="121"/>
      <c r="V40" s="116"/>
      <c r="W40" s="116"/>
      <c r="X40" s="121"/>
      <c r="Y40" s="122"/>
      <c r="Z40" s="2"/>
      <c r="AA40" s="2"/>
      <c r="AB40" s="2"/>
      <c r="AC40" s="2"/>
    </row>
    <row r="41" spans="1:29" x14ac:dyDescent="0.25">
      <c r="A41" s="111" t="s">
        <v>146</v>
      </c>
      <c r="B41" s="123" t="s">
        <v>147</v>
      </c>
      <c r="C41" s="124"/>
      <c r="D41" s="125"/>
      <c r="E41" s="125"/>
      <c r="F41" s="125"/>
      <c r="G41" s="125"/>
      <c r="H41" s="125"/>
      <c r="I41" s="126"/>
      <c r="J41" s="116"/>
      <c r="K41" s="116"/>
      <c r="L41" s="117" t="s">
        <v>148</v>
      </c>
      <c r="M41" s="123" t="s">
        <v>149</v>
      </c>
      <c r="N41" s="127"/>
      <c r="O41" s="127"/>
      <c r="P41" s="128"/>
      <c r="Q41" s="128"/>
      <c r="R41" s="128"/>
      <c r="S41" s="128"/>
      <c r="T41" s="129"/>
      <c r="U41" s="121"/>
      <c r="V41" s="116"/>
      <c r="W41" s="116"/>
      <c r="X41" s="121"/>
      <c r="Y41" s="122"/>
      <c r="Z41" s="2"/>
      <c r="AA41" s="2"/>
      <c r="AB41" s="2"/>
      <c r="AC41" s="2"/>
    </row>
    <row r="42" spans="1:29" x14ac:dyDescent="0.25">
      <c r="A42" s="111" t="s">
        <v>150</v>
      </c>
      <c r="B42" s="123" t="s">
        <v>151</v>
      </c>
      <c r="C42" s="130"/>
      <c r="D42" s="131"/>
      <c r="E42" s="131"/>
      <c r="F42" s="131"/>
      <c r="G42" s="131"/>
      <c r="H42" s="131"/>
      <c r="I42" s="132"/>
      <c r="J42" s="116"/>
      <c r="K42" s="116"/>
      <c r="L42" s="117" t="s">
        <v>152</v>
      </c>
      <c r="M42" s="123" t="s">
        <v>153</v>
      </c>
      <c r="N42" s="133"/>
      <c r="O42" s="133"/>
      <c r="P42" s="134"/>
      <c r="Q42" s="134"/>
      <c r="R42" s="134"/>
      <c r="S42" s="134"/>
      <c r="T42" s="129"/>
      <c r="U42" s="121"/>
      <c r="V42" s="116"/>
      <c r="W42" s="116"/>
      <c r="X42" s="121"/>
      <c r="Y42" s="122"/>
    </row>
    <row r="43" spans="1:29" x14ac:dyDescent="0.25">
      <c r="A43" s="111" t="s">
        <v>53</v>
      </c>
      <c r="B43" s="123" t="s">
        <v>154</v>
      </c>
      <c r="C43" s="135"/>
      <c r="D43" s="136"/>
      <c r="E43" s="131"/>
      <c r="F43" s="131"/>
      <c r="G43" s="131"/>
      <c r="H43" s="131"/>
      <c r="I43" s="132"/>
      <c r="J43" s="116"/>
      <c r="K43" s="116"/>
      <c r="L43" s="117" t="s">
        <v>155</v>
      </c>
      <c r="M43" s="123" t="s">
        <v>156</v>
      </c>
      <c r="N43" s="137"/>
      <c r="O43" s="137"/>
      <c r="P43" s="138"/>
      <c r="Q43" s="138"/>
      <c r="R43" s="138"/>
      <c r="S43" s="138"/>
      <c r="T43" s="139"/>
      <c r="U43" s="121"/>
      <c r="V43" s="116"/>
      <c r="W43" s="116"/>
      <c r="X43" s="121"/>
      <c r="Y43" s="122"/>
    </row>
    <row r="44" spans="1:29" x14ac:dyDescent="0.25">
      <c r="A44" s="111" t="s">
        <v>157</v>
      </c>
      <c r="B44" s="123" t="s">
        <v>158</v>
      </c>
      <c r="C44" s="130"/>
      <c r="D44" s="131"/>
      <c r="E44" s="131"/>
      <c r="F44" s="138"/>
      <c r="G44" s="131"/>
      <c r="H44" s="131"/>
      <c r="I44" s="132"/>
      <c r="J44" s="116"/>
      <c r="K44" s="116"/>
      <c r="L44" s="117" t="s">
        <v>159</v>
      </c>
      <c r="M44" s="123" t="s">
        <v>160</v>
      </c>
      <c r="N44" s="135"/>
      <c r="O44" s="135"/>
      <c r="P44" s="136"/>
      <c r="Q44" s="136"/>
      <c r="R44" s="136"/>
      <c r="S44" s="138"/>
      <c r="T44" s="139"/>
      <c r="U44" s="121"/>
      <c r="V44" s="116"/>
      <c r="W44" s="116"/>
      <c r="X44" s="121"/>
      <c r="Y44" s="122"/>
    </row>
    <row r="45" spans="1:29" x14ac:dyDescent="0.25">
      <c r="A45" s="111" t="s">
        <v>161</v>
      </c>
      <c r="B45" s="123" t="s">
        <v>162</v>
      </c>
      <c r="C45" s="124"/>
      <c r="D45" s="140"/>
      <c r="E45" s="138"/>
      <c r="F45" s="138"/>
      <c r="G45" s="138"/>
      <c r="H45" s="138"/>
      <c r="I45" s="139"/>
      <c r="J45" s="116"/>
      <c r="K45" s="116"/>
      <c r="L45" s="117" t="s">
        <v>163</v>
      </c>
      <c r="M45" s="123" t="s">
        <v>164</v>
      </c>
      <c r="N45" s="137"/>
      <c r="O45" s="137"/>
      <c r="P45" s="138"/>
      <c r="Q45" s="141"/>
      <c r="R45" s="141"/>
      <c r="S45" s="141"/>
      <c r="T45" s="139"/>
      <c r="U45" s="121"/>
      <c r="V45" s="116"/>
      <c r="W45" s="116"/>
      <c r="X45" s="121"/>
      <c r="Y45" s="122"/>
    </row>
    <row r="46" spans="1:29" x14ac:dyDescent="0.25">
      <c r="A46" s="111" t="s">
        <v>165</v>
      </c>
      <c r="B46" s="123" t="s">
        <v>166</v>
      </c>
      <c r="C46" s="124"/>
      <c r="D46" s="138"/>
      <c r="E46" s="136"/>
      <c r="F46" s="138"/>
      <c r="G46" s="138"/>
      <c r="H46" s="138"/>
      <c r="I46" s="139"/>
      <c r="J46" s="116"/>
      <c r="K46" s="116"/>
      <c r="L46" s="142"/>
      <c r="M46" s="123"/>
      <c r="N46" s="137"/>
      <c r="O46" s="137"/>
      <c r="P46" s="141"/>
      <c r="Q46" s="136"/>
      <c r="R46" s="136"/>
      <c r="S46" s="136"/>
      <c r="T46" s="143"/>
      <c r="U46" s="121"/>
      <c r="V46" s="116"/>
      <c r="W46" s="116"/>
      <c r="X46" s="121"/>
      <c r="Y46" s="122"/>
    </row>
    <row r="47" spans="1:29" x14ac:dyDescent="0.25">
      <c r="A47" s="111" t="s">
        <v>167</v>
      </c>
      <c r="B47" s="123" t="s">
        <v>168</v>
      </c>
      <c r="C47" s="124"/>
      <c r="D47" s="141"/>
      <c r="E47" s="138"/>
      <c r="F47" s="136"/>
      <c r="G47" s="141"/>
      <c r="H47" s="138"/>
      <c r="I47" s="139"/>
      <c r="J47" s="116"/>
      <c r="K47" s="116"/>
      <c r="L47" s="142"/>
      <c r="M47" s="123"/>
      <c r="N47" s="137"/>
      <c r="O47" s="137"/>
      <c r="P47" s="141"/>
      <c r="Q47" s="136"/>
      <c r="R47" s="136"/>
      <c r="S47" s="136"/>
      <c r="T47" s="143"/>
      <c r="U47" s="121"/>
      <c r="V47" s="116"/>
      <c r="W47" s="116"/>
      <c r="X47" s="121"/>
      <c r="Y47" s="122"/>
    </row>
    <row r="48" spans="1:29" x14ac:dyDescent="0.25">
      <c r="A48" s="111" t="s">
        <v>169</v>
      </c>
      <c r="B48" s="123" t="s">
        <v>170</v>
      </c>
      <c r="C48" s="124"/>
      <c r="D48" s="136"/>
      <c r="E48" s="136"/>
      <c r="F48" s="141"/>
      <c r="G48" s="141"/>
      <c r="H48" s="141"/>
      <c r="I48" s="144"/>
      <c r="J48" s="116"/>
      <c r="K48" s="116"/>
      <c r="L48" s="142"/>
      <c r="M48" s="123"/>
      <c r="N48" s="145"/>
      <c r="O48" s="145"/>
      <c r="P48" s="136"/>
      <c r="Q48" s="136"/>
      <c r="R48" s="136"/>
      <c r="S48" s="136"/>
      <c r="T48" s="143"/>
      <c r="U48" s="121"/>
      <c r="V48" s="116"/>
      <c r="W48" s="116"/>
      <c r="X48" s="121"/>
      <c r="Y48" s="122"/>
    </row>
    <row r="49" spans="1:25" x14ac:dyDescent="0.25">
      <c r="A49" s="111" t="s">
        <v>171</v>
      </c>
      <c r="B49" s="123" t="s">
        <v>172</v>
      </c>
      <c r="C49" s="130"/>
      <c r="D49" s="136"/>
      <c r="E49" s="136"/>
      <c r="F49" s="136"/>
      <c r="G49" s="141"/>
      <c r="H49" s="141"/>
      <c r="I49" s="144"/>
      <c r="J49" s="146"/>
      <c r="K49" s="146"/>
      <c r="L49" s="117"/>
      <c r="M49" s="123"/>
      <c r="N49" s="147"/>
      <c r="O49" s="147"/>
      <c r="P49" s="136"/>
      <c r="Q49" s="136"/>
      <c r="R49" s="136"/>
      <c r="S49" s="136"/>
      <c r="T49" s="143"/>
      <c r="U49" s="148"/>
      <c r="V49" s="146"/>
      <c r="W49" s="146"/>
      <c r="X49" s="148"/>
      <c r="Y49" s="149"/>
    </row>
  </sheetData>
  <mergeCells count="106">
    <mergeCell ref="B30:C38"/>
    <mergeCell ref="D30:G38"/>
    <mergeCell ref="H30:K38"/>
    <mergeCell ref="L30:O33"/>
    <mergeCell ref="P30:S38"/>
    <mergeCell ref="L34:O38"/>
    <mergeCell ref="O25:O28"/>
    <mergeCell ref="P25:S28"/>
    <mergeCell ref="J27:J28"/>
    <mergeCell ref="B28:C29"/>
    <mergeCell ref="D29:G29"/>
    <mergeCell ref="H29:K29"/>
    <mergeCell ref="L29:O29"/>
    <mergeCell ref="P29:S29"/>
    <mergeCell ref="I25:I28"/>
    <mergeCell ref="J25:J26"/>
    <mergeCell ref="K25:K28"/>
    <mergeCell ref="L25:L28"/>
    <mergeCell ref="M25:M28"/>
    <mergeCell ref="N25:N28"/>
    <mergeCell ref="B25:C27"/>
    <mergeCell ref="D25:D28"/>
    <mergeCell ref="E25:E28"/>
    <mergeCell ref="F25:F28"/>
    <mergeCell ref="G25:G28"/>
    <mergeCell ref="H25:H28"/>
    <mergeCell ref="R20:R23"/>
    <mergeCell ref="S20:S23"/>
    <mergeCell ref="B21:C22"/>
    <mergeCell ref="B24:C24"/>
    <mergeCell ref="D24:G24"/>
    <mergeCell ref="H24:K24"/>
    <mergeCell ref="L24:O24"/>
    <mergeCell ref="P24:S24"/>
    <mergeCell ref="L20:L23"/>
    <mergeCell ref="M20:M23"/>
    <mergeCell ref="N20:N23"/>
    <mergeCell ref="O20:O23"/>
    <mergeCell ref="P20:P23"/>
    <mergeCell ref="Q20:Q23"/>
    <mergeCell ref="D20:F23"/>
    <mergeCell ref="G20:G23"/>
    <mergeCell ref="H20:H23"/>
    <mergeCell ref="I20:I23"/>
    <mergeCell ref="J20:J23"/>
    <mergeCell ref="K20:K23"/>
    <mergeCell ref="D18:G19"/>
    <mergeCell ref="H18:K19"/>
    <mergeCell ref="L18:O19"/>
    <mergeCell ref="P18:S19"/>
    <mergeCell ref="I14:I17"/>
    <mergeCell ref="J14:J17"/>
    <mergeCell ref="K14:K17"/>
    <mergeCell ref="L14:O15"/>
    <mergeCell ref="P14:P17"/>
    <mergeCell ref="Q14:Q17"/>
    <mergeCell ref="B13:C13"/>
    <mergeCell ref="D13:G13"/>
    <mergeCell ref="H13:K13"/>
    <mergeCell ref="L13:O13"/>
    <mergeCell ref="P13:S13"/>
    <mergeCell ref="D14:D17"/>
    <mergeCell ref="E14:E17"/>
    <mergeCell ref="F14:F17"/>
    <mergeCell ref="G14:G17"/>
    <mergeCell ref="H14:H17"/>
    <mergeCell ref="R14:R17"/>
    <mergeCell ref="S14:S17"/>
    <mergeCell ref="L16:O17"/>
    <mergeCell ref="D7:G8"/>
    <mergeCell ref="H7:K8"/>
    <mergeCell ref="L7:O8"/>
    <mergeCell ref="P7:S8"/>
    <mergeCell ref="P4:S4"/>
    <mergeCell ref="T4:V4"/>
    <mergeCell ref="W4:Y4"/>
    <mergeCell ref="P9:P12"/>
    <mergeCell ref="Q9:Q12"/>
    <mergeCell ref="R9:R12"/>
    <mergeCell ref="S9:S12"/>
    <mergeCell ref="D11:G12"/>
    <mergeCell ref="L11:L12"/>
    <mergeCell ref="M11:M12"/>
    <mergeCell ref="N11:N12"/>
    <mergeCell ref="O11:O12"/>
    <mergeCell ref="D9:G10"/>
    <mergeCell ref="H9:H12"/>
    <mergeCell ref="I9:I12"/>
    <mergeCell ref="J9:J12"/>
    <mergeCell ref="K9:K12"/>
    <mergeCell ref="L9:O10"/>
    <mergeCell ref="Z4:AC5"/>
    <mergeCell ref="B5:C5"/>
    <mergeCell ref="D5:G5"/>
    <mergeCell ref="H5:K5"/>
    <mergeCell ref="L5:O5"/>
    <mergeCell ref="P5:S5"/>
    <mergeCell ref="T5:V5"/>
    <mergeCell ref="A1:A3"/>
    <mergeCell ref="A4:A6"/>
    <mergeCell ref="B4:C4"/>
    <mergeCell ref="D4:G4"/>
    <mergeCell ref="H4:K4"/>
    <mergeCell ref="L4:O4"/>
    <mergeCell ref="W5:Y5"/>
    <mergeCell ref="B6:C6"/>
  </mergeCells>
  <hyperlinks>
    <hyperlink ref="B6:C6" r:id="rId1" display="Virtual Rm 1" xr:uid="{E56EE1FB-A3E9-4A8B-800F-C7CBECA64A4E}"/>
    <hyperlink ref="G6" r:id="rId2" xr:uid="{E57F265E-FB45-4D0D-84F2-FF390E30DBB4}"/>
    <hyperlink ref="E6" r:id="rId3" xr:uid="{7BEA4C34-BDF2-4D26-B34C-A607FE830CCB}"/>
    <hyperlink ref="D6" r:id="rId4" xr:uid="{8750183A-3E40-432A-9AFC-A19B3C5CE9F3}"/>
    <hyperlink ref="F6" r:id="rId5" xr:uid="{37E282D9-EA59-44A6-A9EC-DD2EADF2F788}"/>
    <hyperlink ref="B25:C27" r:id="rId6" display="WIRELESS CHAIRS MTG" xr:uid="{D8DFE831-7CFB-41CA-A374-BF0B6698DBC2}"/>
    <hyperlink ref="K6" r:id="rId7" xr:uid="{A55BD7A0-96B9-4AFB-A0C6-2BCE2F5A490A}"/>
    <hyperlink ref="I6" r:id="rId8" xr:uid="{C94A95A0-6C8E-4E35-88CE-6FE1745BBE04}"/>
    <hyperlink ref="H6" r:id="rId9" xr:uid="{4EF5716A-46A6-4334-B947-2FF5251590F7}"/>
    <hyperlink ref="J6" r:id="rId10" xr:uid="{A5FE146C-369F-48A2-B1C6-4930FBC4E833}"/>
    <hyperlink ref="O6" r:id="rId11" xr:uid="{AACE0A72-A0F4-434D-87EB-F1CD2531F5E9}"/>
    <hyperlink ref="M6" r:id="rId12" xr:uid="{5FB1AB47-F090-447B-B765-50097BB8AB6D}"/>
    <hyperlink ref="L6" r:id="rId13" xr:uid="{980882F0-5F90-46F9-B63F-A36E79143D60}"/>
    <hyperlink ref="N6" r:id="rId14" xr:uid="{E9957396-1D53-46CA-87DF-5D6F70FCE43D}"/>
    <hyperlink ref="S6" r:id="rId15" xr:uid="{11668EA7-BDB3-49DE-8D9D-5B5F939ECEC1}"/>
    <hyperlink ref="Q6" r:id="rId16" xr:uid="{9F1FBD31-9645-4544-BE60-226913338CBD}"/>
    <hyperlink ref="P6" r:id="rId17" xr:uid="{45D64254-642C-4759-9350-73AB4E20E23B}"/>
    <hyperlink ref="R6" r:id="rId18" xr:uid="{5A72B850-E4B9-452F-8F53-C191EC8BB5CB}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2"/>
  <sheetViews>
    <sheetView zoomScale="120" zoomScaleNormal="120" workbookViewId="0">
      <pane ySplit="2" topLeftCell="A3" activePane="bottomLeft" state="frozen"/>
      <selection pane="bottomLeft" activeCell="B13" sqref="B13"/>
    </sheetView>
  </sheetViews>
  <sheetFormatPr defaultRowHeight="13.2" x14ac:dyDescent="0.25"/>
  <cols>
    <col min="1" max="1" width="10.6640625" customWidth="1"/>
    <col min="2" max="2" width="70.6640625" customWidth="1"/>
    <col min="3" max="3" width="8.6640625" customWidth="1"/>
  </cols>
  <sheetData>
    <row r="1" spans="1:3" ht="15.6" x14ac:dyDescent="0.25">
      <c r="B1" s="3" t="s">
        <v>126</v>
      </c>
    </row>
    <row r="2" spans="1:3" ht="15.6" x14ac:dyDescent="0.25">
      <c r="B2" s="3" t="s">
        <v>122</v>
      </c>
    </row>
    <row r="3" spans="1:3" x14ac:dyDescent="0.25">
      <c r="B3" s="18" t="s">
        <v>10</v>
      </c>
    </row>
    <row r="4" spans="1:3" x14ac:dyDescent="0.25">
      <c r="A4" s="1"/>
      <c r="B4" s="18" t="s">
        <v>100</v>
      </c>
    </row>
    <row r="5" spans="1:3" x14ac:dyDescent="0.25">
      <c r="A5" s="1"/>
      <c r="B5" s="17" t="s">
        <v>123</v>
      </c>
      <c r="C5" s="16" t="s">
        <v>124</v>
      </c>
    </row>
    <row r="6" spans="1:3" x14ac:dyDescent="0.25">
      <c r="A6" s="1">
        <f t="shared" ref="A6:A14" si="0">A5+1</f>
        <v>1</v>
      </c>
      <c r="B6" s="1" t="s">
        <v>129</v>
      </c>
      <c r="C6" s="14">
        <v>0.4375</v>
      </c>
    </row>
    <row r="7" spans="1:3" x14ac:dyDescent="0.25">
      <c r="A7" s="1">
        <f t="shared" si="0"/>
        <v>2</v>
      </c>
      <c r="B7" s="1" t="s">
        <v>173</v>
      </c>
      <c r="C7" s="14">
        <v>0.66666666666666663</v>
      </c>
    </row>
    <row r="8" spans="1:3" x14ac:dyDescent="0.25">
      <c r="A8" s="1">
        <f t="shared" si="0"/>
        <v>3</v>
      </c>
      <c r="B8" s="1" t="s">
        <v>174</v>
      </c>
      <c r="C8" s="14">
        <v>0.33333333333333331</v>
      </c>
    </row>
    <row r="9" spans="1:3" x14ac:dyDescent="0.25">
      <c r="A9" s="1">
        <f t="shared" si="0"/>
        <v>4</v>
      </c>
      <c r="B9" s="1" t="s">
        <v>175</v>
      </c>
      <c r="C9" s="14">
        <v>0.4375</v>
      </c>
    </row>
    <row r="10" spans="1:3" x14ac:dyDescent="0.25">
      <c r="A10" s="1">
        <f t="shared" si="0"/>
        <v>5</v>
      </c>
      <c r="B10" s="1" t="s">
        <v>177</v>
      </c>
      <c r="C10" s="14">
        <v>0.66666666666666663</v>
      </c>
    </row>
    <row r="11" spans="1:3" x14ac:dyDescent="0.25">
      <c r="A11" s="1">
        <f t="shared" si="0"/>
        <v>6</v>
      </c>
      <c r="B11" s="1" t="s">
        <v>176</v>
      </c>
      <c r="C11" s="14">
        <v>0.5625</v>
      </c>
    </row>
    <row r="12" spans="1:3" x14ac:dyDescent="0.25">
      <c r="A12" s="1">
        <f t="shared" si="0"/>
        <v>7</v>
      </c>
      <c r="B12" s="1" t="s">
        <v>304</v>
      </c>
      <c r="C12" s="14">
        <v>0.33333333333333331</v>
      </c>
    </row>
    <row r="13" spans="1:3" x14ac:dyDescent="0.25">
      <c r="A13" s="1">
        <f t="shared" si="0"/>
        <v>8</v>
      </c>
      <c r="B13" s="1" t="s">
        <v>303</v>
      </c>
      <c r="C13" s="14">
        <v>0.4375</v>
      </c>
    </row>
    <row r="14" spans="1:3" x14ac:dyDescent="0.25">
      <c r="A14" s="1">
        <f t="shared" si="0"/>
        <v>9</v>
      </c>
      <c r="B14" s="1" t="s">
        <v>127</v>
      </c>
      <c r="C14" s="14">
        <v>0.5625</v>
      </c>
    </row>
    <row r="15" spans="1:3" x14ac:dyDescent="0.25">
      <c r="A15" s="1"/>
      <c r="C15" s="14"/>
    </row>
    <row r="16" spans="1:3" x14ac:dyDescent="0.25">
      <c r="A16" s="1"/>
      <c r="B16" s="27" t="s">
        <v>128</v>
      </c>
      <c r="C16" s="14">
        <v>0.66666666666666663</v>
      </c>
    </row>
    <row r="17" spans="1:5" x14ac:dyDescent="0.25">
      <c r="A17" s="1"/>
    </row>
    <row r="18" spans="1:5" x14ac:dyDescent="0.25">
      <c r="A18" s="1"/>
      <c r="B18" s="2" t="s">
        <v>14</v>
      </c>
      <c r="C18" s="14"/>
    </row>
    <row r="19" spans="1:5" x14ac:dyDescent="0.25">
      <c r="A19" s="1"/>
      <c r="B19" s="2" t="s">
        <v>88</v>
      </c>
      <c r="C19" s="14"/>
    </row>
    <row r="20" spans="1:5" x14ac:dyDescent="0.25">
      <c r="A20" s="2"/>
      <c r="B20" s="15" t="s">
        <v>7</v>
      </c>
    </row>
    <row r="22" spans="1:5" x14ac:dyDescent="0.25">
      <c r="B22" s="2" t="s">
        <v>89</v>
      </c>
    </row>
    <row r="23" spans="1:5" x14ac:dyDescent="0.25">
      <c r="A23" s="2"/>
      <c r="B23" s="25" t="s">
        <v>15</v>
      </c>
    </row>
    <row r="24" spans="1:5" x14ac:dyDescent="0.25">
      <c r="B24" s="15" t="s">
        <v>16</v>
      </c>
      <c r="D24" s="5"/>
      <c r="E24" s="5"/>
    </row>
    <row r="25" spans="1:5" x14ac:dyDescent="0.25">
      <c r="B25" s="2"/>
      <c r="D25" s="5"/>
      <c r="E25" s="5"/>
    </row>
    <row r="26" spans="1:5" x14ac:dyDescent="0.25">
      <c r="B26" s="2" t="s">
        <v>17</v>
      </c>
      <c r="C26" s="5"/>
      <c r="D26" s="5"/>
      <c r="E26" s="5"/>
    </row>
    <row r="27" spans="1:5" x14ac:dyDescent="0.25">
      <c r="B27" s="15" t="s">
        <v>18</v>
      </c>
      <c r="C27" s="5"/>
      <c r="E27" s="5"/>
    </row>
    <row r="28" spans="1:5" x14ac:dyDescent="0.25">
      <c r="B28" s="2"/>
      <c r="C28" s="5"/>
      <c r="E28" s="5"/>
    </row>
    <row r="29" spans="1:5" x14ac:dyDescent="0.25">
      <c r="B29" s="2" t="s">
        <v>19</v>
      </c>
      <c r="E29" s="5"/>
    </row>
    <row r="30" spans="1:5" x14ac:dyDescent="0.25">
      <c r="B30" s="2" t="s">
        <v>20</v>
      </c>
      <c r="E30" s="5"/>
    </row>
    <row r="31" spans="1:5" x14ac:dyDescent="0.25">
      <c r="B31" s="15" t="s">
        <v>95</v>
      </c>
      <c r="C31" s="5"/>
      <c r="E31" s="5"/>
    </row>
    <row r="32" spans="1:5" x14ac:dyDescent="0.25">
      <c r="B32" s="2"/>
      <c r="C32" s="5"/>
      <c r="E32" s="5"/>
    </row>
    <row r="33" spans="2:5" x14ac:dyDescent="0.25">
      <c r="B33" s="2" t="s">
        <v>21</v>
      </c>
      <c r="C33" s="5"/>
      <c r="E33" s="5"/>
    </row>
    <row r="34" spans="2:5" x14ac:dyDescent="0.25">
      <c r="B34" s="15" t="s">
        <v>22</v>
      </c>
      <c r="C34" s="5"/>
      <c r="D34" s="5"/>
      <c r="E34" s="5"/>
    </row>
    <row r="35" spans="2:5" x14ac:dyDescent="0.25">
      <c r="B35" s="2"/>
      <c r="C35" s="5"/>
      <c r="D35" s="5"/>
      <c r="E35" s="5"/>
    </row>
    <row r="36" spans="2:5" x14ac:dyDescent="0.25">
      <c r="B36" s="2" t="s">
        <v>90</v>
      </c>
      <c r="E36" s="5"/>
    </row>
    <row r="37" spans="2:5" x14ac:dyDescent="0.25">
      <c r="B37" s="15" t="s">
        <v>23</v>
      </c>
      <c r="E37" s="5"/>
    </row>
    <row r="38" spans="2:5" x14ac:dyDescent="0.25">
      <c r="E38" s="5"/>
    </row>
    <row r="39" spans="2:5" x14ac:dyDescent="0.25">
      <c r="B39" s="2"/>
      <c r="C39" s="5"/>
      <c r="D39" s="5"/>
      <c r="E39" s="5"/>
    </row>
    <row r="40" spans="2:5" x14ac:dyDescent="0.25">
      <c r="B40" s="5"/>
      <c r="C40" s="5"/>
      <c r="D40" s="5"/>
      <c r="E40" s="5"/>
    </row>
    <row r="41" spans="2:5" x14ac:dyDescent="0.25">
      <c r="B41" s="6"/>
      <c r="C41" s="5"/>
      <c r="D41" s="5"/>
      <c r="E41" s="5"/>
    </row>
    <row r="42" spans="2:5" x14ac:dyDescent="0.25">
      <c r="B42" s="5"/>
      <c r="C42" s="5"/>
      <c r="D42" s="5"/>
      <c r="E42" s="5"/>
    </row>
    <row r="43" spans="2:5" x14ac:dyDescent="0.25">
      <c r="B43" s="5"/>
      <c r="C43" s="5"/>
      <c r="D43" s="5"/>
      <c r="E43" s="5"/>
    </row>
    <row r="44" spans="2:5" x14ac:dyDescent="0.25">
      <c r="B44" s="5"/>
      <c r="C44" s="5"/>
      <c r="D44" s="5"/>
      <c r="E44" s="5"/>
    </row>
    <row r="45" spans="2:5" x14ac:dyDescent="0.25">
      <c r="B45" s="5"/>
      <c r="C45" s="5"/>
      <c r="D45" s="5"/>
      <c r="E45" s="5"/>
    </row>
    <row r="46" spans="2:5" x14ac:dyDescent="0.25">
      <c r="B46" s="5"/>
      <c r="C46" s="5"/>
      <c r="D46" s="5"/>
      <c r="E46" s="5"/>
    </row>
    <row r="47" spans="2:5" x14ac:dyDescent="0.25">
      <c r="B47" s="5"/>
      <c r="C47" s="5"/>
      <c r="D47" s="5"/>
      <c r="E47" s="5"/>
    </row>
    <row r="48" spans="2:5" x14ac:dyDescent="0.25">
      <c r="B48" s="5"/>
      <c r="C48" s="5"/>
      <c r="D48" s="5"/>
      <c r="E48" s="5"/>
    </row>
    <row r="49" spans="2:5" x14ac:dyDescent="0.25">
      <c r="B49" s="5"/>
      <c r="C49" s="5"/>
      <c r="D49" s="5"/>
      <c r="E49" s="5"/>
    </row>
    <row r="50" spans="2:5" x14ac:dyDescent="0.25">
      <c r="B50" s="5"/>
      <c r="C50" s="5"/>
      <c r="D50" s="5"/>
      <c r="E50" s="5"/>
    </row>
    <row r="51" spans="2:5" x14ac:dyDescent="0.25">
      <c r="B51" s="5"/>
      <c r="C51" s="5"/>
      <c r="D51" s="5"/>
      <c r="E51" s="5"/>
    </row>
    <row r="52" spans="2:5" x14ac:dyDescent="0.25">
      <c r="E52" s="5"/>
    </row>
  </sheetData>
  <sheetProtection selectLockedCells="1" selectUnlockedCells="1"/>
  <hyperlinks>
    <hyperlink ref="B20" r:id="rId1" xr:uid="{00000000-0004-0000-0100-000000000000}"/>
    <hyperlink ref="B24" r:id="rId2" xr:uid="{99E6073B-A7F4-4689-8E84-C9A8AA468283}"/>
    <hyperlink ref="B27" r:id="rId3" xr:uid="{4CAA59D5-0AA9-42A2-9F52-58D60C073F7C}"/>
    <hyperlink ref="B34" r:id="rId4" xr:uid="{93BBBA0C-CC5C-4D88-B365-3F44A1FF2ABA}"/>
    <hyperlink ref="B37" r:id="rId5" xr:uid="{5528CCF2-3BD7-4FA5-B3C7-4FD76AEBE570}"/>
    <hyperlink ref="B31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40"/>
  <sheetViews>
    <sheetView zoomScale="110" zoomScaleNormal="110" workbookViewId="0">
      <pane ySplit="2" topLeftCell="A3" activePane="bottomLeft" state="frozen"/>
      <selection pane="bottomLeft" activeCell="B21" sqref="B21"/>
    </sheetView>
  </sheetViews>
  <sheetFormatPr defaultColWidth="11.2187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21875" style="7" customWidth="1"/>
    <col min="5" max="16384" width="11.21875" style="7"/>
  </cols>
  <sheetData>
    <row r="1" spans="1:10" ht="15.6" x14ac:dyDescent="0.25">
      <c r="B1" s="3" t="str">
        <f>Summary!$B$1</f>
        <v>September 2023 802 Wireless Interim</v>
      </c>
    </row>
    <row r="2" spans="1:10" ht="15.6" x14ac:dyDescent="0.25">
      <c r="B2" s="3"/>
      <c r="E2" s="23" t="str">
        <f>Summary!$C$5</f>
        <v>CET</v>
      </c>
      <c r="G2" s="7" t="s">
        <v>62</v>
      </c>
      <c r="H2" s="7" t="s">
        <v>82</v>
      </c>
    </row>
    <row r="3" spans="1:10" x14ac:dyDescent="0.25">
      <c r="B3" s="18" t="s">
        <v>10</v>
      </c>
    </row>
    <row r="4" spans="1:10" x14ac:dyDescent="0.25">
      <c r="A4" s="1">
        <f>Summary!A$6</f>
        <v>1</v>
      </c>
      <c r="B4" s="1" t="str">
        <f>Summary!B$6</f>
        <v>Monday 11-Sept AM2: TG Opening, Comment Resolution Preparation</v>
      </c>
      <c r="E4" s="14">
        <f>Summary!$C$6</f>
        <v>0.4375</v>
      </c>
      <c r="G4" s="12"/>
      <c r="H4" s="12"/>
      <c r="I4" s="12"/>
      <c r="J4" s="12"/>
    </row>
    <row r="5" spans="1:10" x14ac:dyDescent="0.25">
      <c r="A5" s="8">
        <f t="shared" ref="A5:A14" si="0">A4+0.1</f>
        <v>1.1000000000000001</v>
      </c>
      <c r="B5" s="9" t="s">
        <v>0</v>
      </c>
      <c r="C5" s="13" t="s">
        <v>4</v>
      </c>
      <c r="D5" s="8">
        <v>0</v>
      </c>
      <c r="E5" s="11">
        <f>E4+TIME(0,D5,0)</f>
        <v>0.4375</v>
      </c>
      <c r="G5" s="12"/>
      <c r="H5" s="12"/>
      <c r="I5" s="12"/>
      <c r="J5" s="12"/>
    </row>
    <row r="6" spans="1:10" x14ac:dyDescent="0.25">
      <c r="A6" s="8">
        <f t="shared" si="0"/>
        <v>1.2000000000000002</v>
      </c>
      <c r="B6" s="12" t="s">
        <v>3</v>
      </c>
      <c r="C6" s="13" t="s">
        <v>4</v>
      </c>
      <c r="D6" s="8">
        <v>10</v>
      </c>
      <c r="E6" s="11">
        <f>E4+TIME(0,D5,0)</f>
        <v>0.4375</v>
      </c>
      <c r="G6" s="12"/>
      <c r="H6" s="12"/>
      <c r="I6" s="12"/>
      <c r="J6" s="12"/>
    </row>
    <row r="7" spans="1:10" x14ac:dyDescent="0.25">
      <c r="A7" s="8">
        <f t="shared" si="0"/>
        <v>1.3000000000000003</v>
      </c>
      <c r="B7" s="12" t="s">
        <v>12</v>
      </c>
      <c r="C7" s="13" t="s">
        <v>4</v>
      </c>
      <c r="D7" s="8">
        <v>5</v>
      </c>
      <c r="E7" s="11">
        <f t="shared" ref="E7:E14" si="1">E6+TIME(0,D6,0)</f>
        <v>0.44444444444444442</v>
      </c>
      <c r="G7" s="12"/>
      <c r="H7" s="15"/>
      <c r="I7" s="12"/>
      <c r="J7" s="12"/>
    </row>
    <row r="8" spans="1:10" x14ac:dyDescent="0.25">
      <c r="A8" s="8">
        <f t="shared" si="0"/>
        <v>1.4000000000000004</v>
      </c>
      <c r="B8" s="12" t="s">
        <v>96</v>
      </c>
      <c r="C8" s="10" t="s">
        <v>1</v>
      </c>
      <c r="D8" s="8">
        <v>5</v>
      </c>
      <c r="E8" s="11">
        <f t="shared" si="1"/>
        <v>0.44791666666666663</v>
      </c>
      <c r="G8" s="12"/>
      <c r="H8" s="15"/>
      <c r="I8" s="12"/>
      <c r="J8" s="12"/>
    </row>
    <row r="9" spans="1:10" x14ac:dyDescent="0.25">
      <c r="A9" s="8">
        <f t="shared" si="0"/>
        <v>1.5000000000000004</v>
      </c>
      <c r="B9" s="12" t="s">
        <v>86</v>
      </c>
      <c r="C9" s="13" t="s">
        <v>13</v>
      </c>
      <c r="D9" s="8">
        <v>5</v>
      </c>
      <c r="E9" s="11">
        <f t="shared" si="1"/>
        <v>0.45138888888888884</v>
      </c>
      <c r="I9" s="12"/>
      <c r="J9" s="12"/>
    </row>
    <row r="10" spans="1:10" x14ac:dyDescent="0.25">
      <c r="A10" s="8">
        <f>A8+0.1</f>
        <v>1.5000000000000004</v>
      </c>
      <c r="B10" s="12" t="s">
        <v>9</v>
      </c>
      <c r="C10" s="13" t="s">
        <v>4</v>
      </c>
      <c r="D10" s="8">
        <v>5</v>
      </c>
      <c r="E10" s="11">
        <f t="shared" si="1"/>
        <v>0.45486111111111105</v>
      </c>
      <c r="G10" s="12"/>
      <c r="H10" s="12"/>
      <c r="I10" s="12"/>
      <c r="J10" s="12"/>
    </row>
    <row r="11" spans="1:10" x14ac:dyDescent="0.25">
      <c r="A11" s="8">
        <f t="shared" si="0"/>
        <v>1.6000000000000005</v>
      </c>
      <c r="B11" s="12" t="s">
        <v>178</v>
      </c>
      <c r="C11" s="13" t="s">
        <v>1</v>
      </c>
      <c r="D11" s="8">
        <v>15</v>
      </c>
      <c r="E11" s="11">
        <f t="shared" si="1"/>
        <v>0.45833333333333326</v>
      </c>
      <c r="I11" s="12"/>
      <c r="J11" s="12"/>
    </row>
    <row r="12" spans="1:10" x14ac:dyDescent="0.25">
      <c r="A12" s="8">
        <f t="shared" si="0"/>
        <v>1.7000000000000006</v>
      </c>
      <c r="B12" s="12" t="s">
        <v>195</v>
      </c>
      <c r="C12" s="13" t="s">
        <v>196</v>
      </c>
      <c r="D12" s="8">
        <v>30</v>
      </c>
      <c r="E12" s="11">
        <f t="shared" si="1"/>
        <v>0.46874999999999994</v>
      </c>
      <c r="G12" s="12" t="s">
        <v>207</v>
      </c>
      <c r="H12" s="15" t="s">
        <v>206</v>
      </c>
      <c r="I12" s="12"/>
      <c r="J12" s="12"/>
    </row>
    <row r="13" spans="1:10" x14ac:dyDescent="0.25">
      <c r="A13" s="8">
        <f t="shared" si="0"/>
        <v>1.8000000000000007</v>
      </c>
      <c r="B13" s="12" t="s">
        <v>188</v>
      </c>
      <c r="C13" s="13" t="s">
        <v>187</v>
      </c>
      <c r="D13" s="8">
        <v>45</v>
      </c>
      <c r="E13" s="11">
        <f t="shared" si="1"/>
        <v>0.48958333333333326</v>
      </c>
      <c r="G13" s="12" t="s">
        <v>211</v>
      </c>
      <c r="H13" s="15" t="s">
        <v>210</v>
      </c>
      <c r="I13" s="12"/>
      <c r="J13" s="12"/>
    </row>
    <row r="14" spans="1:10" x14ac:dyDescent="0.25">
      <c r="A14" s="8">
        <f t="shared" si="0"/>
        <v>1.9000000000000008</v>
      </c>
      <c r="B14" s="12" t="s">
        <v>2</v>
      </c>
      <c r="D14" s="8"/>
      <c r="E14" s="11">
        <f t="shared" si="1"/>
        <v>0.52083333333333326</v>
      </c>
      <c r="G14" s="12"/>
      <c r="H14" s="15"/>
      <c r="I14" s="12"/>
      <c r="J14" s="12"/>
    </row>
    <row r="15" spans="1:10" x14ac:dyDescent="0.25">
      <c r="A15" s="8"/>
      <c r="C15" s="13"/>
      <c r="D15" s="8"/>
      <c r="E15" s="11"/>
      <c r="G15" s="12"/>
      <c r="H15" s="12"/>
      <c r="I15" s="12"/>
      <c r="J15" s="12"/>
    </row>
    <row r="16" spans="1:10" customFormat="1" x14ac:dyDescent="0.25">
      <c r="A16" s="7"/>
      <c r="B16" s="7"/>
      <c r="C16" s="7"/>
      <c r="D16" s="8"/>
      <c r="E16" s="11"/>
      <c r="G16" s="12"/>
      <c r="H16" s="12"/>
      <c r="I16" s="12"/>
      <c r="J16" s="12"/>
    </row>
    <row r="17" spans="1:10" x14ac:dyDescent="0.25">
      <c r="A17" s="1">
        <f>Summary!A$7</f>
        <v>2</v>
      </c>
      <c r="B17" s="1" t="str">
        <f>Summary!B$7</f>
        <v>Monday 11-Sept PM2: Comment Resolution (breakouts)</v>
      </c>
      <c r="E17" s="14">
        <f>Summary!$C$7</f>
        <v>0.66666666666666663</v>
      </c>
      <c r="G17" s="12"/>
      <c r="H17" s="12"/>
      <c r="I17" s="12"/>
      <c r="J17" s="12"/>
    </row>
    <row r="18" spans="1:10" x14ac:dyDescent="0.25">
      <c r="A18" s="8">
        <f t="shared" ref="A18:A23" si="2">A17+0.1</f>
        <v>2.1</v>
      </c>
      <c r="B18" s="28" t="s">
        <v>61</v>
      </c>
      <c r="C18" s="13" t="s">
        <v>4</v>
      </c>
      <c r="D18" s="8">
        <v>0</v>
      </c>
      <c r="E18" s="11">
        <f>E17+TIME(0,D18,0)</f>
        <v>0.66666666666666663</v>
      </c>
      <c r="G18" s="12"/>
      <c r="H18" s="12"/>
      <c r="I18" s="12"/>
      <c r="J18" s="12"/>
    </row>
    <row r="19" spans="1:10" x14ac:dyDescent="0.25">
      <c r="A19" s="8">
        <f t="shared" si="2"/>
        <v>2.2000000000000002</v>
      </c>
      <c r="B19" s="12" t="s">
        <v>197</v>
      </c>
      <c r="C19" s="13" t="s">
        <v>198</v>
      </c>
      <c r="D19" s="8">
        <v>30</v>
      </c>
      <c r="E19" s="11">
        <f>E17+TIME(0,D18,0)</f>
        <v>0.66666666666666663</v>
      </c>
      <c r="G19" s="12" t="s">
        <v>215</v>
      </c>
      <c r="H19" s="15" t="s">
        <v>214</v>
      </c>
      <c r="I19" s="12"/>
      <c r="J19" s="12"/>
    </row>
    <row r="20" spans="1:10" x14ac:dyDescent="0.25">
      <c r="A20" s="8">
        <f t="shared" si="2"/>
        <v>2.3000000000000003</v>
      </c>
      <c r="B20" s="12" t="s">
        <v>179</v>
      </c>
      <c r="C20" s="13" t="s">
        <v>180</v>
      </c>
      <c r="D20" s="8">
        <v>30</v>
      </c>
      <c r="E20" s="11">
        <f>E19+TIME(0,D19,0)</f>
        <v>0.6875</v>
      </c>
      <c r="G20" s="12" t="s">
        <v>213</v>
      </c>
      <c r="H20" s="15" t="s">
        <v>212</v>
      </c>
      <c r="I20" s="12"/>
      <c r="J20" s="12"/>
    </row>
    <row r="21" spans="1:10" x14ac:dyDescent="0.25">
      <c r="A21" s="8">
        <f t="shared" si="2"/>
        <v>2.4000000000000004</v>
      </c>
      <c r="B21" s="12" t="s">
        <v>203</v>
      </c>
      <c r="C21" s="13" t="s">
        <v>202</v>
      </c>
      <c r="D21" s="8">
        <v>30</v>
      </c>
      <c r="E21" s="11">
        <f>E20+TIME(0,D20,0)</f>
        <v>0.70833333333333337</v>
      </c>
      <c r="G21" s="12" t="s">
        <v>217</v>
      </c>
      <c r="H21" s="15" t="s">
        <v>216</v>
      </c>
      <c r="I21" s="12"/>
      <c r="J21" s="12"/>
    </row>
    <row r="22" spans="1:10" x14ac:dyDescent="0.25">
      <c r="A22" s="8">
        <f t="shared" si="2"/>
        <v>2.5000000000000004</v>
      </c>
      <c r="B22" s="12" t="s">
        <v>203</v>
      </c>
      <c r="C22" s="13" t="s">
        <v>202</v>
      </c>
      <c r="D22" s="8">
        <v>30</v>
      </c>
      <c r="E22" s="11">
        <f>E21+TIME(0,D21,0)</f>
        <v>0.72916666666666674</v>
      </c>
      <c r="G22" s="12"/>
      <c r="H22" s="15"/>
      <c r="I22" s="12"/>
      <c r="J22" s="12"/>
    </row>
    <row r="23" spans="1:10" x14ac:dyDescent="0.25">
      <c r="A23" s="8">
        <f t="shared" si="2"/>
        <v>2.6000000000000005</v>
      </c>
      <c r="B23" s="12" t="s">
        <v>2</v>
      </c>
      <c r="C23" s="13"/>
      <c r="D23" s="8">
        <v>0</v>
      </c>
      <c r="E23" s="11">
        <f>E22+TIME(0,D22,0)</f>
        <v>0.75000000000000011</v>
      </c>
      <c r="G23" s="12"/>
      <c r="H23" s="12"/>
      <c r="I23" s="12"/>
      <c r="J23" s="12"/>
    </row>
    <row r="24" spans="1:10" x14ac:dyDescent="0.25">
      <c r="A24" s="1"/>
      <c r="B24" s="12"/>
      <c r="C24" s="13"/>
      <c r="D24" s="8"/>
      <c r="E24" s="11"/>
      <c r="G24" s="12"/>
      <c r="H24" s="12"/>
      <c r="I24" s="12"/>
      <c r="J24" s="12"/>
    </row>
    <row r="25" spans="1:10" x14ac:dyDescent="0.25">
      <c r="A25" s="1"/>
      <c r="D25" s="8"/>
      <c r="E25" s="11"/>
      <c r="G25" s="12"/>
      <c r="H25" s="12"/>
      <c r="I25" s="12"/>
      <c r="J25" s="12"/>
    </row>
    <row r="26" spans="1:10" x14ac:dyDescent="0.25">
      <c r="A26" s="1"/>
      <c r="B26" s="12"/>
      <c r="C26" s="13"/>
      <c r="D26" s="8"/>
      <c r="E26" s="11"/>
      <c r="G26" s="12"/>
      <c r="H26" s="12"/>
      <c r="I26" s="12"/>
      <c r="J26" s="12"/>
    </row>
    <row r="27" spans="1:10" x14ac:dyDescent="0.25">
      <c r="D27" s="8"/>
      <c r="G27" s="12"/>
      <c r="H27" s="12"/>
      <c r="I27" s="12"/>
      <c r="J27" s="12"/>
    </row>
    <row r="28" spans="1:10" x14ac:dyDescent="0.25">
      <c r="B28" s="12" t="s">
        <v>81</v>
      </c>
      <c r="C28" s="13"/>
      <c r="D28" s="8"/>
      <c r="G28" s="12"/>
      <c r="H28" s="12"/>
      <c r="I28" s="12"/>
      <c r="J28" s="12"/>
    </row>
    <row r="29" spans="1:10" x14ac:dyDescent="0.25">
      <c r="B29" s="7" t="s">
        <v>183</v>
      </c>
      <c r="C29" s="15"/>
      <c r="D29" s="8"/>
      <c r="G29" s="12"/>
      <c r="H29" s="15" t="s">
        <v>184</v>
      </c>
      <c r="I29" s="12"/>
      <c r="J29" s="12"/>
    </row>
    <row r="30" spans="1:10" x14ac:dyDescent="0.25">
      <c r="B30" s="7" t="s">
        <v>87</v>
      </c>
      <c r="C30" s="15"/>
      <c r="D30" s="8"/>
      <c r="G30" s="12"/>
      <c r="H30" s="15"/>
      <c r="I30" s="12"/>
      <c r="J30" s="12"/>
    </row>
    <row r="31" spans="1:10" x14ac:dyDescent="0.25">
      <c r="B31" s="32"/>
      <c r="D31" s="8"/>
      <c r="G31" s="12"/>
      <c r="H31" s="12"/>
      <c r="I31" s="12"/>
      <c r="J31" s="12"/>
    </row>
    <row r="34" spans="2:4" x14ac:dyDescent="0.25">
      <c r="B34" s="15"/>
      <c r="D34" s="8"/>
    </row>
    <row r="35" spans="2:4" x14ac:dyDescent="0.25">
      <c r="D35" s="8"/>
    </row>
    <row r="36" spans="2:4" x14ac:dyDescent="0.25">
      <c r="D36" s="8"/>
    </row>
    <row r="37" spans="2:4" x14ac:dyDescent="0.25">
      <c r="D37" s="8"/>
    </row>
    <row r="38" spans="2:4" ht="13.8" x14ac:dyDescent="0.3">
      <c r="B38" s="24"/>
    </row>
    <row r="40" spans="2:4" x14ac:dyDescent="0.25">
      <c r="B40" s="15"/>
    </row>
  </sheetData>
  <sheetProtection selectLockedCells="1" selectUnlockedCells="1"/>
  <hyperlinks>
    <hyperlink ref="H12" r:id="rId1" xr:uid="{E302B18F-1C39-41C1-AACD-494045401F3D}"/>
    <hyperlink ref="H13" r:id="rId2" xr:uid="{71FAB7DF-2423-41AC-9E56-A46104EA667B}"/>
    <hyperlink ref="H20" r:id="rId3" xr:uid="{DE46C063-8B57-45E5-9D37-6EF839BCF2D3}"/>
    <hyperlink ref="H19" r:id="rId4" xr:uid="{12A682B2-9284-4EFD-9793-8C59F74B6FB2}"/>
    <hyperlink ref="H21" r:id="rId5" xr:uid="{7DEC3B8E-CD74-4CE1-92B0-3CFAB62B5F54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6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32"/>
  <sheetViews>
    <sheetView zoomScale="110" zoomScaleNormal="110" workbookViewId="0">
      <pane ySplit="2" topLeftCell="A11" activePane="bottomLeft" state="frozen"/>
      <selection pane="bottomLeft" activeCell="G16" sqref="G16"/>
    </sheetView>
  </sheetViews>
  <sheetFormatPr defaultColWidth="11.21875" defaultRowHeight="13.2" x14ac:dyDescent="0.25"/>
  <cols>
    <col min="1" max="1" width="10.6640625" style="7" customWidth="1"/>
    <col min="2" max="2" width="72.6640625" style="7" customWidth="1"/>
    <col min="3" max="3" width="20.6640625" style="7" customWidth="1"/>
    <col min="4" max="4" width="7.21875" style="7" customWidth="1"/>
    <col min="5" max="16384" width="11.21875" style="7"/>
  </cols>
  <sheetData>
    <row r="1" spans="1:8" ht="15.6" x14ac:dyDescent="0.25">
      <c r="B1" s="3" t="str">
        <f>Summary!$B$1</f>
        <v>September 2023 802 Wireless Interim</v>
      </c>
    </row>
    <row r="2" spans="1:8" ht="15.6" x14ac:dyDescent="0.25">
      <c r="B2" s="3"/>
      <c r="E2" s="23" t="str">
        <f>Summary!$C$5</f>
        <v>CET</v>
      </c>
      <c r="G2" s="7" t="s">
        <v>62</v>
      </c>
      <c r="H2" s="7" t="s">
        <v>82</v>
      </c>
    </row>
    <row r="3" spans="1:8" x14ac:dyDescent="0.25">
      <c r="B3" s="18" t="s">
        <v>10</v>
      </c>
    </row>
    <row r="4" spans="1:8" x14ac:dyDescent="0.25">
      <c r="A4" s="1">
        <f>Summary!A$8</f>
        <v>3</v>
      </c>
      <c r="B4" s="1" t="str">
        <f>Summary!B$8</f>
        <v>Tuesday 12-Sept AM1:  Status, review and comment resolution (group)</v>
      </c>
      <c r="E4" s="14">
        <f>Summary!$C$8</f>
        <v>0.33333333333333331</v>
      </c>
    </row>
    <row r="5" spans="1:8" x14ac:dyDescent="0.25">
      <c r="A5" s="26">
        <f t="shared" ref="A5:A10" si="0">A4+0.1</f>
        <v>3.1</v>
      </c>
      <c r="B5" s="28" t="s">
        <v>61</v>
      </c>
      <c r="C5" s="13" t="s">
        <v>4</v>
      </c>
      <c r="D5" s="8">
        <v>0</v>
      </c>
      <c r="E5" s="11">
        <f t="shared" ref="E5:E10" si="1">E4+TIME(0,D4,0)</f>
        <v>0.33333333333333331</v>
      </c>
    </row>
    <row r="6" spans="1:8" x14ac:dyDescent="0.25">
      <c r="A6" s="26">
        <f t="shared" si="0"/>
        <v>3.2</v>
      </c>
      <c r="B6" s="12" t="s">
        <v>189</v>
      </c>
      <c r="C6" s="13" t="s">
        <v>190</v>
      </c>
      <c r="D6" s="8">
        <v>30</v>
      </c>
      <c r="E6" s="11">
        <f t="shared" si="1"/>
        <v>0.33333333333333331</v>
      </c>
      <c r="G6" s="13" t="s">
        <v>221</v>
      </c>
      <c r="H6" s="15" t="s">
        <v>220</v>
      </c>
    </row>
    <row r="7" spans="1:8" x14ac:dyDescent="0.25">
      <c r="A7" s="26">
        <f t="shared" si="0"/>
        <v>3.3000000000000003</v>
      </c>
      <c r="B7" s="12" t="s">
        <v>191</v>
      </c>
      <c r="C7" s="150" t="s">
        <v>192</v>
      </c>
      <c r="D7" s="8">
        <v>30</v>
      </c>
      <c r="E7" s="11">
        <f t="shared" si="1"/>
        <v>0.35416666666666663</v>
      </c>
      <c r="G7" s="13" t="s">
        <v>219</v>
      </c>
      <c r="H7" s="15" t="s">
        <v>218</v>
      </c>
    </row>
    <row r="8" spans="1:8" x14ac:dyDescent="0.25">
      <c r="A8" s="26">
        <f t="shared" si="0"/>
        <v>3.4000000000000004</v>
      </c>
      <c r="B8" s="12" t="s">
        <v>199</v>
      </c>
      <c r="C8" s="13" t="s">
        <v>181</v>
      </c>
      <c r="D8" s="8">
        <v>30</v>
      </c>
      <c r="E8" s="11">
        <f t="shared" si="1"/>
        <v>0.37499999999999994</v>
      </c>
      <c r="G8" s="13" t="s">
        <v>223</v>
      </c>
      <c r="H8" s="15" t="s">
        <v>222</v>
      </c>
    </row>
    <row r="9" spans="1:8" x14ac:dyDescent="0.25">
      <c r="A9" s="26">
        <f t="shared" si="0"/>
        <v>3.5000000000000004</v>
      </c>
      <c r="B9" s="12" t="s">
        <v>208</v>
      </c>
      <c r="C9" s="13" t="s">
        <v>209</v>
      </c>
      <c r="D9" s="8">
        <v>30</v>
      </c>
      <c r="E9" s="11">
        <f t="shared" si="1"/>
        <v>0.39583333333333326</v>
      </c>
      <c r="G9" s="13" t="s">
        <v>217</v>
      </c>
      <c r="H9" s="15" t="s">
        <v>224</v>
      </c>
    </row>
    <row r="10" spans="1:8" x14ac:dyDescent="0.25">
      <c r="A10" s="26">
        <f t="shared" si="0"/>
        <v>3.6000000000000005</v>
      </c>
      <c r="B10" s="12" t="s">
        <v>2</v>
      </c>
      <c r="C10" s="13" t="s">
        <v>4</v>
      </c>
      <c r="D10" s="8">
        <v>0</v>
      </c>
      <c r="E10" s="11">
        <f t="shared" si="1"/>
        <v>0.41666666666666657</v>
      </c>
    </row>
    <row r="11" spans="1:8" x14ac:dyDescent="0.25">
      <c r="C11" s="13"/>
      <c r="D11" s="8"/>
      <c r="E11" s="11"/>
    </row>
    <row r="12" spans="1:8" x14ac:dyDescent="0.25">
      <c r="A12" s="1">
        <f>Summary!A$9</f>
        <v>4</v>
      </c>
      <c r="B12" s="1" t="str">
        <f>Summary!B$9</f>
        <v>Tuesday 12-Sept AM2: Comment Resolution (group)</v>
      </c>
      <c r="E12" s="14">
        <f>Summary!$C$9</f>
        <v>0.4375</v>
      </c>
      <c r="G12" s="13"/>
    </row>
    <row r="13" spans="1:8" x14ac:dyDescent="0.25">
      <c r="A13" s="26">
        <f t="shared" ref="A13:A18" si="2">A12+0.1</f>
        <v>4.0999999999999996</v>
      </c>
      <c r="B13" s="28" t="s">
        <v>61</v>
      </c>
      <c r="C13" s="13" t="s">
        <v>4</v>
      </c>
      <c r="D13" s="8">
        <v>0</v>
      </c>
      <c r="E13" s="11">
        <f t="shared" ref="E13:E18" si="3">E12+TIME(0,D12,0)</f>
        <v>0.4375</v>
      </c>
      <c r="G13" s="13"/>
    </row>
    <row r="14" spans="1:8" x14ac:dyDescent="0.25">
      <c r="A14" s="26">
        <f t="shared" si="2"/>
        <v>4.1999999999999993</v>
      </c>
      <c r="B14" s="12" t="s">
        <v>200</v>
      </c>
      <c r="C14" s="150" t="s">
        <v>201</v>
      </c>
      <c r="D14" s="8">
        <v>30</v>
      </c>
      <c r="E14" s="11">
        <f t="shared" si="3"/>
        <v>0.4375</v>
      </c>
      <c r="G14" s="13" t="s">
        <v>223</v>
      </c>
      <c r="H14" s="15" t="s">
        <v>222</v>
      </c>
    </row>
    <row r="15" spans="1:8" x14ac:dyDescent="0.25">
      <c r="A15" s="26">
        <f t="shared" si="2"/>
        <v>4.2999999999999989</v>
      </c>
      <c r="B15" s="12" t="s">
        <v>229</v>
      </c>
      <c r="C15" s="13" t="s">
        <v>181</v>
      </c>
      <c r="D15" s="8">
        <v>30</v>
      </c>
      <c r="E15" s="11">
        <f t="shared" si="3"/>
        <v>0.45833333333333331</v>
      </c>
      <c r="G15" s="13" t="s">
        <v>231</v>
      </c>
      <c r="H15" s="15" t="s">
        <v>230</v>
      </c>
    </row>
    <row r="16" spans="1:8" x14ac:dyDescent="0.25">
      <c r="A16" s="26">
        <f t="shared" si="2"/>
        <v>4.3999999999999986</v>
      </c>
      <c r="B16" s="12" t="s">
        <v>208</v>
      </c>
      <c r="C16" s="13" t="s">
        <v>209</v>
      </c>
      <c r="D16" s="8">
        <v>30</v>
      </c>
      <c r="E16" s="11">
        <f t="shared" si="3"/>
        <v>0.47916666666666663</v>
      </c>
      <c r="G16" s="13" t="s">
        <v>217</v>
      </c>
      <c r="H16" s="15"/>
    </row>
    <row r="17" spans="1:8" x14ac:dyDescent="0.25">
      <c r="A17" s="26">
        <f t="shared" si="2"/>
        <v>4.4999999999999982</v>
      </c>
      <c r="B17" s="12" t="s">
        <v>208</v>
      </c>
      <c r="C17" s="13" t="s">
        <v>209</v>
      </c>
      <c r="D17" s="8">
        <v>30</v>
      </c>
      <c r="E17" s="11">
        <f t="shared" si="3"/>
        <v>0.49999999999999994</v>
      </c>
      <c r="G17" s="13"/>
      <c r="H17" s="15"/>
    </row>
    <row r="18" spans="1:8" x14ac:dyDescent="0.25">
      <c r="A18" s="26">
        <f t="shared" si="2"/>
        <v>4.5999999999999979</v>
      </c>
      <c r="B18" s="12" t="s">
        <v>2</v>
      </c>
      <c r="C18" s="13"/>
      <c r="D18" s="8">
        <v>0</v>
      </c>
      <c r="E18" s="11">
        <f t="shared" si="3"/>
        <v>0.52083333333333326</v>
      </c>
      <c r="G18" s="13"/>
      <c r="H18" s="15"/>
    </row>
    <row r="19" spans="1:8" x14ac:dyDescent="0.25">
      <c r="A19" s="1"/>
      <c r="B19" s="12"/>
      <c r="C19" s="13"/>
      <c r="D19" s="8"/>
      <c r="E19" s="11"/>
    </row>
    <row r="20" spans="1:8" customFormat="1" x14ac:dyDescent="0.25">
      <c r="A20" s="8">
        <f>Summary!A$10</f>
        <v>5</v>
      </c>
      <c r="B20" s="1" t="str">
        <f>Summary!B$10</f>
        <v>Tuesday 12-Sept PM2: Comment Resolution (breakouts)</v>
      </c>
      <c r="C20" s="7"/>
      <c r="D20" s="7"/>
      <c r="E20" s="11">
        <f>Summary!$C$10</f>
        <v>0.66666666666666663</v>
      </c>
      <c r="G20" s="13"/>
    </row>
    <row r="21" spans="1:8" x14ac:dyDescent="0.25">
      <c r="A21" s="1">
        <f>A20+0.1</f>
        <v>5.0999999999999996</v>
      </c>
      <c r="B21" s="28" t="s">
        <v>61</v>
      </c>
      <c r="C21" s="13" t="s">
        <v>4</v>
      </c>
      <c r="D21" s="8">
        <v>0</v>
      </c>
      <c r="E21" s="11">
        <f t="shared" ref="E21:E26" si="4">E20+TIME(0,D20,0)</f>
        <v>0.66666666666666663</v>
      </c>
      <c r="G21" s="13"/>
    </row>
    <row r="22" spans="1:8" x14ac:dyDescent="0.25">
      <c r="A22" s="1">
        <f>A21+0.1</f>
        <v>5.1999999999999993</v>
      </c>
      <c r="B22" s="12" t="s">
        <v>182</v>
      </c>
      <c r="C22" s="13" t="s">
        <v>1</v>
      </c>
      <c r="D22" s="8">
        <v>30</v>
      </c>
      <c r="E22" s="11">
        <f t="shared" si="4"/>
        <v>0.66666666666666663</v>
      </c>
      <c r="G22" s="13"/>
      <c r="H22" s="15"/>
    </row>
    <row r="23" spans="1:8" x14ac:dyDescent="0.25">
      <c r="A23" s="1">
        <f>A22+0.1</f>
        <v>5.2999999999999989</v>
      </c>
      <c r="B23" s="12" t="s">
        <v>182</v>
      </c>
      <c r="C23" s="13" t="s">
        <v>1</v>
      </c>
      <c r="D23" s="8">
        <v>30</v>
      </c>
      <c r="E23" s="11">
        <f t="shared" si="4"/>
        <v>0.6875</v>
      </c>
      <c r="G23" s="13"/>
      <c r="H23" s="15"/>
    </row>
    <row r="24" spans="1:8" x14ac:dyDescent="0.25">
      <c r="A24" s="1">
        <f>A23+0.1</f>
        <v>5.3999999999999986</v>
      </c>
      <c r="B24" s="12" t="s">
        <v>182</v>
      </c>
      <c r="C24" s="13" t="s">
        <v>1</v>
      </c>
      <c r="D24" s="8">
        <v>30</v>
      </c>
      <c r="E24" s="11">
        <f t="shared" si="4"/>
        <v>0.70833333333333337</v>
      </c>
      <c r="G24" s="13"/>
      <c r="H24" s="15"/>
    </row>
    <row r="25" spans="1:8" x14ac:dyDescent="0.25">
      <c r="A25" s="1">
        <f>A24+0.1</f>
        <v>5.4999999999999982</v>
      </c>
      <c r="B25" s="12" t="s">
        <v>182</v>
      </c>
      <c r="C25" s="13" t="s">
        <v>1</v>
      </c>
      <c r="D25" s="8">
        <v>30</v>
      </c>
      <c r="E25" s="11">
        <f t="shared" si="4"/>
        <v>0.72916666666666674</v>
      </c>
      <c r="G25" s="13"/>
      <c r="H25" s="15"/>
    </row>
    <row r="26" spans="1:8" x14ac:dyDescent="0.25">
      <c r="A26" s="1">
        <f>A24+0.1</f>
        <v>5.4999999999999982</v>
      </c>
      <c r="B26" s="12" t="s">
        <v>2</v>
      </c>
      <c r="C26" s="13"/>
      <c r="D26" s="8">
        <v>0</v>
      </c>
      <c r="E26" s="11">
        <f t="shared" si="4"/>
        <v>0.75000000000000011</v>
      </c>
      <c r="G26" s="13"/>
      <c r="H26" s="15"/>
    </row>
    <row r="27" spans="1:8" customFormat="1" x14ac:dyDescent="0.25">
      <c r="A27" s="7"/>
      <c r="B27" s="12"/>
      <c r="C27" s="13"/>
      <c r="D27" s="7"/>
      <c r="E27" s="11"/>
      <c r="G27" s="13"/>
    </row>
    <row r="28" spans="1:8" x14ac:dyDescent="0.25">
      <c r="B28" s="15"/>
      <c r="D28" s="8"/>
    </row>
    <row r="29" spans="1:8" x14ac:dyDescent="0.25">
      <c r="B29" s="7" t="s">
        <v>225</v>
      </c>
      <c r="D29" s="8"/>
    </row>
    <row r="30" spans="1:8" x14ac:dyDescent="0.25">
      <c r="B30" s="7" t="s">
        <v>226</v>
      </c>
      <c r="D30" s="8"/>
      <c r="G30" s="7" t="s">
        <v>227</v>
      </c>
    </row>
    <row r="31" spans="1:8" x14ac:dyDescent="0.25">
      <c r="B31" s="7" t="s">
        <v>226</v>
      </c>
      <c r="D31" s="8"/>
      <c r="G31" s="7" t="s">
        <v>228</v>
      </c>
    </row>
    <row r="32" spans="1:8" x14ac:dyDescent="0.25">
      <c r="B32" s="7" t="s">
        <v>232</v>
      </c>
    </row>
  </sheetData>
  <sheetProtection selectLockedCells="1" selectUnlockedCells="1"/>
  <hyperlinks>
    <hyperlink ref="H7" r:id="rId1" xr:uid="{FA403CC2-42CD-4A8F-AB55-0295F918D0F1}"/>
    <hyperlink ref="H6" r:id="rId2" xr:uid="{59FC2D69-1CFB-4061-A573-5DC0CED817A4}"/>
    <hyperlink ref="H8" r:id="rId3" xr:uid="{FE62B9E3-4D93-4E2B-87E9-1DE0A46D9B69}"/>
    <hyperlink ref="H9" r:id="rId4" xr:uid="{DE7AE935-0143-49EA-9947-B82E44DBE5B0}"/>
    <hyperlink ref="H15" r:id="rId5" xr:uid="{8FBE17EF-360C-4BCF-966B-40A7DF4A7DA1}"/>
    <hyperlink ref="H14" r:id="rId6" xr:uid="{F22D43FE-F3EA-4023-99CF-56303B5AB286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2"/>
  <sheetViews>
    <sheetView zoomScale="110" zoomScaleNormal="110" workbookViewId="0">
      <pane ySplit="2" topLeftCell="A3" activePane="bottomLeft" state="frozen"/>
      <selection pane="bottomLeft" activeCell="G10" sqref="G10"/>
    </sheetView>
  </sheetViews>
  <sheetFormatPr defaultColWidth="11.2187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21875" style="7" customWidth="1"/>
    <col min="5" max="16384" width="11.21875" style="7"/>
  </cols>
  <sheetData>
    <row r="1" spans="1:8" ht="15.6" x14ac:dyDescent="0.25">
      <c r="B1" s="3" t="str">
        <f>Summary!$B$1</f>
        <v>September 2023 802 Wireless Interim</v>
      </c>
    </row>
    <row r="2" spans="1:8" ht="15.6" x14ac:dyDescent="0.25">
      <c r="B2" s="3"/>
      <c r="E2" s="23" t="str">
        <f>Summary!$C$5</f>
        <v>CET</v>
      </c>
      <c r="G2" s="7" t="s">
        <v>62</v>
      </c>
      <c r="H2" s="7" t="s">
        <v>82</v>
      </c>
    </row>
    <row r="3" spans="1:8" customFormat="1" x14ac:dyDescent="0.25">
      <c r="A3" s="7"/>
      <c r="B3" s="18" t="s">
        <v>10</v>
      </c>
      <c r="C3" s="7"/>
      <c r="D3" s="7"/>
      <c r="E3" s="11"/>
    </row>
    <row r="5" spans="1:8" x14ac:dyDescent="0.25">
      <c r="A5" s="8">
        <f>Summary!A$11</f>
        <v>6</v>
      </c>
      <c r="B5" s="1" t="str">
        <f>Summary!B$11</f>
        <v>Wednesday 13-Sep PM1: Comment Resolution (group)</v>
      </c>
      <c r="C5" s="13"/>
      <c r="D5" s="8"/>
      <c r="E5" s="14">
        <f>Summary!C$11</f>
        <v>0.5625</v>
      </c>
    </row>
    <row r="6" spans="1:8" x14ac:dyDescent="0.25">
      <c r="A6" s="8">
        <f t="shared" ref="A6:A11" si="0">A5+0.1</f>
        <v>6.1</v>
      </c>
      <c r="B6" s="28" t="s">
        <v>61</v>
      </c>
      <c r="C6" s="13" t="s">
        <v>4</v>
      </c>
      <c r="D6" s="8">
        <v>0</v>
      </c>
      <c r="E6" s="11">
        <f t="shared" ref="E6:E11" si="1">E5+TIME(0,D5,0)</f>
        <v>0.5625</v>
      </c>
    </row>
    <row r="7" spans="1:8" x14ac:dyDescent="0.25">
      <c r="A7" s="8">
        <f t="shared" si="0"/>
        <v>6.1999999999999993</v>
      </c>
      <c r="B7" s="12" t="s">
        <v>234</v>
      </c>
      <c r="C7" s="13" t="s">
        <v>235</v>
      </c>
      <c r="D7" s="8">
        <v>50</v>
      </c>
      <c r="E7" s="11">
        <f t="shared" si="1"/>
        <v>0.5625</v>
      </c>
    </row>
    <row r="8" spans="1:8" x14ac:dyDescent="0.25">
      <c r="A8" s="8">
        <f t="shared" si="0"/>
        <v>6.2999999999999989</v>
      </c>
      <c r="B8" s="12" t="s">
        <v>233</v>
      </c>
      <c r="C8" s="13" t="s">
        <v>1</v>
      </c>
      <c r="D8" s="8">
        <v>30</v>
      </c>
      <c r="E8" s="11">
        <f t="shared" si="1"/>
        <v>0.59722222222222221</v>
      </c>
    </row>
    <row r="9" spans="1:8" x14ac:dyDescent="0.25">
      <c r="A9" s="8">
        <f t="shared" si="0"/>
        <v>6.3999999999999986</v>
      </c>
      <c r="B9" s="12" t="s">
        <v>193</v>
      </c>
      <c r="C9" s="13" t="s">
        <v>194</v>
      </c>
      <c r="D9" s="8">
        <v>20</v>
      </c>
      <c r="E9" s="11">
        <f t="shared" si="1"/>
        <v>0.61805555555555558</v>
      </c>
      <c r="G9" s="7" t="s">
        <v>267</v>
      </c>
      <c r="H9" s="15" t="s">
        <v>266</v>
      </c>
    </row>
    <row r="10" spans="1:8" x14ac:dyDescent="0.25">
      <c r="A10" s="8">
        <f t="shared" si="0"/>
        <v>6.4999999999999982</v>
      </c>
      <c r="B10" s="12" t="s">
        <v>204</v>
      </c>
      <c r="C10" s="13" t="s">
        <v>205</v>
      </c>
      <c r="D10" s="29">
        <v>20</v>
      </c>
      <c r="E10" s="11">
        <f t="shared" si="1"/>
        <v>0.63194444444444442</v>
      </c>
      <c r="G10" s="293">
        <v>504510</v>
      </c>
    </row>
    <row r="11" spans="1:8" x14ac:dyDescent="0.25">
      <c r="A11" s="8">
        <f t="shared" si="0"/>
        <v>6.5999999999999979</v>
      </c>
      <c r="B11" s="12" t="s">
        <v>2</v>
      </c>
      <c r="C11" s="13" t="s">
        <v>4</v>
      </c>
      <c r="D11" s="8">
        <v>0</v>
      </c>
      <c r="E11" s="11">
        <f t="shared" si="1"/>
        <v>0.64583333333333326</v>
      </c>
    </row>
    <row r="12" spans="1:8" customFormat="1" x14ac:dyDescent="0.25">
      <c r="A12" s="7"/>
      <c r="B12" s="18"/>
      <c r="C12" s="7"/>
      <c r="D12" s="7"/>
      <c r="E12" s="11"/>
      <c r="G12" s="13"/>
    </row>
    <row r="14" spans="1:8" x14ac:dyDescent="0.25">
      <c r="B14" s="7" t="s">
        <v>236</v>
      </c>
    </row>
    <row r="15" spans="1:8" x14ac:dyDescent="0.25">
      <c r="B15" s="7" t="s">
        <v>240</v>
      </c>
      <c r="G15" s="7" t="s">
        <v>248</v>
      </c>
    </row>
    <row r="16" spans="1:8" x14ac:dyDescent="0.25">
      <c r="B16" s="7" t="s">
        <v>239</v>
      </c>
      <c r="G16" s="7" t="s">
        <v>255</v>
      </c>
      <c r="H16" s="15" t="s">
        <v>238</v>
      </c>
    </row>
    <row r="17" spans="1:8" x14ac:dyDescent="0.25">
      <c r="B17" s="7" t="s">
        <v>259</v>
      </c>
      <c r="G17" s="7" t="s">
        <v>260</v>
      </c>
    </row>
    <row r="18" spans="1:8" x14ac:dyDescent="0.25">
      <c r="B18" s="7" t="s">
        <v>237</v>
      </c>
      <c r="G18" s="7" t="s">
        <v>258</v>
      </c>
    </row>
    <row r="19" spans="1:8" x14ac:dyDescent="0.25">
      <c r="G19" s="7" t="s">
        <v>265</v>
      </c>
      <c r="H19" s="15" t="s">
        <v>264</v>
      </c>
    </row>
    <row r="20" spans="1:8" x14ac:dyDescent="0.25">
      <c r="A20" s="8"/>
      <c r="B20" s="12" t="s">
        <v>262</v>
      </c>
      <c r="C20" s="13"/>
      <c r="D20" s="8"/>
      <c r="G20" s="7" t="s">
        <v>261</v>
      </c>
      <c r="H20" s="15" t="s">
        <v>263</v>
      </c>
    </row>
    <row r="25" spans="1:8" x14ac:dyDescent="0.25">
      <c r="B25" s="15"/>
    </row>
    <row r="26" spans="1:8" x14ac:dyDescent="0.25">
      <c r="B26" s="7" t="s">
        <v>98</v>
      </c>
    </row>
    <row r="27" spans="1:8" x14ac:dyDescent="0.25">
      <c r="B27" s="15"/>
    </row>
    <row r="28" spans="1:8" x14ac:dyDescent="0.25">
      <c r="B28" s="15"/>
    </row>
    <row r="29" spans="1:8" x14ac:dyDescent="0.25">
      <c r="B29" s="15"/>
      <c r="D29" s="8"/>
      <c r="G29" s="13"/>
    </row>
    <row r="30" spans="1:8" x14ac:dyDescent="0.25">
      <c r="C30" s="13"/>
    </row>
    <row r="31" spans="1:8" x14ac:dyDescent="0.25">
      <c r="C31" s="13"/>
    </row>
    <row r="32" spans="1:8" x14ac:dyDescent="0.25">
      <c r="B32" s="15"/>
      <c r="C32" s="13"/>
    </row>
    <row r="33" spans="1:3" x14ac:dyDescent="0.25">
      <c r="B33" s="15"/>
      <c r="C33" s="13"/>
    </row>
    <row r="34" spans="1:3" x14ac:dyDescent="0.25">
      <c r="A34" s="30"/>
      <c r="B34" s="15"/>
      <c r="C34" s="13"/>
    </row>
    <row r="35" spans="1:3" x14ac:dyDescent="0.25">
      <c r="B35" s="15"/>
      <c r="C35" s="13"/>
    </row>
    <row r="36" spans="1:3" x14ac:dyDescent="0.25">
      <c r="C36" s="13"/>
    </row>
    <row r="37" spans="1:3" x14ac:dyDescent="0.25">
      <c r="C37" s="13"/>
    </row>
    <row r="38" spans="1:3" x14ac:dyDescent="0.25">
      <c r="C38" s="13"/>
    </row>
    <row r="39" spans="1:3" x14ac:dyDescent="0.25">
      <c r="C39" s="13"/>
    </row>
    <row r="40" spans="1:3" x14ac:dyDescent="0.25">
      <c r="C40" s="13"/>
    </row>
    <row r="41" spans="1:3" x14ac:dyDescent="0.25">
      <c r="C41" s="13"/>
    </row>
    <row r="42" spans="1:3" x14ac:dyDescent="0.25">
      <c r="C42" s="13"/>
    </row>
  </sheetData>
  <sheetProtection selectLockedCells="1" selectUnlockedCells="1"/>
  <hyperlinks>
    <hyperlink ref="H16" r:id="rId1" xr:uid="{450FEBC3-7ACF-4500-854C-44F05C4BECA0}"/>
    <hyperlink ref="H20" r:id="rId2" xr:uid="{072826B9-43CD-4AFD-9F90-A27AFD2C03E5}"/>
    <hyperlink ref="H19" r:id="rId3" xr:uid="{081BA42B-30F3-4844-8644-A970FAA8D67A}"/>
    <hyperlink ref="H9" r:id="rId4" xr:uid="{D48B4FCC-D8DC-4BC5-BE46-CEBCBD9A60BC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5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H45"/>
  <sheetViews>
    <sheetView zoomScale="110" zoomScaleNormal="110" workbookViewId="0">
      <pane ySplit="2" topLeftCell="A10" activePane="bottomLeft" state="frozen"/>
      <selection pane="bottomLeft" activeCell="D22" sqref="D22"/>
    </sheetView>
  </sheetViews>
  <sheetFormatPr defaultColWidth="11.2187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21875" style="7" customWidth="1"/>
    <col min="5" max="16384" width="11.21875" style="7"/>
  </cols>
  <sheetData>
    <row r="1" spans="1:8" ht="15.6" x14ac:dyDescent="0.25">
      <c r="B1" s="3" t="str">
        <f>Summary!$B$1</f>
        <v>September 2023 802 Wireless Interim</v>
      </c>
    </row>
    <row r="2" spans="1:8" ht="15.6" x14ac:dyDescent="0.3">
      <c r="B2" s="4"/>
      <c r="E2" s="23" t="str">
        <f>Summary!$C$5</f>
        <v>CET</v>
      </c>
      <c r="G2" s="7" t="s">
        <v>62</v>
      </c>
      <c r="H2" s="7" t="s">
        <v>82</v>
      </c>
    </row>
    <row r="3" spans="1:8" ht="15.6" x14ac:dyDescent="0.3">
      <c r="B3" s="4" t="s">
        <v>10</v>
      </c>
      <c r="E3" s="23"/>
      <c r="G3" s="7" t="s">
        <v>62</v>
      </c>
      <c r="H3" s="7" t="s">
        <v>82</v>
      </c>
    </row>
    <row r="4" spans="1:8" customFormat="1" x14ac:dyDescent="0.25">
      <c r="A4" s="8">
        <f>Summary!A$11</f>
        <v>6</v>
      </c>
      <c r="B4" s="1" t="str">
        <f>Summary!B$12</f>
        <v>Thursday 14-Sept AM1: Status, review and comment resolution</v>
      </c>
      <c r="C4" s="7"/>
      <c r="D4" s="7"/>
      <c r="E4" s="11">
        <f>Summary!$C$12</f>
        <v>0.33333333333333331</v>
      </c>
      <c r="G4" s="13"/>
    </row>
    <row r="5" spans="1:8" customFormat="1" x14ac:dyDescent="0.25">
      <c r="A5" s="8">
        <f>A4+0.1</f>
        <v>6.1</v>
      </c>
      <c r="B5" s="28" t="s">
        <v>61</v>
      </c>
      <c r="C5" s="13" t="s">
        <v>4</v>
      </c>
      <c r="D5" s="8">
        <v>0</v>
      </c>
      <c r="E5" s="11">
        <f t="shared" ref="E5:E9" si="0">E4+TIME(0,D4,0)</f>
        <v>0.33333333333333331</v>
      </c>
      <c r="G5" s="13"/>
    </row>
    <row r="6" spans="1:8" customFormat="1" x14ac:dyDescent="0.25">
      <c r="A6" s="8">
        <f>A5+0.1</f>
        <v>6.1999999999999993</v>
      </c>
      <c r="B6" s="12" t="s">
        <v>185</v>
      </c>
      <c r="C6" s="13" t="s">
        <v>1</v>
      </c>
      <c r="D6" s="8">
        <v>15</v>
      </c>
      <c r="E6" s="11">
        <f t="shared" si="0"/>
        <v>0.33333333333333331</v>
      </c>
      <c r="G6" s="13"/>
      <c r="H6" s="7"/>
    </row>
    <row r="7" spans="1:8" customFormat="1" x14ac:dyDescent="0.25">
      <c r="A7" s="8">
        <f>A6+0.1</f>
        <v>6.2999999999999989</v>
      </c>
      <c r="B7" s="12" t="s">
        <v>273</v>
      </c>
      <c r="C7" s="13" t="s">
        <v>1</v>
      </c>
      <c r="D7" s="8">
        <v>90</v>
      </c>
      <c r="E7" s="11">
        <f t="shared" si="0"/>
        <v>0.34375</v>
      </c>
      <c r="G7" s="13"/>
      <c r="H7" s="15"/>
    </row>
    <row r="8" spans="1:8" x14ac:dyDescent="0.25">
      <c r="A8" s="8">
        <f>A7+0.1</f>
        <v>6.3999999999999986</v>
      </c>
      <c r="B8" s="12" t="s">
        <v>272</v>
      </c>
      <c r="C8" s="13" t="s">
        <v>1</v>
      </c>
      <c r="D8" s="8">
        <v>15</v>
      </c>
      <c r="E8" s="11">
        <f t="shared" si="0"/>
        <v>0.40625</v>
      </c>
      <c r="G8" s="13"/>
      <c r="H8" s="15"/>
    </row>
    <row r="9" spans="1:8" x14ac:dyDescent="0.25">
      <c r="A9" s="8">
        <f>A8+0.1</f>
        <v>6.4999999999999982</v>
      </c>
      <c r="B9" s="12" t="s">
        <v>2</v>
      </c>
      <c r="C9" s="13"/>
      <c r="D9" s="8">
        <v>0</v>
      </c>
      <c r="E9" s="11">
        <f t="shared" si="0"/>
        <v>0.41666666666666669</v>
      </c>
      <c r="G9" s="13"/>
    </row>
    <row r="10" spans="1:8" x14ac:dyDescent="0.25">
      <c r="A10" s="8"/>
      <c r="B10" s="12"/>
      <c r="C10" s="13"/>
      <c r="D10" s="8"/>
      <c r="E10" s="11"/>
      <c r="G10" s="13"/>
    </row>
    <row r="11" spans="1:8" x14ac:dyDescent="0.25">
      <c r="A11" s="8">
        <f>Summary!A$13</f>
        <v>8</v>
      </c>
      <c r="B11" s="1" t="str">
        <f>Summary!B$13</f>
        <v>Thursday 14-Sept AM2: Status, review and comment resolution</v>
      </c>
      <c r="C11" s="13"/>
      <c r="D11" s="8"/>
      <c r="E11" s="14">
        <f>Summary!$C$13</f>
        <v>0.4375</v>
      </c>
      <c r="G11" s="13"/>
    </row>
    <row r="12" spans="1:8" x14ac:dyDescent="0.25">
      <c r="A12" s="8">
        <f t="shared" ref="A12:A15" si="1">A11+0.1</f>
        <v>8.1</v>
      </c>
      <c r="B12" s="19" t="s">
        <v>61</v>
      </c>
      <c r="C12" s="20" t="s">
        <v>4</v>
      </c>
      <c r="D12" s="21">
        <v>0</v>
      </c>
      <c r="E12" s="11">
        <f t="shared" ref="E12:E15" si="2">E11+TIME(0,D11,0)</f>
        <v>0.4375</v>
      </c>
      <c r="G12" s="13"/>
    </row>
    <row r="13" spans="1:8" x14ac:dyDescent="0.25">
      <c r="A13" s="8">
        <f t="shared" si="1"/>
        <v>8.1999999999999993</v>
      </c>
      <c r="B13" s="12" t="s">
        <v>273</v>
      </c>
      <c r="C13" s="13"/>
      <c r="D13" s="8">
        <v>110</v>
      </c>
      <c r="E13" s="11">
        <f t="shared" si="2"/>
        <v>0.4375</v>
      </c>
      <c r="G13" s="13"/>
    </row>
    <row r="14" spans="1:8" x14ac:dyDescent="0.25">
      <c r="A14" s="8">
        <f t="shared" si="1"/>
        <v>8.2999999999999989</v>
      </c>
      <c r="B14" s="12" t="s">
        <v>272</v>
      </c>
      <c r="C14" s="13"/>
      <c r="D14" s="8">
        <v>10</v>
      </c>
      <c r="E14" s="11">
        <f t="shared" si="2"/>
        <v>0.51388888888888884</v>
      </c>
      <c r="G14" s="13"/>
    </row>
    <row r="15" spans="1:8" x14ac:dyDescent="0.25">
      <c r="A15" s="8">
        <f t="shared" si="1"/>
        <v>8.3999999999999986</v>
      </c>
      <c r="B15" s="12" t="s">
        <v>2</v>
      </c>
      <c r="C15" s="13"/>
      <c r="D15" s="8"/>
      <c r="E15" s="11">
        <f t="shared" si="2"/>
        <v>0.52083333333333326</v>
      </c>
      <c r="G15" s="13"/>
    </row>
    <row r="16" spans="1:8" ht="15.6" x14ac:dyDescent="0.3">
      <c r="B16" s="4"/>
      <c r="E16" s="23"/>
    </row>
    <row r="17" spans="1:8" x14ac:dyDescent="0.25">
      <c r="A17" s="8"/>
      <c r="D17" s="29"/>
      <c r="E17" s="11"/>
      <c r="G17" s="13"/>
      <c r="H17" s="15"/>
    </row>
    <row r="18" spans="1:8" x14ac:dyDescent="0.25">
      <c r="A18" s="8">
        <f>Summary!A$14</f>
        <v>9</v>
      </c>
      <c r="B18" s="1" t="str">
        <f>Summary!B$14</f>
        <v xml:space="preserve">Thursday 14-Sept PM1: Technical Presentations, TG closing </v>
      </c>
      <c r="C18" s="13"/>
      <c r="D18" s="8"/>
      <c r="E18" s="14">
        <f>Summary!$C$14</f>
        <v>0.5625</v>
      </c>
      <c r="G18" s="13"/>
    </row>
    <row r="19" spans="1:8" x14ac:dyDescent="0.25">
      <c r="A19" s="8">
        <f t="shared" ref="A19:A25" si="3">A18+0.1</f>
        <v>9.1</v>
      </c>
      <c r="B19" s="19" t="s">
        <v>61</v>
      </c>
      <c r="C19" s="20" t="s">
        <v>4</v>
      </c>
      <c r="D19" s="21">
        <v>0</v>
      </c>
      <c r="E19" s="11">
        <f t="shared" ref="E19:E24" si="4">E18+TIME(0,D18,0)</f>
        <v>0.5625</v>
      </c>
      <c r="G19" s="13"/>
    </row>
    <row r="20" spans="1:8" x14ac:dyDescent="0.25">
      <c r="A20" s="8">
        <f t="shared" si="3"/>
        <v>9.1999999999999993</v>
      </c>
      <c r="B20" s="7" t="s">
        <v>316</v>
      </c>
      <c r="C20" s="13" t="s">
        <v>1</v>
      </c>
      <c r="D20" s="21">
        <v>40</v>
      </c>
      <c r="E20" s="11">
        <f t="shared" si="4"/>
        <v>0.5625</v>
      </c>
      <c r="G20" s="13"/>
      <c r="H20" s="15"/>
    </row>
    <row r="21" spans="1:8" x14ac:dyDescent="0.25">
      <c r="A21" s="8">
        <f t="shared" si="3"/>
        <v>9.2999999999999989</v>
      </c>
      <c r="B21" s="12" t="s">
        <v>106</v>
      </c>
      <c r="C21" s="20" t="s">
        <v>4</v>
      </c>
      <c r="D21" s="21">
        <v>20</v>
      </c>
      <c r="E21" s="11">
        <f t="shared" si="4"/>
        <v>0.59027777777777779</v>
      </c>
      <c r="G21" s="13"/>
      <c r="H21" s="15"/>
    </row>
    <row r="22" spans="1:8" x14ac:dyDescent="0.25">
      <c r="A22" s="8">
        <f t="shared" si="3"/>
        <v>9.3999999999999986</v>
      </c>
      <c r="B22" s="12" t="s">
        <v>186</v>
      </c>
      <c r="C22" s="13" t="s">
        <v>4</v>
      </c>
      <c r="D22" s="21">
        <v>30</v>
      </c>
      <c r="E22" s="11">
        <f t="shared" si="4"/>
        <v>0.60416666666666663</v>
      </c>
      <c r="G22" s="13"/>
    </row>
    <row r="23" spans="1:8" x14ac:dyDescent="0.25">
      <c r="A23" s="8">
        <f t="shared" si="3"/>
        <v>9.4999999999999982</v>
      </c>
      <c r="B23" s="12" t="s">
        <v>25</v>
      </c>
      <c r="C23" s="13" t="s">
        <v>1</v>
      </c>
      <c r="D23" s="8">
        <v>15</v>
      </c>
      <c r="E23" s="11">
        <f t="shared" si="4"/>
        <v>0.625</v>
      </c>
      <c r="G23" s="13"/>
    </row>
    <row r="24" spans="1:8" x14ac:dyDescent="0.25">
      <c r="A24" s="8">
        <f t="shared" si="3"/>
        <v>9.5999999999999979</v>
      </c>
      <c r="B24" s="12" t="s">
        <v>11</v>
      </c>
      <c r="C24" s="20" t="s">
        <v>4</v>
      </c>
      <c r="D24" s="21">
        <v>15</v>
      </c>
      <c r="E24" s="11">
        <f t="shared" si="4"/>
        <v>0.63541666666666663</v>
      </c>
      <c r="G24" s="13"/>
    </row>
    <row r="25" spans="1:8" x14ac:dyDescent="0.25">
      <c r="A25" s="8">
        <f t="shared" si="3"/>
        <v>9.6999999999999975</v>
      </c>
      <c r="B25" s="22" t="s">
        <v>24</v>
      </c>
      <c r="C25" s="20"/>
      <c r="D25" s="21">
        <v>0</v>
      </c>
      <c r="E25" s="11">
        <f>E24+TIME(0,D24,0)</f>
        <v>0.64583333333333326</v>
      </c>
      <c r="G25" s="13"/>
    </row>
    <row r="26" spans="1:8" x14ac:dyDescent="0.25">
      <c r="A26" s="8"/>
    </row>
    <row r="27" spans="1:8" x14ac:dyDescent="0.25">
      <c r="A27" s="8"/>
      <c r="B27" s="27" t="str">
        <f>Summary!B$16</f>
        <v>Thursday 13-Sept PM2: Working Group Closing</v>
      </c>
      <c r="C27" s="13"/>
      <c r="D27" s="8"/>
      <c r="E27" s="31">
        <f>Summary!$C$16</f>
        <v>0.66666666666666663</v>
      </c>
    </row>
    <row r="28" spans="1:8" x14ac:dyDescent="0.25">
      <c r="A28" s="8"/>
    </row>
    <row r="29" spans="1:8" x14ac:dyDescent="0.25">
      <c r="A29" s="8"/>
      <c r="B29" s="7" t="s">
        <v>236</v>
      </c>
    </row>
    <row r="30" spans="1:8" x14ac:dyDescent="0.25">
      <c r="B30" s="7" t="s">
        <v>310</v>
      </c>
      <c r="G30" s="13"/>
      <c r="H30" s="15"/>
    </row>
    <row r="31" spans="1:8" x14ac:dyDescent="0.25">
      <c r="B31" s="292"/>
      <c r="D31"/>
      <c r="G31" s="292"/>
    </row>
    <row r="33" spans="7:8" x14ac:dyDescent="0.25">
      <c r="G33" s="13"/>
      <c r="H33" s="15"/>
    </row>
    <row r="34" spans="7:8" x14ac:dyDescent="0.25">
      <c r="G34" s="13"/>
      <c r="H34" s="15"/>
    </row>
    <row r="35" spans="7:8" x14ac:dyDescent="0.25">
      <c r="G35" s="13"/>
      <c r="H35" s="15"/>
    </row>
    <row r="36" spans="7:8" x14ac:dyDescent="0.25">
      <c r="G36" s="13"/>
      <c r="H36" s="15"/>
    </row>
    <row r="37" spans="7:8" x14ac:dyDescent="0.25">
      <c r="G37" s="13"/>
      <c r="H37" s="15"/>
    </row>
    <row r="38" spans="7:8" x14ac:dyDescent="0.25">
      <c r="G38" s="13"/>
      <c r="H38" s="15"/>
    </row>
    <row r="39" spans="7:8" x14ac:dyDescent="0.25">
      <c r="G39" s="13"/>
      <c r="H39" s="15"/>
    </row>
    <row r="40" spans="7:8" x14ac:dyDescent="0.25">
      <c r="G40" s="13"/>
      <c r="H40" s="15"/>
    </row>
    <row r="41" spans="7:8" x14ac:dyDescent="0.25">
      <c r="G41" s="13"/>
      <c r="H41" s="15"/>
    </row>
    <row r="42" spans="7:8" x14ac:dyDescent="0.25">
      <c r="G42" s="13"/>
      <c r="H42" s="15"/>
    </row>
    <row r="43" spans="7:8" x14ac:dyDescent="0.25">
      <c r="G43" s="13"/>
      <c r="H43" s="15"/>
    </row>
    <row r="44" spans="7:8" x14ac:dyDescent="0.25">
      <c r="G44" s="13"/>
      <c r="H44" s="15"/>
    </row>
    <row r="45" spans="7:8" x14ac:dyDescent="0.25">
      <c r="G45" s="1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1:O27"/>
  <sheetViews>
    <sheetView workbookViewId="0">
      <selection activeCell="C29" sqref="C29"/>
    </sheetView>
  </sheetViews>
  <sheetFormatPr defaultRowHeight="13.2" x14ac:dyDescent="0.25"/>
  <cols>
    <col min="2" max="2" width="13.33203125" customWidth="1"/>
    <col min="3" max="3" width="37.21875" customWidth="1"/>
    <col min="5" max="5" width="12" customWidth="1"/>
    <col min="6" max="6" width="13.44140625" customWidth="1"/>
  </cols>
  <sheetData>
    <row r="1" spans="1:15" x14ac:dyDescent="0.25">
      <c r="B1" t="s">
        <v>101</v>
      </c>
      <c r="C1" t="s">
        <v>102</v>
      </c>
      <c r="D1" t="s">
        <v>103</v>
      </c>
      <c r="E1" t="s">
        <v>104</v>
      </c>
      <c r="G1" s="35"/>
      <c r="H1" s="288" t="s">
        <v>112</v>
      </c>
      <c r="I1" s="287"/>
      <c r="J1" s="286" t="s">
        <v>113</v>
      </c>
      <c r="K1" s="287"/>
      <c r="L1" s="286" t="s">
        <v>114</v>
      </c>
      <c r="M1" s="287"/>
      <c r="N1" s="288" t="s">
        <v>115</v>
      </c>
      <c r="O1" s="288"/>
    </row>
    <row r="2" spans="1:15" x14ac:dyDescent="0.25">
      <c r="A2">
        <v>1</v>
      </c>
      <c r="G2" s="35"/>
      <c r="H2" s="36" t="s">
        <v>116</v>
      </c>
      <c r="I2" s="44" t="s">
        <v>125</v>
      </c>
      <c r="J2" s="50" t="s">
        <v>116</v>
      </c>
      <c r="K2" s="44" t="s">
        <v>125</v>
      </c>
      <c r="L2" s="50" t="s">
        <v>116</v>
      </c>
      <c r="M2" s="44" t="s">
        <v>125</v>
      </c>
      <c r="N2" s="36" t="s">
        <v>116</v>
      </c>
      <c r="O2" s="44" t="s">
        <v>125</v>
      </c>
    </row>
    <row r="3" spans="1:15" ht="12.9" customHeight="1" x14ac:dyDescent="0.25">
      <c r="A3">
        <f>A2+1</f>
        <v>2</v>
      </c>
      <c r="G3" s="290" t="s">
        <v>108</v>
      </c>
      <c r="H3" s="63" t="s">
        <v>118</v>
      </c>
      <c r="I3" s="48" t="s">
        <v>118</v>
      </c>
      <c r="J3" s="51" t="s">
        <v>117</v>
      </c>
      <c r="K3" s="45" t="s">
        <v>117</v>
      </c>
      <c r="L3" s="51" t="s">
        <v>117</v>
      </c>
      <c r="M3" s="48" t="s">
        <v>118</v>
      </c>
      <c r="N3" s="63" t="s">
        <v>118</v>
      </c>
      <c r="O3" s="40" t="s">
        <v>118</v>
      </c>
    </row>
    <row r="4" spans="1:15" ht="12.9" customHeight="1" x14ac:dyDescent="0.25">
      <c r="A4">
        <f t="shared" ref="A4:A24" si="0">A3+1</f>
        <v>3</v>
      </c>
      <c r="G4" s="290"/>
      <c r="H4" s="41" t="s">
        <v>118</v>
      </c>
      <c r="I4" s="49" t="s">
        <v>118</v>
      </c>
      <c r="J4" s="52" t="s">
        <v>117</v>
      </c>
      <c r="K4" s="46" t="s">
        <v>117</v>
      </c>
      <c r="L4" s="52" t="s">
        <v>117</v>
      </c>
      <c r="M4" s="49" t="s">
        <v>118</v>
      </c>
      <c r="N4" s="38" t="s">
        <v>117</v>
      </c>
      <c r="O4" s="43" t="s">
        <v>117</v>
      </c>
    </row>
    <row r="5" spans="1:15" ht="12.45" customHeight="1" x14ac:dyDescent="0.25">
      <c r="A5">
        <f t="shared" si="0"/>
        <v>4</v>
      </c>
      <c r="G5" s="289" t="s">
        <v>109</v>
      </c>
      <c r="H5" s="39" t="s">
        <v>117</v>
      </c>
      <c r="I5" s="58" t="s">
        <v>117</v>
      </c>
      <c r="J5" s="53" t="s">
        <v>117</v>
      </c>
      <c r="K5" s="60" t="s">
        <v>117</v>
      </c>
      <c r="L5" s="37" t="s">
        <v>117</v>
      </c>
      <c r="M5" s="60" t="s">
        <v>117</v>
      </c>
      <c r="N5" s="39" t="s">
        <v>117</v>
      </c>
      <c r="O5" s="42" t="s">
        <v>117</v>
      </c>
    </row>
    <row r="6" spans="1:15" ht="12.9" customHeight="1" x14ac:dyDescent="0.25">
      <c r="A6">
        <f t="shared" si="0"/>
        <v>5</v>
      </c>
      <c r="G6" s="290"/>
      <c r="H6" s="39" t="s">
        <v>117</v>
      </c>
      <c r="I6" s="58" t="s">
        <v>117</v>
      </c>
      <c r="J6" s="53" t="s">
        <v>117</v>
      </c>
      <c r="K6" s="46" t="s">
        <v>117</v>
      </c>
      <c r="L6" s="39" t="s">
        <v>117</v>
      </c>
      <c r="M6" s="61" t="s">
        <v>117</v>
      </c>
      <c r="N6" s="39" t="s">
        <v>117</v>
      </c>
      <c r="O6" s="43" t="s">
        <v>117</v>
      </c>
    </row>
    <row r="7" spans="1:15" x14ac:dyDescent="0.25">
      <c r="A7">
        <f t="shared" si="0"/>
        <v>6</v>
      </c>
      <c r="C7" s="34"/>
      <c r="G7" s="290" t="s">
        <v>110</v>
      </c>
      <c r="H7" s="54" t="s">
        <v>118</v>
      </c>
      <c r="I7" s="48" t="s">
        <v>118</v>
      </c>
      <c r="J7" s="51" t="s">
        <v>117</v>
      </c>
      <c r="K7" s="58" t="s">
        <v>117</v>
      </c>
      <c r="L7" s="51" t="s">
        <v>117</v>
      </c>
      <c r="M7" s="48" t="s">
        <v>118</v>
      </c>
      <c r="N7" s="37" t="s">
        <v>117</v>
      </c>
      <c r="O7" s="40" t="s">
        <v>118</v>
      </c>
    </row>
    <row r="8" spans="1:15" x14ac:dyDescent="0.25">
      <c r="A8">
        <f t="shared" si="0"/>
        <v>7</v>
      </c>
      <c r="G8" s="291"/>
      <c r="H8" s="38" t="s">
        <v>117</v>
      </c>
      <c r="I8" s="46" t="s">
        <v>117</v>
      </c>
      <c r="J8" s="52" t="s">
        <v>117</v>
      </c>
      <c r="K8" s="46" t="s">
        <v>117</v>
      </c>
      <c r="L8" s="52" t="s">
        <v>117</v>
      </c>
      <c r="M8" s="47" t="s">
        <v>118</v>
      </c>
      <c r="N8" s="38" t="s">
        <v>117</v>
      </c>
      <c r="O8" s="40" t="s">
        <v>118</v>
      </c>
    </row>
    <row r="9" spans="1:15" ht="12.9" customHeight="1" x14ac:dyDescent="0.25">
      <c r="A9">
        <f>A8+1</f>
        <v>8</v>
      </c>
      <c r="G9" s="290" t="s">
        <v>111</v>
      </c>
      <c r="H9" s="39" t="s">
        <v>117</v>
      </c>
      <c r="I9" s="58" t="s">
        <v>117</v>
      </c>
      <c r="J9" s="54" t="s">
        <v>118</v>
      </c>
      <c r="K9" s="48" t="s">
        <v>118</v>
      </c>
      <c r="L9" s="54" t="s">
        <v>118</v>
      </c>
      <c r="M9" s="48" t="s">
        <v>118</v>
      </c>
      <c r="N9" s="37" t="s">
        <v>117</v>
      </c>
      <c r="O9" s="42" t="s">
        <v>117</v>
      </c>
    </row>
    <row r="10" spans="1:15" ht="12.45" customHeight="1" x14ac:dyDescent="0.25">
      <c r="A10">
        <f t="shared" si="0"/>
        <v>9</v>
      </c>
      <c r="G10" s="290"/>
      <c r="H10" s="59" t="s">
        <v>117</v>
      </c>
      <c r="I10" s="46" t="s">
        <v>117</v>
      </c>
      <c r="J10" s="52" t="s">
        <v>117</v>
      </c>
      <c r="K10" s="46" t="s">
        <v>117</v>
      </c>
      <c r="L10" s="62" t="s">
        <v>118</v>
      </c>
      <c r="M10" s="49" t="s">
        <v>118</v>
      </c>
      <c r="N10" s="38" t="s">
        <v>117</v>
      </c>
      <c r="O10" s="43" t="s">
        <v>117</v>
      </c>
    </row>
    <row r="11" spans="1:15" ht="12.9" customHeight="1" x14ac:dyDescent="0.25">
      <c r="A11">
        <f t="shared" si="0"/>
        <v>10</v>
      </c>
    </row>
    <row r="12" spans="1:15" x14ac:dyDescent="0.25">
      <c r="A12">
        <f t="shared" si="0"/>
        <v>11</v>
      </c>
    </row>
    <row r="13" spans="1:15" x14ac:dyDescent="0.25">
      <c r="A13">
        <f t="shared" si="0"/>
        <v>12</v>
      </c>
    </row>
    <row r="14" spans="1:15" ht="12.45" customHeight="1" x14ac:dyDescent="0.25">
      <c r="A14" t="s">
        <v>105</v>
      </c>
    </row>
    <row r="15" spans="1:15" ht="12.45" customHeight="1" x14ac:dyDescent="0.25">
      <c r="A15" s="33">
        <f>A13+1</f>
        <v>13</v>
      </c>
    </row>
    <row r="16" spans="1:15" ht="12.45" customHeight="1" x14ac:dyDescent="0.25">
      <c r="A16" s="33">
        <f t="shared" si="0"/>
        <v>14</v>
      </c>
    </row>
    <row r="17" spans="1:1" ht="12.9" customHeight="1" x14ac:dyDescent="0.25">
      <c r="A17" s="33">
        <f t="shared" si="0"/>
        <v>15</v>
      </c>
    </row>
    <row r="18" spans="1:1" x14ac:dyDescent="0.25">
      <c r="A18" s="33">
        <f t="shared" si="0"/>
        <v>16</v>
      </c>
    </row>
    <row r="19" spans="1:1" ht="12.45" customHeight="1" x14ac:dyDescent="0.25">
      <c r="A19" s="33">
        <f t="shared" si="0"/>
        <v>17</v>
      </c>
    </row>
    <row r="20" spans="1:1" ht="12.45" customHeight="1" x14ac:dyDescent="0.25">
      <c r="A20" s="33">
        <f t="shared" si="0"/>
        <v>18</v>
      </c>
    </row>
    <row r="21" spans="1:1" ht="12.45" customHeight="1" x14ac:dyDescent="0.25">
      <c r="A21" s="33">
        <f t="shared" si="0"/>
        <v>19</v>
      </c>
    </row>
    <row r="22" spans="1:1" ht="12.9" customHeight="1" x14ac:dyDescent="0.25">
      <c r="A22" s="33">
        <f t="shared" si="0"/>
        <v>20</v>
      </c>
    </row>
    <row r="23" spans="1:1" x14ac:dyDescent="0.25">
      <c r="A23" s="33">
        <f t="shared" si="0"/>
        <v>21</v>
      </c>
    </row>
    <row r="24" spans="1:1" ht="12.45" customHeight="1" x14ac:dyDescent="0.25">
      <c r="A24" s="33">
        <f t="shared" si="0"/>
        <v>22</v>
      </c>
    </row>
    <row r="25" spans="1:1" ht="12.45" customHeight="1" x14ac:dyDescent="0.25"/>
    <row r="26" spans="1:1" ht="12.45" customHeight="1" x14ac:dyDescent="0.25"/>
    <row r="27" spans="1:1" ht="12.9" customHeight="1" x14ac:dyDescent="0.25"/>
  </sheetData>
  <mergeCells count="8">
    <mergeCell ref="J1:K1"/>
    <mergeCell ref="L1:M1"/>
    <mergeCell ref="N1:O1"/>
    <mergeCell ref="G5:G6"/>
    <mergeCell ref="G9:G10"/>
    <mergeCell ref="G7:G8"/>
    <mergeCell ref="G3:G4"/>
    <mergeCell ref="H1:I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193FD-BF19-4033-ADC1-4AEB6226C5E3}">
  <dimension ref="A1:H20"/>
  <sheetViews>
    <sheetView tabSelected="1" workbookViewId="0">
      <selection activeCell="D9" sqref="D9"/>
    </sheetView>
  </sheetViews>
  <sheetFormatPr defaultRowHeight="13.2" x14ac:dyDescent="0.25"/>
  <cols>
    <col min="2" max="2" width="56.6640625" customWidth="1"/>
    <col min="3" max="3" width="13.77734375" customWidth="1"/>
    <col min="4" max="4" width="35.21875" customWidth="1"/>
  </cols>
  <sheetData>
    <row r="1" spans="1:8" x14ac:dyDescent="0.25">
      <c r="B1" t="s">
        <v>102</v>
      </c>
      <c r="C1" t="s">
        <v>62</v>
      </c>
      <c r="D1" t="s">
        <v>82</v>
      </c>
      <c r="E1" t="s">
        <v>241</v>
      </c>
    </row>
    <row r="2" spans="1:8" x14ac:dyDescent="0.25">
      <c r="A2">
        <v>1</v>
      </c>
      <c r="B2" s="7" t="s">
        <v>247</v>
      </c>
      <c r="C2" s="7" t="s">
        <v>270</v>
      </c>
      <c r="E2" t="s">
        <v>246</v>
      </c>
      <c r="G2" t="s">
        <v>309</v>
      </c>
    </row>
    <row r="3" spans="1:8" x14ac:dyDescent="0.25">
      <c r="A3">
        <f>A2+1</f>
        <v>2</v>
      </c>
      <c r="B3" s="7" t="s">
        <v>242</v>
      </c>
      <c r="C3" s="7" t="s">
        <v>248</v>
      </c>
      <c r="D3" s="15" t="s">
        <v>292</v>
      </c>
      <c r="E3" t="s">
        <v>245</v>
      </c>
    </row>
    <row r="4" spans="1:8" x14ac:dyDescent="0.25">
      <c r="A4">
        <f t="shared" ref="A4:A20" si="0">A3+1</f>
        <v>3</v>
      </c>
      <c r="B4" s="7" t="s">
        <v>268</v>
      </c>
      <c r="C4" s="7" t="s">
        <v>249</v>
      </c>
      <c r="D4" s="15" t="s">
        <v>250</v>
      </c>
      <c r="E4" t="s">
        <v>246</v>
      </c>
    </row>
    <row r="5" spans="1:8" x14ac:dyDescent="0.25">
      <c r="A5">
        <f t="shared" si="0"/>
        <v>4</v>
      </c>
      <c r="B5" s="7" t="s">
        <v>317</v>
      </c>
      <c r="C5" s="7" t="s">
        <v>252</v>
      </c>
      <c r="D5" s="15" t="s">
        <v>251</v>
      </c>
      <c r="E5" t="s">
        <v>245</v>
      </c>
    </row>
    <row r="6" spans="1:8" x14ac:dyDescent="0.25">
      <c r="A6">
        <f t="shared" si="0"/>
        <v>5</v>
      </c>
      <c r="B6" s="7" t="s">
        <v>318</v>
      </c>
      <c r="C6" s="7" t="s">
        <v>254</v>
      </c>
      <c r="D6" s="15" t="s">
        <v>253</v>
      </c>
      <c r="E6" t="s">
        <v>245</v>
      </c>
    </row>
    <row r="7" spans="1:8" x14ac:dyDescent="0.25">
      <c r="A7">
        <f t="shared" si="0"/>
        <v>6</v>
      </c>
      <c r="B7" s="7" t="s">
        <v>243</v>
      </c>
      <c r="C7" s="7" t="s">
        <v>319</v>
      </c>
      <c r="D7" s="15" t="s">
        <v>244</v>
      </c>
      <c r="E7" t="s">
        <v>245</v>
      </c>
    </row>
    <row r="8" spans="1:8" x14ac:dyDescent="0.25">
      <c r="A8">
        <f t="shared" si="0"/>
        <v>7</v>
      </c>
      <c r="B8" s="7" t="s">
        <v>256</v>
      </c>
      <c r="C8" s="7" t="s">
        <v>322</v>
      </c>
      <c r="D8" s="15" t="s">
        <v>323</v>
      </c>
      <c r="E8" t="s">
        <v>245</v>
      </c>
    </row>
    <row r="9" spans="1:8" x14ac:dyDescent="0.25">
      <c r="A9">
        <f t="shared" si="0"/>
        <v>8</v>
      </c>
      <c r="B9" s="7" t="s">
        <v>257</v>
      </c>
      <c r="C9" s="7" t="s">
        <v>258</v>
      </c>
      <c r="D9" s="15" t="s">
        <v>291</v>
      </c>
      <c r="E9" t="s">
        <v>245</v>
      </c>
    </row>
    <row r="10" spans="1:8" x14ac:dyDescent="0.25">
      <c r="A10">
        <f t="shared" si="0"/>
        <v>9</v>
      </c>
      <c r="B10" s="7" t="s">
        <v>269</v>
      </c>
      <c r="C10" s="7" t="s">
        <v>278</v>
      </c>
      <c r="D10" s="15" t="s">
        <v>279</v>
      </c>
      <c r="E10" t="s">
        <v>245</v>
      </c>
    </row>
    <row r="11" spans="1:8" x14ac:dyDescent="0.25">
      <c r="A11">
        <f t="shared" si="0"/>
        <v>10</v>
      </c>
      <c r="B11" s="292" t="s">
        <v>271</v>
      </c>
      <c r="C11" s="292" t="s">
        <v>295</v>
      </c>
      <c r="D11" s="15" t="s">
        <v>296</v>
      </c>
      <c r="E11" t="s">
        <v>245</v>
      </c>
      <c r="G11" t="s">
        <v>290</v>
      </c>
      <c r="H11" t="s">
        <v>311</v>
      </c>
    </row>
    <row r="12" spans="1:8" x14ac:dyDescent="0.25">
      <c r="A12">
        <f t="shared" si="0"/>
        <v>11</v>
      </c>
      <c r="B12" s="292" t="s">
        <v>276</v>
      </c>
      <c r="C12" s="292" t="s">
        <v>313</v>
      </c>
      <c r="D12" s="15" t="s">
        <v>314</v>
      </c>
      <c r="E12" s="292" t="s">
        <v>245</v>
      </c>
      <c r="G12" t="s">
        <v>285</v>
      </c>
    </row>
    <row r="13" spans="1:8" x14ac:dyDescent="0.25">
      <c r="A13">
        <f t="shared" si="0"/>
        <v>12</v>
      </c>
      <c r="B13" s="292" t="s">
        <v>277</v>
      </c>
      <c r="C13" s="292" t="s">
        <v>274</v>
      </c>
      <c r="D13" s="15" t="s">
        <v>275</v>
      </c>
      <c r="E13" s="292" t="s">
        <v>245</v>
      </c>
      <c r="G13" t="s">
        <v>285</v>
      </c>
    </row>
    <row r="14" spans="1:8" x14ac:dyDescent="0.25">
      <c r="A14">
        <f t="shared" si="0"/>
        <v>13</v>
      </c>
      <c r="B14" s="292" t="s">
        <v>300</v>
      </c>
      <c r="C14" s="292" t="s">
        <v>320</v>
      </c>
      <c r="D14" s="15" t="s">
        <v>321</v>
      </c>
      <c r="E14" s="292" t="s">
        <v>245</v>
      </c>
      <c r="G14" t="s">
        <v>301</v>
      </c>
    </row>
    <row r="15" spans="1:8" x14ac:dyDescent="0.25">
      <c r="A15">
        <f t="shared" si="0"/>
        <v>14</v>
      </c>
      <c r="B15" s="292" t="s">
        <v>302</v>
      </c>
      <c r="C15" s="292" t="s">
        <v>280</v>
      </c>
      <c r="D15" s="15" t="s">
        <v>294</v>
      </c>
      <c r="E15" t="s">
        <v>245</v>
      </c>
      <c r="G15" t="s">
        <v>286</v>
      </c>
    </row>
    <row r="16" spans="1:8" x14ac:dyDescent="0.25">
      <c r="A16">
        <f t="shared" si="0"/>
        <v>15</v>
      </c>
      <c r="B16" t="s">
        <v>288</v>
      </c>
      <c r="C16" s="292" t="s">
        <v>281</v>
      </c>
      <c r="D16" s="15" t="s">
        <v>293</v>
      </c>
      <c r="E16" t="s">
        <v>246</v>
      </c>
      <c r="G16" t="s">
        <v>289</v>
      </c>
      <c r="H16" t="s">
        <v>305</v>
      </c>
    </row>
    <row r="17" spans="1:7" x14ac:dyDescent="0.25">
      <c r="A17">
        <f t="shared" si="0"/>
        <v>16</v>
      </c>
      <c r="B17" t="s">
        <v>287</v>
      </c>
      <c r="C17" s="292" t="s">
        <v>282</v>
      </c>
      <c r="D17" s="15" t="s">
        <v>283</v>
      </c>
      <c r="E17" t="s">
        <v>245</v>
      </c>
      <c r="G17" t="s">
        <v>284</v>
      </c>
    </row>
    <row r="18" spans="1:7" x14ac:dyDescent="0.25">
      <c r="A18">
        <f t="shared" si="0"/>
        <v>17</v>
      </c>
      <c r="B18" t="s">
        <v>299</v>
      </c>
      <c r="C18" s="292" t="s">
        <v>297</v>
      </c>
      <c r="D18" s="15" t="s">
        <v>298</v>
      </c>
      <c r="E18" t="s">
        <v>245</v>
      </c>
      <c r="G18" t="s">
        <v>181</v>
      </c>
    </row>
    <row r="19" spans="1:7" x14ac:dyDescent="0.25">
      <c r="A19">
        <f t="shared" si="0"/>
        <v>18</v>
      </c>
      <c r="B19" t="s">
        <v>307</v>
      </c>
      <c r="C19" s="292" t="s">
        <v>306</v>
      </c>
      <c r="D19" s="15" t="s">
        <v>308</v>
      </c>
      <c r="E19" s="292" t="s">
        <v>245</v>
      </c>
      <c r="G19" t="s">
        <v>286</v>
      </c>
    </row>
    <row r="20" spans="1:7" x14ac:dyDescent="0.25">
      <c r="A20">
        <f t="shared" si="0"/>
        <v>19</v>
      </c>
      <c r="B20" t="s">
        <v>315</v>
      </c>
      <c r="C20" s="292" t="s">
        <v>312</v>
      </c>
      <c r="D20" s="15" t="s">
        <v>266</v>
      </c>
      <c r="E20" s="292" t="s">
        <v>245</v>
      </c>
    </row>
  </sheetData>
  <hyperlinks>
    <hyperlink ref="D4" r:id="rId1" xr:uid="{6BF47279-FC7E-48FA-B0E6-774B127DF910}"/>
    <hyperlink ref="D5" r:id="rId2" xr:uid="{47012EED-711B-46DB-B158-4BDD9CF322A9}"/>
    <hyperlink ref="D6" r:id="rId3" xr:uid="{06A4AC76-05AF-4729-8665-5ED66130EE30}"/>
    <hyperlink ref="D7" r:id="rId4" xr:uid="{C352E64C-CFAF-4724-9E5F-6F355848A62F}"/>
    <hyperlink ref="D8" r:id="rId5" xr:uid="{DB1D1438-F0EC-4099-A6E4-8959D202E506}"/>
    <hyperlink ref="D12" r:id="rId6" xr:uid="{757BD888-E8BD-43C2-BB76-A92A30DE8EDA}"/>
    <hyperlink ref="D13" r:id="rId7" xr:uid="{A2A65074-9828-40F7-82A1-C37DFE9B04FB}"/>
    <hyperlink ref="D14" r:id="rId8" xr:uid="{61D7AAD0-72AF-4438-A925-1975B39D7648}"/>
    <hyperlink ref="D10" r:id="rId9" xr:uid="{9C486F2E-E0D6-4AC8-9E80-C9C0EC526B76}"/>
    <hyperlink ref="D11" r:id="rId10" xr:uid="{9219E7B1-D43F-4892-8091-33702CCC17BD}"/>
    <hyperlink ref="D9" r:id="rId11" xr:uid="{FDC3341C-EDCB-4132-B40C-32CA7A372B30}"/>
    <hyperlink ref="D3" r:id="rId12" xr:uid="{F8A9E821-FC6A-4013-9168-16BA31E8A67B}"/>
    <hyperlink ref="D17" r:id="rId13" xr:uid="{DAFDB7B0-8B45-4724-AA17-EC83E1B820B8}"/>
    <hyperlink ref="D15" r:id="rId14" xr:uid="{4E292F24-E7D2-4FA4-839A-802D118887B9}"/>
    <hyperlink ref="D18" r:id="rId15" xr:uid="{C3B6A074-638A-4CD0-8614-485385938BA2}"/>
    <hyperlink ref="D19" r:id="rId16" xr:uid="{DD4BB7D0-E675-4110-9A6B-504C47C10471}"/>
    <hyperlink ref="D16" r:id="rId17" xr:uid="{65073B83-A8D3-4F13-B76C-FA633CDBF398}"/>
    <hyperlink ref="D20" r:id="rId18" xr:uid="{5919CC8A-466A-4CCC-A758-42C1CCF982E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Big Picture</vt:lpstr>
      <vt:lpstr>Summary</vt:lpstr>
      <vt:lpstr>Monday</vt:lpstr>
      <vt:lpstr>Tuesday</vt:lpstr>
      <vt:lpstr>Wednesday</vt:lpstr>
      <vt:lpstr>Thursday</vt:lpstr>
      <vt:lpstr>BreakoutReq</vt:lpstr>
      <vt:lpstr>Drafting List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2023-09-14T18:54:57Z</dcterms:modified>
</cp:coreProperties>
</file>