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8C9D85FF-02D7-460E-8A1F-65DB4D0D19B5}" xr6:coauthVersionLast="47" xr6:coauthVersionMax="47" xr10:uidLastSave="{00000000-0000-0000-0000-000000000000}"/>
  <bookViews>
    <workbookView xWindow="24" yWindow="24" windowWidth="22992" windowHeight="12192" tabRatio="703" activeTab="7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Drafting List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31" l="1"/>
  <c r="E14" i="16"/>
  <c r="E15" i="16" s="1"/>
  <c r="E13" i="16"/>
  <c r="A15" i="16"/>
  <c r="A14" i="16"/>
  <c r="A13" i="16"/>
  <c r="A9" i="16"/>
  <c r="A8" i="16"/>
  <c r="E8" i="16"/>
  <c r="E11" i="16"/>
  <c r="E12" i="16" s="1"/>
  <c r="B11" i="16"/>
  <c r="A11" i="16"/>
  <c r="A12" i="16" s="1"/>
  <c r="A14" i="2"/>
  <c r="A13" i="2"/>
  <c r="A19" i="31"/>
  <c r="A18" i="31"/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E18" i="16"/>
  <c r="B18" i="16"/>
  <c r="E4" i="16"/>
  <c r="B4" i="16"/>
  <c r="E5" i="13"/>
  <c r="E6" i="13" s="1"/>
  <c r="E7" i="13" s="1"/>
  <c r="E8" i="13" s="1"/>
  <c r="E9" i="13" s="1"/>
  <c r="E10" i="13" s="1"/>
  <c r="E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9" i="16" s="1"/>
  <c r="B20" i="19"/>
  <c r="E20" i="19"/>
  <c r="E21" i="19" s="1"/>
  <c r="E22" i="19" s="1"/>
  <c r="E23" i="19" s="1"/>
  <c r="E24" i="19" s="1"/>
  <c r="E25" i="19" s="1"/>
  <c r="E26" i="19" s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9" i="16" l="1"/>
  <c r="E20" i="16" s="1"/>
  <c r="E21" i="16" s="1"/>
  <c r="E22" i="16" s="1"/>
  <c r="E23" i="16" s="1"/>
  <c r="E27" i="16"/>
  <c r="B27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24" i="16" l="1"/>
  <c r="E25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11" i="2" l="1"/>
  <c r="A20" i="19"/>
  <c r="A21" i="19" s="1"/>
  <c r="A22" i="19" s="1"/>
  <c r="A23" i="19" s="1"/>
  <c r="A24" i="19" s="1"/>
  <c r="A6" i="19"/>
  <c r="A7" i="19" s="1"/>
  <c r="A8" i="19" s="1"/>
  <c r="A9" i="19" s="1"/>
  <c r="A10" i="19" s="1"/>
  <c r="A26" i="19" l="1"/>
  <c r="A25" i="19"/>
  <c r="A12" i="2"/>
  <c r="A5" i="13"/>
  <c r="A6" i="13" s="1"/>
  <c r="A7" i="13" s="1"/>
  <c r="A8" i="13" s="1"/>
  <c r="A9" i="13" s="1"/>
  <c r="A10" i="13" s="1"/>
  <c r="A11" i="13" s="1"/>
  <c r="A4" i="16"/>
  <c r="A5" i="16" s="1"/>
  <c r="A6" i="16" s="1"/>
  <c r="A7" i="16" s="1"/>
  <c r="A18" i="16"/>
  <c r="A19" i="16" l="1"/>
  <c r="A20" i="16" l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<sst xmlns="http://schemas.openxmlformats.org/spreadsheetml/2006/main" count="562" uniqueCount="325">
  <si>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</si>
  <si>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</si>
  <si>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</si>
  <si>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</si>
  <si>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</si>
  <si>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</si>
  <si>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</si>
  <si>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</si>
  <si>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</si>
  <si>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</si>
  <si>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</si>
  <si>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</si>
  <si>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</si>
  <si>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</si>
  <si>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</si>
  <si>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</si>
  <si>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</si>
  <si>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</si>
  <si>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</si>
  <si>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</si>
  <si>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</si>
  <si>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</si>
  <si>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</si>
  <si>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</si>
  <si>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</si>
  <si>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</si>
  <si>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</si>
  <si>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</si>
  <si>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</si>
  <si>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</si>
  <si>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</si>
  <si>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</si>
  <si>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</si>
  <si>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</si>
  <si>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</si>
  <si>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</si>
  <si>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</si>
  <si>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</si>
  <si>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</si>
  <si>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</si>
  <si>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</si>
  <si>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</si>
  <si>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</si>
  <si>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</si>
  <si>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</si>
  <si>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</si>
  <si>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</si>
  <si>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</si>
  <si>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</si>
  <si>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</si>
  <si>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</si>
  <si>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</si>
  <si>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</si>
  <si>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</si>
  <si>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</si>
  <si>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</si>
  <si>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</si>
  <si>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</si>
  <si>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</si>
  <si>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</si>
  <si>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</si>
  <si>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</si>
  <si>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</si>
  <si>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</si>
  <si>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</si>
  <si>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</si>
  <si>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</si>
  <si>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</si>
  <si>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</si>
  <si>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</si>
  <si>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</si>
  <si>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</si>
  <si>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</si>
  <si>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</si>
  <si>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</si>
  <si>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</si>
  <si>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</si>
  <si>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</si>
  <si>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</si>
  <si>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</si>
  <si>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</si>
  <si>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</si>
  <si>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</si>
  <si>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</si>
  <si>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</si>
  <si>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</si>
  <si>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</si>
  <si>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</si>
  <si>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</si>
  <si>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</si>
  <si>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</si>
  <si>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</si>
  <si>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</si>
  <si>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</si>
  <si>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</si>
  <si>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</si>
  <si>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</si>
  <si>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</si>
  <si>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</si>
  <si>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</si>
  <si>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</si>
  <si>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</si>
  <si>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</si>
  <si>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</si>
  <si>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</si>
  <si>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</si>
  <si>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</si>
  <si>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</si>
  <si>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</si>
  <si>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</si>
  <si>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</si>
  <si>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</si>
  <si>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</si>
  <si>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</si>
  <si>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</si>
  <si>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</si>
  <si>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</si>
  <si>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</si>
  <si>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</si>
  <si>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</si>
  <si>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</si>
  <si>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</si>
  <si>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</si>
  <si>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</si>
  <si>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</si>
  <si>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</si>
  <si>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</si>
  <si>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</si>
  <si>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</si>
  <si>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</si>
  <si>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</si>
  <si>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</si>
  <si>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</si>
  <si>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</si>
  <si>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</si>
  <si>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</si>
  <si>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</si>
  <si>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</si>
  <si>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</si>
  <si>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</si>
  <si>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</si>
  <si>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</si>
  <si>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</si>
  <si>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</si>
  <si>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</si>
  <si>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</si>
  <si>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</si>
  <si>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</si>
  <si>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</si>
  <si>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</si>
  <si>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</si>
  <si>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</si>
  <si>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</si>
  <si>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</si>
  <si>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</si>
  <si>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</si>
  <si>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</si>
  <si>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</si>
  <si>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</si>
  <si>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</si>
  <si>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</si>
  <si>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</si>
  <si>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</si>
  <si>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</si>
  <si>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</si>
  <si>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</si>
  <si>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</si>
  <si>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</si>
  <si>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</si>
  <si>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</si>
  <si>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</si>
  <si>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</si>
  <si>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</si>
  <si>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</si>
  <si>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</si>
  <si>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</si>
  <si>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</si>
  <si>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</si>
  <si>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</si>
  <si>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>Tuesday 12-Sept PM2: Comment Resolution (breakouts)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</si>
  <si>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</si>
  <si>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</si>
  <si>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</si>
  <si>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</si>
  <si>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</si>
  <si>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</si>
  <si>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</si>
  <si>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Status reports</t>
  </si>
  <si>
    <t>Approval motions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</si>
  <si>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</si>
  <si>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</si>
  <si>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</si>
  <si>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</si>
  <si>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</si>
  <si>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</si>
  <si>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</si>
  <si>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</si>
  <si>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</si>
  <si>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</si>
  <si>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</si>
  <si>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</si>
  <si>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</si>
  <si>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</si>
  <si>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</si>
  <si>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</si>
  <si>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</si>
  <si>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</si>
  <si>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</si>
  <si>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</si>
  <si>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</si>
  <si>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</si>
  <si>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</si>
  <si>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</si>
  <si>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</si>
  <si>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</si>
  <si>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</si>
  <si>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</si>
  <si>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</si>
  <si>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</si>
  <si>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</si>
  <si>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</si>
  <si>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</si>
  <si>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</si>
  <si>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</si>
  <si>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</si>
  <si>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</si>
  <si>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</si>
  <si>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</si>
  <si>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</si>
  <si>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</si>
  <si>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</si>
  <si>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Text proposal to update clause 16</t>
  </si>
  <si>
    <t>https://mentor.ieee.org/802.15/dcn/23/15-23-0464-00-04ab-proposed-updates-for-section-16.docx</t>
  </si>
  <si>
    <t>15-23-0464</t>
  </si>
  <si>
    <t>Text proposal for 451 is doc 466</t>
  </si>
  <si>
    <t>Breakout report and discussion and comment assignement reports</t>
  </si>
  <si>
    <t xml:space="preserve">Discussion on 15.4 privacy </t>
  </si>
  <si>
    <t>Tero Kivinen</t>
  </si>
  <si>
    <t>Documents:</t>
  </si>
  <si>
    <t>Parameter sets (ppt)</t>
  </si>
  <si>
    <t>https://mentor.ieee.org/802.15/dcn/23/15-23-0509-00-04ab-comments-on-4ab-preballot-draft-b.pptx</t>
  </si>
  <si>
    <t>Comment resoliution text</t>
  </si>
  <si>
    <t>UWB Only MMS text updated</t>
  </si>
  <si>
    <t>Status</t>
  </si>
  <si>
    <t>UWB only MMS</t>
  </si>
  <si>
    <t>Text for  processed target feature report for Sensing (15-23-0491)</t>
  </si>
  <si>
    <t>15-23-0466</t>
  </si>
  <si>
    <t>Text for the CIR Report field of AC IE</t>
  </si>
  <si>
    <t>https://mentor.ieee.org/802.15/dcn/23/15-23-0466-00-04ab-proposed-draft-text-for-the-cir-report-field-of-ac-ie.docx</t>
  </si>
  <si>
    <t>Ready</t>
  </si>
  <si>
    <t>Pending Update</t>
  </si>
  <si>
    <t>Consolodated comments with resolutions</t>
  </si>
  <si>
    <t>15-23-0468-01</t>
  </si>
  <si>
    <t>15-23-0460-00</t>
  </si>
  <si>
    <t>https://mentor.ieee.org/802.15/dcn/23/15-23-0460-00-04ab-clarification-of-nb-cca-for-uwb-channel-access.pptx</t>
  </si>
  <si>
    <t>https://mentor.ieee.org/802.15/dcn/23/15-23-0462-00-04ab-proposed-updates-for-10-36.docx</t>
  </si>
  <si>
    <t>15-23-0462-00</t>
  </si>
  <si>
    <t>https://mentor.ieee.org/802.15/dcn/23/15-23-0463-00-04ab-proposed-updates-for-frequency-stitching-parameters-field.docx</t>
  </si>
  <si>
    <t>15-23-0463-00</t>
  </si>
  <si>
    <t>Text updates for frequency stitching parameters field (15-23-0491)</t>
  </si>
  <si>
    <t>15-23-0509-00</t>
  </si>
  <si>
    <t>Comment resolutions</t>
  </si>
  <si>
    <t>4ab Device(s) and feature sets</t>
  </si>
  <si>
    <t>15-23-0308-03</t>
  </si>
  <si>
    <t>Parameter sets (text) updated (Vinod)</t>
  </si>
  <si>
    <t>15-23-0502-01</t>
  </si>
  <si>
    <t>15-23--510-00</t>
  </si>
  <si>
    <t>Updated AP message format</t>
  </si>
  <si>
    <t>https://mentor.ieee.org/802.15/dcn/23/15-23-0510-00-04ab-updates-of-ap-formats.docx</t>
  </si>
  <si>
    <t>https://mentor.ieee.org/802.15/dcn/23/15-23-0504-00-04ab-resolution-proposals-for-the-assigned-comments.docx</t>
  </si>
  <si>
    <t>15-23-0504-00</t>
  </si>
  <si>
    <t>https://mentor.ieee.org/802.15/dcn/23/15-23-0481-01-04ab-resolution-proposal-for-compressed-psdu-coexistence.pptx</t>
  </si>
  <si>
    <t>15-23-0481</t>
  </si>
  <si>
    <t xml:space="preserve"> NB CCA for UWB channel access</t>
  </si>
  <si>
    <t>PHY Operating parameter set</t>
  </si>
  <si>
    <t>15-23-0475-</t>
  </si>
  <si>
    <t>Resolutions to some comments related to Section 10.36.7</t>
  </si>
  <si>
    <t>Review of contributions list</t>
  </si>
  <si>
    <t>Draft completion work: comment resolutions</t>
  </si>
  <si>
    <t>15-23-0510-01</t>
  </si>
  <si>
    <t>https://mentor.ieee.org/802.15/dcn/23/15-23-0510-01-04ab-updates-of-ap-formats.docx</t>
  </si>
  <si>
    <t>Assigned Comment Resolutions (Mingyu)</t>
  </si>
  <si>
    <t>Updated text, AP message</t>
  </si>
  <si>
    <t>12-23-0502-03</t>
  </si>
  <si>
    <t>https://mentor.ieee.org/802.15/dcn/23/15-23-0502-03-04ab-group-consensus-on-operating-parameter-sets.docx</t>
  </si>
  <si>
    <t>15-23-0509-03</t>
  </si>
  <si>
    <t>https://mentor.ieee.org/802.15/dcn/23/15-23-0509-03-04ab-comments-on-4ab-preballot-draft-b.pptx</t>
  </si>
  <si>
    <t>15-23-0335-02</t>
  </si>
  <si>
    <t>15-23-0505-00</t>
  </si>
  <si>
    <t>15-23-0516-00</t>
  </si>
  <si>
    <t>https://mentor.ieee.org/802.15/dcn/23/15-23-0516-00-04ab-revised-uwb-wake-up-radio-modulation.pptx</t>
  </si>
  <si>
    <t>Michael</t>
  </si>
  <si>
    <t>Mingyu</t>
  </si>
  <si>
    <t>Rojan</t>
  </si>
  <si>
    <t>Revised UWB wake-up radio modulation</t>
  </si>
  <si>
    <t xml:space="preserve">text for ptf report IE	</t>
  </si>
  <si>
    <t>Anarudh</t>
  </si>
  <si>
    <t xml:space="preserve">Bin Qian </t>
  </si>
  <si>
    <t>https://mentor.ieee.org/802.15/dcn/23/15-23-0308-03-04ab-4ab-device-s-and-feature-sets.pptx</t>
  </si>
  <si>
    <t>https://mentor.ieee.org/802.15/dcn/23/15-23-0468-01-04ab-text-for-uwb-only-mms-ranging.docx</t>
  </si>
  <si>
    <t>https://mentor.ieee.org/802.15/dcn/23/15-23-0505-00-04ab-text-for-ptf-report-ie.docx</t>
  </si>
  <si>
    <t>https://mentor.ieee.org/802.15/dcn/23/15-23-0335-02-04ab-text-proposal-for-15-4ab-secure-compressed-psdu.docx</t>
  </si>
  <si>
    <t>15-23-0496-01</t>
  </si>
  <si>
    <t>https://mentor.ieee.org/802.15/dcn/23/15-23-0496-01-04ab-proposed-further-updates-for-10-36-7.docx</t>
  </si>
  <si>
    <t>15-23-0464-02</t>
  </si>
  <si>
    <t>https://mentor.ieee.org/802.15/dcn/23/15-23-0464-02-04ab-proposed-updates-for-section-16.docx</t>
  </si>
  <si>
    <t>Proposed updates for section 16</t>
  </si>
  <si>
    <t>MMS Ranging Session using public addresses</t>
  </si>
  <si>
    <t>Hong Won</t>
  </si>
  <si>
    <t>Text proposal for 15.4ab Secure compressed PSDU</t>
  </si>
  <si>
    <t>Thursday 14-Sept AM2: Status, review and comment resolution</t>
  </si>
  <si>
    <t>Thursday 14-Sept AM1: Status, review and comment resolution</t>
  </si>
  <si>
    <t>Updates 0491</t>
  </si>
  <si>
    <t>15-23-0501-00</t>
  </si>
  <si>
    <t xml:space="preserve">resolutions for D0-B hyper block comments	</t>
  </si>
  <si>
    <t>https://mentor.ieee.org/802.15/dcn/23/15-23-0501-00-04ab-resolutions-for-d0-b-hyper-block-comments.xlsx</t>
  </si>
  <si>
    <t>Clint C</t>
  </si>
  <si>
    <t>(on DraftingLIst tab)</t>
  </si>
  <si>
    <t>Update to 462</t>
  </si>
  <si>
    <t>15-23-0481-01</t>
  </si>
  <si>
    <t>15-23-0504-02</t>
  </si>
  <si>
    <t>https://mentor.ieee.org/802.15/dcn/23/15-23-0504-02-04ab-resolution-proposals-for-the-assigned-comments.docx</t>
  </si>
  <si>
    <t>15-23-0492-02</t>
  </si>
  <si>
    <t>https://mentor.ieee.org/802.15/dcn/23/15-23-0510-02-04ab-updates-of-ap-formats.docx</t>
  </si>
  <si>
    <t>Resolution proposal for compressed PSDU coexistence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</si>
</sst>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4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9" fillId="0" borderId="0" xfId="6" applyFill="1"/>
    <xf numFmtId="3" fontId="19" fillId="0" borderId="0" xfId="6" applyNumberFormat="1"/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6" Type="http://schemas.openxmlformats.org/officeDocument/2006/relationships/hyperlink" Target="https://mentor.ieee.org/802.15/dcn/23/15-23-0491-02-04ab-ptf-report.ppt" TargetMode="External"/><Relationship Id="rId5" Type="http://schemas.openxmlformats.org/officeDocument/2006/relationships/hyperlink" Target="https://mentor.ieee.org/802.15/dcn/23/15-23-0464-00-04ab-proposed-updates-for-section-16.docx" TargetMode="External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504-00-04ab-resolution-proposals-for-the-assigned-comments.docx" TargetMode="External"/><Relationship Id="rId2" Type="http://schemas.openxmlformats.org/officeDocument/2006/relationships/hyperlink" Target="https://mentor.ieee.org/802.15/dcn/23/15-23-0510-00-04ab-updates-of-ap-formats.docx" TargetMode="External"/><Relationship Id="rId1" Type="http://schemas.openxmlformats.org/officeDocument/2006/relationships/hyperlink" Target="https://mentor.ieee.org/802.15/dcn/23/15-23-0509-00-04ab-comments-on-4ab-preballot-draft-b.ppt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3/15-23-0481-01-04ab-resolution-proposal-for-compressed-psdu-coexistence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10-02-04ab-updates-of-ap-formats.docx" TargetMode="External"/><Relationship Id="rId13" Type="http://schemas.openxmlformats.org/officeDocument/2006/relationships/hyperlink" Target="https://mentor.ieee.org/802.15/dcn/23/15-23-0516-00-04ab-revised-uwb-wake-up-radio-modulation.pptx" TargetMode="External"/><Relationship Id="rId18" Type="http://schemas.openxmlformats.org/officeDocument/2006/relationships/hyperlink" Target="https://mentor.ieee.org/802.15/dcn/23/15-23-0481-01-04ab-resolution-proposal-for-compressed-psdu-coexistence.pptx" TargetMode="External"/><Relationship Id="rId3" Type="http://schemas.openxmlformats.org/officeDocument/2006/relationships/hyperlink" Target="https://mentor.ieee.org/802.15/dcn/23/15-23-0463-00-04ab-proposed-updates-for-frequency-stitching-parameters-field.docx" TargetMode="External"/><Relationship Id="rId7" Type="http://schemas.openxmlformats.org/officeDocument/2006/relationships/hyperlink" Target="https://mentor.ieee.org/802.15/dcn/23/15-23-0510-01-04ab-updates-of-ap-formats.docx" TargetMode="External"/><Relationship Id="rId12" Type="http://schemas.openxmlformats.org/officeDocument/2006/relationships/hyperlink" Target="https://mentor.ieee.org/802.15/dcn/23/15-23-0468-01-04ab-text-for-uwb-only-mms-ranging.docx" TargetMode="External"/><Relationship Id="rId17" Type="http://schemas.openxmlformats.org/officeDocument/2006/relationships/hyperlink" Target="https://mentor.ieee.org/802.15/dcn/23/15-23-0505-00-04ab-text-for-ptf-report-ie.docx" TargetMode="External"/><Relationship Id="rId2" Type="http://schemas.openxmlformats.org/officeDocument/2006/relationships/hyperlink" Target="https://mentor.ieee.org/802.15/dcn/23/15-23-0462-00-04ab-proposed-updates-for-10-36.docx" TargetMode="External"/><Relationship Id="rId16" Type="http://schemas.openxmlformats.org/officeDocument/2006/relationships/hyperlink" Target="https://mentor.ieee.org/802.15/dcn/23/15-23-0501-00-04ab-resolutions-for-d0-b-hyper-block-comments.xlsx" TargetMode="External"/><Relationship Id="rId1" Type="http://schemas.openxmlformats.org/officeDocument/2006/relationships/hyperlink" Target="https://mentor.ieee.org/802.15/dcn/23/15-23-0460-00-04ab-clarification-of-nb-cca-for-uwb-channel-access.pptx" TargetMode="External"/><Relationship Id="rId6" Type="http://schemas.openxmlformats.org/officeDocument/2006/relationships/hyperlink" Target="https://mentor.ieee.org/802.15/dcn/23/15-23-0504-02-04ab-resolution-proposals-for-the-assigned-comments.docx" TargetMode="External"/><Relationship Id="rId11" Type="http://schemas.openxmlformats.org/officeDocument/2006/relationships/hyperlink" Target="https://mentor.ieee.org/802.15/dcn/23/15-23-0308-03-04ab-4ab-device-s-and-feature-sets.pptx" TargetMode="External"/><Relationship Id="rId5" Type="http://schemas.openxmlformats.org/officeDocument/2006/relationships/hyperlink" Target="https://mentor.ieee.org/802.15/dcn/23/15-23-0509-03-04ab-comments-on-4ab-preballot-draft-b.pptx" TargetMode="External"/><Relationship Id="rId15" Type="http://schemas.openxmlformats.org/officeDocument/2006/relationships/hyperlink" Target="https://mentor.ieee.org/802.15/dcn/23/15-23-0464-02-04ab-proposed-updates-for-section-16.docx" TargetMode="External"/><Relationship Id="rId10" Type="http://schemas.openxmlformats.org/officeDocument/2006/relationships/hyperlink" Target="https://mentor.ieee.org/802.15/dcn/23/15-23-0496-01-04ab-proposed-further-updates-for-10-36-7.docx" TargetMode="External"/><Relationship Id="rId4" Type="http://schemas.openxmlformats.org/officeDocument/2006/relationships/hyperlink" Target="https://mentor.ieee.org/802.15/dcn/23/15-23-0466-00-04ab-proposed-draft-text-for-the-cir-report-field-of-ac-ie.docx" TargetMode="External"/><Relationship Id="rId9" Type="http://schemas.openxmlformats.org/officeDocument/2006/relationships/hyperlink" Target="https://mentor.ieee.org/802.15/dcn/23/15-23-0502-03-04ab-group-consensus-on-operating-parameter-sets.docx" TargetMode="External"/><Relationship Id="rId14" Type="http://schemas.openxmlformats.org/officeDocument/2006/relationships/hyperlink" Target="https://mentor.ieee.org/802.15/dcn/23/15-23-0335-02-04ab-text-proposal-for-15-4ab-secure-compressed-psdu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3"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121</v>
      </c>
      <c r="B1" s="64" t="s">
        <v>132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133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25">
      <c r="A4" s="167" t="s">
        <v>135</v>
      </c>
      <c r="B4" s="170" t="s">
        <v>58</v>
      </c>
      <c r="C4" s="171"/>
      <c r="D4" s="172" t="s">
        <v>59</v>
      </c>
      <c r="E4" s="173"/>
      <c r="F4" s="173"/>
      <c r="G4" s="174"/>
      <c r="H4" s="172" t="s">
        <v>60</v>
      </c>
      <c r="I4" s="173"/>
      <c r="J4" s="173"/>
      <c r="K4" s="174"/>
      <c r="L4" s="172" t="s">
        <v>61</v>
      </c>
      <c r="M4" s="173"/>
      <c r="N4" s="173"/>
      <c r="O4" s="174"/>
      <c r="P4" s="172" t="s">
        <v>62</v>
      </c>
      <c r="Q4" s="173"/>
      <c r="R4" s="173"/>
      <c r="S4" s="174"/>
      <c r="T4" s="183" t="s">
        <v>94</v>
      </c>
      <c r="U4" s="184"/>
      <c r="V4" s="185"/>
      <c r="W4" s="183" t="s">
        <v>136</v>
      </c>
      <c r="X4" s="184"/>
      <c r="Y4" s="185"/>
      <c r="Z4" s="151" t="s">
        <v>137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65</v>
      </c>
      <c r="C6" s="176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6" x14ac:dyDescent="0.3">
      <c r="A7" s="83" t="s">
        <v>28</v>
      </c>
      <c r="B7" s="78"/>
      <c r="C7" s="79"/>
      <c r="D7" s="177" t="s">
        <v>29</v>
      </c>
      <c r="E7" s="177"/>
      <c r="F7" s="177"/>
      <c r="G7" s="178"/>
      <c r="H7" s="181" t="s">
        <v>29</v>
      </c>
      <c r="I7" s="177"/>
      <c r="J7" s="177"/>
      <c r="K7" s="178"/>
      <c r="L7" s="181" t="s">
        <v>29</v>
      </c>
      <c r="M7" s="177"/>
      <c r="N7" s="177"/>
      <c r="O7" s="178"/>
      <c r="P7" s="181" t="s">
        <v>29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30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31</v>
      </c>
      <c r="B9" s="78"/>
      <c r="C9" s="79"/>
      <c r="D9" s="206" t="s">
        <v>138</v>
      </c>
      <c r="E9" s="207"/>
      <c r="F9" s="207"/>
      <c r="G9" s="208"/>
      <c r="H9" s="186" t="s">
        <v>54</v>
      </c>
      <c r="I9" s="189" t="s">
        <v>57</v>
      </c>
      <c r="J9" s="192" t="s">
        <v>44</v>
      </c>
      <c r="K9" s="195" t="s">
        <v>101</v>
      </c>
      <c r="L9" s="212" t="s">
        <v>69</v>
      </c>
      <c r="M9" s="213"/>
      <c r="N9" s="213"/>
      <c r="O9" s="214"/>
      <c r="P9" s="186" t="s">
        <v>54</v>
      </c>
      <c r="Q9" s="189" t="s">
        <v>57</v>
      </c>
      <c r="R9" s="192" t="s">
        <v>44</v>
      </c>
      <c r="S9" s="195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32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33</v>
      </c>
      <c r="B11" s="78"/>
      <c r="C11" s="79"/>
      <c r="D11" s="198" t="s">
        <v>85</v>
      </c>
      <c r="E11" s="199"/>
      <c r="F11" s="199"/>
      <c r="G11" s="200"/>
      <c r="H11" s="187"/>
      <c r="I11" s="190"/>
      <c r="J11" s="193"/>
      <c r="K11" s="196"/>
      <c r="L11" s="204" t="s">
        <v>55</v>
      </c>
      <c r="M11" s="189" t="s">
        <v>57</v>
      </c>
      <c r="N11" s="192" t="s">
        <v>44</v>
      </c>
      <c r="O11" s="195" t="s">
        <v>95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34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35</v>
      </c>
      <c r="B13" s="218"/>
      <c r="C13" s="219"/>
      <c r="D13" s="220" t="s">
        <v>36</v>
      </c>
      <c r="E13" s="220"/>
      <c r="F13" s="220"/>
      <c r="G13" s="221"/>
      <c r="H13" s="222" t="s">
        <v>36</v>
      </c>
      <c r="I13" s="220"/>
      <c r="J13" s="220"/>
      <c r="K13" s="221"/>
      <c r="L13" s="222" t="s">
        <v>36</v>
      </c>
      <c r="M13" s="220"/>
      <c r="N13" s="220"/>
      <c r="O13" s="221"/>
      <c r="P13" s="222" t="s">
        <v>36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37</v>
      </c>
      <c r="B14" s="78"/>
      <c r="C14" s="79"/>
      <c r="D14" s="186" t="s">
        <v>54</v>
      </c>
      <c r="E14" s="189" t="s">
        <v>57</v>
      </c>
      <c r="F14" s="223" t="s">
        <v>96</v>
      </c>
      <c r="G14" s="195" t="s">
        <v>101</v>
      </c>
      <c r="H14" s="186" t="s">
        <v>54</v>
      </c>
      <c r="I14" s="226"/>
      <c r="J14" s="223" t="s">
        <v>96</v>
      </c>
      <c r="K14" s="195" t="s">
        <v>101</v>
      </c>
      <c r="L14" s="229" t="s">
        <v>86</v>
      </c>
      <c r="M14" s="230"/>
      <c r="N14" s="230"/>
      <c r="O14" s="231"/>
      <c r="P14" s="232" t="s">
        <v>55</v>
      </c>
      <c r="Q14" s="235" t="s">
        <v>56</v>
      </c>
      <c r="R14" s="226"/>
      <c r="S14" s="195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38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39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71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40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41</v>
      </c>
      <c r="B18" s="78"/>
      <c r="C18" s="79"/>
      <c r="D18" s="177" t="s">
        <v>99</v>
      </c>
      <c r="E18" s="177"/>
      <c r="F18" s="177"/>
      <c r="G18" s="178"/>
      <c r="H18" s="177" t="s">
        <v>99</v>
      </c>
      <c r="I18" s="177"/>
      <c r="J18" s="177"/>
      <c r="K18" s="178"/>
      <c r="L18" s="177" t="s">
        <v>99</v>
      </c>
      <c r="M18" s="177"/>
      <c r="N18" s="177"/>
      <c r="O18" s="178"/>
      <c r="P18" s="177" t="s">
        <v>99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42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43</v>
      </c>
      <c r="B20" s="78"/>
      <c r="C20" s="79"/>
      <c r="D20" s="245" t="s">
        <v>139</v>
      </c>
      <c r="E20" s="246"/>
      <c r="F20" s="247"/>
      <c r="G20" s="195" t="s">
        <v>101</v>
      </c>
      <c r="H20" s="232" t="s">
        <v>55</v>
      </c>
      <c r="I20" s="235" t="s">
        <v>56</v>
      </c>
      <c r="J20" s="226"/>
      <c r="K20" s="195" t="s">
        <v>95</v>
      </c>
      <c r="L20" s="186" t="s">
        <v>54</v>
      </c>
      <c r="M20" s="235" t="s">
        <v>56</v>
      </c>
      <c r="N20" s="242" t="s">
        <v>122</v>
      </c>
      <c r="O20" s="195" t="s">
        <v>95</v>
      </c>
      <c r="P20" s="186" t="s">
        <v>54</v>
      </c>
      <c r="Q20" s="235" t="s">
        <v>56</v>
      </c>
      <c r="R20" s="223" t="s">
        <v>96</v>
      </c>
      <c r="S20" s="195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45</v>
      </c>
      <c r="B21" s="238" t="s">
        <v>123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46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47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48</v>
      </c>
      <c r="B24" s="218"/>
      <c r="C24" s="219"/>
      <c r="D24" s="222" t="s">
        <v>36</v>
      </c>
      <c r="E24" s="220"/>
      <c r="F24" s="220"/>
      <c r="G24" s="221"/>
      <c r="H24" s="222" t="s">
        <v>36</v>
      </c>
      <c r="I24" s="220"/>
      <c r="J24" s="220"/>
      <c r="K24" s="221"/>
      <c r="L24" s="222" t="s">
        <v>36</v>
      </c>
      <c r="M24" s="220"/>
      <c r="N24" s="220"/>
      <c r="O24" s="221"/>
      <c r="P24" s="222" t="s">
        <v>36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49</v>
      </c>
      <c r="B25" s="280" t="s">
        <v>140</v>
      </c>
      <c r="C25" s="281"/>
      <c r="D25" s="186" t="s">
        <v>54</v>
      </c>
      <c r="E25" s="275" t="s">
        <v>141</v>
      </c>
      <c r="F25" s="242" t="s">
        <v>122</v>
      </c>
      <c r="G25" s="195" t="s">
        <v>95</v>
      </c>
      <c r="H25" s="186" t="s">
        <v>54</v>
      </c>
      <c r="I25" s="275" t="s">
        <v>141</v>
      </c>
      <c r="J25" s="278" t="s">
        <v>70</v>
      </c>
      <c r="K25" s="195" t="s">
        <v>95</v>
      </c>
      <c r="L25" s="232" t="s">
        <v>55</v>
      </c>
      <c r="M25" s="275" t="s">
        <v>141</v>
      </c>
      <c r="N25" s="223" t="s">
        <v>96</v>
      </c>
      <c r="O25" s="195" t="s">
        <v>95</v>
      </c>
      <c r="P25" s="229" t="s">
        <v>87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50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51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52</v>
      </c>
      <c r="B28" s="238" t="s">
        <v>72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53</v>
      </c>
      <c r="B29" s="240"/>
      <c r="C29" s="241"/>
      <c r="D29" s="222" t="s">
        <v>36</v>
      </c>
      <c r="E29" s="220"/>
      <c r="F29" s="220"/>
      <c r="G29" s="221"/>
      <c r="H29" s="222" t="s">
        <v>36</v>
      </c>
      <c r="I29" s="220"/>
      <c r="J29" s="220"/>
      <c r="K29" s="221"/>
      <c r="L29" s="222" t="s">
        <v>36</v>
      </c>
      <c r="M29" s="220"/>
      <c r="N29" s="220"/>
      <c r="O29" s="221"/>
      <c r="P29" s="222" t="s">
        <v>36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73</v>
      </c>
      <c r="B30" s="177" t="s">
        <v>74</v>
      </c>
      <c r="C30" s="178"/>
      <c r="D30" s="256" t="s">
        <v>74</v>
      </c>
      <c r="E30" s="257"/>
      <c r="F30" s="257"/>
      <c r="G30" s="258"/>
      <c r="H30" s="256" t="s">
        <v>74</v>
      </c>
      <c r="I30" s="257"/>
      <c r="J30" s="257"/>
      <c r="K30" s="258"/>
      <c r="L30" s="265" t="s">
        <v>142</v>
      </c>
      <c r="M30" s="266"/>
      <c r="N30" s="266"/>
      <c r="O30" s="267"/>
      <c r="P30" s="256" t="s">
        <v>74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75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76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77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78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74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79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80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81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82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144</v>
      </c>
      <c r="B40" s="112" t="s">
        <v>145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146</v>
      </c>
      <c r="M40" s="112" t="s">
        <v>147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148</v>
      </c>
      <c r="B41" s="123" t="s">
        <v>149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150</v>
      </c>
      <c r="M41" s="123" t="s">
        <v>151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152</v>
      </c>
      <c r="B42" s="123" t="s">
        <v>153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154</v>
      </c>
      <c r="M42" s="123" t="s">
        <v>155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55</v>
      </c>
      <c r="B43" s="123" t="s">
        <v>156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157</v>
      </c>
      <c r="M43" s="123" t="s">
        <v>158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159</v>
      </c>
      <c r="B44" s="123" t="s">
        <v>160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161</v>
      </c>
      <c r="M44" s="123" t="s">
        <v>162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163</v>
      </c>
      <c r="B45" s="123" t="s">
        <v>164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165</v>
      </c>
      <c r="M45" s="123" t="s">
        <v>166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167</v>
      </c>
      <c r="B46" s="123" t="s">
        <v>168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169</v>
      </c>
      <c r="B47" s="123" t="s">
        <v>170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171</v>
      </c>
      <c r="B48" s="123" t="s">
        <v>172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173</v>
      </c>
      <c r="B49" s="123" t="s">
        <v>174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128</v>
      </c>
    </row>
    <row r="2" spans="1:3" ht="15.6" x14ac:dyDescent="0.25">
      <c r="B2" s="3" t="s">
        <v>124</v>
      </c>
    </row>
    <row r="3" spans="1:3" x14ac:dyDescent="0.25">
      <c r="B3" s="18" t="s">
        <v>10</v>
      </c>
    </row>
    <row r="4" spans="1:3" x14ac:dyDescent="0.25">
      <c r="A4" s="1"/>
      <c r="B4" s="18" t="s">
        <v>102</v>
      </c>
    </row>
    <row r="5" spans="1:3" x14ac:dyDescent="0.25">
      <c r="A5" s="1"/>
      <c r="B5" s="17" t="s">
        <v>125</v>
      </c>
      <c r="C5" s="16" t="s">
        <v>126</v>
      </c>
    </row>
    <row r="6" spans="1:3" x14ac:dyDescent="0.25">
      <c r="A6" s="1">
        <f t="shared" ref="A6:A14" si="0">A5+1</f>
        <v>1</v>
      </c>
      <c r="B6" s="1" t="s">
        <v>131</v>
      </c>
      <c r="C6" s="14">
        <v>0.4375</v>
      </c>
    </row>
    <row r="7" spans="1:3" x14ac:dyDescent="0.25">
      <c r="A7" s="1">
        <f t="shared" si="0"/>
        <v>2</v>
      </c>
      <c r="B7" s="1" t="s">
        <v>175</v>
      </c>
      <c r="C7" s="14">
        <v>0.66666666666666663</v>
      </c>
    </row>
    <row r="8" spans="1:3" x14ac:dyDescent="0.25">
      <c r="A8" s="1">
        <f t="shared" si="0"/>
        <v>3</v>
      </c>
      <c r="B8" s="1" t="s">
        <v>176</v>
      </c>
      <c r="C8" s="14">
        <v>0.33333333333333331</v>
      </c>
    </row>
    <row r="9" spans="1:3" x14ac:dyDescent="0.25">
      <c r="A9" s="1">
        <f t="shared" si="0"/>
        <v>4</v>
      </c>
      <c r="B9" s="1" t="s">
        <v>177</v>
      </c>
      <c r="C9" s="14">
        <v>0.4375</v>
      </c>
    </row>
    <row r="10" spans="1:3" x14ac:dyDescent="0.25">
      <c r="A10" s="1">
        <f t="shared" si="0"/>
        <v>5</v>
      </c>
      <c r="B10" s="1" t="s">
        <v>179</v>
      </c>
      <c r="C10" s="14">
        <v>0.66666666666666663</v>
      </c>
    </row>
    <row r="11" spans="1:3" x14ac:dyDescent="0.25">
      <c r="A11" s="1">
        <f t="shared" si="0"/>
        <v>6</v>
      </c>
      <c r="B11" s="1" t="s">
        <v>178</v>
      </c>
      <c r="C11" s="14">
        <v>0.5625</v>
      </c>
    </row>
    <row r="12" spans="1:3" x14ac:dyDescent="0.25">
      <c r="A12" s="1">
        <f t="shared" si="0"/>
        <v>7</v>
      </c>
      <c r="B12" s="1" t="s">
        <v>311</v>
      </c>
      <c r="C12" s="14">
        <v>0.33333333333333331</v>
      </c>
    </row>
    <row r="13" spans="1:3" x14ac:dyDescent="0.25">
      <c r="A13" s="1">
        <f t="shared" si="0"/>
        <v>8</v>
      </c>
      <c r="B13" s="1" t="s">
        <v>310</v>
      </c>
      <c r="C13" s="14">
        <v>0.4375</v>
      </c>
    </row>
    <row r="14" spans="1:3" x14ac:dyDescent="0.25">
      <c r="A14" s="1">
        <f t="shared" si="0"/>
        <v>9</v>
      </c>
      <c r="B14" s="1" t="s">
        <v>129</v>
      </c>
      <c r="C14" s="14">
        <v>0.5625</v>
      </c>
    </row>
    <row r="15" spans="1:3" x14ac:dyDescent="0.25">
      <c r="A15" s="1"/>
      <c r="C15" s="14"/>
    </row>
    <row r="16" spans="1:3" x14ac:dyDescent="0.25">
      <c r="A16" s="1"/>
      <c r="B16" s="27" t="s">
        <v>130</v>
      </c>
      <c r="C16" s="14">
        <v>0.66666666666666663</v>
      </c>
    </row>
    <row r="17" spans="1:5" x14ac:dyDescent="0.25">
      <c r="A17" s="1"/>
    </row>
    <row r="18" spans="1:5" x14ac:dyDescent="0.25">
      <c r="A18" s="1"/>
      <c r="B18" s="2" t="s">
        <v>14</v>
      </c>
      <c r="C18" s="14"/>
    </row>
    <row r="19" spans="1:5" x14ac:dyDescent="0.25">
      <c r="A19" s="1"/>
      <c r="B19" s="2" t="s">
        <v>90</v>
      </c>
      <c r="C19" s="14"/>
    </row>
    <row r="20" spans="1:5" x14ac:dyDescent="0.25">
      <c r="A20" s="2"/>
      <c r="B20" s="15" t="s">
        <v>7</v>
      </c>
    </row>
    <row r="22" spans="1:5" x14ac:dyDescent="0.25">
      <c r="B22" s="2" t="s">
        <v>91</v>
      </c>
    </row>
    <row r="23" spans="1:5" x14ac:dyDescent="0.25">
      <c r="A23" s="2"/>
      <c r="B23" s="25" t="s">
        <v>15</v>
      </c>
    </row>
    <row r="24" spans="1:5" x14ac:dyDescent="0.25">
      <c r="B24" s="15" t="s">
        <v>16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17</v>
      </c>
      <c r="C26" s="5"/>
      <c r="D26" s="5"/>
      <c r="E26" s="5"/>
    </row>
    <row r="27" spans="1:5" x14ac:dyDescent="0.25">
      <c r="B27" s="15" t="s">
        <v>18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19</v>
      </c>
      <c r="E29" s="5"/>
    </row>
    <row r="30" spans="1:5" x14ac:dyDescent="0.25">
      <c r="B30" s="2" t="s">
        <v>20</v>
      </c>
      <c r="E30" s="5"/>
    </row>
    <row r="31" spans="1:5" x14ac:dyDescent="0.25">
      <c r="B31" s="15" t="s">
        <v>97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21</v>
      </c>
      <c r="C33" s="5"/>
      <c r="E33" s="5"/>
    </row>
    <row r="34" spans="2:5" x14ac:dyDescent="0.25">
      <c r="B34" s="15" t="s">
        <v>22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92</v>
      </c>
      <c r="E36" s="5"/>
    </row>
    <row r="37" spans="2:5" x14ac:dyDescent="0.25">
      <c r="B37" s="15" t="s">
        <v>23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21" sqref="B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180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197</v>
      </c>
      <c r="C12" s="13" t="s">
        <v>198</v>
      </c>
      <c r="D12" s="8">
        <v>30</v>
      </c>
      <c r="E12" s="11">
        <f t="shared" si="1"/>
        <v>0.46874999999999994</v>
      </c>
      <c r="G12" s="12" t="s">
        <v>209</v>
      </c>
      <c r="H12" s="15" t="s">
        <v>208</v>
      </c>
      <c r="I12" s="12"/>
      <c r="J12" s="12"/>
    </row>
    <row r="13" spans="1:10" x14ac:dyDescent="0.25">
      <c r="A13" s="8">
        <f t="shared" si="0"/>
        <v>1.8000000000000007</v>
      </c>
      <c r="B13" s="12" t="s">
        <v>190</v>
      </c>
      <c r="C13" s="13" t="s">
        <v>189</v>
      </c>
      <c r="D13" s="8">
        <v>45</v>
      </c>
      <c r="E13" s="11">
        <f t="shared" si="1"/>
        <v>0.48958333333333326</v>
      </c>
      <c r="G13" s="12" t="s">
        <v>213</v>
      </c>
      <c r="H13" s="15" t="s">
        <v>212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199</v>
      </c>
      <c r="C19" s="13" t="s">
        <v>200</v>
      </c>
      <c r="D19" s="8">
        <v>30</v>
      </c>
      <c r="E19" s="11">
        <f>E17+TIME(0,D18,0)</f>
        <v>0.66666666666666663</v>
      </c>
      <c r="G19" s="12" t="s">
        <v>217</v>
      </c>
      <c r="H19" s="15" t="s">
        <v>216</v>
      </c>
      <c r="I19" s="12"/>
      <c r="J19" s="12"/>
    </row>
    <row r="20" spans="1:10" x14ac:dyDescent="0.25">
      <c r="A20" s="8">
        <f t="shared" si="2"/>
        <v>2.3000000000000003</v>
      </c>
      <c r="B20" s="12" t="s">
        <v>181</v>
      </c>
      <c r="C20" s="13" t="s">
        <v>182</v>
      </c>
      <c r="D20" s="8">
        <v>30</v>
      </c>
      <c r="E20" s="11">
        <f>E19+TIME(0,D19,0)</f>
        <v>0.6875</v>
      </c>
      <c r="G20" s="12" t="s">
        <v>215</v>
      </c>
      <c r="H20" s="15" t="s">
        <v>214</v>
      </c>
      <c r="I20" s="12"/>
      <c r="J20" s="12"/>
    </row>
    <row r="21" spans="1:10" x14ac:dyDescent="0.25">
      <c r="A21" s="8">
        <f t="shared" si="2"/>
        <v>2.4000000000000004</v>
      </c>
      <c r="B21" s="12" t="s">
        <v>205</v>
      </c>
      <c r="C21" s="13" t="s">
        <v>204</v>
      </c>
      <c r="D21" s="8">
        <v>30</v>
      </c>
      <c r="E21" s="11">
        <f>E20+TIME(0,D20,0)</f>
        <v>0.70833333333333337</v>
      </c>
      <c r="G21" s="12" t="s">
        <v>219</v>
      </c>
      <c r="H21" s="15" t="s">
        <v>218</v>
      </c>
      <c r="I21" s="12"/>
      <c r="J21" s="12"/>
    </row>
    <row r="22" spans="1:10" x14ac:dyDescent="0.25">
      <c r="A22" s="8">
        <f t="shared" si="2"/>
        <v>2.5000000000000004</v>
      </c>
      <c r="B22" s="12" t="s">
        <v>205</v>
      </c>
      <c r="C22" s="13" t="s">
        <v>204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83</v>
      </c>
      <c r="C28" s="13"/>
      <c r="D28" s="8"/>
      <c r="G28" s="12"/>
      <c r="H28" s="12"/>
      <c r="I28" s="12"/>
      <c r="J28" s="12"/>
    </row>
    <row r="29" spans="1:10" x14ac:dyDescent="0.25">
      <c r="B29" s="7" t="s">
        <v>185</v>
      </c>
      <c r="C29" s="15"/>
      <c r="D29" s="8"/>
      <c r="G29" s="12"/>
      <c r="H29" s="15" t="s">
        <v>186</v>
      </c>
      <c r="I29" s="12"/>
      <c r="J29" s="12"/>
    </row>
    <row r="30" spans="1:10" x14ac:dyDescent="0.25">
      <c r="B30" s="7" t="s">
        <v>89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2"/>
  <sheetViews>
    <sheetView zoomScale="110" zoomScaleNormal="110" workbookViewId="0">
      <pane ySplit="2" topLeftCell="A11" activePane="bottomLeft" state="frozen"/>
      <selection pane="bottomLeft" activeCell="G16" sqref="G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191</v>
      </c>
      <c r="C6" s="13" t="s">
        <v>192</v>
      </c>
      <c r="D6" s="8">
        <v>30</v>
      </c>
      <c r="E6" s="11">
        <f t="shared" si="1"/>
        <v>0.33333333333333331</v>
      </c>
      <c r="G6" s="13" t="s">
        <v>223</v>
      </c>
      <c r="H6" s="15" t="s">
        <v>222</v>
      </c>
    </row>
    <row r="7" spans="1:8" x14ac:dyDescent="0.25">
      <c r="A7" s="26">
        <f t="shared" si="0"/>
        <v>3.3000000000000003</v>
      </c>
      <c r="B7" s="12" t="s">
        <v>193</v>
      </c>
      <c r="C7" s="150" t="s">
        <v>194</v>
      </c>
      <c r="D7" s="8">
        <v>30</v>
      </c>
      <c r="E7" s="11">
        <f t="shared" si="1"/>
        <v>0.35416666666666663</v>
      </c>
      <c r="G7" s="13" t="s">
        <v>221</v>
      </c>
      <c r="H7" s="15" t="s">
        <v>220</v>
      </c>
    </row>
    <row r="8" spans="1:8" x14ac:dyDescent="0.25">
      <c r="A8" s="26">
        <f t="shared" si="0"/>
        <v>3.4000000000000004</v>
      </c>
      <c r="B8" s="12" t="s">
        <v>201</v>
      </c>
      <c r="C8" s="13" t="s">
        <v>183</v>
      </c>
      <c r="D8" s="8">
        <v>30</v>
      </c>
      <c r="E8" s="11">
        <f t="shared" si="1"/>
        <v>0.37499999999999994</v>
      </c>
      <c r="G8" s="13" t="s">
        <v>225</v>
      </c>
      <c r="H8" s="15" t="s">
        <v>224</v>
      </c>
    </row>
    <row r="9" spans="1:8" x14ac:dyDescent="0.25">
      <c r="A9" s="26">
        <f t="shared" si="0"/>
        <v>3.5000000000000004</v>
      </c>
      <c r="B9" s="12" t="s">
        <v>210</v>
      </c>
      <c r="C9" s="13" t="s">
        <v>211</v>
      </c>
      <c r="D9" s="8">
        <v>30</v>
      </c>
      <c r="E9" s="11">
        <f t="shared" si="1"/>
        <v>0.39583333333333326</v>
      </c>
      <c r="G9" s="13" t="s">
        <v>219</v>
      </c>
      <c r="H9" s="15" t="s">
        <v>226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202</v>
      </c>
      <c r="C14" s="150" t="s">
        <v>203</v>
      </c>
      <c r="D14" s="8">
        <v>30</v>
      </c>
      <c r="E14" s="11">
        <f t="shared" si="3"/>
        <v>0.4375</v>
      </c>
      <c r="G14" s="13" t="s">
        <v>225</v>
      </c>
      <c r="H14" s="15" t="s">
        <v>224</v>
      </c>
    </row>
    <row r="15" spans="1:8" x14ac:dyDescent="0.25">
      <c r="A15" s="26">
        <f t="shared" si="2"/>
        <v>4.2999999999999989</v>
      </c>
      <c r="B15" s="12" t="s">
        <v>231</v>
      </c>
      <c r="C15" s="13" t="s">
        <v>183</v>
      </c>
      <c r="D15" s="8">
        <v>30</v>
      </c>
      <c r="E15" s="11">
        <f t="shared" si="3"/>
        <v>0.45833333333333331</v>
      </c>
      <c r="G15" s="13" t="s">
        <v>233</v>
      </c>
      <c r="H15" s="15" t="s">
        <v>232</v>
      </c>
    </row>
    <row r="16" spans="1:8" x14ac:dyDescent="0.25">
      <c r="A16" s="26">
        <f t="shared" si="2"/>
        <v>4.3999999999999986</v>
      </c>
      <c r="B16" s="12" t="s">
        <v>210</v>
      </c>
      <c r="C16" s="13" t="s">
        <v>211</v>
      </c>
      <c r="D16" s="8">
        <v>30</v>
      </c>
      <c r="E16" s="11">
        <f t="shared" si="3"/>
        <v>0.47916666666666663</v>
      </c>
      <c r="G16" s="13" t="s">
        <v>219</v>
      </c>
      <c r="H16" s="15"/>
    </row>
    <row r="17" spans="1:8" x14ac:dyDescent="0.25">
      <c r="A17" s="26">
        <f t="shared" si="2"/>
        <v>4.4999999999999982</v>
      </c>
      <c r="B17" s="12" t="s">
        <v>210</v>
      </c>
      <c r="C17" s="13" t="s">
        <v>211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184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184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184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184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227</v>
      </c>
      <c r="D29" s="8"/>
    </row>
    <row r="30" spans="1:8" x14ac:dyDescent="0.25">
      <c r="B30" s="7" t="s">
        <v>228</v>
      </c>
      <c r="D30" s="8"/>
      <c r="G30" s="7" t="s">
        <v>229</v>
      </c>
    </row>
    <row r="31" spans="1:8" x14ac:dyDescent="0.25">
      <c r="B31" s="7" t="s">
        <v>228</v>
      </c>
      <c r="D31" s="8"/>
      <c r="G31" s="7" t="s">
        <v>230</v>
      </c>
    </row>
    <row r="32" spans="1:8" x14ac:dyDescent="0.25">
      <c r="B32" s="7" t="s">
        <v>234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  <hyperlink ref="H15" r:id="rId5" xr:uid="{8FBE17EF-360C-4BCF-966B-40A7DF4A7DA1}"/>
    <hyperlink ref="H14" r:id="rId6" xr:uid="{F22D43FE-F3EA-4023-99CF-56303B5AB2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G10" sqref="G10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236</v>
      </c>
      <c r="C7" s="13" t="s">
        <v>237</v>
      </c>
      <c r="D7" s="8">
        <v>50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235</v>
      </c>
      <c r="C8" s="13" t="s">
        <v>1</v>
      </c>
      <c r="D8" s="8">
        <v>30</v>
      </c>
      <c r="E8" s="11">
        <f t="shared" si="1"/>
        <v>0.59722222222222221</v>
      </c>
    </row>
    <row r="9" spans="1:8" x14ac:dyDescent="0.25">
      <c r="A9" s="8">
        <f t="shared" si="0"/>
        <v>6.3999999999999986</v>
      </c>
      <c r="B9" s="12" t="s">
        <v>195</v>
      </c>
      <c r="C9" s="13" t="s">
        <v>196</v>
      </c>
      <c r="D9" s="8">
        <v>20</v>
      </c>
      <c r="E9" s="11">
        <f t="shared" si="1"/>
        <v>0.61805555555555558</v>
      </c>
      <c r="G9" s="7" t="s">
        <v>272</v>
      </c>
      <c r="H9" s="15" t="s">
        <v>271</v>
      </c>
    </row>
    <row r="10" spans="1:8" x14ac:dyDescent="0.25">
      <c r="A10" s="8">
        <f t="shared" si="0"/>
        <v>6.4999999999999982</v>
      </c>
      <c r="B10" s="12" t="s">
        <v>206</v>
      </c>
      <c r="C10" s="13" t="s">
        <v>207</v>
      </c>
      <c r="D10" s="29">
        <v>20</v>
      </c>
      <c r="E10" s="11">
        <f t="shared" si="1"/>
        <v>0.63194444444444442</v>
      </c>
      <c r="G10" s="293">
        <v>504510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0.64583333333333326</v>
      </c>
    </row>
    <row r="12" spans="1:8" customFormat="1" x14ac:dyDescent="0.25">
      <c r="A12" s="7"/>
      <c r="B12" s="18"/>
      <c r="C12" s="7"/>
      <c r="D12" s="7"/>
      <c r="E12" s="11"/>
      <c r="G12" s="13"/>
    </row>
    <row r="14" spans="1:8" x14ac:dyDescent="0.25">
      <c r="B14" s="7" t="s">
        <v>238</v>
      </c>
    </row>
    <row r="15" spans="1:8" x14ac:dyDescent="0.25">
      <c r="B15" s="7" t="s">
        <v>242</v>
      </c>
      <c r="G15" s="7" t="s">
        <v>252</v>
      </c>
    </row>
    <row r="16" spans="1:8" x14ac:dyDescent="0.25">
      <c r="B16" s="7" t="s">
        <v>241</v>
      </c>
      <c r="G16" s="7" t="s">
        <v>260</v>
      </c>
      <c r="H16" s="15" t="s">
        <v>240</v>
      </c>
    </row>
    <row r="17" spans="1:8" x14ac:dyDescent="0.25">
      <c r="B17" s="7" t="s">
        <v>264</v>
      </c>
      <c r="G17" s="7" t="s">
        <v>265</v>
      </c>
    </row>
    <row r="18" spans="1:8" x14ac:dyDescent="0.25">
      <c r="B18" s="7" t="s">
        <v>239</v>
      </c>
      <c r="G18" s="7" t="s">
        <v>263</v>
      </c>
    </row>
    <row r="19" spans="1:8" x14ac:dyDescent="0.25">
      <c r="G19" s="7" t="s">
        <v>270</v>
      </c>
      <c r="H19" s="15" t="s">
        <v>269</v>
      </c>
    </row>
    <row r="20" spans="1:8" x14ac:dyDescent="0.25">
      <c r="A20" s="8"/>
      <c r="B20" s="12" t="s">
        <v>267</v>
      </c>
      <c r="C20" s="13"/>
      <c r="D20" s="8"/>
      <c r="G20" s="7" t="s">
        <v>266</v>
      </c>
      <c r="H20" s="15" t="s">
        <v>268</v>
      </c>
    </row>
    <row r="25" spans="1:8" x14ac:dyDescent="0.25">
      <c r="B25" s="15"/>
    </row>
    <row r="26" spans="1:8" x14ac:dyDescent="0.25">
      <c r="B26" s="7" t="s">
        <v>100</v>
      </c>
    </row>
    <row r="27" spans="1:8" x14ac:dyDescent="0.25">
      <c r="B27" s="15"/>
    </row>
    <row r="28" spans="1:8" x14ac:dyDescent="0.25">
      <c r="B28" s="15"/>
    </row>
    <row r="29" spans="1:8" x14ac:dyDescent="0.25">
      <c r="B29" s="15"/>
      <c r="D29" s="8"/>
      <c r="G29" s="13"/>
    </row>
    <row r="30" spans="1:8" x14ac:dyDescent="0.25">
      <c r="C30" s="13"/>
    </row>
    <row r="31" spans="1:8" x14ac:dyDescent="0.25">
      <c r="C31" s="13"/>
    </row>
    <row r="32" spans="1:8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hyperlinks>
    <hyperlink ref="H16" r:id="rId1" xr:uid="{450FEBC3-7ACF-4500-854C-44F05C4BECA0}"/>
    <hyperlink ref="H20" r:id="rId2" xr:uid="{072826B9-43CD-4AFD-9F90-A27AFD2C03E5}"/>
    <hyperlink ref="H19" r:id="rId3" xr:uid="{081BA42B-30F3-4844-8644-A970FAA8D67A}"/>
    <hyperlink ref="H9" r:id="rId4" xr:uid="{D48B4FCC-D8DC-4BC5-BE46-CEBCBD9A60B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5"/>
  <sheetViews>
    <sheetView zoomScale="110" zoomScaleNormal="110" workbookViewId="0">
      <pane ySplit="2" topLeftCell="A10" activePane="bottomLeft" state="frozen"/>
      <selection pane="bottomLeft" activeCell="A12" sqref="A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64</v>
      </c>
      <c r="H2" s="7" t="s">
        <v>84</v>
      </c>
    </row>
    <row r="3" spans="1:8" ht="15.6" x14ac:dyDescent="0.3">
      <c r="B3" s="4" t="s">
        <v>10</v>
      </c>
      <c r="E3" s="23"/>
      <c r="G3" s="7" t="s">
        <v>64</v>
      </c>
      <c r="H3" s="7" t="s">
        <v>84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</v>
      </c>
      <c r="C4" s="7"/>
      <c r="D4" s="7"/>
      <c r="E4" s="11">
        <f>Summary!$C$12</f>
        <v>0.33333333333333331</v>
      </c>
      <c r="G4" s="13"/>
    </row>
    <row r="5" spans="1:8" customFormat="1" x14ac:dyDescent="0.2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9" si="0"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187</v>
      </c>
      <c r="C6" s="13" t="s">
        <v>1</v>
      </c>
      <c r="D6" s="8">
        <v>15</v>
      </c>
      <c r="E6" s="11">
        <f t="shared" si="0"/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278</v>
      </c>
      <c r="C7" s="13" t="s">
        <v>1</v>
      </c>
      <c r="D7" s="8">
        <v>90</v>
      </c>
      <c r="E7" s="11">
        <f t="shared" si="0"/>
        <v>0.34375</v>
      </c>
      <c r="G7" s="13"/>
      <c r="H7" s="15"/>
    </row>
    <row r="8" spans="1:8" x14ac:dyDescent="0.25">
      <c r="A8" s="8">
        <f>A7+0.1</f>
        <v>6.3999999999999986</v>
      </c>
      <c r="B8" s="12" t="s">
        <v>277</v>
      </c>
      <c r="C8" s="13" t="s">
        <v>1</v>
      </c>
      <c r="D8" s="8">
        <v>15</v>
      </c>
      <c r="E8" s="11">
        <f t="shared" si="0"/>
        <v>0.40625</v>
      </c>
      <c r="G8" s="13"/>
      <c r="H8" s="15"/>
    </row>
    <row r="9" spans="1:8" x14ac:dyDescent="0.25">
      <c r="A9" s="8">
        <f>A8+0.1</f>
        <v>6.4999999999999982</v>
      </c>
      <c r="B9" s="12" t="s">
        <v>2</v>
      </c>
      <c r="C9" s="13"/>
      <c r="D9" s="8">
        <v>0</v>
      </c>
      <c r="E9" s="11">
        <f t="shared" si="0"/>
        <v>0.41666666666666669</v>
      </c>
      <c r="G9" s="13"/>
    </row>
    <row r="10" spans="1:8" x14ac:dyDescent="0.25">
      <c r="A10" s="8"/>
      <c r="B10" s="12"/>
      <c r="C10" s="13"/>
      <c r="D10" s="8"/>
      <c r="E10" s="11"/>
      <c r="G10" s="13"/>
    </row>
    <row r="11" spans="1:8" x14ac:dyDescent="0.25">
      <c r="A11" s="8">
        <f>Summary!A$13</f>
        <v>8</v>
      </c>
      <c r="B11" s="1" t="str">
        <f>Summary!B$13</f>
        <v>Thursday 14-Sept AM2: Status, review and comment resolution</v>
      </c>
      <c r="C11" s="13"/>
      <c r="D11" s="8"/>
      <c r="E11" s="14">
        <f>Summary!$C$13</f>
        <v>0.4375</v>
      </c>
      <c r="G11" s="13"/>
    </row>
    <row r="12" spans="1:8" x14ac:dyDescent="0.25">
      <c r="A12" s="8">
        <f t="shared" ref="A12:A15" si="1">A11+0.1</f>
        <v>8.1</v>
      </c>
      <c r="B12" s="19" t="s">
        <v>63</v>
      </c>
      <c r="C12" s="20" t="s">
        <v>4</v>
      </c>
      <c r="D12" s="21">
        <v>0</v>
      </c>
      <c r="E12" s="11">
        <f t="shared" ref="E12:E15" si="2">E11+TIME(0,D11,0)</f>
        <v>0.4375</v>
      </c>
      <c r="G12" s="13"/>
    </row>
    <row r="13" spans="1:8" x14ac:dyDescent="0.25">
      <c r="A13" s="8">
        <f t="shared" si="1"/>
        <v>8.1999999999999993</v>
      </c>
      <c r="B13" s="12" t="s">
        <v>278</v>
      </c>
      <c r="C13" s="13"/>
      <c r="D13" s="8">
        <v>110</v>
      </c>
      <c r="E13" s="11">
        <f t="shared" si="2"/>
        <v>0.4375</v>
      </c>
      <c r="G13" s="13"/>
    </row>
    <row r="14" spans="1:8" x14ac:dyDescent="0.25">
      <c r="A14" s="8">
        <f t="shared" si="1"/>
        <v>8.2999999999999989</v>
      </c>
      <c r="B14" s="12" t="s">
        <v>277</v>
      </c>
      <c r="C14" s="13"/>
      <c r="D14" s="8">
        <v>10</v>
      </c>
      <c r="E14" s="11">
        <f t="shared" si="2"/>
        <v>0.51388888888888884</v>
      </c>
      <c r="G14" s="13"/>
    </row>
    <row r="15" spans="1:8" x14ac:dyDescent="0.25">
      <c r="A15" s="8">
        <f t="shared" si="1"/>
        <v>8.3999999999999986</v>
      </c>
      <c r="B15" s="12" t="s">
        <v>2</v>
      </c>
      <c r="C15" s="13"/>
      <c r="D15" s="8"/>
      <c r="E15" s="11">
        <f t="shared" si="2"/>
        <v>0.52083333333333326</v>
      </c>
      <c r="G15" s="13"/>
    </row>
    <row r="16" spans="1:8" ht="15.6" x14ac:dyDescent="0.3">
      <c r="B16" s="4"/>
      <c r="E16" s="23"/>
    </row>
    <row r="17" spans="1:8" x14ac:dyDescent="0.25">
      <c r="A17" s="8"/>
      <c r="D17" s="29"/>
      <c r="E17" s="11"/>
      <c r="G17" s="13"/>
      <c r="H17" s="15"/>
    </row>
    <row r="18" spans="1:8" x14ac:dyDescent="0.25">
      <c r="A18" s="8">
        <f>Summary!A$14</f>
        <v>9</v>
      </c>
      <c r="B18" s="1" t="str">
        <f>Summary!B$14</f>
        <v xml:space="preserve">Thursday 14-Sept PM1: Technical Presentations, TG closing </v>
      </c>
      <c r="C18" s="13"/>
      <c r="D18" s="8"/>
      <c r="E18" s="14">
        <f>Summary!$C$14</f>
        <v>0.5625</v>
      </c>
      <c r="G18" s="13"/>
    </row>
    <row r="19" spans="1:8" x14ac:dyDescent="0.25">
      <c r="A19" s="8">
        <f t="shared" ref="A19:A25" si="3">A18+0.1</f>
        <v>9.1</v>
      </c>
      <c r="B19" s="19" t="s">
        <v>63</v>
      </c>
      <c r="C19" s="20" t="s">
        <v>4</v>
      </c>
      <c r="D19" s="21">
        <v>0</v>
      </c>
      <c r="E19" s="11">
        <f t="shared" ref="E19:E24" si="4">E18+TIME(0,D18,0)</f>
        <v>0.5625</v>
      </c>
      <c r="G19" s="13"/>
    </row>
    <row r="20" spans="1:8" x14ac:dyDescent="0.25">
      <c r="A20" s="8">
        <f t="shared" si="3"/>
        <v>9.1999999999999993</v>
      </c>
      <c r="B20" s="12" t="s">
        <v>108</v>
      </c>
      <c r="C20" s="13" t="s">
        <v>1</v>
      </c>
      <c r="D20" s="21">
        <v>30</v>
      </c>
      <c r="E20" s="11">
        <f t="shared" si="4"/>
        <v>0.5625</v>
      </c>
      <c r="G20" s="13"/>
      <c r="H20" s="15"/>
    </row>
    <row r="21" spans="1:8" x14ac:dyDescent="0.25">
      <c r="A21" s="8">
        <f t="shared" si="3"/>
        <v>9.2999999999999989</v>
      </c>
      <c r="B21" s="12" t="s">
        <v>188</v>
      </c>
      <c r="C21" s="20" t="s">
        <v>4</v>
      </c>
      <c r="D21" s="21">
        <v>30</v>
      </c>
      <c r="E21" s="11">
        <f t="shared" si="4"/>
        <v>0.58333333333333337</v>
      </c>
      <c r="G21" s="13"/>
      <c r="H21" s="15"/>
    </row>
    <row r="22" spans="1:8" x14ac:dyDescent="0.25">
      <c r="A22" s="8">
        <f t="shared" si="3"/>
        <v>9.3999999999999986</v>
      </c>
      <c r="B22" s="12" t="s">
        <v>25</v>
      </c>
      <c r="C22" s="13" t="s">
        <v>26</v>
      </c>
      <c r="D22" s="21">
        <v>30</v>
      </c>
      <c r="E22" s="11">
        <f t="shared" si="4"/>
        <v>0.60416666666666674</v>
      </c>
      <c r="G22" s="13"/>
    </row>
    <row r="23" spans="1:8" x14ac:dyDescent="0.25">
      <c r="A23" s="8">
        <f t="shared" si="3"/>
        <v>9.4999999999999982</v>
      </c>
      <c r="B23" s="12" t="s">
        <v>27</v>
      </c>
      <c r="C23" s="13" t="s">
        <v>1</v>
      </c>
      <c r="D23" s="8">
        <v>15</v>
      </c>
      <c r="E23" s="11">
        <f t="shared" si="4"/>
        <v>0.62500000000000011</v>
      </c>
      <c r="G23" s="13"/>
    </row>
    <row r="24" spans="1:8" x14ac:dyDescent="0.25">
      <c r="A24" s="8">
        <f t="shared" si="3"/>
        <v>9.5999999999999979</v>
      </c>
      <c r="B24" s="12" t="s">
        <v>11</v>
      </c>
      <c r="C24" s="20" t="s">
        <v>4</v>
      </c>
      <c r="D24" s="21">
        <v>15</v>
      </c>
      <c r="E24" s="11">
        <f t="shared" si="4"/>
        <v>0.63541666666666674</v>
      </c>
      <c r="G24" s="13"/>
    </row>
    <row r="25" spans="1:8" x14ac:dyDescent="0.25">
      <c r="A25" s="8">
        <f t="shared" si="3"/>
        <v>9.6999999999999975</v>
      </c>
      <c r="B25" s="22" t="s">
        <v>24</v>
      </c>
      <c r="C25" s="20"/>
      <c r="D25" s="21">
        <v>0</v>
      </c>
      <c r="E25" s="11">
        <f>E24+TIME(0,D24,0)</f>
        <v>0.64583333333333337</v>
      </c>
      <c r="G25" s="13"/>
    </row>
    <row r="26" spans="1:8" x14ac:dyDescent="0.25">
      <c r="A26" s="8"/>
    </row>
    <row r="27" spans="1:8" x14ac:dyDescent="0.25">
      <c r="A27" s="8"/>
      <c r="B27" s="27" t="str">
        <f>Summary!B$16</f>
        <v>Thursday 13-Sept PM2: Working Group Closing</v>
      </c>
      <c r="C27" s="13"/>
      <c r="D27" s="8"/>
      <c r="E27" s="31">
        <f>Summary!$C$16</f>
        <v>0.66666666666666663</v>
      </c>
    </row>
    <row r="28" spans="1:8" x14ac:dyDescent="0.25">
      <c r="A28" s="8"/>
    </row>
    <row r="29" spans="1:8" x14ac:dyDescent="0.25">
      <c r="A29" s="8"/>
      <c r="B29" s="7" t="s">
        <v>238</v>
      </c>
    </row>
    <row r="30" spans="1:8" x14ac:dyDescent="0.25">
      <c r="B30" s="7" t="s">
        <v>317</v>
      </c>
      <c r="G30" s="13"/>
      <c r="H30" s="15"/>
    </row>
    <row r="31" spans="1:8" x14ac:dyDescent="0.25">
      <c r="B31" s="292"/>
      <c r="D31"/>
      <c r="G31" s="292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  <c r="H44" s="15"/>
    </row>
    <row r="45" spans="7:8" x14ac:dyDescent="0.25">
      <c r="G45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103</v>
      </c>
      <c r="C1" t="s">
        <v>104</v>
      </c>
      <c r="D1" t="s">
        <v>105</v>
      </c>
      <c r="E1" t="s">
        <v>106</v>
      </c>
      <c r="G1" s="35"/>
      <c r="H1" s="288" t="s">
        <v>114</v>
      </c>
      <c r="I1" s="287"/>
      <c r="J1" s="286" t="s">
        <v>115</v>
      </c>
      <c r="K1" s="287"/>
      <c r="L1" s="286" t="s">
        <v>116</v>
      </c>
      <c r="M1" s="287"/>
      <c r="N1" s="288" t="s">
        <v>117</v>
      </c>
      <c r="O1" s="288"/>
    </row>
    <row r="2" spans="1:15" x14ac:dyDescent="0.25">
      <c r="A2">
        <v>1</v>
      </c>
      <c r="G2" s="35"/>
      <c r="H2" s="36" t="s">
        <v>118</v>
      </c>
      <c r="I2" s="44" t="s">
        <v>127</v>
      </c>
      <c r="J2" s="50" t="s">
        <v>118</v>
      </c>
      <c r="K2" s="44" t="s">
        <v>127</v>
      </c>
      <c r="L2" s="50" t="s">
        <v>118</v>
      </c>
      <c r="M2" s="44" t="s">
        <v>127</v>
      </c>
      <c r="N2" s="36" t="s">
        <v>118</v>
      </c>
      <c r="O2" s="44" t="s">
        <v>127</v>
      </c>
    </row>
    <row r="3" spans="1:15" ht="12.9" customHeight="1" x14ac:dyDescent="0.25">
      <c r="A3">
        <f>A2+1</f>
        <v>2</v>
      </c>
      <c r="G3" s="290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25">
      <c r="A4">
        <f t="shared" ref="A4:A24" si="0">A3+1</f>
        <v>3</v>
      </c>
      <c r="G4" s="290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25">
      <c r="A5">
        <f t="shared" si="0"/>
        <v>4</v>
      </c>
      <c r="G5" s="289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25">
      <c r="A6">
        <f t="shared" si="0"/>
        <v>5</v>
      </c>
      <c r="G6" s="290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25">
      <c r="A7">
        <f t="shared" si="0"/>
        <v>6</v>
      </c>
      <c r="C7" s="34"/>
      <c r="G7" s="290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25">
      <c r="A8">
        <f t="shared" si="0"/>
        <v>7</v>
      </c>
      <c r="G8" s="291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25">
      <c r="A9">
        <f>A8+1</f>
        <v>8</v>
      </c>
      <c r="G9" s="290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25">
      <c r="A10">
        <f t="shared" si="0"/>
        <v>9</v>
      </c>
      <c r="G10" s="290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H20"/>
  <sheetViews>
    <sheetView tabSelected="1" workbookViewId="0">
      <selection activeCell="B21" sqref="B21"/>
    </sheetView>
  </sheetViews>
  <sheetFormatPr defaultRowHeight="13.2" x14ac:dyDescent="0.25"/>
  <cols>
    <col min="2" max="2" width="56.6640625" customWidth="1"/>
    <col min="3" max="3" width="13.77734375" customWidth="1"/>
    <col min="4" max="4" width="35.21875" customWidth="1"/>
  </cols>
  <sheetData>
    <row r="1" spans="1:8" x14ac:dyDescent="0.25">
      <c r="B1" t="s">
        <v>104</v>
      </c>
      <c r="C1" t="s">
        <v>64</v>
      </c>
      <c r="D1" t="s">
        <v>84</v>
      </c>
      <c r="E1" t="s">
        <v>243</v>
      </c>
    </row>
    <row r="2" spans="1:8" x14ac:dyDescent="0.25">
      <c r="A2">
        <v>1</v>
      </c>
      <c r="B2" s="7" t="s">
        <v>251</v>
      </c>
      <c r="C2" s="7" t="s">
        <v>275</v>
      </c>
      <c r="E2" t="s">
        <v>250</v>
      </c>
      <c r="G2" t="s">
        <v>316</v>
      </c>
    </row>
    <row r="3" spans="1:8" x14ac:dyDescent="0.25">
      <c r="A3">
        <f>A2+1</f>
        <v>2</v>
      </c>
      <c r="B3" s="7" t="s">
        <v>244</v>
      </c>
      <c r="C3" s="7" t="s">
        <v>252</v>
      </c>
      <c r="D3" s="15" t="s">
        <v>299</v>
      </c>
      <c r="E3" t="s">
        <v>249</v>
      </c>
    </row>
    <row r="4" spans="1:8" x14ac:dyDescent="0.25">
      <c r="A4">
        <f t="shared" ref="A4:A20" si="0">A3+1</f>
        <v>3</v>
      </c>
      <c r="B4" s="7" t="s">
        <v>273</v>
      </c>
      <c r="C4" s="7" t="s">
        <v>253</v>
      </c>
      <c r="D4" s="15" t="s">
        <v>254</v>
      </c>
      <c r="E4" t="s">
        <v>250</v>
      </c>
    </row>
    <row r="5" spans="1:8" x14ac:dyDescent="0.25">
      <c r="A5">
        <f t="shared" si="0"/>
        <v>4</v>
      </c>
      <c r="B5" s="7" t="s">
        <v>245</v>
      </c>
      <c r="C5" s="7" t="s">
        <v>256</v>
      </c>
      <c r="D5" s="15" t="s">
        <v>255</v>
      </c>
      <c r="E5" t="s">
        <v>249</v>
      </c>
    </row>
    <row r="6" spans="1:8" x14ac:dyDescent="0.25">
      <c r="A6">
        <f t="shared" si="0"/>
        <v>5</v>
      </c>
      <c r="B6" s="7" t="s">
        <v>259</v>
      </c>
      <c r="C6" s="7" t="s">
        <v>258</v>
      </c>
      <c r="D6" s="15" t="s">
        <v>257</v>
      </c>
      <c r="E6" t="s">
        <v>249</v>
      </c>
    </row>
    <row r="7" spans="1:8" x14ac:dyDescent="0.25">
      <c r="A7">
        <f t="shared" si="0"/>
        <v>6</v>
      </c>
      <c r="B7" s="7" t="s">
        <v>247</v>
      </c>
      <c r="C7" s="7" t="s">
        <v>246</v>
      </c>
      <c r="D7" s="15" t="s">
        <v>248</v>
      </c>
      <c r="E7" t="s">
        <v>249</v>
      </c>
    </row>
    <row r="8" spans="1:8" x14ac:dyDescent="0.25">
      <c r="A8">
        <f t="shared" si="0"/>
        <v>7</v>
      </c>
      <c r="B8" s="7" t="s">
        <v>261</v>
      </c>
      <c r="C8" s="7" t="s">
        <v>285</v>
      </c>
      <c r="D8" s="15" t="s">
        <v>286</v>
      </c>
      <c r="E8" t="s">
        <v>249</v>
      </c>
    </row>
    <row r="9" spans="1:8" x14ac:dyDescent="0.25">
      <c r="A9">
        <f t="shared" si="0"/>
        <v>8</v>
      </c>
      <c r="B9" s="7" t="s">
        <v>262</v>
      </c>
      <c r="C9" s="7" t="s">
        <v>263</v>
      </c>
      <c r="D9" s="15" t="s">
        <v>298</v>
      </c>
      <c r="E9" t="s">
        <v>249</v>
      </c>
    </row>
    <row r="10" spans="1:8" x14ac:dyDescent="0.25">
      <c r="A10">
        <f t="shared" si="0"/>
        <v>9</v>
      </c>
      <c r="B10" s="7" t="s">
        <v>274</v>
      </c>
      <c r="C10" s="7" t="s">
        <v>283</v>
      </c>
      <c r="D10" s="15" t="s">
        <v>284</v>
      </c>
      <c r="E10" t="s">
        <v>249</v>
      </c>
    </row>
    <row r="11" spans="1:8" x14ac:dyDescent="0.25">
      <c r="A11">
        <f t="shared" si="0"/>
        <v>10</v>
      </c>
      <c r="B11" s="292" t="s">
        <v>276</v>
      </c>
      <c r="C11" s="292" t="s">
        <v>302</v>
      </c>
      <c r="D11" s="15" t="s">
        <v>303</v>
      </c>
      <c r="E11" t="s">
        <v>249</v>
      </c>
      <c r="G11" t="s">
        <v>297</v>
      </c>
      <c r="H11" t="s">
        <v>318</v>
      </c>
    </row>
    <row r="12" spans="1:8" x14ac:dyDescent="0.25">
      <c r="A12">
        <f t="shared" si="0"/>
        <v>11</v>
      </c>
      <c r="B12" s="292" t="s">
        <v>281</v>
      </c>
      <c r="C12" s="292" t="s">
        <v>320</v>
      </c>
      <c r="D12" s="15" t="s">
        <v>321</v>
      </c>
      <c r="E12" s="292" t="s">
        <v>249</v>
      </c>
      <c r="G12" t="s">
        <v>292</v>
      </c>
    </row>
    <row r="13" spans="1:8" x14ac:dyDescent="0.25">
      <c r="A13">
        <f t="shared" si="0"/>
        <v>12</v>
      </c>
      <c r="B13" s="292" t="s">
        <v>282</v>
      </c>
      <c r="C13" s="292" t="s">
        <v>279</v>
      </c>
      <c r="D13" s="15" t="s">
        <v>280</v>
      </c>
      <c r="E13" s="292" t="s">
        <v>249</v>
      </c>
      <c r="G13" t="s">
        <v>292</v>
      </c>
    </row>
    <row r="14" spans="1:8" x14ac:dyDescent="0.25">
      <c r="A14">
        <f t="shared" si="0"/>
        <v>13</v>
      </c>
      <c r="B14" s="292" t="s">
        <v>307</v>
      </c>
      <c r="C14" s="292" t="s">
        <v>322</v>
      </c>
      <c r="D14" s="15" t="s">
        <v>323</v>
      </c>
      <c r="E14" s="292" t="s">
        <v>249</v>
      </c>
      <c r="G14" t="s">
        <v>308</v>
      </c>
    </row>
    <row r="15" spans="1:8" x14ac:dyDescent="0.25">
      <c r="A15">
        <f t="shared" si="0"/>
        <v>14</v>
      </c>
      <c r="B15" s="292" t="s">
        <v>309</v>
      </c>
      <c r="C15" s="292" t="s">
        <v>287</v>
      </c>
      <c r="D15" s="15" t="s">
        <v>301</v>
      </c>
      <c r="E15" t="s">
        <v>249</v>
      </c>
      <c r="G15" t="s">
        <v>293</v>
      </c>
    </row>
    <row r="16" spans="1:8" x14ac:dyDescent="0.25">
      <c r="A16">
        <f t="shared" si="0"/>
        <v>15</v>
      </c>
      <c r="B16" t="s">
        <v>295</v>
      </c>
      <c r="C16" s="292" t="s">
        <v>288</v>
      </c>
      <c r="D16" s="15" t="s">
        <v>300</v>
      </c>
      <c r="E16" t="s">
        <v>250</v>
      </c>
      <c r="G16" t="s">
        <v>296</v>
      </c>
      <c r="H16" t="s">
        <v>312</v>
      </c>
    </row>
    <row r="17" spans="1:7" x14ac:dyDescent="0.25">
      <c r="A17">
        <f t="shared" si="0"/>
        <v>16</v>
      </c>
      <c r="B17" t="s">
        <v>294</v>
      </c>
      <c r="C17" s="292" t="s">
        <v>289</v>
      </c>
      <c r="D17" s="15" t="s">
        <v>290</v>
      </c>
      <c r="E17" t="s">
        <v>249</v>
      </c>
      <c r="G17" t="s">
        <v>291</v>
      </c>
    </row>
    <row r="18" spans="1:7" x14ac:dyDescent="0.25">
      <c r="A18">
        <f t="shared" si="0"/>
        <v>17</v>
      </c>
      <c r="B18" t="s">
        <v>306</v>
      </c>
      <c r="C18" s="292" t="s">
        <v>304</v>
      </c>
      <c r="D18" s="15" t="s">
        <v>305</v>
      </c>
      <c r="E18" t="s">
        <v>249</v>
      </c>
      <c r="G18" t="s">
        <v>183</v>
      </c>
    </row>
    <row r="19" spans="1:7" x14ac:dyDescent="0.25">
      <c r="A19">
        <f t="shared" si="0"/>
        <v>18</v>
      </c>
      <c r="B19" t="s">
        <v>314</v>
      </c>
      <c r="C19" s="292" t="s">
        <v>313</v>
      </c>
      <c r="D19" s="15" t="s">
        <v>315</v>
      </c>
      <c r="E19" s="292" t="s">
        <v>249</v>
      </c>
      <c r="G19" t="s">
        <v>293</v>
      </c>
    </row>
    <row r="20" spans="1:7" x14ac:dyDescent="0.25">
      <c r="A20">
        <f t="shared" si="0"/>
        <v>19</v>
      </c>
      <c r="B20" t="s">
        <v>324</v>
      </c>
      <c r="C20" s="292" t="s">
        <v>319</v>
      </c>
      <c r="D20" s="15" t="s">
        <v>271</v>
      </c>
      <c r="E20" s="292" t="s">
        <v>249</v>
      </c>
    </row>
  </sheetData>
  <hyperlinks>
    <hyperlink ref="D4" r:id="rId1" xr:uid="{6BF47279-FC7E-48FA-B0E6-774B127DF910}"/>
    <hyperlink ref="D5" r:id="rId2" xr:uid="{47012EED-711B-46DB-B158-4BDD9CF322A9}"/>
    <hyperlink ref="D6" r:id="rId3" xr:uid="{06A4AC76-05AF-4729-8665-5ED66130EE30}"/>
    <hyperlink ref="D7" r:id="rId4" xr:uid="{C352E64C-CFAF-4724-9E5F-6F355848A62F}"/>
    <hyperlink ref="D8" r:id="rId5" xr:uid="{DB1D1438-F0EC-4099-A6E4-8959D202E506}"/>
    <hyperlink ref="D12" r:id="rId6" xr:uid="{757BD888-E8BD-43C2-BB76-A92A30DE8EDA}"/>
    <hyperlink ref="D13" r:id="rId7" xr:uid="{A2A65074-9828-40F7-82A1-C37DFE9B04FB}"/>
    <hyperlink ref="D14" r:id="rId8" xr:uid="{61D7AAD0-72AF-4438-A925-1975B39D7648}"/>
    <hyperlink ref="D10" r:id="rId9" xr:uid="{9C486F2E-E0D6-4AC8-9E80-C9C0EC526B76}"/>
    <hyperlink ref="D11" r:id="rId10" xr:uid="{9219E7B1-D43F-4892-8091-33702CCC17BD}"/>
    <hyperlink ref="D9" r:id="rId11" xr:uid="{FDC3341C-EDCB-4132-B40C-32CA7A372B30}"/>
    <hyperlink ref="D3" r:id="rId12" xr:uid="{F8A9E821-FC6A-4013-9168-16BA31E8A67B}"/>
    <hyperlink ref="D17" r:id="rId13" xr:uid="{DAFDB7B0-8B45-4724-AA17-EC83E1B820B8}"/>
    <hyperlink ref="D15" r:id="rId14" xr:uid="{4E292F24-E7D2-4FA4-839A-802D118887B9}"/>
    <hyperlink ref="D18" r:id="rId15" xr:uid="{C3B6A074-638A-4CD0-8614-485385938BA2}"/>
    <hyperlink ref="D19" r:id="rId16" xr:uid="{DD4BB7D0-E675-4110-9A6B-504C47C10471}"/>
    <hyperlink ref="D16" r:id="rId17" xr:uid="{65073B83-A8D3-4F13-B76C-FA633CDBF398}"/>
    <hyperlink ref="D20" r:id="rId18" xr:uid="{5919CC8A-466A-4CCC-A758-42C1CCF982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Drafting 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2023-09-14T17:15:25Z</dcterms:modified>
</cp:coreProperties>
</file>