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8_{45B922A0-F709-4119-8AD3-D0BC57268FDA}" xr6:coauthVersionLast="47" xr6:coauthVersionMax="47" xr10:uidLastSave="{00000000-0000-0000-0000-000000000000}"/>
  <bookViews>
    <workbookView xWindow="-110" yWindow="-110" windowWidth="19420" windowHeight="10420" tabRatio="984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32" l="1"/>
  <c r="A12" i="32" s="1"/>
  <c r="A10" i="32"/>
  <c r="D10" i="32" s="1"/>
  <c r="D9" i="32"/>
  <c r="C9" i="32"/>
  <c r="B9" i="32"/>
  <c r="F7" i="32"/>
  <c r="H7" i="32" s="1"/>
  <c r="L7" i="32" s="1"/>
  <c r="P7" i="32" s="1"/>
  <c r="T7" i="32" s="1"/>
  <c r="X7" i="32" s="1"/>
  <c r="AA7" i="32" s="1"/>
  <c r="D12" i="32" l="1"/>
  <c r="C12" i="32"/>
  <c r="B12" i="32"/>
  <c r="A13" i="32"/>
  <c r="B11" i="32"/>
  <c r="C11" i="32"/>
  <c r="D11" i="32"/>
  <c r="B10" i="32"/>
  <c r="C10" i="32"/>
  <c r="A14" i="32" l="1"/>
  <c r="B13" i="32"/>
  <c r="D13" i="32"/>
  <c r="C13" i="32"/>
  <c r="D14" i="32" l="1"/>
  <c r="C14" i="32"/>
  <c r="B14" i="32"/>
  <c r="A15" i="32"/>
  <c r="A16" i="32" l="1"/>
  <c r="D15" i="32"/>
  <c r="C15" i="32"/>
  <c r="B15" i="32"/>
  <c r="D16" i="32" l="1"/>
  <c r="B16" i="32"/>
  <c r="C16" i="32"/>
  <c r="A17" i="32"/>
  <c r="A18" i="32" l="1"/>
  <c r="B17" i="32"/>
  <c r="D17" i="32"/>
  <c r="C17" i="32"/>
  <c r="D18" i="32" l="1"/>
  <c r="C18" i="32"/>
  <c r="B18" i="32"/>
  <c r="A19" i="32"/>
  <c r="A20" i="32" l="1"/>
  <c r="B19" i="32"/>
  <c r="D19" i="32"/>
  <c r="C19" i="32"/>
  <c r="D20" i="32" l="1"/>
  <c r="B20" i="32"/>
  <c r="C20" i="32"/>
  <c r="A21" i="32"/>
  <c r="A22" i="32" l="1"/>
  <c r="D21" i="32"/>
  <c r="C21" i="32"/>
  <c r="B21" i="32"/>
  <c r="D22" i="32" l="1"/>
  <c r="C22" i="32"/>
  <c r="B22" i="32"/>
  <c r="A23" i="32"/>
  <c r="A24" i="32" l="1"/>
  <c r="B23" i="32"/>
  <c r="D23" i="32"/>
  <c r="C23" i="32"/>
  <c r="D24" i="32" l="1"/>
  <c r="B24" i="32"/>
  <c r="C24" i="32"/>
  <c r="A25" i="32"/>
  <c r="B25" i="32" l="1"/>
  <c r="A26" i="32"/>
  <c r="D25" i="32"/>
  <c r="C25" i="32"/>
  <c r="D26" i="32" l="1"/>
  <c r="C26" i="32"/>
  <c r="B26" i="32"/>
  <c r="A27" i="32"/>
  <c r="A28" i="32" l="1"/>
  <c r="D27" i="32"/>
  <c r="C27" i="32"/>
  <c r="B27" i="32"/>
  <c r="D28" i="32" l="1"/>
  <c r="B28" i="32"/>
  <c r="C28" i="32"/>
  <c r="A29" i="32"/>
  <c r="A30" i="32" l="1"/>
  <c r="D29" i="32"/>
  <c r="C29" i="32"/>
  <c r="B29" i="32"/>
  <c r="D30" i="32" l="1"/>
  <c r="C30" i="32"/>
  <c r="B30" i="32"/>
  <c r="A31" i="32"/>
  <c r="A32" i="32" l="1"/>
  <c r="D31" i="32"/>
  <c r="C31" i="32"/>
  <c r="B31" i="32"/>
  <c r="D32" i="32" l="1"/>
  <c r="B32" i="32"/>
  <c r="C32" i="32"/>
  <c r="A33" i="32"/>
  <c r="A34" i="32" l="1"/>
  <c r="D33" i="32"/>
  <c r="C33" i="32"/>
  <c r="B33" i="32"/>
  <c r="D34" i="32" l="1"/>
  <c r="B34" i="32"/>
  <c r="C34" i="32"/>
  <c r="A35" i="32"/>
  <c r="B35" i="32" l="1"/>
  <c r="A36" i="32"/>
  <c r="D35" i="32"/>
  <c r="C35" i="32"/>
  <c r="D36" i="32" l="1"/>
  <c r="B36" i="32"/>
  <c r="C36" i="32"/>
  <c r="A37" i="32"/>
  <c r="A38" i="32" l="1"/>
  <c r="D37" i="32"/>
  <c r="C37" i="32"/>
  <c r="B37" i="32"/>
  <c r="D38" i="32" l="1"/>
  <c r="C38" i="32"/>
  <c r="B38" i="32"/>
  <c r="A39" i="32"/>
  <c r="A40" i="32" l="1"/>
  <c r="D39" i="32"/>
  <c r="C39" i="32"/>
  <c r="B39" i="32"/>
  <c r="D40" i="32" l="1"/>
  <c r="C40" i="32"/>
  <c r="B40" i="32"/>
  <c r="B36" i="11" l="1"/>
  <c r="B35" i="11"/>
  <c r="K19" i="36"/>
  <c r="K20" i="36" s="1"/>
  <c r="I19" i="36"/>
  <c r="I20" i="36" s="1"/>
  <c r="H19" i="36"/>
  <c r="H20" i="36" s="1"/>
  <c r="K18" i="36"/>
  <c r="I18" i="36"/>
  <c r="H18" i="36"/>
  <c r="K17" i="36"/>
  <c r="I17" i="36"/>
  <c r="H17" i="36"/>
  <c r="K16" i="36"/>
  <c r="I16" i="36"/>
  <c r="H16" i="36"/>
  <c r="K14" i="36"/>
  <c r="I14" i="36"/>
  <c r="H14" i="36"/>
  <c r="B18" i="36"/>
  <c r="B17" i="36"/>
  <c r="B16" i="36"/>
  <c r="B14" i="36"/>
  <c r="B31" i="25"/>
  <c r="I9" i="31" l="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B23" i="11" l="1"/>
  <c r="B24" i="11" s="1"/>
  <c r="B25" i="11" s="1"/>
  <c r="B26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B28" i="11" l="1"/>
  <c r="B29" i="11" s="1"/>
  <c r="B30" i="11" s="1"/>
  <c r="B31" i="11" s="1"/>
  <c r="B33" i="11" s="1"/>
  <c r="B34" i="11" s="1"/>
  <c r="B37" i="11" s="1"/>
  <c r="B38" i="11" s="1"/>
  <c r="B39" i="11" s="1"/>
  <c r="B40" i="11" s="1"/>
  <c r="K34" i="11"/>
  <c r="K35" i="11" s="1"/>
  <c r="K36" i="11" s="1"/>
  <c r="J34" i="11"/>
  <c r="J35" i="11" s="1"/>
  <c r="J36" i="11" s="1"/>
  <c r="I34" i="11"/>
  <c r="I35" i="11" s="1"/>
  <c r="I36" i="11" s="1"/>
  <c r="H34" i="11"/>
  <c r="H35" i="11" s="1"/>
  <c r="H36" i="11" s="1"/>
  <c r="H37" i="11" l="1"/>
  <c r="I37" i="11"/>
  <c r="K37" i="11"/>
  <c r="J37" i="11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J38" i="11" l="1"/>
  <c r="J39" i="11" s="1"/>
  <c r="J40" i="11" s="1"/>
  <c r="K38" i="11"/>
  <c r="K39" i="11" s="1"/>
  <c r="K40" i="11" s="1"/>
  <c r="I38" i="11"/>
  <c r="I39" i="11" s="1"/>
  <c r="I40" i="11" s="1"/>
  <c r="H38" i="11"/>
  <c r="H39" i="11" s="1"/>
  <c r="H40" i="11" s="1"/>
  <c r="I12" i="36"/>
  <c r="J12" i="36"/>
  <c r="J14" i="36" s="1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H32" i="25" l="1"/>
  <c r="I32" i="25"/>
  <c r="J32" i="25"/>
  <c r="K32" i="25"/>
  <c r="B26" i="25"/>
  <c r="B27" i="25" s="1"/>
  <c r="B28" i="25" s="1"/>
  <c r="B29" i="25" s="1"/>
  <c r="K15" i="36" l="1"/>
  <c r="K21" i="36" s="1"/>
  <c r="K22" i="36" s="1"/>
  <c r="I15" i="36"/>
  <c r="I21" i="36" s="1"/>
  <c r="I22" i="36" s="1"/>
  <c r="H15" i="36"/>
  <c r="H21" i="36" s="1"/>
  <c r="H22" i="36" s="1"/>
  <c r="B15" i="36"/>
  <c r="B19" i="36" s="1"/>
  <c r="B20" i="36" s="1"/>
  <c r="B21" i="36" s="1"/>
  <c r="B22" i="36" s="1"/>
  <c r="J15" i="36"/>
  <c r="B32" i="25"/>
  <c r="J16" i="36" l="1"/>
  <c r="J17" i="36" s="1"/>
  <c r="J18" i="36" s="1"/>
  <c r="J19" i="36" s="1"/>
  <c r="J20" i="36" s="1"/>
  <c r="J21" i="36" s="1"/>
  <c r="J22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F27" authorId="0" shapeId="0" xr:uid="{EEF708BB-9FFB-498F-A6DD-5E313DCF843B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4E1EAB0F-3535-462B-BEBE-A35BC97D26FB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B4C6686D-917F-4DD9-ABF4-DE27ABB0D092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BABF8E0B-D29B-496A-951E-0877189BCC4D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<sst xmlns="http://schemas.openxmlformats.org/spreadsheetml/2006/main" count="516" uniqueCount="375">
  <si>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</si>
  <si>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</si>
  <si>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</si>
  <si>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</si>
  <si>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</si>
  <si>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</si>
  <si>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</si>
  <si>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</si>
  <si>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</si>
  <si>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</si>
  <si>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</si>
  <si>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</si>
  <si>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</si>
  <si>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</si>
  <si>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</si>
  <si>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</si>
  <si>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</si>
  <si>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</si>
  <si>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</si>
  <si>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</si>
  <si>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</si>
  <si>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</si>
  <si>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</si>
  <si>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</si>
  <si>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</si>
  <si>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</si>
  <si>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</si>
  <si>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</si>
  <si>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</si>
  <si>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</si>
  <si>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</si>
  <si>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</si>
  <si>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</si>
  <si>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</si>
  <si>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</si>
  <si>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</si>
  <si>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</si>
  <si>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</si>
  <si>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</si>
  <si>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</si>
  <si>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</si>
  <si>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</si>
  <si>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</si>
  <si>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</si>
  <si>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</si>
  <si>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</si>
  <si>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</si>
  <si>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</si>
  <si>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</si>
  <si>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</si>
  <si>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</si>
  <si>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</si>
  <si>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</si>
  <si>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</si>
  <si>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</si>
  <si>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</si>
  <si>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</si>
  <si>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</si>
  <si>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</si>
  <si>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</si>
  <si>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</si>
  <si>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</si>
  <si>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</si>
  <si>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</si>
  <si>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</si>
  <si>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</si>
  <si>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</si>
  <si>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</si>
  <si>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</si>
  <si>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</si>
  <si>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</si>
  <si>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</si>
  <si>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</si>
  <si>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</si>
  <si>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</si>
  <si>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</si>
  <si>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</si>
  <si>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</si>
  <si>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</si>
  <si>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</si>
  <si>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</si>
  <si>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</si>
  <si>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</si>
  <si>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</si>
  <si>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</si>
  <si>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</si>
  <si>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</si>
  <si>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</si>
  <si>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</si>
  <si>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</si>
  <si>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</si>
  <si>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</si>
  <si>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</si>
  <si>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</si>
  <si>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</si>
  <si>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</si>
  <si>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</si>
  <si>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</si>
  <si>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</si>
  <si>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</si>
  <si>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</si>
  <si>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</si>
  <si>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</si>
  <si>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</si>
  <si>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</si>
  <si>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</si>
  <si>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</si>
  <si>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</si>
  <si>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</si>
  <si>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</si>
  <si>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</si>
  <si>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</si>
  <si>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</si>
  <si>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</si>
  <si>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</si>
  <si>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</si>
  <si>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</si>
  <si>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</si>
  <si>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</si>
  <si>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</si>
  <si>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</si>
  <si>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</si>
  <si>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</si>
  <si>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</si>
  <si>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</si>
  <si>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</si>
  <si>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</si>
  <si>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</si>
  <si>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</si>
  <si>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</si>
  <si>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</si>
  <si>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</si>
  <si>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</si>
  <si>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</si>
  <si>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</si>
  <si>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</si>
  <si>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</si>
  <si>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</si>
  <si>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</si>
  <si>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</si>
  <si>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</si>
  <si>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</si>
  <si>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</si>
  <si>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</si>
  <si>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</si>
  <si>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</si>
  <si>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</si>
  <si>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</si>
  <si>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</si>
  <si>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</si>
  <si>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</si>
  <si>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</si>
  <si>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</si>
  <si>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</si>
  <si>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</si>
  <si>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</si>
  <si>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</si>
  <si>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</si>
  <si>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</si>
  <si>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</si>
  <si>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</si>
  <si>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</si>
  <si>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</si>
  <si>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</si>
  <si>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</si>
  <si>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</si>
  <si>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</si>
  <si>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</si>
  <si>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</si>
  <si>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</si>
  <si>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</si>
  <si>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</si>
  <si>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</si>
  <si>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802.15 Opening Plenary(Vertual Room#1)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</si>
  <si>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</si>
  <si>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</si>
  <si>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</si>
  <si>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</si>
  <si>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</si>
  <si>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</si>
  <si>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</si>
  <si>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</si>
  <si>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</si>
  <si>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</si>
  <si>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</si>
  <si>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</si>
  <si>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</si>
  <si>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</si>
  <si>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</si>
  <si>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</si>
  <si>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</si>
  <si>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</si>
  <si>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</si>
  <si>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</si>
  <si>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</si>
  <si>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</si>
  <si>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</si>
  <si>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</si>
  <si>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</si>
  <si>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</si>
  <si>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</si>
  <si>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</si>
  <si>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</si>
  <si>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</si>
  <si>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</si>
  <si>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</si>
  <si>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</si>
  <si>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</si>
  <si>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</si>
  <si>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</si>
  <si>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</si>
  <si>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</si>
  <si>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 xml:space="preserve"> Daisuke Anzai, Ryosuke Inuzuka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</si>
  <si>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</si>
  <si>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</si>
  <si>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</si>
  <si>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</si>
  <si>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</si>
  <si>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</si>
  <si>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IEEE802.15 TG6ma March 2023 meeting agenda</t>
    <phoneticPr fontId="25"/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</si>
  <si>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</si>
  <si>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</si>
  <si>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</si>
  <si>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</si>
  <si>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</si>
  <si>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</si>
  <si>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</si>
  <si>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</si>
  <si>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</si>
  <si>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</si>
  <si>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</si>
  <si>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</si>
  <si>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IG
JS1G</t>
  </si>
  <si>
    <t>Dinner on
your own</t>
  </si>
  <si>
    <t>Social
Atlanta Aquarium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</si>
  <si>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</si>
  <si>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</si>
  <si>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</si>
  <si>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</si>
  <si>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</si>
  <si>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</si>
  <si>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</si>
  <si>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</si>
  <si>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</si>
  <si>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</si>
  <si>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</si>
  <si>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</si>
  <si>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</si>
  <si>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</si>
  <si>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</si>
  <si>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</si>
  <si>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</si>
  <si>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</si>
  <si>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</si>
  <si>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</si>
  <si>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</si>
  <si>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</si>
  <si>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</si>
  <si>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</si>
  <si>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</si>
  <si>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</si>
  <si>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</si>
  <si>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</si>
  <si>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</si>
  <si>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</si>
  <si>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22-0639-02</t>
    <phoneticPr fontId="25"/>
  </si>
  <si>
    <t>22-0634-02</t>
    <phoneticPr fontId="25"/>
  </si>
  <si>
    <t>Proposal on MAC features for coexisting dependable BANs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</si>
  <si>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</si>
  <si>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</si>
  <si>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</si>
  <si>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</si>
  <si>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</si>
  <si>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</si>
  <si>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</si>
  <si>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</si>
  <si>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</si>
  <si>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</si>
  <si>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</si>
  <si>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</si>
  <si>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</si>
  <si>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</si>
  <si>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</si>
  <si>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</si>
  <si>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</si>
  <si>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</si>
  <si>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</si>
  <si>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</si>
  <si>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</si>
  <si>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</si>
  <si>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</si>
  <si>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</si>
  <si>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</si>
  <si>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</si>
  <si>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</si>
  <si>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</si>
  <si>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</si>
  <si>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</si>
  <si>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</si>
  <si>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</si>
  <si>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</si>
  <si>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</si>
  <si>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</si>
  <si>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</si>
  <si>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</si>
  <si>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</si>
  <si>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</si>
  <si>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</si>
  <si>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</si>
  <si>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</si>
  <si>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</si>
  <si>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</si>
  <si>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</si>
  <si>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</si>
  <si>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</si>
  <si>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</si>
  <si>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</si>
  <si>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</si>
  <si>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</si>
  <si>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</si>
  <si>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</si>
  <si>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</si>
  <si>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</si>
  <si>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</si>
  <si>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</si>
  <si>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</si>
  <si>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</si>
  <si>
    <r>
      <t>•</t>
    </r>
    <r>
      <rPr>
        <sz val="16"/>
        <color rgb="FFFF0000"/>
        <rFont val="Arial"/>
        <family val="2"/>
      </rPr>
      <t xml:space="preserve">Summary of Submitted Draft Proposals Corresponding Call for Proposals </t>
    </r>
  </si>
  <si>
    <r>
      <t>•</t>
    </r>
    <r>
      <rPr>
        <sz val="16"/>
        <color rgb="FFFF0000"/>
        <rFont val="Arial"/>
        <family val="2"/>
      </rPr>
      <t>Update of Channel and Coexisting Models</t>
    </r>
  </si>
  <si>
    <r>
      <t>•</t>
    </r>
    <r>
      <rPr>
        <sz val="16"/>
        <color rgb="FFFF0000"/>
        <rFont val="Arial"/>
        <family val="2"/>
      </rPr>
      <t>Update of Channel Coding According to 7 QoS Levels of Packets and  Coexistence Levels, Interference Mitigation, CCA, etc.  in PHY</t>
    </r>
  </si>
  <si>
    <r>
      <t>•</t>
    </r>
    <r>
      <rPr>
        <sz val="16"/>
        <color rgb="FFFF0000"/>
        <rFont val="Arial"/>
        <family val="2"/>
      </rPr>
      <t>Update of Channel Management, Hybrid Contention Free/Access Protocol According to 7 QoS Levels of Packets and  Coexistence Levels.</t>
    </r>
  </si>
  <si>
    <r>
      <t>•</t>
    </r>
    <r>
      <rPr>
        <sz val="16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</si>
  <si>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16"/>
        <color rgb="FFFF0000"/>
        <rFont val="Arial"/>
        <family val="2"/>
      </rPr>
      <t>Feasibility of TSN of 802.1 in MAC</t>
    </r>
  </si>
  <si>
    <t xml:space="preserve">     Start to Make an Integrated Proposal to Satisfy Technical Requirements</t>
    <phoneticPr fontId="30"/>
  </si>
  <si>
    <t>SUNDAY</t>
  </si>
  <si>
    <t>LUNCH</t>
  </si>
  <si>
    <t>802.15
WG Leadership</t>
  </si>
  <si>
    <t>WIRELESS CHAIRS MTG
(see note
for Webex)</t>
  </si>
  <si>
    <t>802 Tutorial #1
802 Stds. on Light Comms
(see note for Webex)</t>
  </si>
  <si>
    <t>802.15 / 802.1 Joint Mtg
(see note for Webex)</t>
  </si>
  <si>
    <t>Progess report of 802.15.6ma</t>
    <phoneticPr fontId="25"/>
  </si>
  <si>
    <t>23-0056-01</t>
    <phoneticPr fontId="25"/>
  </si>
  <si>
    <t>Propagation Channel Parameters of UWB Communication Applications for Human BAN(HBAN) Use Cases</t>
    <phoneticPr fontId="25"/>
  </si>
  <si>
    <t>Propagation Channel Parameters of UWB Communication Applications for Vehicle BAN(VBAN) Use Cases</t>
    <phoneticPr fontId="25"/>
  </si>
  <si>
    <t>23-0146-00</t>
    <phoneticPr fontId="25"/>
  </si>
  <si>
    <t>Daisuke Anzai, Sho Asano</t>
    <phoneticPr fontId="25"/>
  </si>
  <si>
    <t xml:space="preserve"> Daisuke Anzai, Yutaro Aoki</t>
    <phoneticPr fontId="25"/>
  </si>
  <si>
    <t>23-0145-00</t>
    <phoneticPr fontId="25"/>
  </si>
  <si>
    <t>23-0020-02</t>
    <phoneticPr fontId="25"/>
  </si>
  <si>
    <r>
      <t xml:space="preserve">Summary </t>
    </r>
    <r>
      <rPr>
        <b/>
        <sz val="14"/>
        <color rgb="FFFF0000"/>
        <rFont val="Arial Narrow"/>
        <family val="2"/>
      </rPr>
      <t>Table</t>
    </r>
    <r>
      <rPr>
        <b/>
        <sz val="14"/>
        <rFont val="Arial Narrow"/>
        <family val="2"/>
      </rPr>
      <t xml:space="preserve"> of Channel and Environmental Modeling Activities for BANs on TG15.6ma</t>
    </r>
    <phoneticPr fontId="25"/>
  </si>
  <si>
    <t>22-0269-04
22-0091-06</t>
    <phoneticPr fontId="25"/>
  </si>
  <si>
    <t xml:space="preserve">Qualitative approach to coexistence and QoS mechanisms </t>
  </si>
  <si>
    <t>23-0101-01</t>
  </si>
  <si>
    <t>Simulation results for Nagoya I. T. and YRP-IAI MAC proposal</t>
    <phoneticPr fontId="25"/>
  </si>
  <si>
    <t>23-0147-00</t>
    <phoneticPr fontId="25"/>
  </si>
  <si>
    <t>Daisuke Anzai, Ryosuke Inuzuka, Minsoo Kim, Takumi Kobayashi, Marco Hernandez, Ryuji Kohno</t>
    <phoneticPr fontId="25"/>
  </si>
  <si>
    <t>23-0102-01</t>
  </si>
  <si>
    <t>22-0631-02</t>
    <phoneticPr fontId="25"/>
  </si>
  <si>
    <t xml:space="preserve">
Marco Hernandez,
Minsoo Kim,
Takumi Kobayashi
Ryuji Kohno</t>
    <phoneticPr fontId="25"/>
  </si>
  <si>
    <t>22-0633-01</t>
    <phoneticPr fontId="25"/>
  </si>
  <si>
    <t>Discussion on Harmonization in PHY with TG4ab</t>
    <phoneticPr fontId="25"/>
  </si>
  <si>
    <t>TG6ma Channel Model Document for Ehnaced Dependability</t>
    <phoneticPr fontId="25"/>
  </si>
  <si>
    <t>22-0519-01</t>
    <phoneticPr fontId="25"/>
  </si>
  <si>
    <t>802 Tutorial #2
IEEE SA Open Source Tutorial
(see note for Webex)</t>
  </si>
  <si>
    <t>22-0107-02</t>
    <phoneticPr fontId="25"/>
  </si>
  <si>
    <t>23-0152-00</t>
    <phoneticPr fontId="25"/>
  </si>
  <si>
    <t>R7</t>
  </si>
  <si>
    <t xml:space="preserve">       5:00AM March 14(TUE) - 7:00 March 14(TUE) (UTC-4:00) Japan &amp; Korea Time, </t>
    <phoneticPr fontId="25"/>
  </si>
  <si>
    <t xml:space="preserve">       21:00 - 23:00 March 14(TUE) (UTC-4:00) Japan &amp; Korea Time, </t>
    <phoneticPr fontId="25"/>
  </si>
  <si>
    <t xml:space="preserve">       11:30 March 15(THU) - 01:30 March 16(FRI) (UTC-4:00) Japan &amp; Korea Time, </t>
    <phoneticPr fontId="25"/>
  </si>
  <si>
    <t>23-0137-01
23-0108-01</t>
    <phoneticPr fontId="25"/>
  </si>
  <si>
    <t>15-23-0106-05</t>
    <phoneticPr fontId="25"/>
  </si>
  <si>
    <t>2023-0314</t>
    <phoneticPr fontId="25"/>
  </si>
  <si>
    <t>23-0176-00</t>
    <phoneticPr fontId="25"/>
  </si>
  <si>
    <t>Ryuji Kohno
Marco Hernandez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</si>
</sst>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sz val="16"/>
      <color rgb="FFFF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8"/>
      <color indexed="10"/>
      <name val="Arial"/>
      <family val="2"/>
    </font>
    <font>
      <b/>
      <sz val="9"/>
      <color indexed="81"/>
      <name val="ＭＳ Ｐゴシック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51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29" fillId="8" borderId="16" xfId="0" applyFont="1" applyFill="1" applyBorder="1"/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7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10" borderId="28" xfId="0" applyNumberFormat="1" applyFont="1" applyFill="1" applyBorder="1" applyAlignment="1">
      <alignment horizontal="center"/>
    </xf>
    <xf numFmtId="0" fontId="71" fillId="12" borderId="29" xfId="0" quotePrefix="1" applyFont="1" applyFill="1" applyBorder="1" applyAlignment="1">
      <alignment horizontal="center" vertical="center" wrapText="1"/>
    </xf>
    <xf numFmtId="0" fontId="29" fillId="20" borderId="29" xfId="0" applyFont="1" applyFill="1" applyBorder="1" applyAlignment="1">
      <alignment horizontal="center" vertical="center" wrapText="1"/>
    </xf>
    <xf numFmtId="0" fontId="71" fillId="12" borderId="29" xfId="0" applyFont="1" applyFill="1" applyBorder="1" applyAlignment="1">
      <alignment horizontal="center" vertical="center" wrapText="1"/>
    </xf>
    <xf numFmtId="0" fontId="71" fillId="12" borderId="32" xfId="0" applyFont="1" applyFill="1" applyBorder="1" applyAlignment="1">
      <alignment horizontal="center" vertical="center" wrapText="1"/>
    </xf>
    <xf numFmtId="0" fontId="71" fillId="28" borderId="32" xfId="0" applyFont="1" applyFill="1" applyBorder="1" applyAlignment="1">
      <alignment horizontal="center" vertical="center" wrapText="1"/>
    </xf>
    <xf numFmtId="186" fontId="13" fillId="0" borderId="33" xfId="0" applyNumberFormat="1" applyFont="1" applyBorder="1" applyAlignment="1">
      <alignment horizontal="center"/>
    </xf>
    <xf numFmtId="186" fontId="13" fillId="0" borderId="34" xfId="0" applyNumberFormat="1" applyFont="1" applyBorder="1" applyAlignment="1">
      <alignment horizontal="center"/>
    </xf>
    <xf numFmtId="0" fontId="71" fillId="28" borderId="30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7" fillId="29" borderId="2" xfId="0" applyFont="1" applyFill="1" applyBorder="1" applyAlignment="1">
      <alignment horizontal="left" vertical="center"/>
    </xf>
    <xf numFmtId="0" fontId="78" fillId="29" borderId="2" xfId="0" applyFont="1" applyFill="1" applyBorder="1" applyAlignment="1">
      <alignment horizontal="left" vertical="center"/>
    </xf>
    <xf numFmtId="0" fontId="78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79" fillId="29" borderId="2" xfId="0" applyFont="1" applyFill="1" applyBorder="1" applyAlignment="1">
      <alignment vertical="center"/>
    </xf>
    <xf numFmtId="0" fontId="79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0" fillId="29" borderId="0" xfId="0" applyFont="1" applyFill="1" applyAlignment="1">
      <alignment horizontal="left" vertical="center"/>
    </xf>
    <xf numFmtId="0" fontId="80" fillId="29" borderId="18" xfId="0" applyFont="1" applyFill="1" applyBorder="1" applyAlignment="1">
      <alignment horizontal="left" vertical="center"/>
    </xf>
    <xf numFmtId="0" fontId="81" fillId="29" borderId="0" xfId="0" applyFont="1" applyFill="1" applyAlignment="1">
      <alignment vertical="center"/>
    </xf>
    <xf numFmtId="0" fontId="82" fillId="29" borderId="0" xfId="0" applyFont="1" applyFill="1" applyAlignment="1">
      <alignment vertical="center"/>
    </xf>
    <xf numFmtId="0" fontId="82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3" fillId="29" borderId="0" xfId="0" applyFont="1" applyFill="1" applyAlignment="1">
      <alignment horizontal="left" vertical="center"/>
    </xf>
    <xf numFmtId="0" fontId="83" fillId="29" borderId="18" xfId="0" applyFont="1" applyFill="1" applyBorder="1" applyAlignment="1">
      <alignment horizontal="left" vertical="center"/>
    </xf>
    <xf numFmtId="0" fontId="84" fillId="29" borderId="0" xfId="0" applyFont="1" applyFill="1" applyAlignment="1">
      <alignment vertical="center"/>
    </xf>
    <xf numFmtId="0" fontId="85" fillId="29" borderId="0" xfId="0" applyFont="1" applyFill="1" applyAlignment="1">
      <alignment vertical="center"/>
    </xf>
    <xf numFmtId="0" fontId="77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18" xfId="0" applyFont="1" applyFill="1" applyBorder="1" applyAlignment="1">
      <alignment vertical="center"/>
    </xf>
    <xf numFmtId="0" fontId="86" fillId="29" borderId="0" xfId="0" applyFont="1" applyFill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horizontal="left" vertical="center" indent="1"/>
    </xf>
    <xf numFmtId="0" fontId="88" fillId="29" borderId="0" xfId="0" applyFont="1" applyFill="1" applyAlignment="1">
      <alignment vertical="center"/>
    </xf>
    <xf numFmtId="0" fontId="88" fillId="29" borderId="18" xfId="0" applyFont="1" applyFill="1" applyBorder="1" applyAlignment="1">
      <alignment horizontal="left" vertical="center" indent="1"/>
    </xf>
    <xf numFmtId="0" fontId="88" fillId="29" borderId="18" xfId="0" applyFont="1" applyFill="1" applyBorder="1" applyAlignment="1">
      <alignment vertical="center"/>
    </xf>
    <xf numFmtId="0" fontId="89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89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0" fillId="29" borderId="23" xfId="0" applyFont="1" applyFill="1" applyBorder="1" applyAlignment="1">
      <alignment vertical="center"/>
    </xf>
    <xf numFmtId="0" fontId="92" fillId="29" borderId="4" xfId="0" applyFont="1" applyFill="1" applyBorder="1" applyAlignment="1">
      <alignment horizontal="left" vertical="center"/>
    </xf>
    <xf numFmtId="0" fontId="7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8" fillId="29" borderId="6" xfId="0" applyFont="1" applyFill="1" applyBorder="1" applyAlignment="1">
      <alignment vertical="center"/>
    </xf>
    <xf numFmtId="0" fontId="90" fillId="29" borderId="4" xfId="0" applyFont="1" applyFill="1" applyBorder="1" applyAlignment="1">
      <alignment vertical="center"/>
    </xf>
    <xf numFmtId="0" fontId="8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horizontal="left" vertical="center" indent="1"/>
    </xf>
    <xf numFmtId="0" fontId="88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5" xfId="0" applyFont="1" applyFill="1" applyBorder="1" applyAlignment="1">
      <alignment horizontal="center" vertical="center"/>
    </xf>
    <xf numFmtId="0" fontId="69" fillId="5" borderId="36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6" xfId="0" applyFont="1" applyFill="1" applyBorder="1" applyAlignment="1">
      <alignment horizontal="center" vertical="center"/>
    </xf>
    <xf numFmtId="0" fontId="69" fillId="5" borderId="37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0" xfId="0" quotePrefix="1" applyFont="1" applyFill="1" applyBorder="1" applyAlignment="1">
      <alignment horizontal="center" vertical="center"/>
    </xf>
    <xf numFmtId="0" fontId="69" fillId="29" borderId="30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1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2" fillId="0" borderId="0" xfId="2" applyFont="1" applyAlignment="1" applyProtection="1"/>
    <xf numFmtId="0" fontId="103" fillId="0" borderId="0" xfId="0" applyFont="1"/>
    <xf numFmtId="0" fontId="104" fillId="0" borderId="0" xfId="0" applyFont="1"/>
    <xf numFmtId="186" fontId="13" fillId="10" borderId="34" xfId="0" applyNumberFormat="1" applyFont="1" applyFill="1" applyBorder="1" applyAlignment="1">
      <alignment horizontal="center"/>
    </xf>
    <xf numFmtId="0" fontId="106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7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9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 wrapText="1"/>
    </xf>
    <xf numFmtId="0" fontId="109" fillId="0" borderId="0" xfId="0" applyFont="1" applyAlignment="1">
      <alignment vertical="top" wrapText="1"/>
    </xf>
    <xf numFmtId="0" fontId="111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4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09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15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6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7" fillId="0" borderId="0" xfId="5" applyFont="1" applyAlignment="1" applyProtection="1"/>
    <xf numFmtId="0" fontId="118" fillId="0" borderId="0" xfId="7" applyFont="1" applyAlignment="1">
      <alignment horizontal="left" indent="4"/>
    </xf>
    <xf numFmtId="0" fontId="76" fillId="2" borderId="1" xfId="0" applyFont="1" applyFill="1" applyBorder="1" applyAlignment="1">
      <alignment horizontal="center" vertical="center"/>
    </xf>
    <xf numFmtId="0" fontId="94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4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center" vertical="center"/>
    </xf>
    <xf numFmtId="0" fontId="94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right" vertical="center"/>
    </xf>
    <xf numFmtId="10" fontId="95" fillId="2" borderId="0" xfId="0" applyNumberFormat="1" applyFont="1" applyFill="1" applyAlignment="1">
      <alignment horizontal="right" vertical="center"/>
    </xf>
    <xf numFmtId="0" fontId="96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0" fontId="98" fillId="2" borderId="23" xfId="0" applyFont="1" applyFill="1" applyBorder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94" fillId="2" borderId="4" xfId="0" applyFont="1" applyFill="1" applyBorder="1" applyAlignment="1">
      <alignment horizontal="left" vertical="center"/>
    </xf>
    <xf numFmtId="0" fontId="94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119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0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1" fillId="0" borderId="0" xfId="7" applyFont="1" applyAlignment="1">
      <alignment horizontal="center" vertical="center" wrapText="1"/>
    </xf>
    <xf numFmtId="0" fontId="121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  <xf numFmtId="0" fontId="55" fillId="0" borderId="0" xfId="0" applyFont="1" applyAlignment="1">
      <alignment horizontal="left" vertical="center" indent="3" readingOrder="1"/>
    </xf>
    <xf numFmtId="0" fontId="29" fillId="37" borderId="16" xfId="0" applyFont="1" applyFill="1" applyBorder="1" applyAlignment="1">
      <alignment horizontal="center" vertical="center"/>
    </xf>
    <xf numFmtId="0" fontId="105" fillId="0" borderId="35" xfId="2" applyFont="1" applyBorder="1" applyAlignment="1" applyProtection="1">
      <alignment horizontal="center" vertical="center" wrapText="1"/>
    </xf>
    <xf numFmtId="0" fontId="105" fillId="0" borderId="37" xfId="2" applyFont="1" applyBorder="1" applyAlignment="1" applyProtection="1">
      <alignment horizontal="center" vertical="center" wrapText="1"/>
    </xf>
    <xf numFmtId="0" fontId="105" fillId="0" borderId="36" xfId="2" applyFont="1" applyBorder="1" applyAlignment="1" applyProtection="1">
      <alignment horizontal="center" vertical="center" wrapText="1"/>
    </xf>
    <xf numFmtId="0" fontId="68" fillId="37" borderId="26" xfId="0" applyFont="1" applyFill="1" applyBorder="1" applyAlignment="1">
      <alignment horizontal="center" vertical="center" wrapText="1"/>
    </xf>
    <xf numFmtId="0" fontId="68" fillId="37" borderId="29" xfId="0" applyFont="1" applyFill="1" applyBorder="1" applyAlignment="1">
      <alignment horizontal="center" vertical="center" wrapText="1"/>
    </xf>
    <xf numFmtId="0" fontId="76" fillId="37" borderId="1" xfId="0" applyFont="1" applyFill="1" applyBorder="1" applyAlignment="1">
      <alignment horizontal="center" vertical="center"/>
    </xf>
    <xf numFmtId="0" fontId="29" fillId="37" borderId="2" xfId="0" applyFont="1" applyFill="1" applyBorder="1" applyAlignment="1">
      <alignment vertical="center"/>
    </xf>
    <xf numFmtId="0" fontId="29" fillId="37" borderId="2" xfId="0" applyFont="1" applyFill="1" applyBorder="1" applyAlignment="1">
      <alignment horizontal="center" vertical="center"/>
    </xf>
    <xf numFmtId="0" fontId="29" fillId="37" borderId="3" xfId="0" applyFont="1" applyFill="1" applyBorder="1" applyAlignment="1">
      <alignment vertical="center"/>
    </xf>
    <xf numFmtId="0" fontId="29" fillId="37" borderId="0" xfId="0" applyFont="1" applyFill="1" applyAlignment="1">
      <alignment horizontal="center" vertical="center"/>
    </xf>
    <xf numFmtId="0" fontId="29" fillId="37" borderId="0" xfId="0" applyFont="1" applyFill="1" applyAlignment="1">
      <alignment vertical="center"/>
    </xf>
    <xf numFmtId="0" fontId="29" fillId="37" borderId="18" xfId="0" applyFont="1" applyFill="1" applyBorder="1" applyAlignment="1">
      <alignment horizontal="center" vertical="center"/>
    </xf>
    <xf numFmtId="0" fontId="29" fillId="37" borderId="0" xfId="0" applyFont="1" applyFill="1" applyAlignment="1">
      <alignment horizontal="right" vertical="center"/>
    </xf>
    <xf numFmtId="0" fontId="90" fillId="37" borderId="23" xfId="0" applyFont="1" applyFill="1" applyBorder="1" applyAlignment="1">
      <alignment horizontal="right" vertical="center"/>
    </xf>
    <xf numFmtId="0" fontId="91" fillId="37" borderId="23" xfId="0" applyFont="1" applyFill="1" applyBorder="1" applyAlignment="1">
      <alignment horizontal="right" vertical="center"/>
    </xf>
    <xf numFmtId="0" fontId="90" fillId="37" borderId="0" xfId="0" applyFont="1" applyFill="1" applyAlignment="1">
      <alignment horizontal="right" vertical="center"/>
    </xf>
    <xf numFmtId="0" fontId="93" fillId="37" borderId="4" xfId="0" applyFont="1" applyFill="1" applyBorder="1" applyAlignment="1">
      <alignment horizontal="center" vertical="center"/>
    </xf>
    <xf numFmtId="0" fontId="93" fillId="37" borderId="5" xfId="0" applyFont="1" applyFill="1" applyBorder="1" applyAlignment="1">
      <alignment horizontal="center" vertical="center"/>
    </xf>
    <xf numFmtId="0" fontId="68" fillId="37" borderId="5" xfId="0" applyFont="1" applyFill="1" applyBorder="1" applyAlignment="1">
      <alignment horizontal="center" vertical="center"/>
    </xf>
    <xf numFmtId="0" fontId="29" fillId="37" borderId="5" xfId="0" applyFont="1" applyFill="1" applyBorder="1" applyAlignment="1">
      <alignment vertical="center"/>
    </xf>
    <xf numFmtId="0" fontId="68" fillId="37" borderId="6" xfId="0" applyFont="1" applyFill="1" applyBorder="1" applyAlignment="1">
      <alignment horizontal="center" vertical="center"/>
    </xf>
    <xf numFmtId="10" fontId="95" fillId="38" borderId="0" xfId="0" applyNumberFormat="1" applyFont="1" applyFill="1" applyAlignment="1">
      <alignment horizontal="right" vertical="center"/>
    </xf>
    <xf numFmtId="10" fontId="127" fillId="2" borderId="0" xfId="0" applyNumberFormat="1" applyFont="1" applyFill="1" applyAlignment="1">
      <alignment horizontal="right" vertical="center"/>
    </xf>
    <xf numFmtId="0" fontId="58" fillId="38" borderId="23" xfId="0" applyFont="1" applyFill="1" applyBorder="1" applyAlignment="1">
      <alignment horizontal="center" vertical="center"/>
    </xf>
    <xf numFmtId="0" fontId="58" fillId="38" borderId="23" xfId="0" applyFont="1" applyFill="1" applyBorder="1" applyAlignment="1">
      <alignment vertical="center"/>
    </xf>
    <xf numFmtId="0" fontId="128" fillId="2" borderId="23" xfId="0" applyFont="1" applyFill="1" applyBorder="1" applyAlignment="1">
      <alignment horizontal="right" vertical="center"/>
    </xf>
    <xf numFmtId="0" fontId="130" fillId="0" borderId="0" xfId="7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2" fillId="0" borderId="0" xfId="0" applyFont="1" applyAlignment="1">
      <alignment wrapText="1"/>
    </xf>
    <xf numFmtId="0" fontId="132" fillId="0" borderId="0" xfId="0" applyFont="1" applyAlignment="1">
      <alignment horizontal="left" vertical="center" wrapText="1"/>
    </xf>
    <xf numFmtId="182" fontId="19" fillId="19" borderId="0" xfId="7" applyNumberFormat="1" applyFont="1" applyFill="1" applyAlignment="1">
      <alignment horizontal="center" vertical="center"/>
    </xf>
    <xf numFmtId="182" fontId="13" fillId="19" borderId="0" xfId="7" applyNumberFormat="1" applyFont="1" applyFill="1" applyAlignment="1">
      <alignment horizontal="center" vertical="center"/>
    </xf>
    <xf numFmtId="182" fontId="13" fillId="19" borderId="0" xfId="7" applyNumberFormat="1" applyFont="1" applyFill="1" applyAlignment="1">
      <alignment horizontal="center"/>
    </xf>
    <xf numFmtId="182" fontId="27" fillId="19" borderId="0" xfId="7" applyNumberFormat="1" applyFont="1" applyFill="1" applyAlignment="1">
      <alignment horizontal="center" vertical="center"/>
    </xf>
    <xf numFmtId="182" fontId="29" fillId="19" borderId="0" xfId="7" applyNumberFormat="1" applyFont="1" applyFill="1" applyAlignment="1">
      <alignment horizontal="center" vertical="center"/>
    </xf>
    <xf numFmtId="182" fontId="27" fillId="19" borderId="0" xfId="7" applyNumberFormat="1" applyFont="1" applyFill="1" applyAlignment="1">
      <alignment horizontal="center"/>
    </xf>
    <xf numFmtId="182" fontId="17" fillId="19" borderId="0" xfId="7" applyNumberFormat="1" applyFont="1" applyFill="1" applyAlignment="1">
      <alignment horizontal="center" vertical="center"/>
    </xf>
    <xf numFmtId="182" fontId="19" fillId="19" borderId="0" xfId="7" applyNumberFormat="1" applyFont="1" applyFill="1" applyAlignment="1">
      <alignment horizontal="center"/>
    </xf>
    <xf numFmtId="0" fontId="5" fillId="19" borderId="0" xfId="7" applyFill="1" applyAlignment="1">
      <alignment horizontal="center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126" fillId="11" borderId="23" xfId="0" applyFont="1" applyFill="1" applyBorder="1" applyAlignment="1">
      <alignment horizontal="center" vertical="center" wrapText="1"/>
    </xf>
    <xf numFmtId="0" fontId="126" fillId="11" borderId="0" xfId="0" applyFont="1" applyFill="1" applyAlignment="1">
      <alignment horizontal="center" vertical="center" wrapText="1"/>
    </xf>
    <xf numFmtId="0" fontId="126" fillId="11" borderId="18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0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0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0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0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0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0" xfId="0" applyFont="1" applyFill="1" applyBorder="1" applyAlignment="1">
      <alignment horizontal="center" vertical="center" wrapText="1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0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0" fillId="16" borderId="30" xfId="0" applyFont="1" applyFill="1" applyBorder="1" applyAlignment="1">
      <alignment horizontal="center" vertical="center" wrapText="1"/>
    </xf>
    <xf numFmtId="0" fontId="126" fillId="11" borderId="1" xfId="0" applyFont="1" applyFill="1" applyBorder="1" applyAlignment="1">
      <alignment horizontal="center" vertical="center" wrapText="1"/>
    </xf>
    <xf numFmtId="0" fontId="126" fillId="11" borderId="2" xfId="0" applyFont="1" applyFill="1" applyBorder="1" applyAlignment="1">
      <alignment horizontal="center" vertical="center" wrapText="1"/>
    </xf>
    <xf numFmtId="0" fontId="126" fillId="11" borderId="3" xfId="0" applyFont="1" applyFill="1" applyBorder="1" applyAlignment="1">
      <alignment horizontal="center" vertical="center" wrapText="1"/>
    </xf>
    <xf numFmtId="0" fontId="126" fillId="11" borderId="4" xfId="0" applyFont="1" applyFill="1" applyBorder="1" applyAlignment="1">
      <alignment horizontal="center" vertical="center" wrapText="1"/>
    </xf>
    <xf numFmtId="0" fontId="126" fillId="11" borderId="5" xfId="0" applyFont="1" applyFill="1" applyBorder="1" applyAlignment="1">
      <alignment horizontal="center" vertical="center" wrapText="1"/>
    </xf>
    <xf numFmtId="0" fontId="126" fillId="11" borderId="6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38" xfId="0" applyFont="1" applyFill="1" applyBorder="1" applyAlignment="1">
      <alignment horizontal="center"/>
    </xf>
    <xf numFmtId="0" fontId="29" fillId="4" borderId="39" xfId="0" applyFont="1" applyFill="1" applyBorder="1" applyAlignment="1">
      <alignment horizontal="center"/>
    </xf>
    <xf numFmtId="0" fontId="29" fillId="4" borderId="40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185" fontId="29" fillId="4" borderId="5" xfId="0" applyNumberFormat="1" applyFont="1" applyFill="1" applyBorder="1" applyAlignment="1">
      <alignment horizontal="center" vertical="center" wrapText="1"/>
    </xf>
    <xf numFmtId="185" fontId="29" fillId="4" borderId="6" xfId="0" applyNumberFormat="1" applyFont="1" applyFill="1" applyBorder="1" applyAlignment="1">
      <alignment horizontal="center" vertical="center" wrapText="1"/>
    </xf>
    <xf numFmtId="185" fontId="29" fillId="4" borderId="4" xfId="0" applyNumberFormat="1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105" fillId="0" borderId="35" xfId="2" applyFont="1" applyBorder="1" applyAlignment="1" applyProtection="1">
      <alignment horizontal="center" vertical="center" wrapText="1"/>
    </xf>
    <xf numFmtId="0" fontId="105" fillId="0" borderId="37" xfId="2" applyFont="1" applyBorder="1" applyAlignment="1" applyProtection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185" fontId="29" fillId="4" borderId="5" xfId="0" applyNumberFormat="1" applyFont="1" applyFill="1" applyBorder="1" applyAlignment="1">
      <alignment horizontal="center" vertical="center"/>
    </xf>
    <xf numFmtId="185" fontId="29" fillId="4" borderId="6" xfId="0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72" fillId="34" borderId="1" xfId="0" applyFont="1" applyFill="1" applyBorder="1" applyAlignment="1">
      <alignment horizontal="center" vertical="center" wrapText="1"/>
    </xf>
    <xf numFmtId="0" fontId="72" fillId="34" borderId="2" xfId="0" applyFont="1" applyFill="1" applyBorder="1" applyAlignment="1">
      <alignment horizontal="center" vertical="center" wrapText="1"/>
    </xf>
    <xf numFmtId="0" fontId="72" fillId="34" borderId="3" xfId="0" applyFont="1" applyFill="1" applyBorder="1" applyAlignment="1">
      <alignment horizontal="center" vertical="center" wrapText="1"/>
    </xf>
    <xf numFmtId="0" fontId="72" fillId="34" borderId="23" xfId="0" applyFont="1" applyFill="1" applyBorder="1" applyAlignment="1">
      <alignment horizontal="center" vertical="center" wrapText="1"/>
    </xf>
    <xf numFmtId="0" fontId="72" fillId="34" borderId="0" xfId="0" applyFont="1" applyFill="1" applyAlignment="1">
      <alignment horizontal="center" vertical="center" wrapText="1"/>
    </xf>
    <xf numFmtId="0" fontId="72" fillId="34" borderId="18" xfId="0" applyFont="1" applyFill="1" applyBorder="1" applyAlignment="1">
      <alignment horizontal="center" vertical="center" wrapText="1"/>
    </xf>
    <xf numFmtId="0" fontId="72" fillId="34" borderId="4" xfId="0" applyFont="1" applyFill="1" applyBorder="1" applyAlignment="1">
      <alignment horizontal="center" vertical="center" wrapText="1"/>
    </xf>
    <xf numFmtId="0" fontId="72" fillId="34" borderId="5" xfId="0" applyFont="1" applyFill="1" applyBorder="1" applyAlignment="1">
      <alignment horizontal="center" vertical="center" wrapText="1"/>
    </xf>
    <xf numFmtId="0" fontId="72" fillId="34" borderId="6" xfId="0" applyFont="1" applyFill="1" applyBorder="1" applyAlignment="1">
      <alignment horizontal="center" vertical="center" wrapText="1"/>
    </xf>
    <xf numFmtId="0" fontId="69" fillId="20" borderId="31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75" fillId="11" borderId="2" xfId="0" applyFont="1" applyFill="1" applyBorder="1" applyAlignment="1">
      <alignment horizontal="center" vertical="center" wrapText="1"/>
    </xf>
    <xf numFmtId="0" fontId="75" fillId="11" borderId="3" xfId="0" applyFont="1" applyFill="1" applyBorder="1" applyAlignment="1">
      <alignment horizontal="center" vertical="center" wrapText="1"/>
    </xf>
    <xf numFmtId="0" fontId="75" fillId="11" borderId="5" xfId="0" applyFont="1" applyFill="1" applyBorder="1" applyAlignment="1">
      <alignment horizontal="center" vertical="center" wrapText="1"/>
    </xf>
    <xf numFmtId="0" fontId="75" fillId="11" borderId="6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74" fillId="25" borderId="2" xfId="0" applyFont="1" applyFill="1" applyBorder="1" applyAlignment="1">
      <alignment horizontal="center" vertical="center" wrapText="1"/>
    </xf>
    <xf numFmtId="0" fontId="74" fillId="25" borderId="3" xfId="0" applyFont="1" applyFill="1" applyBorder="1" applyAlignment="1">
      <alignment horizontal="center" vertical="center" wrapText="1"/>
    </xf>
    <xf numFmtId="0" fontId="74" fillId="25" borderId="0" xfId="0" applyFont="1" applyFill="1" applyAlignment="1">
      <alignment horizontal="center" vertical="center" wrapText="1"/>
    </xf>
    <xf numFmtId="0" fontId="74" fillId="25" borderId="18" xfId="0" applyFont="1" applyFill="1" applyBorder="1" applyAlignment="1">
      <alignment horizontal="center" vertical="center" wrapText="1"/>
    </xf>
    <xf numFmtId="0" fontId="74" fillId="25" borderId="5" xfId="0" applyFont="1" applyFill="1" applyBorder="1" applyAlignment="1">
      <alignment horizontal="center" vertical="center" wrapText="1"/>
    </xf>
    <xf numFmtId="0" fontId="74" fillId="25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0" xfId="0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0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0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30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0" xfId="0" applyFont="1" applyFill="1" applyBorder="1" applyAlignment="1">
      <alignment horizontal="center" vertical="center" wrapText="1"/>
    </xf>
    <xf numFmtId="0" fontId="69" fillId="6" borderId="1" xfId="0" applyFont="1" applyFill="1" applyBorder="1" applyAlignment="1">
      <alignment horizontal="center" vertical="center" wrapText="1"/>
    </xf>
    <xf numFmtId="0" fontId="69" fillId="6" borderId="2" xfId="0" applyFont="1" applyFill="1" applyBorder="1" applyAlignment="1">
      <alignment horizontal="center" vertical="center" wrapText="1"/>
    </xf>
    <xf numFmtId="0" fontId="69" fillId="6" borderId="3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29" fillId="37" borderId="1" xfId="0" applyFont="1" applyFill="1" applyBorder="1" applyAlignment="1">
      <alignment horizontal="center" vertical="center" wrapText="1"/>
    </xf>
    <xf numFmtId="0" fontId="29" fillId="37" borderId="2" xfId="0" applyFont="1" applyFill="1" applyBorder="1" applyAlignment="1">
      <alignment horizontal="center" vertical="center" wrapText="1"/>
    </xf>
    <xf numFmtId="0" fontId="29" fillId="37" borderId="3" xfId="0" applyFont="1" applyFill="1" applyBorder="1" applyAlignment="1">
      <alignment horizontal="center" vertical="center" wrapText="1"/>
    </xf>
    <xf numFmtId="185" fontId="29" fillId="37" borderId="4" xfId="0" applyNumberFormat="1" applyFont="1" applyFill="1" applyBorder="1" applyAlignment="1">
      <alignment horizontal="center" vertical="center" wrapText="1"/>
    </xf>
    <xf numFmtId="185" fontId="29" fillId="37" borderId="5" xfId="0" applyNumberFormat="1" applyFont="1" applyFill="1" applyBorder="1" applyAlignment="1">
      <alignment horizontal="center" vertical="center" wrapText="1"/>
    </xf>
    <xf numFmtId="185" fontId="29" fillId="37" borderId="6" xfId="0" applyNumberFormat="1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17</xdr:row>
      <xdr:rowOff>5305</xdr:rowOff>
    </xdr:from>
    <xdr:to>
      <xdr:col>19</xdr:col>
      <xdr:colOff>23518</xdr:colOff>
      <xdr:row>19</xdr:row>
      <xdr:rowOff>340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20592" y="3674194"/>
          <a:ext cx="2878667" cy="371331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21" Type="http://schemas.openxmlformats.org/officeDocument/2006/relationships/comments" Target="../comments1.xm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zoomScale="80" zoomScaleNormal="80" workbookViewId="0">
      <selection activeCell="C4" sqref="C4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217</v>
      </c>
      <c r="E3" s="5"/>
    </row>
    <row r="4" spans="2:5" ht="20.5">
      <c r="B4" s="3" t="s">
        <v>2</v>
      </c>
      <c r="C4" s="6">
        <v>45000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160</v>
      </c>
    </row>
    <row r="9" spans="2:5" ht="15.5">
      <c r="B9" s="9"/>
    </row>
    <row r="10" spans="2:5" ht="20.5">
      <c r="B10" s="3" t="s">
        <v>4</v>
      </c>
      <c r="C10" s="4" t="s">
        <v>218</v>
      </c>
    </row>
    <row r="12" spans="2:5" ht="20.5">
      <c r="B12" s="3" t="s">
        <v>5</v>
      </c>
      <c r="C12" s="4" t="s">
        <v>54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tabSelected="1" zoomScale="68" zoomScaleNormal="68" workbookViewId="0">
      <selection activeCell="C2" sqref="C2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219</v>
      </c>
    </row>
    <row r="2" spans="1:3" ht="15">
      <c r="B2" s="51" t="s">
        <v>15</v>
      </c>
      <c r="C2" s="52" t="s">
        <v>371</v>
      </c>
    </row>
    <row r="3" spans="1:3" ht="15">
      <c r="B3" s="51" t="s">
        <v>16</v>
      </c>
      <c r="C3" s="52" t="s">
        <v>372</v>
      </c>
    </row>
    <row r="4" spans="1:3" ht="40">
      <c r="A4" s="24"/>
      <c r="B4" s="105" t="s">
        <v>186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86"/>
      <c r="B7" s="38" t="s">
        <v>17</v>
      </c>
    </row>
    <row r="8" spans="1:3" s="30" customFormat="1" ht="76" customHeight="1">
      <c r="A8" s="286"/>
      <c r="B8" s="287" t="s">
        <v>50</v>
      </c>
    </row>
    <row r="9" spans="1:3" s="26" customFormat="1" ht="15.5">
      <c r="A9" s="24"/>
      <c r="B9" s="19"/>
    </row>
    <row r="10" spans="1:3" s="124" customFormat="1" ht="20">
      <c r="A10" s="288">
        <v>1</v>
      </c>
      <c r="B10" s="288" t="s">
        <v>47</v>
      </c>
    </row>
    <row r="11" spans="1:3" s="124" customFormat="1" ht="20">
      <c r="A11" s="127"/>
      <c r="B11" s="346" t="s">
        <v>327</v>
      </c>
    </row>
    <row r="12" spans="1:3" s="124" customFormat="1" ht="20">
      <c r="A12" s="127"/>
      <c r="B12" s="346" t="s">
        <v>328</v>
      </c>
    </row>
    <row r="13" spans="1:3" s="124" customFormat="1" ht="20">
      <c r="A13" s="127"/>
      <c r="B13" s="346" t="s">
        <v>329</v>
      </c>
    </row>
    <row r="14" spans="1:3" s="124" customFormat="1" ht="20">
      <c r="A14" s="127"/>
      <c r="B14" s="346" t="s">
        <v>330</v>
      </c>
    </row>
    <row r="15" spans="1:3" s="124" customFormat="1" ht="20">
      <c r="A15" s="127"/>
      <c r="B15" s="346" t="s">
        <v>331</v>
      </c>
    </row>
    <row r="16" spans="1:3" s="124" customFormat="1" ht="20">
      <c r="A16" s="127"/>
      <c r="B16" s="346" t="s">
        <v>332</v>
      </c>
    </row>
    <row r="17" spans="1:3" s="124" customFormat="1" ht="20">
      <c r="A17" s="288">
        <v>2</v>
      </c>
      <c r="B17" s="288" t="s">
        <v>18</v>
      </c>
    </row>
    <row r="18" spans="1:3" s="124" customFormat="1" ht="20">
      <c r="A18" s="288"/>
      <c r="B18" s="289" t="s">
        <v>333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0" t="s">
        <v>19</v>
      </c>
      <c r="C22" s="291"/>
    </row>
    <row r="23" spans="1:3" s="124" customFormat="1" ht="20">
      <c r="A23" s="127"/>
    </row>
    <row r="24" spans="1:3" s="124" customFormat="1" ht="20">
      <c r="A24" s="127"/>
      <c r="B24" s="292" t="s">
        <v>20</v>
      </c>
    </row>
    <row r="25" spans="1:3" s="124" customFormat="1" ht="20">
      <c r="A25" s="127"/>
      <c r="B25" s="292" t="s">
        <v>21</v>
      </c>
    </row>
    <row r="26" spans="1:3" s="124" customFormat="1" ht="20">
      <c r="A26" s="127"/>
      <c r="B26" s="292" t="s">
        <v>22</v>
      </c>
    </row>
    <row r="27" spans="1:3" s="124" customFormat="1" ht="20">
      <c r="A27" s="127"/>
      <c r="B27" s="292" t="s">
        <v>23</v>
      </c>
    </row>
    <row r="28" spans="1:3" s="124" customFormat="1" ht="20">
      <c r="A28" s="127"/>
      <c r="B28" s="292" t="s">
        <v>24</v>
      </c>
    </row>
    <row r="29" spans="1:3" s="124" customFormat="1" ht="20">
      <c r="A29" s="127"/>
      <c r="B29" s="293"/>
    </row>
    <row r="30" spans="1:3" s="124" customFormat="1" ht="20">
      <c r="A30" s="127"/>
      <c r="B30" s="288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zoomScale="54" zoomScaleNormal="54" workbookViewId="0">
      <selection activeCell="L1" sqref="L1"/>
    </sheetView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</row>
    <row r="2" spans="1:33" s="139" customFormat="1" ht="19.649999999999999" customHeight="1">
      <c r="A2" s="457" t="s">
        <v>184</v>
      </c>
      <c r="B2" s="457" t="s">
        <v>181</v>
      </c>
      <c r="C2" s="457" t="s">
        <v>63</v>
      </c>
      <c r="D2" s="460" t="s">
        <v>64</v>
      </c>
      <c r="E2" s="463" t="s">
        <v>366</v>
      </c>
      <c r="F2" s="140" t="s">
        <v>220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58"/>
      <c r="B3" s="458"/>
      <c r="C3" s="458"/>
      <c r="D3" s="461"/>
      <c r="E3" s="464"/>
      <c r="F3" s="144" t="s">
        <v>221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37"/>
      <c r="AE3" s="237"/>
      <c r="AF3"/>
      <c r="AG3"/>
    </row>
    <row r="4" spans="1:33" s="139" customFormat="1" ht="19.649999999999999" customHeight="1">
      <c r="A4" s="458"/>
      <c r="B4" s="458"/>
      <c r="C4" s="458"/>
      <c r="D4" s="461"/>
      <c r="E4" s="464"/>
      <c r="F4" s="147" t="s">
        <v>222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38"/>
      <c r="AE4" s="238"/>
      <c r="AF4"/>
      <c r="AG4"/>
    </row>
    <row r="5" spans="1:33" s="139" customFormat="1" ht="19.649999999999999" customHeight="1" thickBot="1">
      <c r="A5" s="458"/>
      <c r="B5" s="458"/>
      <c r="C5" s="458"/>
      <c r="D5" s="461"/>
      <c r="E5" s="464"/>
      <c r="F5" s="151" t="s">
        <v>187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188</v>
      </c>
      <c r="Y5" s="151"/>
      <c r="Z5" s="152"/>
      <c r="AA5" s="151" t="s">
        <v>188</v>
      </c>
      <c r="AB5" s="151"/>
      <c r="AC5" s="153"/>
    </row>
    <row r="6" spans="1:33" s="239" customFormat="1" ht="12.9" customHeight="1">
      <c r="A6" s="458"/>
      <c r="B6" s="458"/>
      <c r="C6" s="458"/>
      <c r="D6" s="461"/>
      <c r="E6" s="347" t="s">
        <v>65</v>
      </c>
      <c r="F6" s="473" t="s">
        <v>334</v>
      </c>
      <c r="G6" s="474"/>
      <c r="H6" s="477" t="s">
        <v>66</v>
      </c>
      <c r="I6" s="478"/>
      <c r="J6" s="478"/>
      <c r="K6" s="479"/>
      <c r="L6" s="477" t="s">
        <v>67</v>
      </c>
      <c r="M6" s="478"/>
      <c r="N6" s="478"/>
      <c r="O6" s="479"/>
      <c r="P6" s="477" t="s">
        <v>68</v>
      </c>
      <c r="Q6" s="478"/>
      <c r="R6" s="478"/>
      <c r="S6" s="479"/>
      <c r="T6" s="477" t="s">
        <v>69</v>
      </c>
      <c r="U6" s="478"/>
      <c r="V6" s="478"/>
      <c r="W6" s="479"/>
      <c r="X6" s="527" t="s">
        <v>70</v>
      </c>
      <c r="Y6" s="528"/>
      <c r="Z6" s="529"/>
      <c r="AA6" s="527" t="s">
        <v>71</v>
      </c>
      <c r="AB6" s="528"/>
      <c r="AC6" s="529"/>
    </row>
    <row r="7" spans="1:33" s="239" customFormat="1" ht="12.65" customHeight="1" thickBot="1">
      <c r="A7" s="459"/>
      <c r="B7" s="459"/>
      <c r="C7" s="459"/>
      <c r="D7" s="462"/>
      <c r="E7" s="154" t="s">
        <v>223</v>
      </c>
      <c r="F7" s="475">
        <f>DATE(2023,3,12)</f>
        <v>44997</v>
      </c>
      <c r="G7" s="476"/>
      <c r="H7" s="465">
        <f>F7+1</f>
        <v>44998</v>
      </c>
      <c r="I7" s="465"/>
      <c r="J7" s="465"/>
      <c r="K7" s="466"/>
      <c r="L7" s="467">
        <f>H7+1</f>
        <v>44999</v>
      </c>
      <c r="M7" s="465"/>
      <c r="N7" s="465"/>
      <c r="O7" s="466"/>
      <c r="P7" s="467">
        <f>L7+1</f>
        <v>45000</v>
      </c>
      <c r="Q7" s="465"/>
      <c r="R7" s="465"/>
      <c r="S7" s="466"/>
      <c r="T7" s="467">
        <f>P7+1</f>
        <v>45001</v>
      </c>
      <c r="U7" s="465"/>
      <c r="V7" s="465"/>
      <c r="W7" s="466"/>
      <c r="X7" s="530">
        <f>T7+1</f>
        <v>45002</v>
      </c>
      <c r="Y7" s="531"/>
      <c r="Z7" s="532"/>
      <c r="AA7" s="530">
        <f>X7+1</f>
        <v>45003</v>
      </c>
      <c r="AB7" s="531"/>
      <c r="AC7" s="532"/>
    </row>
    <row r="8" spans="1:33" s="139" customFormat="1" ht="38.25" customHeight="1" thickBot="1">
      <c r="A8" s="468"/>
      <c r="B8" s="469"/>
      <c r="C8" s="469"/>
      <c r="D8" s="470"/>
      <c r="E8" s="155"/>
      <c r="F8" s="471" t="s">
        <v>72</v>
      </c>
      <c r="G8" s="472"/>
      <c r="H8" s="348" t="s">
        <v>72</v>
      </c>
      <c r="I8" s="350" t="s">
        <v>73</v>
      </c>
      <c r="J8" s="350" t="s">
        <v>74</v>
      </c>
      <c r="K8" s="349" t="s">
        <v>75</v>
      </c>
      <c r="L8" s="348" t="s">
        <v>72</v>
      </c>
      <c r="M8" s="350" t="s">
        <v>73</v>
      </c>
      <c r="N8" s="350" t="s">
        <v>74</v>
      </c>
      <c r="O8" s="349" t="s">
        <v>75</v>
      </c>
      <c r="P8" s="348" t="s">
        <v>72</v>
      </c>
      <c r="Q8" s="350" t="s">
        <v>73</v>
      </c>
      <c r="R8" s="350" t="s">
        <v>74</v>
      </c>
      <c r="S8" s="349" t="s">
        <v>75</v>
      </c>
      <c r="T8" s="348" t="s">
        <v>72</v>
      </c>
      <c r="U8" s="350" t="s">
        <v>73</v>
      </c>
      <c r="V8" s="350" t="s">
        <v>74</v>
      </c>
      <c r="W8" s="349" t="s">
        <v>75</v>
      </c>
      <c r="X8" s="156"/>
      <c r="Y8" s="157"/>
      <c r="Z8" s="158"/>
      <c r="AA8" s="156"/>
      <c r="AB8" s="157"/>
      <c r="AC8" s="158"/>
    </row>
    <row r="9" spans="1:33" s="239" customFormat="1" ht="15" customHeight="1" thickBot="1">
      <c r="A9" s="159">
        <v>0.29166666666666669</v>
      </c>
      <c r="B9" s="161">
        <f>A9-3/24</f>
        <v>0.16666666666666669</v>
      </c>
      <c r="C9" s="160">
        <f>A9+4/24</f>
        <v>0.45833333333333337</v>
      </c>
      <c r="D9" s="160">
        <f>A9+13/24</f>
        <v>0.83333333333333326</v>
      </c>
      <c r="E9" s="351" t="s">
        <v>76</v>
      </c>
      <c r="F9" s="157"/>
      <c r="G9" s="158"/>
      <c r="H9" s="415" t="s">
        <v>77</v>
      </c>
      <c r="I9" s="415"/>
      <c r="J9" s="415"/>
      <c r="K9" s="416"/>
      <c r="L9" s="414" t="s">
        <v>77</v>
      </c>
      <c r="M9" s="415"/>
      <c r="N9" s="415"/>
      <c r="O9" s="416"/>
      <c r="P9" s="518" t="s">
        <v>77</v>
      </c>
      <c r="Q9" s="519"/>
      <c r="R9" s="519"/>
      <c r="S9" s="520"/>
      <c r="T9" s="414" t="s">
        <v>77</v>
      </c>
      <c r="U9" s="415"/>
      <c r="V9" s="415"/>
      <c r="W9" s="416"/>
      <c r="X9" s="156"/>
      <c r="Y9" s="157"/>
      <c r="Z9" s="158"/>
      <c r="AA9" s="156"/>
      <c r="AB9" s="157"/>
      <c r="AC9" s="158"/>
      <c r="AE9"/>
    </row>
    <row r="10" spans="1:33" s="239" customFormat="1" ht="15" customHeight="1" thickBot="1">
      <c r="A10" s="162">
        <f>A9+0.5/24</f>
        <v>0.3125</v>
      </c>
      <c r="B10" s="164">
        <f t="shared" ref="B10:B40" si="0">A10-3/24</f>
        <v>0.1875</v>
      </c>
      <c r="C10" s="163">
        <f t="shared" ref="C10:C40" si="1">A10+4/24</f>
        <v>0.47916666666666663</v>
      </c>
      <c r="D10" s="163">
        <f t="shared" ref="D10:D40" si="2">A10+13/24</f>
        <v>0.85416666666666663</v>
      </c>
      <c r="E10" s="352" t="s">
        <v>78</v>
      </c>
      <c r="F10" s="157"/>
      <c r="G10" s="158"/>
      <c r="H10" s="412"/>
      <c r="I10" s="412"/>
      <c r="J10" s="412"/>
      <c r="K10" s="413"/>
      <c r="L10" s="411"/>
      <c r="M10" s="412"/>
      <c r="N10" s="412"/>
      <c r="O10" s="413"/>
      <c r="P10" s="451" t="s">
        <v>79</v>
      </c>
      <c r="Q10" s="452"/>
      <c r="R10" s="452"/>
      <c r="S10" s="453"/>
      <c r="T10" s="411"/>
      <c r="U10" s="412"/>
      <c r="V10" s="412"/>
      <c r="W10" s="413"/>
      <c r="X10" s="156"/>
      <c r="Y10" s="157"/>
      <c r="Z10" s="158"/>
      <c r="AA10" s="156"/>
      <c r="AB10" s="157"/>
      <c r="AC10" s="158"/>
      <c r="AE10"/>
    </row>
    <row r="11" spans="1:33" s="239" customFormat="1" ht="15" customHeight="1" thickBot="1">
      <c r="A11" s="162">
        <f t="shared" ref="A11:A40" si="3">A10+0.5/24</f>
        <v>0.33333333333333331</v>
      </c>
      <c r="B11" s="164">
        <f t="shared" si="0"/>
        <v>0.20833333333333331</v>
      </c>
      <c r="C11" s="163">
        <f t="shared" si="1"/>
        <v>0.5</v>
      </c>
      <c r="D11" s="163">
        <f t="shared" si="2"/>
        <v>0.875</v>
      </c>
      <c r="E11" s="165" t="s">
        <v>80</v>
      </c>
      <c r="F11" s="157"/>
      <c r="G11" s="158"/>
      <c r="H11" s="521" t="s">
        <v>224</v>
      </c>
      <c r="I11" s="522"/>
      <c r="J11" s="522"/>
      <c r="K11" s="438" t="s">
        <v>225</v>
      </c>
      <c r="L11" s="417" t="s">
        <v>81</v>
      </c>
      <c r="M11" s="504" t="s">
        <v>84</v>
      </c>
      <c r="N11" s="513" t="s">
        <v>100</v>
      </c>
      <c r="O11" s="510" t="s">
        <v>191</v>
      </c>
      <c r="P11" s="454"/>
      <c r="Q11" s="455"/>
      <c r="R11" s="455"/>
      <c r="S11" s="456"/>
      <c r="T11" s="417" t="s">
        <v>81</v>
      </c>
      <c r="U11" s="510" t="s">
        <v>191</v>
      </c>
      <c r="V11" s="513" t="s">
        <v>100</v>
      </c>
      <c r="W11" s="438" t="s">
        <v>225</v>
      </c>
      <c r="X11" s="156"/>
      <c r="Y11" s="157"/>
      <c r="Z11" s="158"/>
      <c r="AA11" s="156"/>
      <c r="AB11" s="157"/>
      <c r="AC11" s="158"/>
      <c r="AE11"/>
    </row>
    <row r="12" spans="1:33" s="239" customFormat="1" ht="15" customHeight="1" thickBot="1">
      <c r="A12" s="162">
        <f t="shared" si="3"/>
        <v>0.35416666666666663</v>
      </c>
      <c r="B12" s="164">
        <f t="shared" si="0"/>
        <v>0.22916666666666663</v>
      </c>
      <c r="C12" s="163">
        <f t="shared" si="1"/>
        <v>0.52083333333333326</v>
      </c>
      <c r="D12" s="163">
        <f t="shared" si="2"/>
        <v>0.89583333333333326</v>
      </c>
      <c r="E12" s="165" t="s">
        <v>85</v>
      </c>
      <c r="F12" s="157"/>
      <c r="G12" s="158"/>
      <c r="H12" s="523"/>
      <c r="I12" s="524"/>
      <c r="J12" s="524"/>
      <c r="K12" s="439"/>
      <c r="L12" s="418"/>
      <c r="M12" s="505"/>
      <c r="N12" s="514"/>
      <c r="O12" s="511"/>
      <c r="P12" s="248"/>
      <c r="Q12" s="248"/>
      <c r="R12" s="248"/>
      <c r="S12" s="248"/>
      <c r="T12" s="418"/>
      <c r="U12" s="511"/>
      <c r="V12" s="514"/>
      <c r="W12" s="439"/>
      <c r="X12" s="156"/>
      <c r="Y12" s="157"/>
      <c r="Z12" s="158"/>
      <c r="AA12" s="156"/>
      <c r="AB12" s="157"/>
      <c r="AC12" s="158"/>
      <c r="AE12"/>
    </row>
    <row r="13" spans="1:33" s="239" customFormat="1" ht="15" customHeight="1">
      <c r="A13" s="162">
        <f t="shared" si="3"/>
        <v>0.37499999999999994</v>
      </c>
      <c r="B13" s="164">
        <f t="shared" si="0"/>
        <v>0.24999999999999994</v>
      </c>
      <c r="C13" s="163">
        <f t="shared" si="1"/>
        <v>0.54166666666666663</v>
      </c>
      <c r="D13" s="163">
        <f t="shared" si="2"/>
        <v>0.91666666666666652</v>
      </c>
      <c r="E13" s="165" t="s">
        <v>87</v>
      </c>
      <c r="F13" s="157"/>
      <c r="G13" s="158"/>
      <c r="H13" s="523"/>
      <c r="I13" s="524"/>
      <c r="J13" s="524"/>
      <c r="K13" s="439"/>
      <c r="L13" s="418"/>
      <c r="M13" s="505"/>
      <c r="N13" s="514"/>
      <c r="O13" s="511"/>
      <c r="P13" s="516" t="s">
        <v>107</v>
      </c>
      <c r="Q13" s="510" t="s">
        <v>191</v>
      </c>
      <c r="R13" s="513" t="s">
        <v>190</v>
      </c>
      <c r="S13" s="448" t="s">
        <v>82</v>
      </c>
      <c r="T13" s="418"/>
      <c r="U13" s="511"/>
      <c r="V13" s="514"/>
      <c r="W13" s="439"/>
      <c r="X13" s="156"/>
      <c r="Y13" s="157"/>
      <c r="Z13" s="158"/>
      <c r="AA13" s="156"/>
      <c r="AB13" s="157"/>
      <c r="AC13" s="158"/>
    </row>
    <row r="14" spans="1:33" s="239" customFormat="1" ht="15" customHeight="1" thickBot="1">
      <c r="A14" s="162">
        <f t="shared" si="3"/>
        <v>0.39583333333333326</v>
      </c>
      <c r="B14" s="164">
        <f t="shared" si="0"/>
        <v>0.27083333333333326</v>
      </c>
      <c r="C14" s="163">
        <f t="shared" si="1"/>
        <v>0.56249999999999989</v>
      </c>
      <c r="D14" s="163">
        <f t="shared" si="2"/>
        <v>0.93749999999999989</v>
      </c>
      <c r="E14" s="165" t="s">
        <v>88</v>
      </c>
      <c r="F14" s="157"/>
      <c r="G14" s="158"/>
      <c r="H14" s="525"/>
      <c r="I14" s="526"/>
      <c r="J14" s="526"/>
      <c r="K14" s="440"/>
      <c r="L14" s="419"/>
      <c r="M14" s="506"/>
      <c r="N14" s="515"/>
      <c r="O14" s="512"/>
      <c r="P14" s="517"/>
      <c r="Q14" s="512"/>
      <c r="R14" s="515"/>
      <c r="S14" s="450"/>
      <c r="T14" s="419"/>
      <c r="U14" s="512"/>
      <c r="V14" s="515"/>
      <c r="W14" s="440"/>
      <c r="X14" s="156"/>
      <c r="Y14" s="157"/>
      <c r="Z14" s="158"/>
      <c r="AA14" s="156"/>
      <c r="AB14" s="157"/>
      <c r="AC14" s="158"/>
    </row>
    <row r="15" spans="1:33" s="239" customFormat="1" ht="15" customHeight="1" thickBot="1">
      <c r="A15" s="162">
        <f t="shared" si="3"/>
        <v>0.41666666666666657</v>
      </c>
      <c r="B15" s="163">
        <f t="shared" si="0"/>
        <v>0.29166666666666657</v>
      </c>
      <c r="C15" s="163">
        <f t="shared" si="1"/>
        <v>0.58333333333333326</v>
      </c>
      <c r="D15" s="163">
        <f t="shared" si="2"/>
        <v>0.95833333333333326</v>
      </c>
      <c r="E15" s="166" t="s">
        <v>89</v>
      </c>
      <c r="F15" s="496"/>
      <c r="G15" s="497"/>
      <c r="H15" s="490" t="s">
        <v>90</v>
      </c>
      <c r="I15" s="490"/>
      <c r="J15" s="490"/>
      <c r="K15" s="491"/>
      <c r="L15" s="489" t="s">
        <v>90</v>
      </c>
      <c r="M15" s="490"/>
      <c r="N15" s="490"/>
      <c r="O15" s="491"/>
      <c r="P15" s="489" t="s">
        <v>90</v>
      </c>
      <c r="Q15" s="490"/>
      <c r="R15" s="490"/>
      <c r="S15" s="491"/>
      <c r="T15" s="489" t="s">
        <v>90</v>
      </c>
      <c r="U15" s="490"/>
      <c r="V15" s="490"/>
      <c r="W15" s="491"/>
      <c r="X15" s="156"/>
      <c r="Y15" s="157"/>
      <c r="Z15" s="158"/>
      <c r="AA15" s="156"/>
      <c r="AB15" s="157"/>
      <c r="AC15" s="158"/>
    </row>
    <row r="16" spans="1:33" s="239" customFormat="1" ht="15" customHeight="1">
      <c r="A16" s="162">
        <f t="shared" si="3"/>
        <v>0.43749999999999989</v>
      </c>
      <c r="B16" s="163">
        <f t="shared" si="0"/>
        <v>0.31249999999999989</v>
      </c>
      <c r="C16" s="163">
        <f t="shared" si="1"/>
        <v>0.60416666666666652</v>
      </c>
      <c r="D16" s="163">
        <f t="shared" si="2"/>
        <v>0.97916666666666652</v>
      </c>
      <c r="E16" s="167" t="s">
        <v>91</v>
      </c>
      <c r="F16" s="157"/>
      <c r="G16" s="158"/>
      <c r="H16" s="451" t="s">
        <v>189</v>
      </c>
      <c r="I16" s="452"/>
      <c r="J16" s="452"/>
      <c r="K16" s="453"/>
      <c r="L16" s="480" t="s">
        <v>226</v>
      </c>
      <c r="M16" s="481"/>
      <c r="N16" s="481"/>
      <c r="O16" s="482"/>
      <c r="P16" s="451" t="s">
        <v>192</v>
      </c>
      <c r="Q16" s="452"/>
      <c r="R16" s="452"/>
      <c r="S16" s="453"/>
      <c r="T16" s="417" t="s">
        <v>227</v>
      </c>
      <c r="U16" s="445" t="s">
        <v>86</v>
      </c>
      <c r="V16" s="435" t="s">
        <v>101</v>
      </c>
      <c r="W16" s="448" t="s">
        <v>82</v>
      </c>
      <c r="X16" s="156"/>
      <c r="Y16" s="157"/>
      <c r="Z16" s="158"/>
      <c r="AA16" s="156"/>
      <c r="AB16" s="157"/>
      <c r="AC16" s="158"/>
    </row>
    <row r="17" spans="1:29" s="239" customFormat="1" ht="15" customHeight="1" thickBot="1">
      <c r="A17" s="162">
        <f t="shared" si="3"/>
        <v>0.4583333333333332</v>
      </c>
      <c r="B17" s="163">
        <f t="shared" si="0"/>
        <v>0.3333333333333332</v>
      </c>
      <c r="C17" s="163">
        <f t="shared" si="1"/>
        <v>0.62499999999999989</v>
      </c>
      <c r="D17" s="164">
        <f t="shared" si="2"/>
        <v>0.99999999999999978</v>
      </c>
      <c r="E17" s="167" t="s">
        <v>93</v>
      </c>
      <c r="F17" s="157"/>
      <c r="G17" s="158"/>
      <c r="H17" s="396"/>
      <c r="I17" s="397"/>
      <c r="J17" s="397"/>
      <c r="K17" s="398"/>
      <c r="L17" s="483"/>
      <c r="M17" s="484"/>
      <c r="N17" s="484"/>
      <c r="O17" s="485"/>
      <c r="P17" s="454"/>
      <c r="Q17" s="455"/>
      <c r="R17" s="455"/>
      <c r="S17" s="456"/>
      <c r="T17" s="418"/>
      <c r="U17" s="446"/>
      <c r="V17" s="436"/>
      <c r="W17" s="449"/>
      <c r="X17" s="156"/>
      <c r="Y17" s="157"/>
      <c r="Z17" s="158"/>
      <c r="AA17" s="156"/>
      <c r="AB17" s="157"/>
      <c r="AC17" s="158"/>
    </row>
    <row r="18" spans="1:29" s="239" customFormat="1" ht="15" customHeight="1">
      <c r="A18" s="162">
        <f t="shared" si="3"/>
        <v>0.47916666666666652</v>
      </c>
      <c r="B18" s="163">
        <f t="shared" si="0"/>
        <v>0.35416666666666652</v>
      </c>
      <c r="C18" s="163">
        <f t="shared" si="1"/>
        <v>0.64583333333333315</v>
      </c>
      <c r="D18" s="164">
        <f t="shared" si="2"/>
        <v>1.020833333333333</v>
      </c>
      <c r="E18" s="167" t="s">
        <v>94</v>
      </c>
      <c r="F18" s="157"/>
      <c r="G18" s="158"/>
      <c r="H18" s="396"/>
      <c r="I18" s="397"/>
      <c r="J18" s="397"/>
      <c r="K18" s="398"/>
      <c r="L18" s="483"/>
      <c r="M18" s="484"/>
      <c r="N18" s="484"/>
      <c r="O18" s="485"/>
      <c r="P18" s="451" t="s">
        <v>95</v>
      </c>
      <c r="Q18" s="452"/>
      <c r="R18" s="452"/>
      <c r="S18" s="453"/>
      <c r="T18" s="418"/>
      <c r="U18" s="446"/>
      <c r="V18" s="436"/>
      <c r="W18" s="449"/>
      <c r="X18" s="156"/>
      <c r="Y18" s="157"/>
      <c r="Z18" s="158"/>
      <c r="AA18" s="156"/>
      <c r="AB18" s="157"/>
      <c r="AC18" s="158"/>
    </row>
    <row r="19" spans="1:29" s="239" customFormat="1" ht="15" customHeight="1" thickBot="1">
      <c r="A19" s="162">
        <f t="shared" si="3"/>
        <v>0.49999999999999983</v>
      </c>
      <c r="B19" s="163">
        <f t="shared" si="0"/>
        <v>0.37499999999999983</v>
      </c>
      <c r="C19" s="163">
        <f t="shared" si="1"/>
        <v>0.66666666666666652</v>
      </c>
      <c r="D19" s="164">
        <f t="shared" si="2"/>
        <v>1.0416666666666665</v>
      </c>
      <c r="E19" s="167" t="s">
        <v>96</v>
      </c>
      <c r="F19" s="157"/>
      <c r="G19" s="158"/>
      <c r="H19" s="454"/>
      <c r="I19" s="455"/>
      <c r="J19" s="455"/>
      <c r="K19" s="456"/>
      <c r="L19" s="486"/>
      <c r="M19" s="487"/>
      <c r="N19" s="487"/>
      <c r="O19" s="488"/>
      <c r="P19" s="454"/>
      <c r="Q19" s="455"/>
      <c r="R19" s="455"/>
      <c r="S19" s="456"/>
      <c r="T19" s="419"/>
      <c r="U19" s="447"/>
      <c r="V19" s="437"/>
      <c r="W19" s="450"/>
      <c r="X19" s="156"/>
      <c r="Y19" s="157"/>
      <c r="Z19" s="158"/>
      <c r="AA19" s="156"/>
      <c r="AB19" s="157"/>
      <c r="AC19" s="158"/>
    </row>
    <row r="20" spans="1:29" s="239" customFormat="1" ht="15" customHeight="1" thickBot="1">
      <c r="A20" s="162">
        <f t="shared" si="3"/>
        <v>0.52083333333333315</v>
      </c>
      <c r="B20" s="163">
        <f t="shared" si="0"/>
        <v>0.39583333333333315</v>
      </c>
      <c r="C20" s="163">
        <f t="shared" si="1"/>
        <v>0.68749999999999978</v>
      </c>
      <c r="D20" s="164">
        <f t="shared" si="2"/>
        <v>1.0624999999999998</v>
      </c>
      <c r="E20" s="352" t="s">
        <v>97</v>
      </c>
      <c r="F20" s="157"/>
      <c r="G20" s="158"/>
      <c r="H20" s="415" t="s">
        <v>335</v>
      </c>
      <c r="I20" s="415"/>
      <c r="J20" s="415"/>
      <c r="K20" s="416"/>
      <c r="L20" s="415" t="s">
        <v>335</v>
      </c>
      <c r="M20" s="415"/>
      <c r="N20" s="415"/>
      <c r="O20" s="416"/>
      <c r="P20" s="415" t="s">
        <v>335</v>
      </c>
      <c r="Q20" s="415"/>
      <c r="R20" s="415"/>
      <c r="S20" s="416"/>
      <c r="T20" s="415" t="s">
        <v>335</v>
      </c>
      <c r="U20" s="415"/>
      <c r="V20" s="415"/>
      <c r="W20" s="416"/>
      <c r="X20" s="156"/>
      <c r="Y20" s="157"/>
      <c r="Z20" s="158"/>
      <c r="AA20" s="156"/>
      <c r="AB20" s="157"/>
      <c r="AC20" s="158"/>
    </row>
    <row r="21" spans="1:29" s="239" customFormat="1" ht="15" customHeight="1" thickBot="1">
      <c r="A21" s="162">
        <f t="shared" si="3"/>
        <v>0.54166666666666652</v>
      </c>
      <c r="B21" s="163">
        <f t="shared" si="0"/>
        <v>0.41666666666666652</v>
      </c>
      <c r="C21" s="163">
        <f t="shared" si="1"/>
        <v>0.70833333333333315</v>
      </c>
      <c r="D21" s="164">
        <f t="shared" si="2"/>
        <v>1.083333333333333</v>
      </c>
      <c r="E21" s="352" t="s">
        <v>98</v>
      </c>
      <c r="F21" s="157"/>
      <c r="G21" s="158"/>
      <c r="H21" s="412"/>
      <c r="I21" s="412"/>
      <c r="J21" s="412"/>
      <c r="K21" s="413"/>
      <c r="L21" s="412"/>
      <c r="M21" s="412"/>
      <c r="N21" s="412"/>
      <c r="O21" s="413"/>
      <c r="P21" s="412"/>
      <c r="Q21" s="412"/>
      <c r="R21" s="412"/>
      <c r="S21" s="413"/>
      <c r="T21" s="412"/>
      <c r="U21" s="412"/>
      <c r="V21" s="412"/>
      <c r="W21" s="413"/>
      <c r="X21" s="521" t="s">
        <v>228</v>
      </c>
      <c r="Y21" s="522"/>
      <c r="Z21" s="533"/>
      <c r="AA21" s="156"/>
      <c r="AB21" s="157"/>
      <c r="AC21" s="158"/>
    </row>
    <row r="22" spans="1:29" s="239" customFormat="1" ht="15" customHeight="1" thickBot="1">
      <c r="A22" s="162">
        <f t="shared" si="3"/>
        <v>0.56249999999999989</v>
      </c>
      <c r="B22" s="163">
        <f t="shared" si="0"/>
        <v>0.43749999999999989</v>
      </c>
      <c r="C22" s="163">
        <f t="shared" si="1"/>
        <v>0.72916666666666652</v>
      </c>
      <c r="D22" s="164">
        <f t="shared" si="2"/>
        <v>1.1041666666666665</v>
      </c>
      <c r="E22" s="167" t="s">
        <v>99</v>
      </c>
      <c r="F22" s="157"/>
      <c r="G22" s="158"/>
      <c r="H22" s="417" t="s">
        <v>81</v>
      </c>
      <c r="I22" s="432" t="s">
        <v>229</v>
      </c>
      <c r="J22" s="507" t="s">
        <v>83</v>
      </c>
      <c r="K22" s="429" t="s">
        <v>230</v>
      </c>
      <c r="L22" s="417" t="s">
        <v>81</v>
      </c>
      <c r="M22" s="432" t="s">
        <v>229</v>
      </c>
      <c r="N22" s="435" t="s">
        <v>101</v>
      </c>
      <c r="O22" s="438" t="s">
        <v>225</v>
      </c>
      <c r="P22" s="417" t="s">
        <v>81</v>
      </c>
      <c r="Q22" s="510" t="s">
        <v>191</v>
      </c>
      <c r="R22" s="435" t="s">
        <v>101</v>
      </c>
      <c r="S22" s="448" t="s">
        <v>82</v>
      </c>
      <c r="T22" s="417" t="s">
        <v>81</v>
      </c>
      <c r="U22" s="432" t="s">
        <v>229</v>
      </c>
      <c r="V22" s="435" t="s">
        <v>101</v>
      </c>
      <c r="W22" s="448" t="s">
        <v>82</v>
      </c>
      <c r="X22" s="523"/>
      <c r="Y22" s="524"/>
      <c r="Z22" s="534"/>
      <c r="AA22" s="156"/>
      <c r="AB22" s="157"/>
      <c r="AC22" s="158"/>
    </row>
    <row r="23" spans="1:29" s="239" customFormat="1" ht="15" customHeight="1">
      <c r="A23" s="162">
        <f t="shared" si="3"/>
        <v>0.58333333333333326</v>
      </c>
      <c r="B23" s="163">
        <f t="shared" si="0"/>
        <v>0.45833333333333326</v>
      </c>
      <c r="C23" s="163">
        <f t="shared" si="1"/>
        <v>0.74999999999999989</v>
      </c>
      <c r="D23" s="164">
        <f t="shared" si="2"/>
        <v>1.125</v>
      </c>
      <c r="E23" s="167" t="s">
        <v>102</v>
      </c>
      <c r="F23" s="492" t="s">
        <v>336</v>
      </c>
      <c r="G23" s="493"/>
      <c r="H23" s="418"/>
      <c r="I23" s="433"/>
      <c r="J23" s="508"/>
      <c r="K23" s="430"/>
      <c r="L23" s="418"/>
      <c r="M23" s="433"/>
      <c r="N23" s="436"/>
      <c r="O23" s="439"/>
      <c r="P23" s="418"/>
      <c r="Q23" s="511"/>
      <c r="R23" s="436"/>
      <c r="S23" s="449"/>
      <c r="T23" s="418"/>
      <c r="U23" s="433"/>
      <c r="V23" s="436"/>
      <c r="W23" s="449"/>
      <c r="X23" s="523"/>
      <c r="Y23" s="524"/>
      <c r="Z23" s="534"/>
      <c r="AA23" s="156"/>
      <c r="AB23" s="157"/>
      <c r="AC23" s="158"/>
    </row>
    <row r="24" spans="1:29" s="239" customFormat="1" ht="15" customHeight="1" thickBot="1">
      <c r="A24" s="162">
        <f t="shared" si="3"/>
        <v>0.60416666666666663</v>
      </c>
      <c r="B24" s="163">
        <f t="shared" si="0"/>
        <v>0.47916666666666663</v>
      </c>
      <c r="C24" s="163">
        <f t="shared" si="1"/>
        <v>0.77083333333333326</v>
      </c>
      <c r="D24" s="164">
        <f t="shared" si="2"/>
        <v>1.1458333333333333</v>
      </c>
      <c r="E24" s="167" t="s">
        <v>103</v>
      </c>
      <c r="F24" s="494"/>
      <c r="G24" s="495"/>
      <c r="H24" s="418"/>
      <c r="I24" s="433"/>
      <c r="J24" s="508"/>
      <c r="K24" s="430"/>
      <c r="L24" s="418"/>
      <c r="M24" s="433"/>
      <c r="N24" s="436"/>
      <c r="O24" s="439"/>
      <c r="P24" s="418"/>
      <c r="Q24" s="511"/>
      <c r="R24" s="436"/>
      <c r="S24" s="449"/>
      <c r="T24" s="418"/>
      <c r="U24" s="433"/>
      <c r="V24" s="436"/>
      <c r="W24" s="449"/>
      <c r="X24" s="523"/>
      <c r="Y24" s="524"/>
      <c r="Z24" s="534"/>
      <c r="AA24" s="156"/>
      <c r="AB24" s="157"/>
      <c r="AC24" s="158"/>
    </row>
    <row r="25" spans="1:29" s="239" customFormat="1" ht="15" customHeight="1" thickBot="1">
      <c r="A25" s="162">
        <f t="shared" si="3"/>
        <v>0.625</v>
      </c>
      <c r="B25" s="163">
        <f t="shared" si="0"/>
        <v>0.5</v>
      </c>
      <c r="C25" s="163">
        <f t="shared" si="1"/>
        <v>0.79166666666666663</v>
      </c>
      <c r="D25" s="164">
        <f t="shared" si="2"/>
        <v>1.1666666666666665</v>
      </c>
      <c r="E25" s="167" t="s">
        <v>104</v>
      </c>
      <c r="F25" s="157"/>
      <c r="G25" s="158"/>
      <c r="H25" s="419"/>
      <c r="I25" s="434"/>
      <c r="J25" s="509"/>
      <c r="K25" s="431"/>
      <c r="L25" s="419"/>
      <c r="M25" s="434"/>
      <c r="N25" s="437"/>
      <c r="O25" s="440"/>
      <c r="P25" s="419"/>
      <c r="Q25" s="512"/>
      <c r="R25" s="437"/>
      <c r="S25" s="450"/>
      <c r="T25" s="419"/>
      <c r="U25" s="434"/>
      <c r="V25" s="437"/>
      <c r="W25" s="450"/>
      <c r="X25" s="523"/>
      <c r="Y25" s="524"/>
      <c r="Z25" s="534"/>
      <c r="AA25" s="156"/>
      <c r="AB25" s="157"/>
      <c r="AC25" s="158"/>
    </row>
    <row r="26" spans="1:29" s="239" customFormat="1" ht="15" customHeight="1" thickBot="1">
      <c r="A26" s="162">
        <f t="shared" si="3"/>
        <v>0.64583333333333337</v>
      </c>
      <c r="B26" s="163">
        <f t="shared" si="0"/>
        <v>0.52083333333333337</v>
      </c>
      <c r="C26" s="163">
        <f t="shared" si="1"/>
        <v>0.8125</v>
      </c>
      <c r="D26" s="164">
        <f t="shared" si="2"/>
        <v>1.1875</v>
      </c>
      <c r="E26" s="166" t="s">
        <v>105</v>
      </c>
      <c r="F26" s="496"/>
      <c r="G26" s="497"/>
      <c r="H26" s="489" t="s">
        <v>90</v>
      </c>
      <c r="I26" s="490"/>
      <c r="J26" s="490"/>
      <c r="K26" s="491"/>
      <c r="L26" s="489" t="s">
        <v>90</v>
      </c>
      <c r="M26" s="490"/>
      <c r="N26" s="490"/>
      <c r="O26" s="491"/>
      <c r="P26" s="489" t="s">
        <v>90</v>
      </c>
      <c r="Q26" s="490"/>
      <c r="R26" s="490"/>
      <c r="S26" s="491"/>
      <c r="T26" s="489" t="s">
        <v>90</v>
      </c>
      <c r="U26" s="490"/>
      <c r="V26" s="490"/>
      <c r="W26" s="491"/>
      <c r="X26" s="523"/>
      <c r="Y26" s="524"/>
      <c r="Z26" s="534"/>
      <c r="AA26" s="156"/>
      <c r="AB26" s="157"/>
      <c r="AC26" s="158"/>
    </row>
    <row r="27" spans="1:29" s="239" customFormat="1" ht="15" customHeight="1">
      <c r="A27" s="162">
        <f t="shared" si="3"/>
        <v>0.66666666666666674</v>
      </c>
      <c r="B27" s="163">
        <f t="shared" si="0"/>
        <v>0.54166666666666674</v>
      </c>
      <c r="C27" s="163">
        <f t="shared" si="1"/>
        <v>0.83333333333333337</v>
      </c>
      <c r="D27" s="164">
        <f t="shared" si="2"/>
        <v>1.2083333333333335</v>
      </c>
      <c r="E27" s="165" t="s">
        <v>106</v>
      </c>
      <c r="F27" s="498" t="s">
        <v>337</v>
      </c>
      <c r="G27" s="499"/>
      <c r="H27" s="417" t="s">
        <v>81</v>
      </c>
      <c r="I27" s="445" t="s">
        <v>86</v>
      </c>
      <c r="J27" s="504" t="s">
        <v>84</v>
      </c>
      <c r="K27" s="438" t="s">
        <v>225</v>
      </c>
      <c r="L27" s="442" t="s">
        <v>232</v>
      </c>
      <c r="M27" s="445" t="s">
        <v>86</v>
      </c>
      <c r="N27" s="448" t="s">
        <v>231</v>
      </c>
      <c r="O27" s="438" t="s">
        <v>225</v>
      </c>
      <c r="P27" s="417" t="s">
        <v>81</v>
      </c>
      <c r="Q27" s="445" t="s">
        <v>86</v>
      </c>
      <c r="R27" s="504" t="s">
        <v>84</v>
      </c>
      <c r="S27" s="438" t="s">
        <v>225</v>
      </c>
      <c r="T27" s="451" t="s">
        <v>193</v>
      </c>
      <c r="U27" s="452"/>
      <c r="V27" s="452"/>
      <c r="W27" s="453"/>
      <c r="X27" s="523"/>
      <c r="Y27" s="524"/>
      <c r="Z27" s="534"/>
      <c r="AA27" s="156"/>
      <c r="AB27" s="157"/>
      <c r="AC27" s="158"/>
    </row>
    <row r="28" spans="1:29" s="239" customFormat="1" ht="15" customHeight="1">
      <c r="A28" s="162">
        <f t="shared" si="3"/>
        <v>0.68750000000000011</v>
      </c>
      <c r="B28" s="163">
        <f t="shared" si="0"/>
        <v>0.56250000000000011</v>
      </c>
      <c r="C28" s="163">
        <f t="shared" si="1"/>
        <v>0.85416666666666674</v>
      </c>
      <c r="D28" s="164">
        <f t="shared" si="2"/>
        <v>1.2291666666666667</v>
      </c>
      <c r="E28" s="167" t="s">
        <v>108</v>
      </c>
      <c r="F28" s="500"/>
      <c r="G28" s="501"/>
      <c r="H28" s="418"/>
      <c r="I28" s="446"/>
      <c r="J28" s="505"/>
      <c r="K28" s="439"/>
      <c r="L28" s="443"/>
      <c r="M28" s="446"/>
      <c r="N28" s="449"/>
      <c r="O28" s="439"/>
      <c r="P28" s="418"/>
      <c r="Q28" s="446"/>
      <c r="R28" s="505"/>
      <c r="S28" s="439"/>
      <c r="T28" s="396"/>
      <c r="U28" s="397"/>
      <c r="V28" s="397"/>
      <c r="W28" s="398"/>
      <c r="X28" s="523"/>
      <c r="Y28" s="524"/>
      <c r="Z28" s="534"/>
      <c r="AA28" s="156"/>
      <c r="AB28" s="157"/>
      <c r="AC28" s="158"/>
    </row>
    <row r="29" spans="1:29" s="239" customFormat="1" ht="15" customHeight="1" thickBot="1">
      <c r="A29" s="162">
        <f t="shared" si="3"/>
        <v>0.70833333333333348</v>
      </c>
      <c r="B29" s="163">
        <f t="shared" si="0"/>
        <v>0.58333333333333348</v>
      </c>
      <c r="C29" s="163">
        <f t="shared" si="1"/>
        <v>0.87500000000000011</v>
      </c>
      <c r="D29" s="164">
        <f t="shared" si="2"/>
        <v>1.25</v>
      </c>
      <c r="E29" s="167" t="s">
        <v>109</v>
      </c>
      <c r="F29" s="502"/>
      <c r="G29" s="503"/>
      <c r="H29" s="418"/>
      <c r="I29" s="446"/>
      <c r="J29" s="505"/>
      <c r="K29" s="439"/>
      <c r="L29" s="443"/>
      <c r="M29" s="446"/>
      <c r="N29" s="449"/>
      <c r="O29" s="439"/>
      <c r="P29" s="418"/>
      <c r="Q29" s="446"/>
      <c r="R29" s="505"/>
      <c r="S29" s="439"/>
      <c r="T29" s="396"/>
      <c r="U29" s="397"/>
      <c r="V29" s="397"/>
      <c r="W29" s="398"/>
      <c r="X29" s="523"/>
      <c r="Y29" s="524"/>
      <c r="Z29" s="534"/>
      <c r="AA29" s="156"/>
      <c r="AB29" s="157"/>
      <c r="AC29" s="158"/>
    </row>
    <row r="30" spans="1:29" s="239" customFormat="1" ht="15" customHeight="1" thickBot="1">
      <c r="A30" s="162">
        <f t="shared" si="3"/>
        <v>0.72916666666666685</v>
      </c>
      <c r="B30" s="163">
        <f t="shared" si="0"/>
        <v>0.60416666666666685</v>
      </c>
      <c r="C30" s="163">
        <f t="shared" si="1"/>
        <v>0.89583333333333348</v>
      </c>
      <c r="D30" s="164">
        <f t="shared" si="2"/>
        <v>1.2708333333333335</v>
      </c>
      <c r="E30" s="167" t="s">
        <v>110</v>
      </c>
      <c r="F30" s="492" t="s">
        <v>111</v>
      </c>
      <c r="G30" s="493"/>
      <c r="H30" s="419"/>
      <c r="I30" s="447"/>
      <c r="J30" s="506"/>
      <c r="K30" s="440"/>
      <c r="L30" s="444"/>
      <c r="M30" s="447"/>
      <c r="N30" s="450"/>
      <c r="O30" s="440"/>
      <c r="P30" s="419"/>
      <c r="Q30" s="447"/>
      <c r="R30" s="506"/>
      <c r="S30" s="440"/>
      <c r="T30" s="454"/>
      <c r="U30" s="455"/>
      <c r="V30" s="455"/>
      <c r="W30" s="456"/>
      <c r="X30" s="525"/>
      <c r="Y30" s="526"/>
      <c r="Z30" s="535"/>
      <c r="AA30" s="156"/>
      <c r="AB30" s="157"/>
      <c r="AC30" s="158"/>
    </row>
    <row r="31" spans="1:29" s="239" customFormat="1" ht="15" customHeight="1" thickBot="1">
      <c r="A31" s="162">
        <f t="shared" si="3"/>
        <v>0.75000000000000022</v>
      </c>
      <c r="B31" s="163">
        <f t="shared" si="0"/>
        <v>0.62500000000000022</v>
      </c>
      <c r="C31" s="163">
        <f t="shared" si="1"/>
        <v>0.91666666666666685</v>
      </c>
      <c r="D31" s="163">
        <f t="shared" si="2"/>
        <v>1.291666666666667</v>
      </c>
      <c r="E31" s="352" t="s">
        <v>112</v>
      </c>
      <c r="F31" s="494"/>
      <c r="G31" s="495"/>
      <c r="H31" s="399" t="s">
        <v>338</v>
      </c>
      <c r="I31" s="400"/>
      <c r="J31" s="400"/>
      <c r="K31" s="401"/>
      <c r="L31" s="489" t="s">
        <v>90</v>
      </c>
      <c r="M31" s="490"/>
      <c r="N31" s="490"/>
      <c r="O31" s="491"/>
      <c r="P31" s="489" t="s">
        <v>90</v>
      </c>
      <c r="Q31" s="490"/>
      <c r="R31" s="490"/>
      <c r="S31" s="491"/>
      <c r="T31" s="414" t="s">
        <v>114</v>
      </c>
      <c r="U31" s="415"/>
      <c r="V31" s="415"/>
      <c r="W31" s="416"/>
      <c r="X31" s="387" t="s">
        <v>233</v>
      </c>
      <c r="Y31" s="388"/>
      <c r="Z31" s="389"/>
      <c r="AA31" s="156"/>
      <c r="AB31" s="157"/>
      <c r="AC31" s="158"/>
    </row>
    <row r="32" spans="1:29" s="239" customFormat="1" ht="15" customHeight="1">
      <c r="A32" s="162">
        <f t="shared" si="3"/>
        <v>0.77083333333333359</v>
      </c>
      <c r="B32" s="163">
        <f t="shared" si="0"/>
        <v>0.64583333333333359</v>
      </c>
      <c r="C32" s="163">
        <f t="shared" si="1"/>
        <v>0.93750000000000022</v>
      </c>
      <c r="D32" s="163">
        <f t="shared" si="2"/>
        <v>1.3125000000000002</v>
      </c>
      <c r="E32" s="352" t="s">
        <v>113</v>
      </c>
      <c r="F32" s="415" t="s">
        <v>114</v>
      </c>
      <c r="G32" s="416"/>
      <c r="H32" s="402"/>
      <c r="I32" s="403"/>
      <c r="J32" s="403"/>
      <c r="K32" s="404"/>
      <c r="L32" s="396" t="s">
        <v>339</v>
      </c>
      <c r="M32" s="397"/>
      <c r="N32" s="397"/>
      <c r="O32" s="398"/>
      <c r="P32" s="420" t="s">
        <v>234</v>
      </c>
      <c r="Q32" s="421"/>
      <c r="R32" s="421"/>
      <c r="S32" s="422"/>
      <c r="T32" s="408"/>
      <c r="U32" s="409"/>
      <c r="V32" s="409"/>
      <c r="W32" s="410"/>
      <c r="X32" s="390"/>
      <c r="Y32" s="391"/>
      <c r="Z32" s="392"/>
      <c r="AA32" s="156"/>
      <c r="AB32" s="157"/>
      <c r="AC32" s="158"/>
    </row>
    <row r="33" spans="1:29" s="239" customFormat="1" ht="15" customHeight="1" thickBot="1">
      <c r="A33" s="162">
        <f t="shared" si="3"/>
        <v>0.79166666666666696</v>
      </c>
      <c r="B33" s="163">
        <f t="shared" si="0"/>
        <v>0.66666666666666696</v>
      </c>
      <c r="C33" s="163">
        <f t="shared" si="1"/>
        <v>0.95833333333333359</v>
      </c>
      <c r="D33" s="163">
        <f t="shared" si="2"/>
        <v>1.3333333333333335</v>
      </c>
      <c r="E33" s="352" t="s">
        <v>115</v>
      </c>
      <c r="F33" s="409"/>
      <c r="G33" s="410"/>
      <c r="H33" s="405"/>
      <c r="I33" s="406"/>
      <c r="J33" s="406"/>
      <c r="K33" s="407"/>
      <c r="L33" s="396"/>
      <c r="M33" s="397"/>
      <c r="N33" s="397"/>
      <c r="O33" s="398"/>
      <c r="P33" s="423"/>
      <c r="Q33" s="424"/>
      <c r="R33" s="424"/>
      <c r="S33" s="425"/>
      <c r="T33" s="408"/>
      <c r="U33" s="409"/>
      <c r="V33" s="409"/>
      <c r="W33" s="410"/>
      <c r="X33" s="390"/>
      <c r="Y33" s="391"/>
      <c r="Z33" s="392"/>
      <c r="AA33" s="156"/>
      <c r="AB33" s="157"/>
      <c r="AC33" s="158"/>
    </row>
    <row r="34" spans="1:29" s="239" customFormat="1" ht="15" customHeight="1">
      <c r="A34" s="162">
        <f t="shared" si="3"/>
        <v>0.81250000000000033</v>
      </c>
      <c r="B34" s="163">
        <f t="shared" si="0"/>
        <v>0.68750000000000033</v>
      </c>
      <c r="C34" s="163">
        <f t="shared" si="1"/>
        <v>0.97916666666666696</v>
      </c>
      <c r="D34" s="163">
        <f t="shared" si="2"/>
        <v>1.354166666666667</v>
      </c>
      <c r="E34" s="352" t="s">
        <v>116</v>
      </c>
      <c r="F34" s="409"/>
      <c r="G34" s="410"/>
      <c r="H34" s="399" t="s">
        <v>363</v>
      </c>
      <c r="I34" s="400"/>
      <c r="J34" s="400"/>
      <c r="K34" s="401"/>
      <c r="L34" s="408" t="s">
        <v>114</v>
      </c>
      <c r="M34" s="409"/>
      <c r="N34" s="409"/>
      <c r="O34" s="410"/>
      <c r="P34" s="423"/>
      <c r="Q34" s="424"/>
      <c r="R34" s="424"/>
      <c r="S34" s="425"/>
      <c r="T34" s="408"/>
      <c r="U34" s="409"/>
      <c r="V34" s="409"/>
      <c r="W34" s="410"/>
      <c r="X34" s="390"/>
      <c r="Y34" s="391"/>
      <c r="Z34" s="392"/>
      <c r="AA34" s="156"/>
      <c r="AB34" s="157"/>
      <c r="AC34" s="158"/>
    </row>
    <row r="35" spans="1:29" s="239" customFormat="1" ht="15" customHeight="1" thickBot="1">
      <c r="A35" s="162">
        <f t="shared" si="3"/>
        <v>0.8333333333333337</v>
      </c>
      <c r="B35" s="163">
        <f t="shared" si="0"/>
        <v>0.7083333333333337</v>
      </c>
      <c r="C35" s="164">
        <f t="shared" si="1"/>
        <v>1.0000000000000004</v>
      </c>
      <c r="D35" s="163">
        <f t="shared" si="2"/>
        <v>1.3750000000000004</v>
      </c>
      <c r="E35" s="352" t="s">
        <v>117</v>
      </c>
      <c r="F35" s="409"/>
      <c r="G35" s="410"/>
      <c r="H35" s="402"/>
      <c r="I35" s="403"/>
      <c r="J35" s="403"/>
      <c r="K35" s="404"/>
      <c r="L35" s="408"/>
      <c r="M35" s="409"/>
      <c r="N35" s="409"/>
      <c r="O35" s="410"/>
      <c r="P35" s="426"/>
      <c r="Q35" s="427"/>
      <c r="R35" s="427"/>
      <c r="S35" s="428"/>
      <c r="T35" s="408"/>
      <c r="U35" s="409"/>
      <c r="V35" s="409"/>
      <c r="W35" s="410"/>
      <c r="X35" s="390"/>
      <c r="Y35" s="391"/>
      <c r="Z35" s="392"/>
      <c r="AA35" s="156"/>
      <c r="AB35" s="157"/>
      <c r="AC35" s="158"/>
    </row>
    <row r="36" spans="1:29" s="239" customFormat="1" ht="15" customHeight="1" thickBot="1">
      <c r="A36" s="162">
        <f t="shared" si="3"/>
        <v>0.85416666666666707</v>
      </c>
      <c r="B36" s="163">
        <f t="shared" si="0"/>
        <v>0.72916666666666707</v>
      </c>
      <c r="C36" s="164">
        <f t="shared" si="1"/>
        <v>1.0208333333333337</v>
      </c>
      <c r="D36" s="163">
        <f t="shared" si="2"/>
        <v>1.3958333333333337</v>
      </c>
      <c r="E36" s="168" t="s">
        <v>118</v>
      </c>
      <c r="F36" s="409"/>
      <c r="G36" s="410"/>
      <c r="H36" s="405"/>
      <c r="I36" s="406"/>
      <c r="J36" s="406"/>
      <c r="K36" s="407"/>
      <c r="L36" s="408"/>
      <c r="M36" s="409"/>
      <c r="N36" s="409"/>
      <c r="O36" s="410"/>
      <c r="P36" s="408" t="s">
        <v>114</v>
      </c>
      <c r="Q36" s="409"/>
      <c r="R36" s="409"/>
      <c r="S36" s="410"/>
      <c r="T36" s="408"/>
      <c r="U36" s="409"/>
      <c r="V36" s="409"/>
      <c r="W36" s="410"/>
      <c r="X36" s="390"/>
      <c r="Y36" s="391"/>
      <c r="Z36" s="392"/>
      <c r="AA36" s="156"/>
      <c r="AB36" s="157"/>
      <c r="AC36" s="158"/>
    </row>
    <row r="37" spans="1:29" s="239" customFormat="1" ht="15" customHeight="1">
      <c r="A37" s="162">
        <f t="shared" si="3"/>
        <v>0.87500000000000044</v>
      </c>
      <c r="B37" s="163">
        <f t="shared" si="0"/>
        <v>0.75000000000000044</v>
      </c>
      <c r="C37" s="164">
        <f t="shared" si="1"/>
        <v>1.0416666666666672</v>
      </c>
      <c r="D37" s="163">
        <f t="shared" si="2"/>
        <v>1.416666666666667</v>
      </c>
      <c r="E37" s="168" t="s">
        <v>119</v>
      </c>
      <c r="F37" s="409"/>
      <c r="G37" s="410"/>
      <c r="H37" s="414" t="s">
        <v>114</v>
      </c>
      <c r="I37" s="415"/>
      <c r="J37" s="415"/>
      <c r="K37" s="416"/>
      <c r="L37" s="408"/>
      <c r="M37" s="409"/>
      <c r="N37" s="409"/>
      <c r="O37" s="410"/>
      <c r="P37" s="408"/>
      <c r="Q37" s="409"/>
      <c r="R37" s="409"/>
      <c r="S37" s="410"/>
      <c r="T37" s="408"/>
      <c r="U37" s="409"/>
      <c r="V37" s="409"/>
      <c r="W37" s="410"/>
      <c r="X37" s="390"/>
      <c r="Y37" s="391"/>
      <c r="Z37" s="392"/>
      <c r="AA37" s="156"/>
      <c r="AB37" s="157"/>
      <c r="AC37" s="158"/>
    </row>
    <row r="38" spans="1:29" s="239" customFormat="1" ht="15" customHeight="1">
      <c r="A38" s="162">
        <f t="shared" si="3"/>
        <v>0.89583333333333381</v>
      </c>
      <c r="B38" s="163">
        <f t="shared" si="0"/>
        <v>0.77083333333333381</v>
      </c>
      <c r="C38" s="164">
        <f t="shared" si="1"/>
        <v>1.0625000000000004</v>
      </c>
      <c r="D38" s="163">
        <f t="shared" si="2"/>
        <v>1.4375000000000004</v>
      </c>
      <c r="E38" s="169" t="s">
        <v>120</v>
      </c>
      <c r="F38" s="409"/>
      <c r="G38" s="410"/>
      <c r="H38" s="408"/>
      <c r="I38" s="409"/>
      <c r="J38" s="409"/>
      <c r="K38" s="410"/>
      <c r="L38" s="408"/>
      <c r="M38" s="409"/>
      <c r="N38" s="409"/>
      <c r="O38" s="410"/>
      <c r="P38" s="408"/>
      <c r="Q38" s="409"/>
      <c r="R38" s="409"/>
      <c r="S38" s="410"/>
      <c r="T38" s="408"/>
      <c r="U38" s="409"/>
      <c r="V38" s="409"/>
      <c r="W38" s="410"/>
      <c r="X38" s="390"/>
      <c r="Y38" s="391"/>
      <c r="Z38" s="392"/>
      <c r="AA38" s="156"/>
      <c r="AB38" s="157"/>
      <c r="AC38" s="158"/>
    </row>
    <row r="39" spans="1:29" s="239" customFormat="1" ht="15" customHeight="1">
      <c r="A39" s="162">
        <f t="shared" si="3"/>
        <v>0.91666666666666718</v>
      </c>
      <c r="B39" s="163">
        <f t="shared" si="0"/>
        <v>0.79166666666666718</v>
      </c>
      <c r="C39" s="164">
        <f t="shared" si="1"/>
        <v>1.0833333333333339</v>
      </c>
      <c r="D39" s="163">
        <f t="shared" si="2"/>
        <v>1.4583333333333339</v>
      </c>
      <c r="E39" s="169" t="s">
        <v>121</v>
      </c>
      <c r="F39" s="409"/>
      <c r="G39" s="410"/>
      <c r="H39" s="408"/>
      <c r="I39" s="409"/>
      <c r="J39" s="409"/>
      <c r="K39" s="410"/>
      <c r="L39" s="408"/>
      <c r="M39" s="409"/>
      <c r="N39" s="409"/>
      <c r="O39" s="410"/>
      <c r="P39" s="408"/>
      <c r="Q39" s="409"/>
      <c r="R39" s="409"/>
      <c r="S39" s="410"/>
      <c r="T39" s="408"/>
      <c r="U39" s="409"/>
      <c r="V39" s="409"/>
      <c r="W39" s="410"/>
      <c r="X39" s="390"/>
      <c r="Y39" s="391"/>
      <c r="Z39" s="392"/>
      <c r="AA39" s="156"/>
      <c r="AB39" s="157"/>
      <c r="AC39" s="158"/>
    </row>
    <row r="40" spans="1:29" s="239" customFormat="1" ht="15" customHeight="1" thickBot="1">
      <c r="A40" s="170">
        <f t="shared" si="3"/>
        <v>0.93750000000000056</v>
      </c>
      <c r="B40" s="171">
        <f t="shared" si="0"/>
        <v>0.81250000000000056</v>
      </c>
      <c r="C40" s="253">
        <f t="shared" si="1"/>
        <v>1.1041666666666672</v>
      </c>
      <c r="D40" s="171">
        <f t="shared" si="2"/>
        <v>1.4791666666666672</v>
      </c>
      <c r="E40" s="172" t="s">
        <v>122</v>
      </c>
      <c r="F40" s="412"/>
      <c r="G40" s="413"/>
      <c r="H40" s="411"/>
      <c r="I40" s="412"/>
      <c r="J40" s="412"/>
      <c r="K40" s="413"/>
      <c r="L40" s="411"/>
      <c r="M40" s="412"/>
      <c r="N40" s="412"/>
      <c r="O40" s="413"/>
      <c r="P40" s="411"/>
      <c r="Q40" s="412"/>
      <c r="R40" s="412"/>
      <c r="S40" s="413"/>
      <c r="T40" s="411"/>
      <c r="U40" s="412"/>
      <c r="V40" s="412"/>
      <c r="W40" s="413"/>
      <c r="X40" s="393"/>
      <c r="Y40" s="394"/>
      <c r="Z40" s="395"/>
      <c r="AA40" s="173"/>
      <c r="AB40" s="174"/>
      <c r="AC40" s="175"/>
    </row>
    <row r="41" spans="1:29" s="139" customFormat="1" ht="13.5" thickBot="1">
      <c r="E41" s="353" t="s">
        <v>123</v>
      </c>
      <c r="F41" s="354"/>
      <c r="G41" s="354"/>
      <c r="H41" s="354"/>
      <c r="I41" s="355"/>
      <c r="J41" s="355"/>
      <c r="K41" s="355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6"/>
    </row>
    <row r="42" spans="1:29" s="139" customFormat="1" ht="13">
      <c r="E42" s="176" t="s">
        <v>194</v>
      </c>
      <c r="F42" s="177" t="s">
        <v>124</v>
      </c>
      <c r="G42" s="178"/>
      <c r="H42" s="179"/>
      <c r="I42" s="179"/>
      <c r="J42" s="179"/>
      <c r="K42" s="179"/>
      <c r="L42" s="179"/>
      <c r="M42" s="180"/>
      <c r="N42" s="357"/>
      <c r="O42" s="357"/>
      <c r="P42" s="181" t="s">
        <v>125</v>
      </c>
      <c r="Q42" s="177" t="s">
        <v>126</v>
      </c>
      <c r="R42" s="182"/>
      <c r="S42" s="182"/>
      <c r="T42" s="183"/>
      <c r="U42" s="183"/>
      <c r="V42" s="183"/>
      <c r="W42" s="183"/>
      <c r="X42" s="184"/>
      <c r="Y42" s="358"/>
      <c r="Z42" s="357"/>
      <c r="AA42" s="357"/>
      <c r="AB42" s="358"/>
      <c r="AC42" s="359"/>
    </row>
    <row r="43" spans="1:29" s="139" customFormat="1" ht="13">
      <c r="E43" s="176" t="s">
        <v>127</v>
      </c>
      <c r="F43" s="185" t="s">
        <v>128</v>
      </c>
      <c r="G43" s="186"/>
      <c r="H43" s="187"/>
      <c r="I43" s="187"/>
      <c r="J43" s="187"/>
      <c r="K43" s="187"/>
      <c r="L43" s="187"/>
      <c r="M43" s="188"/>
      <c r="N43" s="357"/>
      <c r="O43" s="357"/>
      <c r="P43" s="181" t="s">
        <v>129</v>
      </c>
      <c r="Q43" s="185" t="s">
        <v>130</v>
      </c>
      <c r="R43" s="189"/>
      <c r="S43" s="189"/>
      <c r="T43" s="190"/>
      <c r="U43" s="190"/>
      <c r="V43" s="190"/>
      <c r="W43" s="190"/>
      <c r="X43" s="191"/>
      <c r="Y43" s="358"/>
      <c r="Z43" s="357"/>
      <c r="AA43" s="357"/>
      <c r="AB43" s="358"/>
      <c r="AC43" s="359"/>
    </row>
    <row r="44" spans="1:29" s="139" customFormat="1" ht="13">
      <c r="E44" s="176" t="s">
        <v>86</v>
      </c>
      <c r="F44" s="185" t="s">
        <v>131</v>
      </c>
      <c r="G44" s="192"/>
      <c r="H44" s="193"/>
      <c r="I44" s="193"/>
      <c r="J44" s="193"/>
      <c r="K44" s="193"/>
      <c r="L44" s="193"/>
      <c r="M44" s="194"/>
      <c r="N44" s="357"/>
      <c r="O44" s="357"/>
      <c r="P44" s="181" t="s">
        <v>92</v>
      </c>
      <c r="Q44" s="185" t="s">
        <v>132</v>
      </c>
      <c r="R44" s="195"/>
      <c r="S44" s="195"/>
      <c r="T44" s="196"/>
      <c r="U44" s="196"/>
      <c r="V44" s="196"/>
      <c r="W44" s="196"/>
      <c r="X44" s="191"/>
      <c r="Y44" s="358"/>
      <c r="Z44" s="357"/>
      <c r="AA44" s="357"/>
      <c r="AB44" s="358"/>
      <c r="AC44" s="359"/>
    </row>
    <row r="45" spans="1:29" s="139" customFormat="1" ht="13">
      <c r="E45" s="176" t="s">
        <v>133</v>
      </c>
      <c r="F45" s="185" t="s">
        <v>134</v>
      </c>
      <c r="G45" s="192"/>
      <c r="H45" s="193"/>
      <c r="I45" s="193"/>
      <c r="J45" s="193"/>
      <c r="K45" s="193"/>
      <c r="L45" s="193"/>
      <c r="M45" s="194"/>
      <c r="N45" s="357"/>
      <c r="O45" s="357"/>
      <c r="P45" s="181" t="s">
        <v>135</v>
      </c>
      <c r="Q45" s="185" t="s">
        <v>136</v>
      </c>
      <c r="R45" s="197"/>
      <c r="S45" s="197"/>
      <c r="T45" s="198"/>
      <c r="U45" s="198"/>
      <c r="V45" s="198"/>
      <c r="W45" s="198"/>
      <c r="X45" s="199"/>
      <c r="Y45" s="358"/>
      <c r="Z45" s="357"/>
      <c r="AA45" s="357"/>
      <c r="AB45" s="358"/>
      <c r="AC45" s="359"/>
    </row>
    <row r="46" spans="1:29" s="139" customFormat="1" ht="13">
      <c r="E46" s="176" t="s">
        <v>100</v>
      </c>
      <c r="F46" s="185" t="s">
        <v>137</v>
      </c>
      <c r="G46" s="186"/>
      <c r="H46" s="200"/>
      <c r="I46" s="198"/>
      <c r="J46" s="198"/>
      <c r="K46" s="193"/>
      <c r="L46" s="193"/>
      <c r="M46" s="194"/>
      <c r="N46" s="357"/>
      <c r="O46" s="357"/>
      <c r="P46" s="181" t="s">
        <v>138</v>
      </c>
      <c r="Q46" s="185" t="s">
        <v>139</v>
      </c>
      <c r="R46" s="201"/>
      <c r="S46" s="201"/>
      <c r="T46" s="202"/>
      <c r="U46" s="202"/>
      <c r="V46" s="202"/>
      <c r="W46" s="198"/>
      <c r="X46" s="199"/>
      <c r="Y46" s="358"/>
      <c r="Z46" s="357"/>
      <c r="AA46" s="357"/>
      <c r="AB46" s="358"/>
      <c r="AC46" s="359"/>
    </row>
    <row r="47" spans="1:29" s="139" customFormat="1" ht="13">
      <c r="E47" s="176" t="s">
        <v>140</v>
      </c>
      <c r="F47" s="185" t="s">
        <v>141</v>
      </c>
      <c r="G47" s="186"/>
      <c r="H47" s="198"/>
      <c r="I47" s="202"/>
      <c r="J47" s="198"/>
      <c r="K47" s="198"/>
      <c r="L47" s="198"/>
      <c r="M47" s="199"/>
      <c r="N47" s="357"/>
      <c r="O47" s="357"/>
      <c r="P47" s="181" t="s">
        <v>235</v>
      </c>
      <c r="Q47" s="185" t="s">
        <v>236</v>
      </c>
      <c r="R47" s="197"/>
      <c r="S47" s="197"/>
      <c r="T47" s="198"/>
      <c r="U47" s="203"/>
      <c r="V47" s="203"/>
      <c r="W47" s="203"/>
      <c r="X47" s="199"/>
      <c r="Y47" s="358"/>
      <c r="Z47" s="357"/>
      <c r="AA47" s="357"/>
      <c r="AB47" s="358"/>
      <c r="AC47" s="359"/>
    </row>
    <row r="48" spans="1:29" s="139" customFormat="1" ht="13">
      <c r="E48" s="176" t="s">
        <v>142</v>
      </c>
      <c r="F48" s="185" t="s">
        <v>143</v>
      </c>
      <c r="G48" s="186"/>
      <c r="H48" s="203"/>
      <c r="I48" s="198"/>
      <c r="J48" s="198"/>
      <c r="K48" s="198"/>
      <c r="L48" s="198"/>
      <c r="M48" s="199"/>
      <c r="N48" s="357"/>
      <c r="O48" s="357"/>
      <c r="P48" s="360"/>
      <c r="Q48" s="185"/>
      <c r="R48" s="197"/>
      <c r="S48" s="197"/>
      <c r="T48" s="203"/>
      <c r="U48" s="202"/>
      <c r="V48" s="202"/>
      <c r="W48" s="202"/>
      <c r="X48" s="204"/>
      <c r="Y48" s="358"/>
      <c r="Z48" s="357"/>
      <c r="AA48" s="357"/>
      <c r="AB48" s="358"/>
      <c r="AC48" s="359"/>
    </row>
    <row r="49" spans="5:32" s="139" customFormat="1" ht="13">
      <c r="E49" s="176" t="s">
        <v>144</v>
      </c>
      <c r="F49" s="185" t="s">
        <v>145</v>
      </c>
      <c r="G49" s="186"/>
      <c r="H49" s="202"/>
      <c r="I49" s="202"/>
      <c r="J49" s="202"/>
      <c r="K49" s="203"/>
      <c r="L49" s="198"/>
      <c r="M49" s="199"/>
      <c r="N49" s="357"/>
      <c r="O49" s="357"/>
      <c r="P49" s="360"/>
      <c r="Q49" s="185"/>
      <c r="R49" s="197"/>
      <c r="S49" s="197"/>
      <c r="T49" s="203"/>
      <c r="U49" s="202"/>
      <c r="V49" s="202"/>
      <c r="W49" s="202"/>
      <c r="X49" s="204"/>
      <c r="Y49" s="358"/>
      <c r="Z49" s="357"/>
      <c r="AA49" s="357"/>
      <c r="AB49" s="358"/>
      <c r="AC49" s="359"/>
    </row>
    <row r="50" spans="5:32" s="139" customFormat="1" ht="13">
      <c r="E50" s="176" t="s">
        <v>146</v>
      </c>
      <c r="F50" s="185" t="s">
        <v>147</v>
      </c>
      <c r="G50" s="186"/>
      <c r="H50" s="203"/>
      <c r="I50" s="203"/>
      <c r="J50" s="203"/>
      <c r="K50" s="203"/>
      <c r="L50" s="203"/>
      <c r="M50" s="205"/>
      <c r="N50" s="357"/>
      <c r="O50" s="357"/>
      <c r="P50" s="360"/>
      <c r="Q50" s="185"/>
      <c r="R50" s="206"/>
      <c r="S50" s="206"/>
      <c r="T50" s="202"/>
      <c r="U50" s="202"/>
      <c r="V50" s="202"/>
      <c r="W50" s="202"/>
      <c r="X50" s="204"/>
      <c r="Y50" s="358"/>
      <c r="Z50" s="357"/>
      <c r="AA50" s="357"/>
      <c r="AB50" s="358"/>
      <c r="AC50" s="359"/>
    </row>
    <row r="51" spans="5:32" s="139" customFormat="1" ht="13">
      <c r="E51" s="176" t="s">
        <v>195</v>
      </c>
      <c r="F51" s="185" t="s">
        <v>196</v>
      </c>
      <c r="G51" s="201"/>
      <c r="H51" s="202"/>
      <c r="I51" s="202"/>
      <c r="J51" s="202"/>
      <c r="K51" s="203"/>
      <c r="L51" s="203"/>
      <c r="M51" s="205"/>
      <c r="N51" s="207"/>
      <c r="O51" s="207"/>
      <c r="P51" s="181"/>
      <c r="Q51" s="185"/>
      <c r="R51" s="208"/>
      <c r="S51" s="208"/>
      <c r="T51" s="202"/>
      <c r="U51" s="202"/>
      <c r="V51" s="202"/>
      <c r="W51" s="202"/>
      <c r="X51" s="204"/>
      <c r="Y51" s="209"/>
      <c r="Z51" s="207"/>
      <c r="AA51" s="207"/>
      <c r="AB51" s="209"/>
      <c r="AC51" s="210"/>
    </row>
    <row r="52" spans="5:32" s="139" customFormat="1" ht="13">
      <c r="E52" s="361"/>
      <c r="F52" s="211"/>
      <c r="G52" s="201"/>
      <c r="H52" s="202"/>
      <c r="I52" s="202"/>
      <c r="J52" s="202"/>
      <c r="K52" s="202"/>
      <c r="L52" s="203"/>
      <c r="M52" s="205"/>
      <c r="N52" s="357"/>
      <c r="O52" s="357"/>
      <c r="P52" s="360"/>
      <c r="Q52" s="185"/>
      <c r="R52" s="201"/>
      <c r="S52" s="201"/>
      <c r="T52" s="202"/>
      <c r="U52" s="202"/>
      <c r="V52" s="202"/>
      <c r="W52" s="202"/>
      <c r="X52" s="204"/>
      <c r="Y52" s="358"/>
      <c r="Z52" s="357"/>
      <c r="AA52" s="357"/>
      <c r="AB52" s="358"/>
      <c r="AC52" s="359"/>
    </row>
    <row r="53" spans="5:32" s="139" customFormat="1" ht="13.5" thickBot="1">
      <c r="E53" s="362"/>
      <c r="F53" s="212"/>
      <c r="G53" s="213"/>
      <c r="H53" s="214"/>
      <c r="I53" s="214"/>
      <c r="J53" s="214"/>
      <c r="K53" s="214"/>
      <c r="L53" s="214"/>
      <c r="M53" s="215"/>
      <c r="N53" s="357"/>
      <c r="O53" s="357"/>
      <c r="P53" s="363"/>
      <c r="Q53" s="216"/>
      <c r="R53" s="217"/>
      <c r="S53" s="217"/>
      <c r="T53" s="218"/>
      <c r="U53" s="218"/>
      <c r="V53" s="218"/>
      <c r="W53" s="218"/>
      <c r="X53" s="219"/>
      <c r="Y53" s="358"/>
      <c r="Z53" s="357"/>
      <c r="AA53" s="357"/>
      <c r="AB53" s="358"/>
      <c r="AC53" s="359"/>
    </row>
    <row r="54" spans="5:32" s="139" customFormat="1" ht="13.5" thickBot="1">
      <c r="E54" s="364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6"/>
      <c r="Q54" s="366"/>
      <c r="R54" s="366"/>
      <c r="S54" s="366"/>
      <c r="T54" s="366"/>
      <c r="U54" s="366"/>
      <c r="V54" s="366"/>
      <c r="W54" s="366"/>
      <c r="X54" s="367"/>
      <c r="Y54" s="367"/>
      <c r="Z54" s="366"/>
      <c r="AA54" s="367"/>
      <c r="AB54" s="367"/>
      <c r="AC54" s="368"/>
    </row>
    <row r="55" spans="5:32" s="220" customFormat="1" ht="13.5" thickBot="1">
      <c r="E55" s="294" t="s">
        <v>148</v>
      </c>
      <c r="F55" s="295"/>
      <c r="G55" s="295"/>
      <c r="H55" s="295"/>
      <c r="I55" s="295"/>
      <c r="J55" s="295"/>
      <c r="K55" s="295"/>
      <c r="L55" s="295"/>
      <c r="M55" s="296"/>
      <c r="N55" s="296"/>
      <c r="O55" s="296"/>
      <c r="P55" s="296"/>
      <c r="Q55" s="441"/>
      <c r="R55" s="441"/>
      <c r="S55" s="441"/>
      <c r="T55" s="441"/>
      <c r="U55" s="441"/>
      <c r="V55" s="441"/>
      <c r="W55" s="441"/>
      <c r="X55" s="296"/>
      <c r="Y55" s="296"/>
      <c r="Z55" s="296"/>
      <c r="AA55" s="296"/>
      <c r="AB55" s="296"/>
      <c r="AC55" s="297"/>
      <c r="AD55"/>
      <c r="AE55"/>
      <c r="AF55"/>
    </row>
    <row r="56" spans="5:32" s="221" customFormat="1" ht="15" customHeight="1" thickBot="1">
      <c r="E56" s="298"/>
      <c r="F56" s="299"/>
      <c r="G56" s="222" t="s">
        <v>149</v>
      </c>
      <c r="H56" s="223" t="s">
        <v>150</v>
      </c>
      <c r="I56" s="224"/>
      <c r="J56" s="225"/>
      <c r="K56" s="225" t="s">
        <v>151</v>
      </c>
      <c r="L56" s="226" t="s">
        <v>152</v>
      </c>
      <c r="M56" s="300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2"/>
      <c r="AA56" s="302"/>
      <c r="AB56" s="302"/>
      <c r="AC56" s="303"/>
      <c r="AD56"/>
      <c r="AE56"/>
      <c r="AF56"/>
    </row>
    <row r="57" spans="5:32" s="221" customFormat="1" ht="12" customHeight="1">
      <c r="E57" s="304" t="s">
        <v>153</v>
      </c>
      <c r="F57" s="305"/>
      <c r="G57" s="227">
        <v>70</v>
      </c>
      <c r="H57" s="227" t="s">
        <v>154</v>
      </c>
      <c r="I57" s="227"/>
      <c r="J57" s="228"/>
      <c r="K57" s="227">
        <v>1</v>
      </c>
      <c r="L57" s="227">
        <v>2</v>
      </c>
      <c r="M57" s="306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2"/>
      <c r="AA57" s="302"/>
      <c r="AB57" s="302"/>
      <c r="AC57" s="303"/>
      <c r="AD57"/>
      <c r="AE57"/>
      <c r="AF57"/>
    </row>
    <row r="58" spans="5:32" s="221" customFormat="1" ht="12" customHeight="1">
      <c r="E58" s="304" t="s">
        <v>155</v>
      </c>
      <c r="F58" s="307"/>
      <c r="G58" s="229">
        <v>30</v>
      </c>
      <c r="H58" s="229" t="s">
        <v>154</v>
      </c>
      <c r="I58" s="229"/>
      <c r="J58" s="229"/>
      <c r="K58" s="229">
        <v>1</v>
      </c>
      <c r="L58" s="229">
        <v>1</v>
      </c>
      <c r="M58" s="369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2"/>
      <c r="AA58" s="302"/>
      <c r="AB58" s="302"/>
      <c r="AC58" s="303"/>
      <c r="AD58"/>
      <c r="AE58"/>
      <c r="AF58"/>
    </row>
    <row r="59" spans="5:32" s="221" customFormat="1" ht="12" customHeight="1">
      <c r="E59" s="304" t="s">
        <v>156</v>
      </c>
      <c r="F59" s="308"/>
      <c r="G59" s="227">
        <v>15</v>
      </c>
      <c r="H59" s="227" t="s">
        <v>157</v>
      </c>
      <c r="I59" s="227"/>
      <c r="J59" s="228"/>
      <c r="K59" s="227">
        <v>1</v>
      </c>
      <c r="L59" s="227" t="s">
        <v>158</v>
      </c>
      <c r="M59" s="370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2"/>
      <c r="AA59" s="302"/>
      <c r="AB59" s="302"/>
      <c r="AC59" s="303"/>
      <c r="AD59"/>
      <c r="AE59"/>
      <c r="AF59"/>
    </row>
    <row r="60" spans="5:32" s="221" customFormat="1" ht="12" customHeight="1">
      <c r="E60" s="371" t="s">
        <v>159</v>
      </c>
      <c r="F60" s="299"/>
      <c r="G60" s="229">
        <v>20</v>
      </c>
      <c r="H60" s="229" t="s">
        <v>157</v>
      </c>
      <c r="I60" s="229"/>
      <c r="J60" s="229"/>
      <c r="K60" s="229">
        <v>1</v>
      </c>
      <c r="L60" s="229" t="s">
        <v>158</v>
      </c>
      <c r="M60" s="370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2"/>
      <c r="AA60" s="302"/>
      <c r="AB60" s="302"/>
      <c r="AC60" s="303"/>
      <c r="AD60"/>
      <c r="AE60"/>
      <c r="AF60"/>
    </row>
    <row r="61" spans="5:32" s="221" customFormat="1" ht="12" customHeight="1">
      <c r="E61" s="372"/>
      <c r="F61" s="299"/>
      <c r="G61" s="227"/>
      <c r="H61" s="227"/>
      <c r="I61" s="227"/>
      <c r="J61" s="230"/>
      <c r="K61" s="227"/>
      <c r="L61" s="231"/>
      <c r="M61" s="309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2"/>
      <c r="AA61" s="302"/>
      <c r="AB61" s="302"/>
      <c r="AC61" s="303"/>
      <c r="AD61"/>
      <c r="AE61"/>
      <c r="AF61"/>
    </row>
    <row r="62" spans="5:32" s="221" customFormat="1" ht="12" customHeight="1">
      <c r="E62" s="373"/>
      <c r="F62" s="299"/>
      <c r="G62" s="229"/>
      <c r="H62" s="232"/>
      <c r="I62" s="232"/>
      <c r="J62" s="233"/>
      <c r="K62" s="229"/>
      <c r="L62" s="229"/>
      <c r="M62" s="310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2"/>
      <c r="AA62" s="302"/>
      <c r="AB62" s="302"/>
      <c r="AC62" s="303"/>
      <c r="AD62"/>
      <c r="AE62"/>
      <c r="AF62"/>
    </row>
    <row r="63" spans="5:32" s="221" customFormat="1" ht="12" customHeight="1">
      <c r="E63" s="298"/>
      <c r="F63" s="311"/>
      <c r="G63" s="231"/>
      <c r="H63" s="227"/>
      <c r="I63" s="227"/>
      <c r="J63" s="228"/>
      <c r="K63" s="231"/>
      <c r="L63" s="231"/>
      <c r="M63" s="310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2"/>
      <c r="AA63" s="302"/>
      <c r="AB63" s="302"/>
      <c r="AC63" s="303"/>
      <c r="AD63"/>
      <c r="AE63"/>
      <c r="AF63"/>
    </row>
    <row r="64" spans="5:32" s="221" customFormat="1" ht="12" customHeight="1">
      <c r="E64" s="312"/>
      <c r="F64" s="313"/>
      <c r="G64" s="231"/>
      <c r="H64" s="227"/>
      <c r="I64" s="227"/>
      <c r="J64" s="228"/>
      <c r="K64" s="231"/>
      <c r="L64" s="231"/>
      <c r="M64" s="314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2"/>
      <c r="AA64" s="302"/>
      <c r="AB64" s="302"/>
      <c r="AC64" s="303"/>
      <c r="AD64"/>
      <c r="AE64"/>
      <c r="AF64"/>
    </row>
    <row r="65" spans="5:32" s="221" customFormat="1" ht="12.5">
      <c r="E65" s="315"/>
      <c r="F65" s="299"/>
      <c r="G65" s="231"/>
      <c r="H65" s="227"/>
      <c r="I65" s="231"/>
      <c r="J65" s="234"/>
      <c r="K65" s="231"/>
      <c r="L65" s="231"/>
      <c r="M65" s="306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2"/>
      <c r="AA65" s="302"/>
      <c r="AB65" s="302"/>
      <c r="AC65" s="303"/>
      <c r="AD65"/>
      <c r="AE65"/>
      <c r="AF65"/>
    </row>
    <row r="66" spans="5:32" s="221" customFormat="1" ht="13" thickBot="1">
      <c r="E66" s="298"/>
      <c r="F66" s="299"/>
      <c r="G66" s="235"/>
      <c r="H66" s="236"/>
      <c r="I66" s="236"/>
      <c r="J66" s="236"/>
      <c r="K66" s="235"/>
      <c r="L66" s="235"/>
      <c r="M66" s="306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2"/>
      <c r="AA66" s="302"/>
      <c r="AB66" s="302"/>
      <c r="AC66" s="303"/>
      <c r="AD66"/>
      <c r="AE66"/>
      <c r="AF66"/>
    </row>
    <row r="67" spans="5:32" s="221" customFormat="1" ht="13" thickBot="1">
      <c r="E67" s="316"/>
      <c r="F67" s="317"/>
      <c r="G67" s="317"/>
      <c r="H67" s="317"/>
      <c r="I67" s="317"/>
      <c r="J67" s="317"/>
      <c r="K67" s="317"/>
      <c r="L67" s="317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9"/>
      <c r="AD67"/>
      <c r="AE67"/>
      <c r="AF67"/>
    </row>
    <row r="68" spans="5:32" s="139" customFormat="1" ht="43" customHeight="1"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</row>
  </sheetData>
  <mergeCells count="108"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P6:S6"/>
    <mergeCell ref="T6:W6"/>
    <mergeCell ref="T7:W7"/>
    <mergeCell ref="X7:Z7"/>
    <mergeCell ref="AA7:AC7"/>
    <mergeCell ref="X21:Z30"/>
    <mergeCell ref="W16:W19"/>
    <mergeCell ref="P18:S19"/>
    <mergeCell ref="Q27:Q30"/>
    <mergeCell ref="R27:R30"/>
    <mergeCell ref="S27:S30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H9:K10"/>
    <mergeCell ref="L9:O10"/>
    <mergeCell ref="P9:S9"/>
    <mergeCell ref="T9:W10"/>
    <mergeCell ref="P10:S11"/>
    <mergeCell ref="L11:L14"/>
    <mergeCell ref="M11:M14"/>
    <mergeCell ref="N11:N14"/>
    <mergeCell ref="H11:J14"/>
    <mergeCell ref="K11:K14"/>
    <mergeCell ref="F30:G31"/>
    <mergeCell ref="P31:S31"/>
    <mergeCell ref="H20:K21"/>
    <mergeCell ref="P16:S17"/>
    <mergeCell ref="T16:T19"/>
    <mergeCell ref="U16:U19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V16:V19"/>
    <mergeCell ref="I22:I25"/>
    <mergeCell ref="J22:J25"/>
    <mergeCell ref="F23:G24"/>
    <mergeCell ref="T31:W40"/>
    <mergeCell ref="F32:G40"/>
    <mergeCell ref="Q55:W55"/>
    <mergeCell ref="L27:L30"/>
    <mergeCell ref="M27:M30"/>
    <mergeCell ref="N27:N30"/>
    <mergeCell ref="O27:O30"/>
    <mergeCell ref="P27:P30"/>
    <mergeCell ref="T27:W30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F6:G6"/>
    <mergeCell ref="F7:G7"/>
    <mergeCell ref="H6:K6"/>
    <mergeCell ref="L6:O6"/>
    <mergeCell ref="H16:K19"/>
    <mergeCell ref="L16:O19"/>
    <mergeCell ref="H31:K33"/>
    <mergeCell ref="L31:O31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  <mergeCell ref="P32:S35"/>
    <mergeCell ref="P36:S40"/>
    <mergeCell ref="K22:K25"/>
    <mergeCell ref="L22:L25"/>
    <mergeCell ref="M22:M25"/>
    <mergeCell ref="N22:N25"/>
    <mergeCell ref="O22:O25"/>
  </mergeCells>
  <phoneticPr fontId="25"/>
  <hyperlinks>
    <hyperlink ref="H8" r:id="rId1" xr:uid="{DA42C826-73DB-4913-92AB-4B5551029754}"/>
    <hyperlink ref="I8" r:id="rId2" xr:uid="{F2AA194A-9B42-4C5F-B446-1EF2AEEDF3B9}"/>
    <hyperlink ref="J8" r:id="rId3" xr:uid="{8FB08869-0C5F-4F14-887D-9495C75B816F}"/>
    <hyperlink ref="K8" r:id="rId4" xr:uid="{026A5A9D-65FB-4989-B73B-1C40E7ECD8D6}"/>
    <hyperlink ref="F8:G8" r:id="rId5" display="Virtual Rm 1" xr:uid="{F93D0F9B-9801-479A-BF83-01E25942083A}"/>
    <hyperlink ref="L8" r:id="rId6" xr:uid="{02525F34-C536-4D8B-A178-9B574D9BD321}"/>
    <hyperlink ref="P8" r:id="rId7" xr:uid="{E70DCCD7-441C-45F9-A957-A61D80D93687}"/>
    <hyperlink ref="T8" r:id="rId8" xr:uid="{633FD646-3788-4BDB-8AEC-62415143872A}"/>
    <hyperlink ref="M8" r:id="rId9" xr:uid="{52DD73D2-D910-4065-B994-70E65F31BEB4}"/>
    <hyperlink ref="Q8" r:id="rId10" xr:uid="{92E48852-10B8-4EA0-BE2B-9D42EDE95996}"/>
    <hyperlink ref="U8" r:id="rId11" xr:uid="{5065A7BB-2334-4249-948B-4B6524E3639D}"/>
    <hyperlink ref="N8" r:id="rId12" xr:uid="{3FD2B53A-F7A0-4D36-A336-B1925AEC5822}"/>
    <hyperlink ref="R8" r:id="rId13" xr:uid="{8A27E251-A03C-47CC-B3A2-750FA9450E0E}"/>
    <hyperlink ref="V8" r:id="rId14" xr:uid="{FBE5C84E-1CAC-4494-862B-D5CCED7EEF3D}"/>
    <hyperlink ref="O8" r:id="rId15" xr:uid="{70F5C1E4-9D40-4E31-B1E8-4B82EBA91188}"/>
    <hyperlink ref="S8" r:id="rId16" xr:uid="{314160F6-8CFA-4BB2-A321-016C317A26E2}"/>
    <hyperlink ref="W8" r:id="rId17" xr:uid="{EFCDF23B-AFA5-4C00-9BBA-4FF91B6E4B5A}"/>
  </hyperlinks>
  <pageMargins left="0.7" right="0.7" top="0.75" bottom="0.75" header="0.3" footer="0.3"/>
  <pageSetup paperSize="9" orientation="portrait" horizontalDpi="0" verticalDpi="0" r:id="rId18"/>
  <drawing r:id="rId19"/>
  <legacy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78" zoomScale="42" zoomScaleNormal="42" workbookViewId="0">
      <selection activeCell="AD90" sqref="AD90"/>
    </sheetView>
  </sheetViews>
  <sheetFormatPr defaultColWidth="8.81640625" defaultRowHeight="12.5"/>
  <sheetData>
    <row r="1" spans="1:9" s="254" customFormat="1" ht="15" customHeight="1">
      <c r="A1" s="536" t="s">
        <v>206</v>
      </c>
      <c r="B1" s="537"/>
      <c r="C1" s="537"/>
      <c r="D1" s="537"/>
      <c r="E1" s="537"/>
      <c r="F1" s="537"/>
      <c r="G1" s="538"/>
      <c r="I1" s="255"/>
    </row>
    <row r="2" spans="1:9" s="254" customFormat="1" ht="15" customHeight="1" thickBot="1">
      <c r="A2" s="539" t="s">
        <v>207</v>
      </c>
      <c r="B2" s="540"/>
      <c r="C2" s="540"/>
      <c r="D2" s="540"/>
      <c r="E2" s="540"/>
      <c r="F2" s="540"/>
      <c r="G2" s="541"/>
      <c r="I2" s="256"/>
    </row>
    <row r="3" spans="1:9" ht="15" customHeight="1"/>
    <row r="4" spans="1:9" s="237" customFormat="1" ht="15" customHeight="1">
      <c r="A4" s="542" t="s">
        <v>208</v>
      </c>
      <c r="B4" s="543"/>
      <c r="C4" s="543"/>
      <c r="D4" s="543"/>
      <c r="E4" s="543"/>
      <c r="F4" s="543"/>
      <c r="G4" s="544"/>
    </row>
    <row r="5" spans="1:9" s="237" customFormat="1" ht="15" customHeight="1">
      <c r="A5" s="545"/>
      <c r="B5" s="546"/>
      <c r="C5" s="546"/>
      <c r="D5" s="546"/>
      <c r="E5" s="546"/>
      <c r="F5" s="546"/>
      <c r="G5" s="547"/>
    </row>
    <row r="6" spans="1:9" s="237" customFormat="1" ht="15" customHeight="1">
      <c r="A6" s="545"/>
      <c r="B6" s="546"/>
      <c r="C6" s="546"/>
      <c r="D6" s="546"/>
      <c r="E6" s="546"/>
      <c r="F6" s="546"/>
      <c r="G6" s="547"/>
    </row>
    <row r="7" spans="1:9" s="237" customFormat="1" ht="15" customHeight="1">
      <c r="A7" s="545"/>
      <c r="B7" s="546"/>
      <c r="C7" s="546"/>
      <c r="D7" s="546"/>
      <c r="E7" s="546"/>
      <c r="F7" s="546"/>
      <c r="G7" s="547"/>
    </row>
    <row r="8" spans="1:9" ht="15" customHeight="1">
      <c r="A8" s="548"/>
      <c r="B8" s="549"/>
      <c r="C8" s="549"/>
      <c r="D8" s="549"/>
      <c r="E8" s="549"/>
      <c r="F8" s="549"/>
      <c r="G8" s="550"/>
    </row>
    <row r="9" spans="1:9" ht="14">
      <c r="A9" s="136" t="s">
        <v>56</v>
      </c>
      <c r="B9" s="137" t="s">
        <v>197</v>
      </c>
    </row>
    <row r="10" spans="1:9" ht="14">
      <c r="A10" s="136"/>
      <c r="B10" s="137"/>
    </row>
    <row r="12" spans="1:9" s="134" customFormat="1" ht="32.5">
      <c r="A12" s="252" t="s">
        <v>57</v>
      </c>
    </row>
    <row r="13" spans="1:9" s="251" customFormat="1" ht="35">
      <c r="A13" s="250" t="s">
        <v>55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4" workbookViewId="0">
      <selection activeCell="N17" sqref="N17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9"/>
  <sheetViews>
    <sheetView topLeftCell="A28" zoomScale="90" zoomScaleNormal="90" workbookViewId="0">
      <selection activeCell="F33" sqref="F33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49</v>
      </c>
      <c r="F1" s="15"/>
      <c r="G1" s="16"/>
      <c r="H1" s="16"/>
      <c r="I1" s="16"/>
    </row>
    <row r="2" spans="1:16">
      <c r="B2" s="15"/>
      <c r="C2" s="12"/>
      <c r="D2" s="18" t="s">
        <v>237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238</v>
      </c>
      <c r="I3" s="83" t="s">
        <v>239</v>
      </c>
      <c r="J3" s="322" t="s">
        <v>262</v>
      </c>
      <c r="K3" s="99" t="s">
        <v>240</v>
      </c>
    </row>
    <row r="4" spans="1:16" s="17" customFormat="1" ht="18.5" customHeight="1">
      <c r="D4" s="56" t="s">
        <v>173</v>
      </c>
      <c r="E4" s="20"/>
      <c r="F4" s="39"/>
      <c r="G4" s="14">
        <v>60</v>
      </c>
      <c r="H4" s="82">
        <v>0.4375</v>
      </c>
      <c r="I4" s="82">
        <v>0.3125</v>
      </c>
      <c r="J4" s="282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241</v>
      </c>
      <c r="E7" s="281"/>
      <c r="F7" s="257" t="s">
        <v>242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51</v>
      </c>
      <c r="F10" s="15"/>
      <c r="G10" s="16"/>
      <c r="H10" s="16"/>
      <c r="I10" s="16"/>
    </row>
    <row r="11" spans="1:16">
      <c r="B11" s="15"/>
      <c r="C11" s="12"/>
      <c r="D11" s="18" t="s">
        <v>237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238</v>
      </c>
      <c r="I13" s="83" t="s">
        <v>239</v>
      </c>
      <c r="J13" s="321" t="s">
        <v>262</v>
      </c>
      <c r="K13" s="99" t="s">
        <v>240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243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379">
        <v>0.20833333333333334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379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379">
        <v>0.20833333333333334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244</v>
      </c>
      <c r="E17" s="60" t="s">
        <v>277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379">
        <f>J16+TIME(0,G16,0)</f>
        <v>0.20902777777777778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380">
        <f>J17+TIME(0,G17,0)</f>
        <v>0.20972222222222223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364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380">
        <f>J18+TIME(0,G18,0)</f>
        <v>0.21180555555555555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245</v>
      </c>
      <c r="E20" s="20" t="s">
        <v>246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380">
        <f>J19+TIME(0,G19,0)</f>
        <v>0.21527777777777776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5" customFormat="1" ht="33.75" customHeight="1">
      <c r="A21" s="242"/>
      <c r="B21" s="61"/>
      <c r="C21" s="243"/>
      <c r="D21" s="62" t="s">
        <v>34</v>
      </c>
      <c r="E21" s="81"/>
      <c r="F21" s="78"/>
      <c r="G21" s="60"/>
      <c r="H21" s="95"/>
      <c r="I21" s="95"/>
      <c r="J21" s="379"/>
      <c r="K21" s="95"/>
      <c r="L21" s="244"/>
      <c r="M21" s="244"/>
      <c r="N21" s="242"/>
      <c r="O21" s="242"/>
      <c r="P21" s="242"/>
    </row>
    <row r="22" spans="1:16" ht="54">
      <c r="A22" s="30"/>
      <c r="B22" s="61">
        <f>B20+0.1</f>
        <v>1.5</v>
      </c>
      <c r="C22" s="21"/>
      <c r="D22" s="42" t="s">
        <v>58</v>
      </c>
      <c r="E22" s="60" t="s">
        <v>161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379">
        <f>J20+TIME(0,G20,0)</f>
        <v>0.21874999999999997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340</v>
      </c>
      <c r="E23" s="60" t="s">
        <v>213</v>
      </c>
      <c r="F23" s="96" t="s">
        <v>39</v>
      </c>
      <c r="G23" s="78">
        <v>15</v>
      </c>
      <c r="H23" s="69">
        <f>H22+TIME(0,G22,0)</f>
        <v>0.68402777777777768</v>
      </c>
      <c r="I23" s="69">
        <f>I22+TIME(0,G22,0)</f>
        <v>0.55902777777777768</v>
      </c>
      <c r="J23" s="381">
        <f>J22+TIME(0,G22,0)</f>
        <v>0.22569444444444442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170</v>
      </c>
      <c r="E24" s="118"/>
      <c r="F24" s="96"/>
      <c r="G24" s="81"/>
      <c r="H24" s="272"/>
      <c r="I24" s="272"/>
      <c r="J24" s="382"/>
      <c r="K24" s="272"/>
    </row>
    <row r="25" spans="1:16" s="127" customFormat="1" ht="58" customHeight="1">
      <c r="B25" s="130">
        <f>B23+0.1</f>
        <v>1.7000000000000002</v>
      </c>
      <c r="D25" s="109" t="s">
        <v>342</v>
      </c>
      <c r="E25" s="98" t="s">
        <v>347</v>
      </c>
      <c r="F25" s="96" t="s">
        <v>345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381">
        <f>J22+TIME(0,G22,0)</f>
        <v>0.22569444444444442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343</v>
      </c>
      <c r="E26" s="108" t="s">
        <v>344</v>
      </c>
      <c r="F26" s="108" t="s">
        <v>346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381">
        <f>J25+TIME(0,G25,0)</f>
        <v>0.23611111111111108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210</v>
      </c>
      <c r="E27" s="108" t="s">
        <v>348</v>
      </c>
      <c r="F27" s="108" t="s">
        <v>212</v>
      </c>
      <c r="G27" s="78">
        <v>20</v>
      </c>
      <c r="H27" s="69">
        <f>H26+TIME(0,G26,0)</f>
        <v>0.70486111111111094</v>
      </c>
      <c r="I27" s="69">
        <f>I26+TIME(0,G26,0)</f>
        <v>0.57986111111111094</v>
      </c>
      <c r="J27" s="381">
        <f>J26+TIME(0,G26,0)</f>
        <v>0.24652777777777773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199</v>
      </c>
      <c r="E28" s="108" t="s">
        <v>350</v>
      </c>
      <c r="F28" s="117" t="s">
        <v>171</v>
      </c>
      <c r="G28" s="78">
        <v>20</v>
      </c>
      <c r="H28" s="69">
        <f>H27+TIME(0,G27,0)</f>
        <v>0.71874999999999978</v>
      </c>
      <c r="I28" s="69">
        <f>I27+TIME(0,G27,0)</f>
        <v>0.59374999999999978</v>
      </c>
      <c r="J28" s="381">
        <f>J27+TIME(0,G27,0)</f>
        <v>0.26041666666666663</v>
      </c>
      <c r="K28" s="69">
        <f>K27+TIME(0,G27,0)</f>
        <v>0.92708333333333315</v>
      </c>
    </row>
    <row r="29" spans="1:16" s="127" customFormat="1" ht="73" customHeight="1">
      <c r="B29" s="130">
        <f>B28+0.1</f>
        <v>2.1000000000000005</v>
      </c>
      <c r="D29" s="90" t="s">
        <v>349</v>
      </c>
      <c r="E29" s="261" t="s">
        <v>248</v>
      </c>
      <c r="F29" s="120" t="s">
        <v>209</v>
      </c>
      <c r="G29" s="78">
        <v>20</v>
      </c>
      <c r="H29" s="69">
        <f>H28+TIME(0,G28,0)</f>
        <v>0.73263888888888862</v>
      </c>
      <c r="I29" s="69">
        <f>I28+TIME(0,G28,0)</f>
        <v>0.60763888888888862</v>
      </c>
      <c r="J29" s="381">
        <f>J28+TIME(0,G28,0)</f>
        <v>0.27430555555555552</v>
      </c>
      <c r="K29" s="69">
        <f>K28+TIME(0,G28,0)</f>
        <v>0.94097222222222199</v>
      </c>
    </row>
    <row r="30" spans="1:16" ht="52.5" customHeight="1">
      <c r="A30" s="30"/>
      <c r="B30" s="59"/>
      <c r="C30" s="21"/>
      <c r="D30" s="283" t="s">
        <v>247</v>
      </c>
      <c r="E30" s="261"/>
      <c r="G30" s="78"/>
      <c r="H30" s="69"/>
      <c r="I30" s="69"/>
      <c r="J30" s="381"/>
      <c r="K30" s="69"/>
      <c r="L30" s="36"/>
      <c r="M30" s="36"/>
      <c r="N30" s="30"/>
      <c r="O30" s="30"/>
      <c r="P30" s="30"/>
    </row>
    <row r="31" spans="1:16" s="127" customFormat="1" ht="73" customHeight="1">
      <c r="B31" s="67">
        <f>B29+0.1</f>
        <v>2.2000000000000006</v>
      </c>
      <c r="D31" s="90" t="s">
        <v>249</v>
      </c>
      <c r="E31" s="261" t="s">
        <v>365</v>
      </c>
      <c r="F31" s="60" t="s">
        <v>35</v>
      </c>
      <c r="G31" s="78">
        <v>5</v>
      </c>
      <c r="H31" s="69">
        <f>H29+TIME(0,G29,0)</f>
        <v>0.74652777777777746</v>
      </c>
      <c r="I31" s="69">
        <f>I29+TIME(0,G29,0)</f>
        <v>0.62152777777777746</v>
      </c>
      <c r="J31" s="381">
        <f>J29+TIME(0,G29,0)</f>
        <v>0.28819444444444442</v>
      </c>
      <c r="K31" s="69">
        <f>K29+TIME(0,G29,0)</f>
        <v>0.95486111111111083</v>
      </c>
    </row>
    <row r="32" spans="1:16" s="17" customFormat="1" ht="35" customHeight="1">
      <c r="B32" s="61">
        <f>B31+0.1</f>
        <v>2.3000000000000007</v>
      </c>
      <c r="D32" s="90" t="s">
        <v>36</v>
      </c>
      <c r="E32" s="20"/>
      <c r="F32" s="86" t="s">
        <v>35</v>
      </c>
      <c r="G32" s="60">
        <v>1</v>
      </c>
      <c r="H32" s="69">
        <f>H31+TIME(0,G31,0)</f>
        <v>0.74999999999999967</v>
      </c>
      <c r="I32" s="69">
        <f>I31+TIME(0,G31,0)</f>
        <v>0.62499999999999967</v>
      </c>
      <c r="J32" s="381">
        <f>J31+TIME(0,G31,0)</f>
        <v>0.29166666666666663</v>
      </c>
      <c r="K32" s="69">
        <f>K31+TIME(0,G31,0)</f>
        <v>0.95833333333333304</v>
      </c>
    </row>
    <row r="33" spans="1:16" s="17" customFormat="1" ht="32" customHeight="1">
      <c r="B33" s="67"/>
      <c r="D33" s="90"/>
      <c r="E33" s="261"/>
      <c r="F33" s="78"/>
      <c r="G33" s="81"/>
      <c r="H33" s="81"/>
      <c r="I33" s="69"/>
      <c r="J33" s="69"/>
      <c r="K33" s="69"/>
    </row>
    <row r="34" spans="1:16" s="22" customFormat="1" ht="15" customHeight="1">
      <c r="D34" s="85" t="s">
        <v>37</v>
      </c>
      <c r="E34" s="262"/>
      <c r="J34" s="23"/>
      <c r="K34" s="23"/>
      <c r="L34" s="23"/>
    </row>
    <row r="35" spans="1:16" s="123" customFormat="1">
      <c r="A35" s="123" t="s">
        <v>250</v>
      </c>
    </row>
    <row r="36" spans="1:16" s="123" customFormat="1">
      <c r="A36" s="123" t="s">
        <v>251</v>
      </c>
    </row>
    <row r="37" spans="1:16" s="259" customFormat="1">
      <c r="A37" s="259" t="s">
        <v>367</v>
      </c>
    </row>
    <row r="38" spans="1:16" s="123" customFormat="1" ht="20">
      <c r="A38" s="123" t="s">
        <v>252</v>
      </c>
    </row>
    <row r="39" spans="1:16" s="133" customFormat="1" ht="18">
      <c r="A39" s="320" t="s">
        <v>253</v>
      </c>
    </row>
    <row r="40" spans="1:16" s="123" customFormat="1">
      <c r="A40" s="123" t="s">
        <v>254</v>
      </c>
    </row>
    <row r="41" spans="1:16" s="123" customFormat="1">
      <c r="A41" s="123" t="s">
        <v>255</v>
      </c>
    </row>
    <row r="42" spans="1:16" ht="17.5">
      <c r="A42" s="30"/>
      <c r="B42" s="30"/>
      <c r="C42" s="30"/>
      <c r="D42" s="30"/>
      <c r="F42" s="30"/>
      <c r="G42" s="30"/>
      <c r="H42" s="30"/>
      <c r="I42" s="30"/>
      <c r="J42" s="30"/>
      <c r="K42" s="36"/>
      <c r="L42" s="36"/>
      <c r="M42" s="36"/>
      <c r="N42" s="30"/>
      <c r="O42" s="30"/>
      <c r="P42" s="30"/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G76" s="30"/>
      <c r="H76" s="30"/>
      <c r="I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</sheetData>
  <phoneticPr fontId="25"/>
  <hyperlinks>
    <hyperlink ref="A39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1"/>
  <sheetViews>
    <sheetView topLeftCell="B15" workbookViewId="0">
      <selection activeCell="D19" sqref="D19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37" customWidth="1"/>
    <col min="7" max="7" width="8.6328125" style="237"/>
    <col min="8" max="8" width="14.1796875" style="237" customWidth="1"/>
    <col min="9" max="9" width="13.453125" style="237" customWidth="1"/>
    <col min="10" max="10" width="13.36328125" style="237" customWidth="1"/>
    <col min="11" max="11" width="14" style="237" customWidth="1"/>
  </cols>
  <sheetData>
    <row r="1" spans="1:16" s="2" customFormat="1" ht="16.5" customHeight="1">
      <c r="B1" s="11"/>
      <c r="C1" s="12"/>
      <c r="D1" s="263" t="s">
        <v>51</v>
      </c>
      <c r="E1" s="14"/>
      <c r="F1" s="15"/>
      <c r="G1" s="16"/>
      <c r="H1" s="16"/>
      <c r="I1" s="16"/>
      <c r="J1" s="275"/>
      <c r="K1" s="273"/>
      <c r="L1" s="17"/>
      <c r="M1" s="17"/>
    </row>
    <row r="2" spans="1:16" s="2" customFormat="1">
      <c r="B2" s="15"/>
      <c r="C2" s="12"/>
      <c r="D2" s="18" t="s">
        <v>256</v>
      </c>
      <c r="E2" s="14"/>
      <c r="F2" s="15"/>
      <c r="G2" s="16"/>
      <c r="H2" s="16"/>
      <c r="I2" s="16"/>
      <c r="J2" s="275"/>
      <c r="K2" s="273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75"/>
      <c r="K3" s="273"/>
      <c r="L3" s="17"/>
      <c r="M3" s="17"/>
    </row>
    <row r="4" spans="1:16" s="2" customFormat="1" ht="36">
      <c r="A4" s="30"/>
      <c r="B4" s="34"/>
      <c r="C4" s="41"/>
      <c r="D4" s="264"/>
      <c r="E4" s="20" t="s">
        <v>26</v>
      </c>
      <c r="F4" s="74" t="s">
        <v>27</v>
      </c>
      <c r="G4" s="121" t="s">
        <v>28</v>
      </c>
      <c r="H4" s="122" t="s">
        <v>258</v>
      </c>
      <c r="I4" s="323" t="s">
        <v>259</v>
      </c>
      <c r="J4" s="321" t="s">
        <v>260</v>
      </c>
      <c r="K4" s="324" t="s">
        <v>261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5" t="s">
        <v>257</v>
      </c>
      <c r="E5" s="20"/>
      <c r="F5" s="83"/>
      <c r="G5" s="120">
        <v>120</v>
      </c>
      <c r="H5" s="69">
        <v>0.33333333333333331</v>
      </c>
      <c r="I5" s="69">
        <v>0.20833333333333334</v>
      </c>
      <c r="J5" s="381">
        <v>0.875</v>
      </c>
      <c r="K5" s="69">
        <v>0.54166666666666663</v>
      </c>
      <c r="L5" s="127"/>
    </row>
    <row r="6" spans="1:16" s="124" customFormat="1" ht="20">
      <c r="B6" s="125"/>
      <c r="C6" s="126"/>
      <c r="D6" s="264"/>
      <c r="E6" s="20"/>
      <c r="F6" s="83"/>
      <c r="G6" s="119"/>
      <c r="H6" s="69"/>
      <c r="I6" s="69"/>
      <c r="J6" s="381"/>
      <c r="K6" s="69"/>
      <c r="L6" s="127"/>
    </row>
    <row r="7" spans="1:16" s="124" customFormat="1" ht="20">
      <c r="A7" s="128"/>
      <c r="B7" s="84">
        <v>2.1</v>
      </c>
      <c r="C7" s="129"/>
      <c r="D7" s="266" t="s">
        <v>29</v>
      </c>
      <c r="E7" s="325" t="s">
        <v>264</v>
      </c>
      <c r="F7" s="269" t="s">
        <v>38</v>
      </c>
      <c r="G7" s="276">
        <v>1</v>
      </c>
      <c r="H7" s="69">
        <v>0.33333333333333331</v>
      </c>
      <c r="I7" s="69">
        <v>0.20833333333333334</v>
      </c>
      <c r="J7" s="381">
        <v>0.875</v>
      </c>
      <c r="K7" s="69">
        <v>0.54166666666666663</v>
      </c>
    </row>
    <row r="8" spans="1:16" s="124" customFormat="1" ht="31">
      <c r="A8" s="128"/>
      <c r="B8" s="84"/>
      <c r="C8" s="129"/>
      <c r="D8" s="266" t="s">
        <v>25</v>
      </c>
      <c r="E8" s="326"/>
      <c r="F8" s="237"/>
      <c r="G8" s="276">
        <v>1</v>
      </c>
      <c r="H8" s="69">
        <f>H7+TIME(0,G7,0)</f>
        <v>0.33402777777777776</v>
      </c>
      <c r="I8" s="69">
        <f>I7+TIME(0,G7,0)</f>
        <v>0.20902777777777778</v>
      </c>
      <c r="J8" s="381">
        <f>J7+TIME(0,G7,0)</f>
        <v>0.87569444444444444</v>
      </c>
      <c r="K8" s="69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66" t="s">
        <v>30</v>
      </c>
      <c r="E9" s="326" t="s">
        <v>264</v>
      </c>
      <c r="F9" s="269" t="s">
        <v>31</v>
      </c>
      <c r="G9" s="276">
        <v>1</v>
      </c>
      <c r="H9" s="79">
        <f>H8+TIME(0,G8,0)</f>
        <v>0.3347222222222222</v>
      </c>
      <c r="I9" s="79">
        <f>I8+TIME(0,G8,0)</f>
        <v>0.20972222222222223</v>
      </c>
      <c r="J9" s="383">
        <f>J8+TIME(0,G8,0)</f>
        <v>0.87638888888888888</v>
      </c>
      <c r="K9" s="79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66" t="s">
        <v>48</v>
      </c>
      <c r="E10" s="260"/>
      <c r="F10" s="269" t="s">
        <v>35</v>
      </c>
      <c r="G10" s="276">
        <v>1</v>
      </c>
      <c r="H10" s="79">
        <f>H9+TIME(0,G9,0)</f>
        <v>0.33541666666666664</v>
      </c>
      <c r="I10" s="79">
        <f>I9+TIME(0,G9,0)</f>
        <v>0.21041666666666667</v>
      </c>
      <c r="J10" s="383">
        <f>J9+TIME(0,G9,0)</f>
        <v>0.87708333333333333</v>
      </c>
      <c r="K10" s="79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66" t="s">
        <v>52</v>
      </c>
      <c r="E11" s="260" t="s">
        <v>263</v>
      </c>
      <c r="F11" s="269" t="s">
        <v>35</v>
      </c>
      <c r="G11" s="276">
        <v>1</v>
      </c>
      <c r="H11" s="79">
        <f>H10+TIME(0,G10,0)</f>
        <v>0.33611111111111108</v>
      </c>
      <c r="I11" s="79">
        <f>I10+TIME(0,G10,0)</f>
        <v>0.21111111111111111</v>
      </c>
      <c r="J11" s="383">
        <f>J10+TIME(0,G10,0)</f>
        <v>0.87777777777777777</v>
      </c>
      <c r="K11" s="79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67" t="s">
        <v>61</v>
      </c>
      <c r="E12" s="60"/>
      <c r="F12" s="116" t="s">
        <v>35</v>
      </c>
      <c r="G12" s="270">
        <v>5</v>
      </c>
      <c r="H12" s="69">
        <f>H11+TIME(0,G11,0)</f>
        <v>0.33680555555555552</v>
      </c>
      <c r="I12" s="69">
        <f>I11+TIME(0,G11,0)</f>
        <v>0.21180555555555555</v>
      </c>
      <c r="J12" s="381">
        <f>J11+TIME(0,G11,0)</f>
        <v>0.87847222222222221</v>
      </c>
      <c r="K12" s="69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163</v>
      </c>
      <c r="E13" s="261"/>
      <c r="G13" s="78"/>
      <c r="H13" s="69"/>
      <c r="I13" s="69"/>
      <c r="J13" s="381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267</v>
      </c>
      <c r="E14" s="98" t="s">
        <v>370</v>
      </c>
      <c r="F14" s="96" t="s">
        <v>268</v>
      </c>
      <c r="G14" s="78">
        <v>20</v>
      </c>
      <c r="H14" s="69">
        <f>H12+TIME(0,G12,0)</f>
        <v>0.34027777777777773</v>
      </c>
      <c r="I14" s="69">
        <f>I12+TIME(0,G12,0)</f>
        <v>0.21527777777777776</v>
      </c>
      <c r="J14" s="381">
        <f>J12+TIME(0,G12,0)</f>
        <v>0.88194444444444442</v>
      </c>
      <c r="K14" s="69">
        <f>K12+TIME(0,G12,0)</f>
        <v>0.54861111111111105</v>
      </c>
      <c r="L14" s="36"/>
      <c r="M14" s="36"/>
      <c r="N14" s="30"/>
      <c r="O14" s="30"/>
      <c r="P14" s="30"/>
    </row>
    <row r="15" spans="1:16" s="17" customFormat="1" ht="55.5" customHeight="1">
      <c r="B15" s="67">
        <f t="shared" ref="B15:B22" si="0">B14+0.1</f>
        <v>2.7000000000000006</v>
      </c>
      <c r="D15" s="102" t="s">
        <v>177</v>
      </c>
      <c r="E15" s="98" t="s">
        <v>357</v>
      </c>
      <c r="F15" s="96" t="s">
        <v>178</v>
      </c>
      <c r="G15" s="78">
        <v>15</v>
      </c>
      <c r="H15" s="69">
        <f t="shared" ref="H15:H22" si="1">H14+TIME(0,G14,0)</f>
        <v>0.35416666666666663</v>
      </c>
      <c r="I15" s="69">
        <f t="shared" ref="I15:I22" si="2">I14+TIME(0,G14,0)</f>
        <v>0.22916666666666666</v>
      </c>
      <c r="J15" s="381">
        <f t="shared" ref="J15:J22" si="3">J14+TIME(0,G14,0)</f>
        <v>0.89583333333333326</v>
      </c>
      <c r="K15" s="69">
        <f t="shared" ref="K15:K22" si="4">K14+TIME(0,G14,0)</f>
        <v>0.56249999999999989</v>
      </c>
    </row>
    <row r="16" spans="1:16" s="17" customFormat="1" ht="55.5" customHeight="1">
      <c r="B16" s="67">
        <f>B15+0.1</f>
        <v>2.8000000000000007</v>
      </c>
      <c r="D16" s="376" t="s">
        <v>351</v>
      </c>
      <c r="E16" s="98" t="s">
        <v>352</v>
      </c>
      <c r="F16" s="96" t="s">
        <v>358</v>
      </c>
      <c r="G16" s="78">
        <v>15</v>
      </c>
      <c r="H16" s="69">
        <f t="shared" ref="H16:H20" si="5">H15+TIME(0,G15,0)</f>
        <v>0.36458333333333331</v>
      </c>
      <c r="I16" s="69">
        <f t="shared" ref="I16:I20" si="6">I15+TIME(0,G15,0)</f>
        <v>0.23958333333333331</v>
      </c>
      <c r="J16" s="381">
        <f t="shared" ref="J16:J20" si="7">J15+TIME(0,G15,0)</f>
        <v>0.90624999999999989</v>
      </c>
      <c r="K16" s="69">
        <f t="shared" ref="K16:K20" si="8">K15+TIME(0,G15,0)</f>
        <v>0.57291666666666652</v>
      </c>
    </row>
    <row r="17" spans="1:12" s="17" customFormat="1" ht="84">
      <c r="B17" s="67">
        <f>B16+0.1</f>
        <v>2.9000000000000008</v>
      </c>
      <c r="D17" s="377" t="s">
        <v>353</v>
      </c>
      <c r="E17" s="98" t="s">
        <v>354</v>
      </c>
      <c r="F17" s="96" t="s">
        <v>355</v>
      </c>
      <c r="G17" s="78">
        <v>15</v>
      </c>
      <c r="H17" s="95">
        <f t="shared" si="5"/>
        <v>0.375</v>
      </c>
      <c r="I17" s="95">
        <f t="shared" si="6"/>
        <v>0.24999999999999997</v>
      </c>
      <c r="J17" s="379">
        <f t="shared" si="7"/>
        <v>0.91666666666666652</v>
      </c>
      <c r="K17" s="95">
        <f t="shared" si="8"/>
        <v>0.58333333333333315</v>
      </c>
    </row>
    <row r="18" spans="1:12" s="17" customFormat="1" ht="55.5" customHeight="1">
      <c r="B18" s="67">
        <f>B17+0.1</f>
        <v>3.0000000000000009</v>
      </c>
      <c r="D18" s="102" t="s">
        <v>182</v>
      </c>
      <c r="E18" s="98" t="s">
        <v>265</v>
      </c>
      <c r="F18" s="96" t="s">
        <v>183</v>
      </c>
      <c r="G18" s="78">
        <v>15</v>
      </c>
      <c r="H18" s="95">
        <f t="shared" si="5"/>
        <v>0.38541666666666669</v>
      </c>
      <c r="I18" s="95">
        <f t="shared" si="6"/>
        <v>0.26041666666666663</v>
      </c>
      <c r="J18" s="379">
        <f t="shared" si="7"/>
        <v>0.92708333333333315</v>
      </c>
      <c r="K18" s="95">
        <f t="shared" si="8"/>
        <v>0.59374999999999978</v>
      </c>
    </row>
    <row r="19" spans="1:12" s="17" customFormat="1" ht="70.5" customHeight="1">
      <c r="B19" s="67">
        <f t="shared" si="0"/>
        <v>3.100000000000001</v>
      </c>
      <c r="D19" s="102" t="s">
        <v>179</v>
      </c>
      <c r="E19" s="98" t="s">
        <v>359</v>
      </c>
      <c r="F19" s="96" t="s">
        <v>211</v>
      </c>
      <c r="G19" s="78">
        <v>15</v>
      </c>
      <c r="H19" s="95">
        <f t="shared" si="5"/>
        <v>0.39583333333333337</v>
      </c>
      <c r="I19" s="95">
        <f t="shared" si="6"/>
        <v>0.27083333333333331</v>
      </c>
      <c r="J19" s="379">
        <f t="shared" si="7"/>
        <v>0.93749999999999978</v>
      </c>
      <c r="K19" s="95">
        <f t="shared" si="8"/>
        <v>0.60416666666666641</v>
      </c>
    </row>
    <row r="20" spans="1:12" s="30" customFormat="1" ht="51.5" customHeight="1">
      <c r="A20" s="50"/>
      <c r="B20" s="61">
        <f>B19+0.1</f>
        <v>3.2000000000000011</v>
      </c>
      <c r="C20" s="46"/>
      <c r="D20" s="102" t="s">
        <v>180</v>
      </c>
      <c r="E20" s="98" t="s">
        <v>266</v>
      </c>
      <c r="F20" s="96" t="s">
        <v>39</v>
      </c>
      <c r="G20" s="78">
        <v>10</v>
      </c>
      <c r="H20" s="95">
        <f t="shared" si="5"/>
        <v>0.40625000000000006</v>
      </c>
      <c r="I20" s="95">
        <f t="shared" si="6"/>
        <v>0.28125</v>
      </c>
      <c r="J20" s="379">
        <f t="shared" si="7"/>
        <v>0.94791666666666641</v>
      </c>
      <c r="K20" s="95">
        <f t="shared" si="8"/>
        <v>0.61458333333333304</v>
      </c>
    </row>
    <row r="21" spans="1:12" s="17" customFormat="1" ht="41" customHeight="1">
      <c r="B21" s="67">
        <f t="shared" si="0"/>
        <v>3.3000000000000012</v>
      </c>
      <c r="D21" s="102" t="s">
        <v>42</v>
      </c>
      <c r="E21" s="98"/>
      <c r="F21" s="96"/>
      <c r="G21" s="78">
        <v>5</v>
      </c>
      <c r="H21" s="95">
        <f t="shared" si="1"/>
        <v>0.41319444444444448</v>
      </c>
      <c r="I21" s="95">
        <f t="shared" si="2"/>
        <v>0.28819444444444442</v>
      </c>
      <c r="J21" s="379">
        <f t="shared" si="3"/>
        <v>0.95486111111111083</v>
      </c>
      <c r="K21" s="95">
        <f t="shared" si="4"/>
        <v>0.62152777777777746</v>
      </c>
    </row>
    <row r="22" spans="1:12" s="127" customFormat="1" ht="35.5" customHeight="1">
      <c r="B22" s="67">
        <f t="shared" si="0"/>
        <v>3.4000000000000012</v>
      </c>
      <c r="D22" s="284" t="s">
        <v>36</v>
      </c>
      <c r="E22" s="261"/>
      <c r="F22" s="270" t="s">
        <v>35</v>
      </c>
      <c r="G22" s="270">
        <v>1</v>
      </c>
      <c r="H22" s="95">
        <f t="shared" si="1"/>
        <v>0.41666666666666669</v>
      </c>
      <c r="I22" s="95">
        <f t="shared" si="2"/>
        <v>0.29166666666666663</v>
      </c>
      <c r="J22" s="379">
        <f t="shared" si="3"/>
        <v>0.95833333333333304</v>
      </c>
      <c r="K22" s="95">
        <f t="shared" si="4"/>
        <v>0.62499999999999967</v>
      </c>
    </row>
    <row r="23" spans="1:12" s="17" customFormat="1" ht="18">
      <c r="B23" s="67"/>
      <c r="D23" s="268"/>
      <c r="E23" s="81"/>
      <c r="F23" s="270"/>
      <c r="G23" s="270"/>
      <c r="H23" s="272"/>
      <c r="I23" s="275"/>
      <c r="J23" s="273"/>
      <c r="K23" s="273"/>
    </row>
    <row r="24" spans="1:12" s="22" customFormat="1" ht="15" customHeight="1">
      <c r="D24" s="262" t="s">
        <v>37</v>
      </c>
      <c r="E24" s="262"/>
      <c r="F24" s="271"/>
      <c r="G24" s="271"/>
      <c r="H24" s="271"/>
      <c r="I24" s="271"/>
      <c r="J24" s="274"/>
      <c r="K24" s="274"/>
      <c r="L24" s="23"/>
    </row>
    <row r="25" spans="1:12" s="133" customFormat="1" ht="18">
      <c r="A25" s="133" t="s">
        <v>319</v>
      </c>
    </row>
    <row r="26" spans="1:12" s="123" customFormat="1">
      <c r="A26" s="123" t="s">
        <v>320</v>
      </c>
    </row>
    <row r="27" spans="1:12" s="259" customFormat="1">
      <c r="A27" s="259" t="s">
        <v>368</v>
      </c>
    </row>
    <row r="28" spans="1:12" s="123" customFormat="1">
      <c r="A28" s="123" t="s">
        <v>321</v>
      </c>
    </row>
    <row r="29" spans="1:12" s="123" customFormat="1">
      <c r="A29" s="258" t="s">
        <v>322</v>
      </c>
    </row>
    <row r="30" spans="1:12" s="123" customFormat="1">
      <c r="A30" s="123" t="s">
        <v>323</v>
      </c>
    </row>
    <row r="31" spans="1:12" s="123" customFormat="1">
      <c r="A31" s="123" t="s">
        <v>324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zoomScale="72" zoomScaleNormal="72" workbookViewId="0">
      <selection activeCell="F1" sqref="F1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49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269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270</v>
      </c>
      <c r="I3" s="39" t="s">
        <v>271</v>
      </c>
      <c r="J3" s="329" t="s">
        <v>276</v>
      </c>
      <c r="K3" s="278" t="s">
        <v>272</v>
      </c>
    </row>
    <row r="4" spans="1:15" s="17" customFormat="1" ht="52" customHeight="1">
      <c r="D4" s="277" t="s">
        <v>200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77" t="s">
        <v>201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202</v>
      </c>
      <c r="E10" s="58"/>
      <c r="F10" s="279" t="s">
        <v>198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51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273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270</v>
      </c>
      <c r="I17" s="39" t="s">
        <v>271</v>
      </c>
      <c r="J17" s="328" t="s">
        <v>275</v>
      </c>
      <c r="K17" s="278" t="s">
        <v>272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327">
        <v>0.66666666666666663</v>
      </c>
      <c r="I18" s="327">
        <v>0.54166666666666663</v>
      </c>
      <c r="J18" s="384">
        <v>0.20833333333333334</v>
      </c>
      <c r="K18" s="327">
        <v>0.875</v>
      </c>
    </row>
    <row r="19" spans="1:12" s="17" customFormat="1" ht="39.75" customHeight="1">
      <c r="D19" s="56" t="s">
        <v>274</v>
      </c>
      <c r="E19" s="39"/>
      <c r="F19" s="39"/>
      <c r="G19" s="33"/>
      <c r="H19" s="66"/>
      <c r="I19" s="66"/>
      <c r="J19" s="378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327">
        <v>0.66666666666666663</v>
      </c>
      <c r="I20" s="327">
        <v>0.54166666666666663</v>
      </c>
      <c r="J20" s="384">
        <v>0.20833333333333334</v>
      </c>
      <c r="K20" s="327">
        <v>0.875</v>
      </c>
    </row>
    <row r="21" spans="1:12" s="30" customFormat="1" ht="20">
      <c r="A21" s="50"/>
      <c r="B21" s="84">
        <v>3.1</v>
      </c>
      <c r="C21" s="57"/>
      <c r="D21" s="330" t="s">
        <v>41</v>
      </c>
      <c r="E21" s="54" t="s">
        <v>264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378">
        <f t="shared" ref="J21:J26" si="2">J20+TIME(0,G20,0)</f>
        <v>0.20902777777777778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330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385">
        <f t="shared" si="2"/>
        <v>0.20972222222222223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330" t="s">
        <v>30</v>
      </c>
      <c r="E23" s="53" t="s">
        <v>264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385">
        <f t="shared" si="2"/>
        <v>0.21041666666666667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330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385">
        <f t="shared" si="2"/>
        <v>0.21111111111111111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330" t="s">
        <v>52</v>
      </c>
      <c r="E25" s="53" t="s">
        <v>277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378">
        <f t="shared" si="2"/>
        <v>0.21180555555555555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60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378">
        <f t="shared" si="2"/>
        <v>0.21249999999999999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3" t="s">
        <v>162</v>
      </c>
      <c r="E27" s="332"/>
      <c r="F27" s="331"/>
      <c r="G27" s="111"/>
      <c r="H27" s="327"/>
      <c r="I27" s="327"/>
      <c r="J27" s="384"/>
      <c r="K27" s="327"/>
      <c r="L27" s="127"/>
    </row>
    <row r="28" spans="1:12" s="127" customFormat="1" ht="51.75" customHeight="1">
      <c r="B28" s="336">
        <f>B26+0.1</f>
        <v>3.6000000000000005</v>
      </c>
      <c r="D28" s="138" t="s">
        <v>176</v>
      </c>
      <c r="E28" s="88" t="s">
        <v>278</v>
      </c>
      <c r="F28" s="88" t="s">
        <v>169</v>
      </c>
      <c r="G28" s="334">
        <v>20</v>
      </c>
      <c r="H28" s="327">
        <f>H26+TIME(0,G26,0)</f>
        <v>0.67152777777777772</v>
      </c>
      <c r="I28" s="327">
        <f>I26+TIME(0,G26,0)</f>
        <v>0.54652777777777772</v>
      </c>
      <c r="J28" s="384">
        <f>J26+TIME(0,G26,0)</f>
        <v>0.21319444444444444</v>
      </c>
      <c r="K28" s="327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333" t="s">
        <v>164</v>
      </c>
      <c r="E29" s="335" t="s">
        <v>279</v>
      </c>
      <c r="F29" s="97" t="s">
        <v>165</v>
      </c>
      <c r="G29" s="111">
        <v>10</v>
      </c>
      <c r="H29" s="327">
        <f>H28+TIME(0,G28,0)</f>
        <v>0.68541666666666656</v>
      </c>
      <c r="I29" s="327">
        <f>I28+TIME(0,G28,0)</f>
        <v>0.56041666666666656</v>
      </c>
      <c r="J29" s="384">
        <f>J28+TIME(0,G28,0)</f>
        <v>0.22708333333333333</v>
      </c>
      <c r="K29" s="327">
        <f>K28+TIME(0,G28,0)</f>
        <v>0.89374999999999993</v>
      </c>
    </row>
    <row r="30" spans="1:12" s="127" customFormat="1" ht="80" customHeight="1">
      <c r="B30" s="130">
        <f>B29+0.1</f>
        <v>3.8000000000000007</v>
      </c>
      <c r="D30" s="132" t="s">
        <v>166</v>
      </c>
      <c r="E30" s="97" t="s">
        <v>280</v>
      </c>
      <c r="F30" s="97" t="s">
        <v>167</v>
      </c>
      <c r="G30" s="111">
        <v>10</v>
      </c>
      <c r="H30" s="327">
        <f>H29+TIME(0,G29,0)</f>
        <v>0.69236111111111098</v>
      </c>
      <c r="I30" s="327">
        <f>I29+TIME(0,G29,0)</f>
        <v>0.56736111111111098</v>
      </c>
      <c r="J30" s="384">
        <f>J29+TIME(0,G29,0)</f>
        <v>0.23402777777777778</v>
      </c>
      <c r="K30" s="327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360</v>
      </c>
      <c r="E31" s="97" t="s">
        <v>281</v>
      </c>
      <c r="F31" s="97" t="s">
        <v>168</v>
      </c>
      <c r="G31" s="111">
        <v>20</v>
      </c>
      <c r="H31" s="327">
        <f>H30+TIME(0,G30,0)</f>
        <v>0.6993055555555554</v>
      </c>
      <c r="I31" s="327">
        <f>I30+TIME(0,G30,0)</f>
        <v>0.5743055555555554</v>
      </c>
      <c r="J31" s="384">
        <f>J30+TIME(0,G30,0)</f>
        <v>0.24097222222222223</v>
      </c>
      <c r="K31" s="327">
        <f>K30+TIME(0,G30,0)</f>
        <v>0.90763888888888877</v>
      </c>
    </row>
    <row r="32" spans="1:12" s="17" customFormat="1" ht="54" customHeight="1">
      <c r="B32" s="67"/>
      <c r="D32" s="331" t="s">
        <v>283</v>
      </c>
      <c r="E32" s="44"/>
      <c r="F32" s="97"/>
      <c r="G32" s="81"/>
      <c r="J32" s="386"/>
    </row>
    <row r="33" spans="1:15" s="17" customFormat="1" ht="90.5" customHeight="1">
      <c r="B33" s="67">
        <f>B31+0.1</f>
        <v>4.0000000000000009</v>
      </c>
      <c r="D33" s="132" t="s">
        <v>174</v>
      </c>
      <c r="E33" s="97" t="s">
        <v>203</v>
      </c>
      <c r="F33" s="97" t="s">
        <v>172</v>
      </c>
      <c r="G33" s="44">
        <v>5</v>
      </c>
      <c r="H33" s="66">
        <f>H31+TIME(0,G31,0)</f>
        <v>0.71319444444444424</v>
      </c>
      <c r="I33" s="66">
        <f>I31+TIME(0,G31,0)</f>
        <v>0.58819444444444424</v>
      </c>
      <c r="J33" s="378">
        <f>J31+TIME(0,G31,0)</f>
        <v>0.25486111111111109</v>
      </c>
      <c r="K33" s="66">
        <f>K31+TIME(0,G31,0)</f>
        <v>0.92152777777777761</v>
      </c>
    </row>
    <row r="34" spans="1:15" s="17" customFormat="1" ht="148.5" customHeight="1">
      <c r="B34" s="67">
        <f>B33+0.1</f>
        <v>4.1000000000000005</v>
      </c>
      <c r="D34" s="132" t="s">
        <v>185</v>
      </c>
      <c r="E34" s="97" t="s">
        <v>204</v>
      </c>
      <c r="F34" s="97" t="s">
        <v>175</v>
      </c>
      <c r="G34" s="44">
        <v>5</v>
      </c>
      <c r="H34" s="66">
        <f>H33+TIME(0,G33,0)</f>
        <v>0.71666666666666645</v>
      </c>
      <c r="I34" s="66">
        <f>I33+TIME(0,G33,0)</f>
        <v>0.59166666666666645</v>
      </c>
      <c r="J34" s="378">
        <f>J33+TIME(0,G33,0)</f>
        <v>0.2583333333333333</v>
      </c>
      <c r="K34" s="66">
        <f>K33+TIME(0,G33,0)</f>
        <v>0.92499999999999982</v>
      </c>
    </row>
    <row r="35" spans="1:15" s="17" customFormat="1" ht="148.5" customHeight="1">
      <c r="B35" s="67">
        <f>B34+0.1</f>
        <v>4.2</v>
      </c>
      <c r="D35" s="132" t="s">
        <v>361</v>
      </c>
      <c r="E35" s="97" t="s">
        <v>362</v>
      </c>
      <c r="F35" s="97" t="s">
        <v>33</v>
      </c>
      <c r="G35" s="44">
        <v>10</v>
      </c>
      <c r="H35" s="66">
        <f>H34+TIME(0,G34,0)</f>
        <v>0.72013888888888866</v>
      </c>
      <c r="I35" s="66">
        <f>I34+TIME(0,G34,0)</f>
        <v>0.59513888888888866</v>
      </c>
      <c r="J35" s="378">
        <f>J34+TIME(0,G34,0)</f>
        <v>0.26180555555555551</v>
      </c>
      <c r="K35" s="66">
        <f>K34+TIME(0,G34,0)</f>
        <v>0.92847222222222203</v>
      </c>
    </row>
    <row r="36" spans="1:15" s="17" customFormat="1" ht="65.5" customHeight="1">
      <c r="B36" s="67">
        <f>B35+0.1</f>
        <v>4.3</v>
      </c>
      <c r="D36" s="132" t="s">
        <v>62</v>
      </c>
      <c r="E36" s="97" t="s">
        <v>205</v>
      </c>
      <c r="F36" s="97" t="s">
        <v>59</v>
      </c>
      <c r="G36" s="44">
        <v>5</v>
      </c>
      <c r="H36" s="66">
        <f>H35+TIME(0,G35,0)</f>
        <v>0.72708333333333308</v>
      </c>
      <c r="I36" s="66">
        <f>I35+TIME(0,G35,0)</f>
        <v>0.60208333333333308</v>
      </c>
      <c r="J36" s="378">
        <f>J35+TIME(0,G35,0)</f>
        <v>0.26874999999999993</v>
      </c>
      <c r="K36" s="66">
        <f>K35+TIME(0,G35,0)</f>
        <v>0.93541666666666645</v>
      </c>
    </row>
    <row r="37" spans="1:15" s="30" customFormat="1" ht="80" customHeight="1">
      <c r="B37" s="67">
        <f>B36+0.1</f>
        <v>4.3999999999999995</v>
      </c>
      <c r="C37" s="41"/>
      <c r="D37" s="138" t="s">
        <v>216</v>
      </c>
      <c r="E37" s="88"/>
      <c r="F37" s="88" t="s">
        <v>282</v>
      </c>
      <c r="G37" s="44">
        <v>10</v>
      </c>
      <c r="H37" s="66">
        <f>H36+TIME(0,G36,0)</f>
        <v>0.73055555555555529</v>
      </c>
      <c r="I37" s="66">
        <f>I36+TIME(0,G36,0)</f>
        <v>0.60555555555555529</v>
      </c>
      <c r="J37" s="378">
        <f>J36+TIME(0,G36,0)</f>
        <v>0.27222222222222214</v>
      </c>
      <c r="K37" s="66">
        <f>K36+TIME(0,G36,0)</f>
        <v>0.93888888888888866</v>
      </c>
      <c r="L37" s="36"/>
    </row>
    <row r="38" spans="1:15" s="30" customFormat="1" ht="69.5" customHeight="1">
      <c r="B38" s="67">
        <f>B37+0.1</f>
        <v>4.4999999999999991</v>
      </c>
      <c r="C38" s="41"/>
      <c r="D38" s="138" t="s">
        <v>215</v>
      </c>
      <c r="E38" s="374" t="s">
        <v>341</v>
      </c>
      <c r="F38" s="97" t="s">
        <v>214</v>
      </c>
      <c r="G38" s="44">
        <v>15</v>
      </c>
      <c r="H38" s="66">
        <f>H37+TIME(0,G37,0)</f>
        <v>0.73749999999999971</v>
      </c>
      <c r="I38" s="66">
        <f>I37+TIME(0,G37,0)</f>
        <v>0.61249999999999971</v>
      </c>
      <c r="J38" s="378">
        <f>J37+TIME(0,G37,0)</f>
        <v>0.27916666666666656</v>
      </c>
      <c r="K38" s="66">
        <f>K37+TIME(0,G37,0)</f>
        <v>0.94583333333333308</v>
      </c>
      <c r="L38" s="36"/>
    </row>
    <row r="39" spans="1:15" s="30" customFormat="1" ht="54.5" customHeight="1">
      <c r="B39" s="61">
        <f t="shared" ref="B39:B40" si="4">B38+0.1</f>
        <v>4.5999999999999988</v>
      </c>
      <c r="C39" s="41"/>
      <c r="D39" s="285" t="s">
        <v>53</v>
      </c>
      <c r="E39" s="374" t="s">
        <v>373</v>
      </c>
      <c r="F39" s="97" t="s">
        <v>374</v>
      </c>
      <c r="G39" s="44">
        <v>3</v>
      </c>
      <c r="H39" s="66">
        <f t="shared" ref="H39:H40" si="5">H38+TIME(0,G38,0)</f>
        <v>0.74791666666666634</v>
      </c>
      <c r="I39" s="66">
        <f t="shared" ref="I39:I40" si="6">I38+TIME(0,G38,0)</f>
        <v>0.62291666666666634</v>
      </c>
      <c r="J39" s="378">
        <f t="shared" ref="J39:J40" si="7">J38+TIME(0,G38,0)</f>
        <v>0.28958333333333325</v>
      </c>
      <c r="K39" s="66">
        <f t="shared" ref="K39:K40" si="8">K38+TIME(0,G38,0)</f>
        <v>0.95624999999999971</v>
      </c>
      <c r="L39" s="36"/>
    </row>
    <row r="40" spans="1:15" ht="33" customHeight="1">
      <c r="A40" s="30"/>
      <c r="B40" s="67">
        <f t="shared" si="4"/>
        <v>4.6999999999999984</v>
      </c>
      <c r="C40" s="135"/>
      <c r="D40" s="111" t="s">
        <v>43</v>
      </c>
      <c r="F40" s="337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378">
        <f t="shared" si="7"/>
        <v>0.29166666666666657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2" t="s">
        <v>37</v>
      </c>
      <c r="E44" s="262"/>
      <c r="F44" s="271"/>
      <c r="G44" s="271"/>
      <c r="H44" s="271"/>
      <c r="I44" s="271"/>
      <c r="J44" s="274"/>
      <c r="K44" s="274"/>
      <c r="L44" s="23"/>
    </row>
    <row r="45" spans="1:15" s="345" customFormat="1" ht="23">
      <c r="A45" s="345" t="s">
        <v>312</v>
      </c>
    </row>
    <row r="46" spans="1:15" s="134" customFormat="1" ht="20">
      <c r="A46" s="134" t="s">
        <v>251</v>
      </c>
    </row>
    <row r="47" spans="1:15" s="280" customFormat="1" ht="20">
      <c r="A47" s="280" t="s">
        <v>367</v>
      </c>
    </row>
    <row r="48" spans="1:15" s="134" customFormat="1" ht="26.5">
      <c r="A48" s="134" t="s">
        <v>284</v>
      </c>
    </row>
    <row r="49" spans="1:13" s="134" customFormat="1" ht="20">
      <c r="A49" s="112" t="s">
        <v>253</v>
      </c>
    </row>
    <row r="50" spans="1:13" s="134" customFormat="1" ht="20">
      <c r="A50" s="134" t="s">
        <v>254</v>
      </c>
    </row>
    <row r="51" spans="1:13" s="134" customFormat="1" ht="20">
      <c r="A51" s="134" t="s">
        <v>285</v>
      </c>
    </row>
    <row r="52" spans="1:13" s="93" customFormat="1" ht="20">
      <c r="A52" s="246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5" zoomScale="74" zoomScaleNormal="74" workbookViewId="0">
      <selection activeCell="A24" sqref="A24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286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287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339" t="s">
        <v>289</v>
      </c>
      <c r="I5" s="20" t="s">
        <v>290</v>
      </c>
      <c r="J5" s="328" t="s">
        <v>291</v>
      </c>
      <c r="K5" s="338" t="s">
        <v>292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378">
        <v>0.97916666666666663</v>
      </c>
      <c r="K6" s="66">
        <v>0.64583333333333337</v>
      </c>
    </row>
    <row r="7" spans="1:15" s="17" customFormat="1" ht="39.75" customHeight="1">
      <c r="D7" s="56" t="s">
        <v>288</v>
      </c>
      <c r="E7" s="39"/>
      <c r="F7" s="39"/>
      <c r="G7" s="33"/>
      <c r="H7" s="66"/>
      <c r="I7" s="66"/>
      <c r="J7" s="378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378">
        <v>0.97916666666666663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339" t="s">
        <v>293</v>
      </c>
      <c r="G9" s="63">
        <v>1</v>
      </c>
      <c r="H9" s="340">
        <v>0.97916666666666663</v>
      </c>
      <c r="I9" s="66">
        <f>I8+TIME(0,G8,0)</f>
        <v>0.31319444444444444</v>
      </c>
      <c r="J9" s="378">
        <f>J8+TIME(0,G8,0)</f>
        <v>0.97986111111111107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294</v>
      </c>
      <c r="E10" s="33"/>
      <c r="F10" s="30"/>
      <c r="G10" s="63">
        <v>1</v>
      </c>
      <c r="H10" s="340">
        <f>H9+TIME(0,G9,0)</f>
        <v>0.97986111111111107</v>
      </c>
      <c r="I10" s="66">
        <f>I9+TIME(0,G9,0)</f>
        <v>0.31388888888888888</v>
      </c>
      <c r="J10" s="378">
        <f>J9+TIME(0,G9,0)</f>
        <v>0.98055555555555551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1" t="s">
        <v>295</v>
      </c>
      <c r="E11" s="81" t="s">
        <v>296</v>
      </c>
      <c r="F11" s="81" t="s">
        <v>297</v>
      </c>
      <c r="G11" s="33">
        <v>2</v>
      </c>
      <c r="H11" s="341">
        <f>H10+TIME(0,G10,0)</f>
        <v>0.98055555555555551</v>
      </c>
      <c r="I11" s="43">
        <f>I10+TIME(0,G10,0)</f>
        <v>0.31458333333333333</v>
      </c>
      <c r="J11" s="378">
        <f>J10+TIME(0,G10,0)</f>
        <v>0.98124999999999996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342"/>
      <c r="C12" s="30"/>
      <c r="D12" s="62" t="s">
        <v>298</v>
      </c>
      <c r="E12" s="33"/>
      <c r="F12" s="20"/>
      <c r="G12" s="33"/>
      <c r="H12" s="341"/>
      <c r="I12" s="43"/>
      <c r="J12" s="378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343" t="s">
        <v>303</v>
      </c>
      <c r="E13" s="60" t="s">
        <v>299</v>
      </c>
      <c r="F13" s="60" t="s">
        <v>300</v>
      </c>
      <c r="G13" s="44">
        <v>5</v>
      </c>
      <c r="H13" s="340">
        <f>H11+TIME(0,G11,0)</f>
        <v>0.9819444444444444</v>
      </c>
      <c r="I13" s="66">
        <f>I11+TIME(0,G11,0)</f>
        <v>0.31597222222222221</v>
      </c>
      <c r="J13" s="378">
        <f>J11+TIME(0,G11,0)</f>
        <v>0.98263888888888884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343" t="s">
        <v>304</v>
      </c>
      <c r="E14" s="81" t="s">
        <v>301</v>
      </c>
      <c r="F14" s="60" t="s">
        <v>297</v>
      </c>
      <c r="G14" s="44">
        <v>5</v>
      </c>
      <c r="H14" s="340">
        <f>H13+TIME(0,G13,0)</f>
        <v>0.98541666666666661</v>
      </c>
      <c r="I14" s="66">
        <f>I13+TIME(0,G13,0)</f>
        <v>0.31944444444444442</v>
      </c>
      <c r="J14" s="378">
        <f>J13+TIME(0,G13,0)</f>
        <v>0.98611111111111105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344" t="s">
        <v>305</v>
      </c>
      <c r="E15" s="108"/>
      <c r="F15" s="86"/>
      <c r="G15" s="88"/>
      <c r="H15" s="66"/>
      <c r="I15" s="66"/>
      <c r="J15" s="378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344" t="s">
        <v>306</v>
      </c>
      <c r="E16" s="375" t="s">
        <v>356</v>
      </c>
      <c r="F16" s="86" t="s">
        <v>302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378">
        <f>J14+TIME(0,G14,0)</f>
        <v>0.98958333333333326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344" t="s">
        <v>307</v>
      </c>
      <c r="E17" s="108" t="s">
        <v>308</v>
      </c>
      <c r="F17" s="86" t="s">
        <v>309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378">
        <f>J16+TIME(0,G16,0)</f>
        <v>0.99999999999999989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344" t="s">
        <v>305</v>
      </c>
      <c r="E18" s="108"/>
      <c r="F18" s="86"/>
      <c r="G18" s="88"/>
      <c r="H18" s="66"/>
      <c r="I18" s="66"/>
      <c r="J18" s="378"/>
      <c r="K18" s="66"/>
    </row>
    <row r="19" spans="1:15" s="30" customFormat="1" ht="55" customHeight="1">
      <c r="B19" s="64">
        <f>B17+0.1</f>
        <v>4.6999999999999975</v>
      </c>
      <c r="D19" s="343" t="s">
        <v>303</v>
      </c>
      <c r="E19" s="60" t="s">
        <v>310</v>
      </c>
      <c r="F19" s="60" t="s">
        <v>300</v>
      </c>
      <c r="G19" s="44">
        <v>10</v>
      </c>
      <c r="H19" s="340">
        <f>H17+TIME(0,G17,0)</f>
        <v>1.0097222222222222</v>
      </c>
      <c r="I19" s="66">
        <f>I17+TIME(0,G17,0)</f>
        <v>0.34375</v>
      </c>
      <c r="J19" s="378">
        <f>J17+TIME(0,G17,0)</f>
        <v>1.0104166666666665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339" t="s">
        <v>293</v>
      </c>
      <c r="G20" s="44">
        <v>1</v>
      </c>
      <c r="H20" s="340">
        <f>H19+TIME(0,G19,0)</f>
        <v>1.0166666666666666</v>
      </c>
      <c r="I20" s="66">
        <f>I19+TIME(0,G19,0)</f>
        <v>0.35069444444444442</v>
      </c>
      <c r="J20" s="378">
        <f>J19+TIME(0,G19,0)</f>
        <v>1.0173611111111109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379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379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2" t="s">
        <v>37</v>
      </c>
      <c r="E24" s="262"/>
      <c r="F24" s="271"/>
      <c r="G24" s="271"/>
      <c r="H24" s="271"/>
      <c r="I24" s="271"/>
      <c r="J24" s="274"/>
      <c r="K24" s="274"/>
      <c r="L24" s="23"/>
    </row>
    <row r="25" spans="1:15" s="134" customFormat="1" ht="20">
      <c r="A25" s="134" t="s">
        <v>311</v>
      </c>
    </row>
    <row r="26" spans="1:15" s="134" customFormat="1" ht="20">
      <c r="A26" s="134" t="s">
        <v>313</v>
      </c>
    </row>
    <row r="27" spans="1:15" s="280" customFormat="1" ht="20">
      <c r="A27" s="280" t="s">
        <v>369</v>
      </c>
      <c r="D27" s="134"/>
    </row>
    <row r="28" spans="1:15" s="134" customFormat="1" ht="20">
      <c r="A28" s="134" t="s">
        <v>314</v>
      </c>
    </row>
    <row r="29" spans="1:15" s="134" customFormat="1" ht="20">
      <c r="A29" s="112" t="s">
        <v>315</v>
      </c>
    </row>
    <row r="30" spans="1:15" s="134" customFormat="1" ht="20">
      <c r="A30" s="134" t="s">
        <v>316</v>
      </c>
    </row>
    <row r="31" spans="1:15" s="134" customFormat="1" ht="20">
      <c r="A31" s="134" t="s">
        <v>317</v>
      </c>
    </row>
    <row r="32" spans="1:15" s="93" customFormat="1" ht="20">
      <c r="A32" s="246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6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339" t="s">
        <v>289</v>
      </c>
      <c r="I35" s="20" t="s">
        <v>290</v>
      </c>
      <c r="J35" s="328" t="s">
        <v>291</v>
      </c>
      <c r="K35" s="338" t="s">
        <v>292</v>
      </c>
      <c r="L35" s="99"/>
    </row>
    <row r="36" spans="1:13" s="17" customFormat="1" ht="47.25" customHeight="1">
      <c r="A36" s="30"/>
      <c r="D36" s="247" t="s">
        <v>318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325</v>
      </c>
      <c r="E40" s="58"/>
      <c r="F40" s="279" t="s">
        <v>326</v>
      </c>
      <c r="G40" s="44"/>
      <c r="H40" s="44"/>
      <c r="I40" s="66"/>
      <c r="K40" s="36"/>
      <c r="L40" s="36"/>
      <c r="M40" s="36"/>
    </row>
    <row r="41" spans="1:13">
      <c r="F41" s="279"/>
    </row>
    <row r="42" spans="1:13">
      <c r="F42" s="279"/>
    </row>
    <row r="43" spans="1:13">
      <c r="F43" s="279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2023-03-15T03:38:53Z</dcterms:modified>
  <cp:category/>
  <cp:contentStatus/>
</cp:coreProperties>
</file>