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3DBC3C00-6549-4A52-937C-04A0B1739A25}" xr6:coauthVersionLast="47" xr6:coauthVersionMax="47" xr10:uidLastSave="{00000000-0000-0000-0000-000000000000}"/>
  <bookViews>
    <workbookView xWindow="4548" yWindow="216" windowWidth="18276" windowHeight="11832" tabRatio="844" firstSheet="1" activeTab="4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21" l="1"/>
  <c r="D14" i="422"/>
  <c r="D25" i="419"/>
  <c r="F7" i="421" l="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D39" i="422" l="1"/>
  <c r="A1" i="425"/>
  <c r="F4" i="419"/>
  <c r="C17" i="414"/>
  <c r="C16" i="414"/>
  <c r="C13" i="414"/>
  <c r="C12" i="414"/>
  <c r="A10" i="424"/>
  <c r="C10" i="424" s="1"/>
  <c r="D9" i="424"/>
  <c r="C9" i="424"/>
  <c r="B9" i="424"/>
  <c r="F7" i="424"/>
  <c r="H7" i="424" s="1"/>
  <c r="L7" i="424" s="1"/>
  <c r="P7" i="424" s="1"/>
  <c r="T7" i="424" s="1"/>
  <c r="X7" i="424" s="1"/>
  <c r="AA7" i="424" s="1"/>
  <c r="D10" i="424" l="1"/>
  <c r="A11" i="424"/>
  <c r="B10" i="424"/>
  <c r="C14" i="421"/>
  <c r="C14" i="422"/>
  <c r="A12" i="424" l="1"/>
  <c r="D11" i="424"/>
  <c r="C11" i="424"/>
  <c r="B11" i="424"/>
  <c r="F4" i="421"/>
  <c r="D12" i="424" l="1"/>
  <c r="B12" i="424"/>
  <c r="A13" i="424"/>
  <c r="C12" i="424"/>
  <c r="C15" i="414"/>
  <c r="C14" i="414"/>
  <c r="C10" i="414"/>
  <c r="C11" i="414"/>
  <c r="A2" i="419"/>
  <c r="A2" i="422"/>
  <c r="D13" i="424" l="1"/>
  <c r="C13" i="424"/>
  <c r="B13" i="424"/>
  <c r="A14" i="424"/>
  <c r="A2" i="421"/>
  <c r="D2" i="423"/>
  <c r="C14" i="424" l="1"/>
  <c r="B14" i="424"/>
  <c r="A15" i="424"/>
  <c r="D14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16" i="424" l="1"/>
  <c r="D15" i="424"/>
  <c r="C15" i="424"/>
  <c r="B15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D16" i="424" l="1"/>
  <c r="B16" i="424"/>
  <c r="A17" i="424"/>
  <c r="C16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C17" i="424" l="1"/>
  <c r="D17" i="424"/>
  <c r="B17" i="424"/>
  <c r="A18" i="424"/>
  <c r="A1" i="419"/>
  <c r="C18" i="424" l="1"/>
  <c r="B18" i="424"/>
  <c r="A19" i="424"/>
  <c r="D18" i="424"/>
  <c r="A1" i="413"/>
  <c r="A1" i="421"/>
  <c r="A1" i="422"/>
  <c r="A1" i="423"/>
  <c r="A1" i="414"/>
  <c r="F4" i="422"/>
  <c r="F5" i="422" s="1"/>
  <c r="F5" i="421"/>
  <c r="A20" i="424" l="1"/>
  <c r="D19" i="424"/>
  <c r="C19" i="424"/>
  <c r="B19" i="424"/>
  <c r="D20" i="424" l="1"/>
  <c r="B20" i="424"/>
  <c r="A21" i="424"/>
  <c r="C20" i="424"/>
  <c r="D21" i="424" l="1"/>
  <c r="B21" i="424"/>
  <c r="A22" i="424"/>
  <c r="C21" i="424"/>
  <c r="D22" i="424" l="1"/>
  <c r="C22" i="424"/>
  <c r="B22" i="424"/>
  <c r="A23" i="424"/>
  <c r="A24" i="424" l="1"/>
  <c r="D23" i="424"/>
  <c r="C23" i="424"/>
  <c r="B23" i="424"/>
  <c r="D24" i="424" l="1"/>
  <c r="B24" i="424"/>
  <c r="A25" i="424"/>
  <c r="C24" i="424"/>
  <c r="B25" i="424" l="1"/>
  <c r="A26" i="424"/>
  <c r="D25" i="424"/>
  <c r="C25" i="424"/>
  <c r="B26" i="424" l="1"/>
  <c r="A27" i="424"/>
  <c r="D26" i="424"/>
  <c r="C26" i="424"/>
  <c r="A28" i="424" l="1"/>
  <c r="D27" i="424"/>
  <c r="C27" i="424"/>
  <c r="B27" i="424"/>
  <c r="D28" i="424" l="1"/>
  <c r="C28" i="424"/>
  <c r="B28" i="424"/>
  <c r="A29" i="424"/>
  <c r="B29" i="424" l="1"/>
  <c r="A30" i="424"/>
  <c r="D29" i="424"/>
  <c r="C29" i="424"/>
  <c r="D30" i="424" l="1"/>
  <c r="B30" i="424"/>
  <c r="A31" i="424"/>
  <c r="C30" i="424"/>
  <c r="A32" i="424" l="1"/>
  <c r="D31" i="424"/>
  <c r="C31" i="424"/>
  <c r="B31" i="424"/>
  <c r="D32" i="424" l="1"/>
  <c r="B32" i="424"/>
  <c r="A33" i="424"/>
  <c r="C32" i="424"/>
  <c r="B33" i="424" l="1"/>
  <c r="A34" i="424"/>
  <c r="D33" i="424"/>
  <c r="C33" i="424"/>
  <c r="D34" i="424" l="1"/>
  <c r="B34" i="424"/>
  <c r="A35" i="424"/>
  <c r="C34" i="424"/>
  <c r="B35" i="424" l="1"/>
  <c r="A36" i="424"/>
  <c r="D35" i="424"/>
  <c r="C35" i="424"/>
  <c r="D36" i="424" l="1"/>
  <c r="C36" i="424"/>
  <c r="B36" i="424"/>
  <c r="A37" i="424"/>
  <c r="A38" i="424" l="1"/>
  <c r="D37" i="424"/>
  <c r="C37" i="424"/>
  <c r="B37" i="424"/>
  <c r="D38" i="424" l="1"/>
  <c r="B38" i="424"/>
  <c r="A39" i="424"/>
  <c r="C38" i="424"/>
  <c r="A40" i="424" l="1"/>
  <c r="D39" i="424"/>
  <c r="C39" i="424"/>
  <c r="B39" i="424"/>
  <c r="D40" i="424" l="1"/>
  <c r="C40" i="424"/>
  <c r="B40" i="424"/>
  <c r="F5" i="419"/>
</calcChain>
</file>

<file path=xl/sharedStrings.xml><?xml version="1.0" encoding="utf-8"?>
<sst xmlns="http://schemas.openxmlformats.org/spreadsheetml/2006/main" count="633" uniqueCount="297">
  <si>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</si>
  <si>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</si>
  <si>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</si>
  <si>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</si>
  <si>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</si>
  <si>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</si>
  <si>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</si>
  <si>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</si>
  <si>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</si>
  <si>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</si>
  <si>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</si>
  <si>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</si>
  <si>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</si>
  <si>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</si>
  <si>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</si>
  <si>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</si>
  <si>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</si>
  <si>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</si>
  <si>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</si>
  <si>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</si>
  <si>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</si>
  <si>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</si>
  <si>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</si>
  <si>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</si>
  <si>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</si>
  <si>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</si>
  <si>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</si>
  <si>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</si>
  <si>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</si>
  <si>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</si>
  <si>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</si>
  <si>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</si>
  <si>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</si>
  <si>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</si>
  <si>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</si>
  <si>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</si>
  <si>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</si>
  <si>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</si>
  <si>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</si>
  <si>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</si>
  <si>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</si>
  <si>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</si>
  <si>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</si>
  <si>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</si>
  <si>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</si>
  <si>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</si>
  <si>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</si>
  <si>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</si>
  <si>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</si>
  <si>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</si>
  <si>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</si>
  <si>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</si>
  <si>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</si>
  <si>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</si>
  <si>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</si>
  <si>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</si>
  <si>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</si>
  <si>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</si>
  <si>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</si>
  <si>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Still need permanent chairs for TG14, TG15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</si>
  <si>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</si>
  <si>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</si>
  <si>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</si>
  <si>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</si>
  <si>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</si>
  <si>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</si>
  <si>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</si>
  <si>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</si>
  <si>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</si>
  <si>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</si>
  <si>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</si>
  <si>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</si>
  <si>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</si>
  <si>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</si>
  <si>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</si>
  <si>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</si>
  <si>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</si>
  <si>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</si>
  <si>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</si>
  <si>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</si>
  <si>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</si>
  <si>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</si>
  <si>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</si>
  <si>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</si>
  <si>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</si>
  <si>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</si>
  <si>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</si>
  <si>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</si>
  <si>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</si>
  <si>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</si>
  <si>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</si>
  <si>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</si>
  <si>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</si>
  <si>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</si>
  <si>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</si>
  <si>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</si>
  <si>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</si>
  <si>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</si>
  <si>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</si>
  <si>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</si>
  <si>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</si>
  <si>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</si>
  <si>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</si>
  <si>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</si>
  <si>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</si>
  <si>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</si>
  <si>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</si>
  <si>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</si>
  <si>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</si>
  <si>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</si>
  <si>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</si>
  <si>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</si>
  <si>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</si>
  <si>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</si>
  <si>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</si>
  <si>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</si>
  <si>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</si>
  <si>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</si>
  <si>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</si>
  <si>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</si>
  <si>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</si>
  <si>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</si>
  <si>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</si>
  <si>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</si>
  <si>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</si>
  <si>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</si>
  <si>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</si>
  <si>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</si>
  <si>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</si>
  <si>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</si>
  <si>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</si>
  <si>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</si>
  <si>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</si>
  <si>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</si>
  <si>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</si>
  <si>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</si>
  <si>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</si>
  <si>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</si>
  <si>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</si>
  <si>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</si>
  <si>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</si>
  <si>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</si>
  <si>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</si>
  <si>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</si>
  <si>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</si>
  <si>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</si>
  <si>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</si>
  <si>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</si>
  <si>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</si>
  <si>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</si>
  <si>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</si>
  <si>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</si>
  <si>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</si>
  <si>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</si>
  <si>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</si>
  <si>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</si>
  <si>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</si>
  <si>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</si>
  <si>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</si>
  <si>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</si>
  <si>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</si>
  <si>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</si>
  <si>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</si>
  <si>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</si>
  <si>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</si>
  <si>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</si>
  <si>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</si>
  <si>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</si>
  <si>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</si>
  <si>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</si>
  <si>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</si>
  <si>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</si>
  <si>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</si>
  <si>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</si>
  <si>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</si>
  <si>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</si>
  <si>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</si>
  <si>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</si>
  <si>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</si>
  <si>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</si>
  <si>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</si>
  <si>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</si>
  <si>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</si>
  <si>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</si>
  <si>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</si>
  <si>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</si>
  <si>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</si>
  <si>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</si>
  <si>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</si>
  <si>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</si>
  <si>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</si>
  <si>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</si>
  <si>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</si>
  <si>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</si>
  <si>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</si>
  <si>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</si>
  <si>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</si>
  <si>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</si>
  <si>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</si>
  <si>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</si>
  <si>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</si>
  <si>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</si>
  <si>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</si>
  <si>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</si>
  <si>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</si>
  <si>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</si>
  <si>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</si>
  <si>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</si>
  <si>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</si>
  <si>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</si>
  <si>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</si>
  <si>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</si>
  <si>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</si>
  <si>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</si>
  <si>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</si>
  <si>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</si>
  <si>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</si>
  <si>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</si>
  <si>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</si>
  <si>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</si>
  <si>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</si>
  <si>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</si>
  <si>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</si>
  <si>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</si>
  <si>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</si>
  <si>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</si>
  <si>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</si>
  <si>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</si>
  <si>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</si>
  <si>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</si>
  <si>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</si>
  <si>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</si>
  <si>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</si>
  <si>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</si>
  <si>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</si>
  <si>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</si>
  <si>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</si>
  <si>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</si>
  <si>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</si>
  <si>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</si>
  <si>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</si>
  <si>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</si>
  <si>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</si>
  <si>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</si>
  <si>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</si>
  <si>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</si>
  <si>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</si>
  <si>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</si>
  <si>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TREASURER'S REPORT (ec-23-0003-00-WCSC)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</si>
  <si>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</si>
  <si>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</si>
  <si>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</si>
  <si>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</si>
  <si>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</si>
  <si>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</si>
  <si>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</si>
  <si>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</si>
  <si>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</si>
  <si>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LUNCH ON YOUR OWN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</si>
  <si>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</si>
  <si>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</si>
  <si>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</si>
  <si>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</si>
  <si>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</si>
  <si>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</si>
  <si>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</si>
  <si>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</si>
  <si>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R2</t>
  </si>
  <si>
    <t>802 Tutorial #1
802 Stds. on
Light Communications</t>
  </si>
  <si>
    <t>802 Tutorial #2
IEEE SA Open</t>
  </si>
  <si>
    <t>802 LMSC Opening meeting:</t>
  </si>
  <si>
    <t>802 LMSC Closing meeting:</t>
  </si>
  <si>
    <t>PAR on Privacy Comments</t>
  </si>
  <si>
    <t>REVIEW AND APPROVE MTG AGENDA (15-23-0090-00)</t>
  </si>
  <si>
    <t>NesCom RevCom SA Stds. Board UPDATES</t>
  </si>
  <si>
    <t>CHAIR'S ADVISORY COMMITTEE (CAC) (minutes: 15-23-0090-00)</t>
  </si>
  <si>
    <t>WG Opening Report (15-23-0091-00)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</si>
  <si>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</si>
  <si>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</si>
  <si>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</si>
  <si>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</si>
  <si>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</si>
  <si>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802.15 / 802.1 Joint Mtg
(Webex TBD)</t>
  </si>
  <si>
    <t>See SASB Dates TAB</t>
  </si>
  <si>
    <t>SASB Dates</t>
  </si>
  <si>
    <t>Kurner</t>
  </si>
  <si>
    <t>APPROVE THE MINUTES FROM Jan. Mtg. (15-23-0039-01)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</si>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</sst>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2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1" fillId="0" borderId="0" applyNumberFormat="0" applyFill="0" applyBorder="0" applyAlignment="0" applyProtection="0"/>
  </cellStyleXfs>
  <cellXfs count="422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1" xfId="2" applyNumberFormat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70" fillId="0" borderId="0" xfId="0" applyFont="1" applyAlignment="1">
      <alignment horizontal="left" vertical="center" indent="1"/>
    </xf>
    <xf numFmtId="164" fontId="70" fillId="0" borderId="0" xfId="0" applyFont="1" applyAlignment="1">
      <alignment horizontal="left" vertical="center" indent="2"/>
    </xf>
    <xf numFmtId="0" fontId="69" fillId="0" borderId="21" xfId="6" applyFont="1" applyBorder="1" applyAlignment="1">
      <alignment horizontal="center" vertical="center" wrapText="1"/>
    </xf>
    <xf numFmtId="0" fontId="69" fillId="0" borderId="23" xfId="6" applyFont="1" applyBorder="1" applyAlignment="1">
      <alignment horizontal="center" vertical="center" wrapText="1"/>
    </xf>
    <xf numFmtId="0" fontId="69" fillId="0" borderId="22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8" xfId="0" applyNumberFormat="1" applyFont="1" applyBorder="1" applyAlignment="1">
      <alignment horizont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7" fontId="17" fillId="0" borderId="17" xfId="0" applyNumberFormat="1" applyFont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7" fontId="17" fillId="28" borderId="16" xfId="0" applyNumberFormat="1" applyFont="1" applyFill="1" applyBorder="1" applyAlignment="1">
      <alignment horizontal="center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7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64" fontId="38" fillId="24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4" fillId="25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35" borderId="3" xfId="0" applyFont="1" applyFill="1" applyBorder="1" applyAlignment="1">
      <alignment horizontal="center" vertical="center"/>
    </xf>
    <xf numFmtId="164" fontId="59" fillId="35" borderId="12" xfId="0" applyFont="1" applyFill="1" applyBorder="1" applyAlignment="1">
      <alignment horizontal="left" vertical="center"/>
    </xf>
    <xf numFmtId="164" fontId="36" fillId="35" borderId="12" xfId="0" applyFont="1" applyFill="1" applyBorder="1" applyAlignment="1">
      <alignment horizontal="center" vertical="center"/>
    </xf>
    <xf numFmtId="164" fontId="36" fillId="35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35" borderId="4" xfId="0" applyFont="1" applyFill="1" applyBorder="1" applyAlignment="1">
      <alignment horizontal="right" vertical="center"/>
    </xf>
    <xf numFmtId="164" fontId="36" fillId="35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35" borderId="0" xfId="0" applyFont="1" applyFill="1" applyAlignment="1">
      <alignment vertical="center"/>
    </xf>
    <xf numFmtId="164" fontId="59" fillId="35" borderId="0" xfId="0" applyFont="1" applyFill="1" applyAlignment="1">
      <alignment horizontal="left" vertical="center"/>
    </xf>
    <xf numFmtId="164" fontId="59" fillId="35" borderId="0" xfId="0" applyFont="1" applyFill="1" applyAlignment="1">
      <alignment horizontal="center" vertical="center"/>
    </xf>
    <xf numFmtId="164" fontId="59" fillId="35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35" borderId="4" xfId="0" applyFont="1" applyFill="1" applyBorder="1" applyAlignment="1">
      <alignment horizontal="center" vertical="center"/>
    </xf>
    <xf numFmtId="164" fontId="61" fillId="35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35" borderId="0" xfId="0" applyNumberFormat="1" applyFont="1" applyFill="1" applyAlignment="1">
      <alignment horizontal="right" vertical="center"/>
    </xf>
    <xf numFmtId="164" fontId="62" fillId="35" borderId="0" xfId="0" applyFont="1" applyFill="1" applyAlignment="1">
      <alignment horizontal="right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63" fillId="35" borderId="0" xfId="0" applyFont="1" applyFill="1" applyAlignment="1">
      <alignment horizontal="right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4" fillId="35" borderId="0" xfId="0" applyNumberFormat="1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2" fillId="35" borderId="0" xfId="0" applyNumberFormat="1" applyFont="1" applyFill="1" applyAlignment="1">
      <alignment horizontal="right" vertical="center"/>
    </xf>
    <xf numFmtId="164" fontId="64" fillId="35" borderId="0" xfId="0" applyFont="1" applyFill="1" applyAlignment="1">
      <alignment horizontal="right" vertical="center"/>
    </xf>
    <xf numFmtId="164" fontId="64" fillId="35" borderId="4" xfId="0" applyFont="1" applyFill="1" applyBorder="1" applyAlignment="1">
      <alignment horizontal="right" vertical="center"/>
    </xf>
    <xf numFmtId="164" fontId="65" fillId="35" borderId="0" xfId="0" applyFont="1" applyFill="1" applyAlignment="1">
      <alignment horizontal="right" vertical="center"/>
    </xf>
    <xf numFmtId="10" fontId="63" fillId="35" borderId="0" xfId="0" applyNumberFormat="1" applyFont="1" applyFill="1" applyAlignment="1">
      <alignment horizontal="right" vertical="center"/>
    </xf>
    <xf numFmtId="164" fontId="65" fillId="35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35" borderId="8" xfId="0" applyFont="1" applyFill="1" applyBorder="1" applyAlignment="1">
      <alignment horizontal="left" vertical="center"/>
    </xf>
    <xf numFmtId="164" fontId="59" fillId="35" borderId="6" xfId="0" applyFont="1" applyFill="1" applyBorder="1" applyAlignment="1">
      <alignment horizontal="left" vertical="center"/>
    </xf>
    <xf numFmtId="164" fontId="36" fillId="35" borderId="6" xfId="0" applyFont="1" applyFill="1" applyBorder="1" applyAlignment="1">
      <alignment vertical="center"/>
    </xf>
    <xf numFmtId="164" fontId="36" fillId="35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5" fillId="6" borderId="0" xfId="0" applyFont="1" applyFill="1" applyAlignment="1">
      <alignment horizontal="right" vertical="center"/>
    </xf>
    <xf numFmtId="164" fontId="58" fillId="6" borderId="6" xfId="0" applyFont="1" applyFill="1" applyBorder="1" applyAlignment="1">
      <alignment horizontal="center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3" fillId="29" borderId="0" xfId="0" applyFont="1" applyFill="1" applyAlignment="1">
      <alignment horizontal="left" vertical="center" indent="1"/>
    </xf>
    <xf numFmtId="164" fontId="4" fillId="29" borderId="0" xfId="0" applyFont="1" applyFill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2" xfId="2" applyFont="1" applyBorder="1" applyAlignment="1">
      <alignment horizontal="center" vertical="center" wrapText="1"/>
    </xf>
    <xf numFmtId="164" fontId="3" fillId="0" borderId="23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36" fillId="35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4" xfId="0" applyFont="1" applyFill="1" applyBorder="1" applyAlignment="1">
      <alignment horizontal="center" vertical="center" wrapText="1"/>
    </xf>
    <xf numFmtId="164" fontId="39" fillId="12" borderId="0" xfId="0" applyFont="1" applyFill="1" applyAlignment="1">
      <alignment horizontal="center" vertical="center" wrapText="1"/>
    </xf>
    <xf numFmtId="164" fontId="39" fillId="12" borderId="7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67" fillId="22" borderId="12" xfId="0" applyFont="1" applyFill="1" applyBorder="1" applyAlignment="1">
      <alignment horizontal="center" vertical="center" wrapText="1"/>
    </xf>
    <xf numFmtId="164" fontId="67" fillId="22" borderId="11" xfId="0" applyFont="1" applyFill="1" applyBorder="1" applyAlignment="1">
      <alignment horizontal="center" vertical="center" wrapText="1"/>
    </xf>
    <xf numFmtId="164" fontId="67" fillId="22" borderId="0" xfId="0" applyFont="1" applyFill="1" applyAlignment="1">
      <alignment horizontal="center" vertical="center" wrapText="1"/>
    </xf>
    <xf numFmtId="164" fontId="67" fillId="22" borderId="7" xfId="0" applyFont="1" applyFill="1" applyBorder="1" applyAlignment="1">
      <alignment horizontal="center" vertical="center" wrapText="1"/>
    </xf>
    <xf numFmtId="164" fontId="67" fillId="22" borderId="6" xfId="0" applyFont="1" applyFill="1" applyBorder="1" applyAlignment="1">
      <alignment horizontal="center" vertical="center" wrapText="1"/>
    </xf>
    <xf numFmtId="164" fontId="67" fillId="22" borderId="9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7" fillId="12" borderId="4" xfId="0" applyFont="1" applyFill="1" applyBorder="1" applyAlignment="1">
      <alignment horizontal="center" vertical="center" wrapText="1"/>
    </xf>
    <xf numFmtId="164" fontId="37" fillId="12" borderId="0" xfId="0" applyFont="1" applyFill="1" applyAlignment="1">
      <alignment horizontal="center" vertical="center" wrapText="1"/>
    </xf>
    <xf numFmtId="164" fontId="37" fillId="12" borderId="7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34" borderId="10" xfId="0" applyFont="1" applyFill="1" applyBorder="1" applyAlignment="1">
      <alignment horizontal="center" vertical="center" wrapText="1"/>
    </xf>
    <xf numFmtId="164" fontId="37" fillId="34" borderId="13" xfId="0" applyFont="1" applyFill="1" applyBorder="1" applyAlignment="1">
      <alignment horizontal="center" vertical="center" wrapText="1"/>
    </xf>
    <xf numFmtId="164" fontId="37" fillId="34" borderId="14" xfId="0" applyFont="1" applyFill="1" applyBorder="1" applyAlignment="1">
      <alignment horizontal="center" vertical="center" wrapText="1"/>
    </xf>
    <xf numFmtId="164" fontId="39" fillId="33" borderId="3" xfId="0" applyFont="1" applyFill="1" applyBorder="1" applyAlignment="1">
      <alignment horizontal="center" vertical="center" wrapText="1"/>
    </xf>
    <xf numFmtId="164" fontId="39" fillId="33" borderId="12" xfId="0" applyFont="1" applyFill="1" applyBorder="1" applyAlignment="1">
      <alignment horizontal="center" vertical="center" wrapText="1"/>
    </xf>
    <xf numFmtId="164" fontId="39" fillId="33" borderId="11" xfId="0" applyFont="1" applyFill="1" applyBorder="1" applyAlignment="1">
      <alignment horizontal="center" vertical="center" wrapText="1"/>
    </xf>
    <xf numFmtId="164" fontId="39" fillId="33" borderId="4" xfId="0" applyFont="1" applyFill="1" applyBorder="1" applyAlignment="1">
      <alignment horizontal="center" vertical="center" wrapText="1"/>
    </xf>
    <xf numFmtId="164" fontId="39" fillId="33" borderId="0" xfId="0" applyFont="1" applyFill="1" applyAlignment="1">
      <alignment horizontal="center" vertical="center" wrapText="1"/>
    </xf>
    <xf numFmtId="164" fontId="39" fillId="33" borderId="7" xfId="0" applyFont="1" applyFill="1" applyBorder="1" applyAlignment="1">
      <alignment horizontal="center" vertical="center" wrapText="1"/>
    </xf>
    <xf numFmtId="164" fontId="39" fillId="33" borderId="8" xfId="0" applyFont="1" applyFill="1" applyBorder="1" applyAlignment="1">
      <alignment horizontal="center" vertical="center" wrapText="1"/>
    </xf>
    <xf numFmtId="164" fontId="39" fillId="33" borderId="6" xfId="0" applyFont="1" applyFill="1" applyBorder="1" applyAlignment="1">
      <alignment horizontal="center" vertical="center" wrapText="1"/>
    </xf>
    <xf numFmtId="164" fontId="39" fillId="33" borderId="9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9" fillId="0" borderId="21" xfId="6" applyFont="1" applyBorder="1" applyAlignment="1">
      <alignment horizontal="center" vertical="center" wrapText="1"/>
    </xf>
    <xf numFmtId="0" fontId="69" fillId="0" borderId="23" xfId="6" applyFont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4" fontId="2" fillId="0" borderId="0" xfId="0" applyFont="1" applyAlignment="1">
      <alignment horizontal="left" wrapText="1" indent="1"/>
    </xf>
    <xf numFmtId="164" fontId="3" fillId="0" borderId="0" xfId="0" applyFont="1" applyFill="1" applyAlignment="1">
      <alignment horizontal="left" vertical="center" wrapText="1" indent="1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94" zoomScale="130" zoomScaleNormal="130" workbookViewId="0">
      <selection activeCell="P61" sqref="P6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5" x14ac:dyDescent="0.25"/>
  <cols>
    <col min="1" max="7" width="15.58203125" customWidth="1"/>
  </cols>
  <sheetData>
    <row r="1" spans="1:9" s="7" customFormat="1" ht="15" customHeight="1" x14ac:dyDescent="0.3">
      <c r="A1" s="235" t="s">
        <v>249</v>
      </c>
      <c r="B1" s="236"/>
      <c r="C1" s="236"/>
      <c r="D1" s="236"/>
      <c r="E1" s="236"/>
      <c r="F1" s="236"/>
      <c r="G1" s="237"/>
      <c r="I1" s="9"/>
    </row>
    <row r="2" spans="1:9" s="7" customFormat="1" ht="15" customHeight="1" thickBot="1" x14ac:dyDescent="0.35">
      <c r="A2" s="238" t="s">
        <v>58</v>
      </c>
      <c r="B2" s="239"/>
      <c r="C2" s="239"/>
      <c r="D2" s="239"/>
      <c r="E2" s="239"/>
      <c r="F2" s="239"/>
      <c r="G2" s="240"/>
      <c r="I2" s="10"/>
    </row>
    <row r="3" spans="1:9" ht="15" customHeight="1" x14ac:dyDescent="0.25"/>
    <row r="4" spans="1:9" s="42" customFormat="1" ht="15" customHeight="1" x14ac:dyDescent="0.25">
      <c r="A4" s="241" t="s">
        <v>190</v>
      </c>
      <c r="B4" s="242"/>
      <c r="C4" s="242"/>
      <c r="D4" s="242"/>
      <c r="E4" s="242"/>
      <c r="F4" s="242"/>
      <c r="G4" s="243"/>
    </row>
    <row r="5" spans="1:9" s="42" customFormat="1" ht="15" customHeight="1" x14ac:dyDescent="0.25">
      <c r="A5" s="244"/>
      <c r="B5" s="245"/>
      <c r="C5" s="245"/>
      <c r="D5" s="245"/>
      <c r="E5" s="245"/>
      <c r="F5" s="245"/>
      <c r="G5" s="246"/>
    </row>
    <row r="6" spans="1:9" s="42" customFormat="1" ht="15" customHeight="1" x14ac:dyDescent="0.25">
      <c r="A6" s="244"/>
      <c r="B6" s="245"/>
      <c r="C6" s="245"/>
      <c r="D6" s="245"/>
      <c r="E6" s="245"/>
      <c r="F6" s="245"/>
      <c r="G6" s="246"/>
    </row>
    <row r="7" spans="1:9" s="42" customFormat="1" ht="15" customHeight="1" x14ac:dyDescent="0.25">
      <c r="A7" s="244"/>
      <c r="B7" s="245"/>
      <c r="C7" s="245"/>
      <c r="D7" s="245"/>
      <c r="E7" s="245"/>
      <c r="F7" s="245"/>
      <c r="G7" s="246"/>
    </row>
    <row r="8" spans="1:9" ht="15" customHeight="1" x14ac:dyDescent="0.25">
      <c r="A8" s="247"/>
      <c r="B8" s="248"/>
      <c r="C8" s="248"/>
      <c r="D8" s="248"/>
      <c r="E8" s="248"/>
      <c r="F8" s="248"/>
      <c r="G8" s="249"/>
    </row>
    <row r="9" spans="1:9" x14ac:dyDescent="0.25">
      <c r="A9" s="49" t="s">
        <v>71</v>
      </c>
      <c r="B9" s="35" t="s">
        <v>60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6"/>
      <c r="G1" s="237"/>
      <c r="I1" s="9"/>
    </row>
    <row r="2" spans="1:9" s="7" customFormat="1" ht="15" customHeight="1" thickBot="1" x14ac:dyDescent="0.35">
      <c r="A2" s="417" t="s">
        <v>284</v>
      </c>
      <c r="B2" s="418"/>
      <c r="C2" s="418"/>
      <c r="D2" s="418"/>
      <c r="E2" s="418"/>
      <c r="F2" s="418"/>
      <c r="G2" s="419"/>
      <c r="I2" s="10"/>
    </row>
    <row r="3" spans="1:9" ht="15.6" thickBot="1" x14ac:dyDescent="0.3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x14ac:dyDescent="0.25">
      <c r="A38" s="45"/>
      <c r="B38" s="81"/>
      <c r="C38" s="63"/>
      <c r="D38" s="63"/>
      <c r="E38" s="41"/>
      <c r="F38" s="41"/>
      <c r="G38" s="41"/>
    </row>
    <row r="39" spans="1:7" x14ac:dyDescent="0.25">
      <c r="A39" s="45"/>
      <c r="B39" s="81"/>
      <c r="C39" s="63"/>
      <c r="D39" s="63"/>
      <c r="E39" s="41"/>
      <c r="F39" s="41"/>
      <c r="G39" s="41"/>
    </row>
    <row r="40" spans="1:7" x14ac:dyDescent="0.25">
      <c r="A40" s="45"/>
      <c r="B40" s="81"/>
      <c r="C40" s="63"/>
      <c r="D40" s="63"/>
      <c r="E40" s="41"/>
      <c r="F40" s="41"/>
      <c r="G40" s="41"/>
    </row>
    <row r="41" spans="1:7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7.399999999999999" x14ac:dyDescent="0.3">
      <c r="B44" s="33"/>
    </row>
    <row r="45" spans="1:7" ht="20.399999999999999" x14ac:dyDescent="0.35">
      <c r="A45" s="48"/>
      <c r="C45" s="35"/>
    </row>
    <row r="46" spans="1:7" ht="17.399999999999999" x14ac:dyDescent="0.3">
      <c r="B46" s="33"/>
    </row>
    <row r="47" spans="1:7" ht="17.399999999999999" x14ac:dyDescent="0.3">
      <c r="B47" s="33"/>
      <c r="C47" s="34"/>
    </row>
    <row r="48" spans="1:7" ht="17.399999999999999" x14ac:dyDescent="0.3">
      <c r="B48" s="33"/>
      <c r="C48" s="34"/>
    </row>
    <row r="49" spans="2:3" ht="17.399999999999999" x14ac:dyDescent="0.3">
      <c r="B49" s="33"/>
      <c r="C49" s="34"/>
    </row>
    <row r="50" spans="2:3" ht="17.399999999999999" x14ac:dyDescent="0.3">
      <c r="B50" s="33"/>
      <c r="C50" s="34"/>
    </row>
    <row r="51" spans="2:3" ht="17.399999999999999" x14ac:dyDescent="0.3">
      <c r="C51" s="34"/>
    </row>
    <row r="52" spans="2:3" ht="17.399999999999999" x14ac:dyDescent="0.3">
      <c r="B52" s="33"/>
      <c r="C52" s="34"/>
    </row>
    <row r="53" spans="2:3" ht="17.399999999999999" x14ac:dyDescent="0.3">
      <c r="B53" s="33"/>
      <c r="C53" s="34"/>
    </row>
    <row r="54" spans="2:3" ht="17.399999999999999" x14ac:dyDescent="0.3">
      <c r="C54" s="34"/>
    </row>
    <row r="55" spans="2:3" ht="17.399999999999999" x14ac:dyDescent="0.3">
      <c r="B55" s="33"/>
      <c r="C55" s="35"/>
    </row>
    <row r="56" spans="2:3" ht="17.399999999999999" x14ac:dyDescent="0.3">
      <c r="B56" s="33"/>
      <c r="C56" s="34"/>
    </row>
    <row r="57" spans="2:3" ht="17.399999999999999" x14ac:dyDescent="0.3">
      <c r="C57" s="34"/>
    </row>
    <row r="58" spans="2:3" ht="17.399999999999999" x14ac:dyDescent="0.3">
      <c r="B58" s="33"/>
      <c r="C58" s="34"/>
    </row>
    <row r="59" spans="2:3" ht="17.399999999999999" x14ac:dyDescent="0.3">
      <c r="C59" s="34"/>
    </row>
    <row r="60" spans="2:3" ht="17.399999999999999" x14ac:dyDescent="0.3">
      <c r="B60" s="33"/>
      <c r="C60" s="34"/>
    </row>
    <row r="61" spans="2:3" ht="17.399999999999999" x14ac:dyDescent="0.3">
      <c r="C61" s="34"/>
    </row>
    <row r="62" spans="2:3" ht="17.399999999999999" x14ac:dyDescent="0.3">
      <c r="B62" s="33"/>
      <c r="C62" s="34"/>
    </row>
    <row r="63" spans="2:3" ht="17.399999999999999" x14ac:dyDescent="0.3">
      <c r="B63" s="33"/>
      <c r="C63" s="34"/>
    </row>
    <row r="64" spans="2:3" ht="17.399999999999999" x14ac:dyDescent="0.3">
      <c r="C64" s="34"/>
    </row>
    <row r="65" spans="2:3" ht="17.399999999999999" x14ac:dyDescent="0.3">
      <c r="B65" s="33"/>
      <c r="C65" s="34"/>
    </row>
    <row r="66" spans="2:3" ht="17.399999999999999" x14ac:dyDescent="0.3">
      <c r="C66" s="34"/>
    </row>
    <row r="67" spans="2:3" ht="17.399999999999999" x14ac:dyDescent="0.3">
      <c r="B67" s="33"/>
      <c r="C67" s="34"/>
    </row>
    <row r="68" spans="2:3" ht="17.399999999999999" x14ac:dyDescent="0.3">
      <c r="C68" s="34"/>
    </row>
    <row r="69" spans="2:3" ht="17.399999999999999" x14ac:dyDescent="0.3">
      <c r="C69" s="34"/>
    </row>
    <row r="70" spans="2:3" ht="17.399999999999999" x14ac:dyDescent="0.3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10.6640625" defaultRowHeight="1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6"/>
      <c r="G1" s="237"/>
      <c r="I1" s="9"/>
    </row>
    <row r="2" spans="1:9" s="7" customFormat="1" ht="15" customHeight="1" thickBot="1" x14ac:dyDescent="0.35">
      <c r="A2" s="252" t="s">
        <v>222</v>
      </c>
      <c r="B2" s="253"/>
      <c r="C2" s="253"/>
      <c r="D2" s="250">
        <v>44997</v>
      </c>
      <c r="E2" s="250"/>
      <c r="F2" s="250"/>
      <c r="G2" s="251"/>
      <c r="I2" s="10"/>
    </row>
    <row r="3" spans="1:9" s="41" customFormat="1" ht="15" customHeight="1" thickBot="1" x14ac:dyDescent="0.3">
      <c r="A3" s="70" t="s">
        <v>68</v>
      </c>
      <c r="B3" s="71" t="s">
        <v>70</v>
      </c>
      <c r="C3" s="71" t="s">
        <v>74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183</v>
      </c>
      <c r="C4" s="42" t="s">
        <v>47</v>
      </c>
    </row>
    <row r="5" spans="1:9" s="41" customFormat="1" ht="15" customHeight="1" x14ac:dyDescent="0.25">
      <c r="A5" s="45">
        <v>2</v>
      </c>
      <c r="B5" s="75" t="s">
        <v>168</v>
      </c>
      <c r="C5" s="42" t="s">
        <v>47</v>
      </c>
    </row>
    <row r="6" spans="1:9" s="41" customFormat="1" ht="15" customHeight="1" x14ac:dyDescent="0.25">
      <c r="A6" s="45">
        <v>3</v>
      </c>
      <c r="B6" s="42" t="s">
        <v>59</v>
      </c>
      <c r="C6" s="42" t="s">
        <v>47</v>
      </c>
      <c r="I6" s="78"/>
    </row>
    <row r="7" spans="1:9" s="41" customFormat="1" ht="79.95" customHeight="1" x14ac:dyDescent="0.25">
      <c r="A7" s="45">
        <v>4</v>
      </c>
      <c r="B7" s="75" t="s">
        <v>295</v>
      </c>
      <c r="C7" s="42" t="s">
        <v>47</v>
      </c>
    </row>
    <row r="8" spans="1:9" s="41" customFormat="1" ht="15" customHeight="1" x14ac:dyDescent="0.25">
      <c r="A8" s="45">
        <v>5</v>
      </c>
      <c r="B8" s="42" t="s">
        <v>289</v>
      </c>
      <c r="C8" s="42" t="s">
        <v>47</v>
      </c>
      <c r="D8" s="42" t="s">
        <v>283</v>
      </c>
    </row>
    <row r="9" spans="1:9" s="41" customFormat="1" ht="15" customHeight="1" x14ac:dyDescent="0.25">
      <c r="A9" s="45">
        <v>6</v>
      </c>
      <c r="B9" s="42" t="s">
        <v>185</v>
      </c>
      <c r="C9" s="42" t="s">
        <v>47</v>
      </c>
    </row>
    <row r="10" spans="1:9" s="41" customFormat="1" ht="15" customHeight="1" x14ac:dyDescent="0.25">
      <c r="A10" s="45"/>
      <c r="B10" s="43" t="s">
        <v>157</v>
      </c>
      <c r="C10" s="74" t="str">
        <f>_xlfn.CONCAT("4pm to 5:30pm on ",TEXT(('CAC Opening'!D2),"DDD., MMM. DD, YYYY"))</f>
        <v>4pm to 5:30pm on Sun., Mar. 12, 2023</v>
      </c>
    </row>
    <row r="11" spans="1:9" s="41" customFormat="1" ht="15" customHeight="1" x14ac:dyDescent="0.25">
      <c r="A11" s="45"/>
      <c r="B11" s="43" t="s">
        <v>152</v>
      </c>
      <c r="C11" s="74" t="str">
        <f>_xlfn.CONCAT("5:30pm to 6:30pm on ",TEXT(('CAC Opening'!D2),"DDD., MMM. DD, YYYY"))</f>
        <v>5:30pm to 6:30pm on Sun., Mar. 12, 2023</v>
      </c>
    </row>
    <row r="12" spans="1:9" s="41" customFormat="1" ht="15" customHeight="1" x14ac:dyDescent="0.25">
      <c r="A12" s="45"/>
      <c r="B12" s="43" t="s">
        <v>270</v>
      </c>
      <c r="C12" s="74" t="str">
        <f>_xlfn.CONCAT("8am to 10am on ",TEXT(('CAC Opening'!D2)+1,"DDD., MMM. DD, YYYY"))</f>
        <v>8am to 10am on Mon., Mar. 13, 2023</v>
      </c>
    </row>
    <row r="13" spans="1:9" s="41" customFormat="1" ht="15" customHeight="1" x14ac:dyDescent="0.25">
      <c r="A13" s="45"/>
      <c r="B13" s="43" t="s">
        <v>153</v>
      </c>
      <c r="C13" s="74" t="str">
        <f>_xlfn.CONCAT("10:30am to 12:30pm on ",TEXT(('CAC Opening'!D2)+1,"DDD., MMM. DD, YYYY"))</f>
        <v>10:30am to 12:30pm on Mon., Mar. 13, 2023</v>
      </c>
    </row>
    <row r="14" spans="1:9" s="41" customFormat="1" ht="15" customHeight="1" x14ac:dyDescent="0.25">
      <c r="A14" s="45"/>
      <c r="B14" s="43" t="s">
        <v>154</v>
      </c>
      <c r="C14" s="74" t="str">
        <f>_xlfn.CONCAT("7:30am to 8:30am on ",TEXT(('CAC Opening'!D2)+3,"DDD., MMM. DD, YYYY"))</f>
        <v>7:30am to 8:30am on Wed., Mar. 15, 2023</v>
      </c>
    </row>
    <row r="15" spans="1:9" s="41" customFormat="1" ht="15" customHeight="1" x14ac:dyDescent="0.25">
      <c r="A15" s="46"/>
      <c r="B15" s="43" t="s">
        <v>155</v>
      </c>
      <c r="C15" s="74" t="str">
        <f>_xlfn.CONCAT("10:30am to 11:30am on ",TEXT(('CAC Opening'!D2)+3,"DDD., MMM. DD, YYYY"))</f>
        <v>10:30am to 11:30am on Wed., Mar. 15, 2023</v>
      </c>
    </row>
    <row r="16" spans="1:9" s="41" customFormat="1" ht="15" customHeight="1" x14ac:dyDescent="0.25">
      <c r="A16" s="46"/>
      <c r="B16" s="43" t="s">
        <v>156</v>
      </c>
      <c r="C16" s="74" t="str">
        <f>_xlfn.CONCAT("4pm to 6pm on ",TEXT(('CAC Opening'!D2)+4,"DDD., MMM. DD, YYYY"))</f>
        <v>4pm to 6pm on Thu., Mar. 16, 2023</v>
      </c>
    </row>
    <row r="17" spans="1:3" s="41" customFormat="1" ht="15" customHeight="1" x14ac:dyDescent="0.25">
      <c r="A17" s="45"/>
      <c r="B17" s="43" t="s">
        <v>271</v>
      </c>
      <c r="C17" s="74" t="str">
        <f>_xlfn.CONCAT("1pm to 6pm on ",TEXT(('CAC Opening'!D2)+5,"DDD., MMM. DD, YYYY"))</f>
        <v>1pm to 6pm on Fri., Mar. 17, 2023</v>
      </c>
    </row>
    <row r="18" spans="1:3" s="41" customFormat="1" ht="15" customHeight="1" x14ac:dyDescent="0.25">
      <c r="A18" s="45">
        <v>7</v>
      </c>
      <c r="B18" s="42" t="s">
        <v>184</v>
      </c>
      <c r="C18" s="42" t="s">
        <v>47</v>
      </c>
    </row>
    <row r="19" spans="1:3" s="41" customFormat="1" ht="15" customHeight="1" x14ac:dyDescent="0.25">
      <c r="A19" s="45"/>
      <c r="B19" s="42" t="s">
        <v>288</v>
      </c>
      <c r="C19" s="42" t="s">
        <v>44</v>
      </c>
    </row>
    <row r="20" spans="1:3" s="41" customFormat="1" ht="15" customHeight="1" x14ac:dyDescent="0.25">
      <c r="A20" s="46"/>
      <c r="B20" s="42" t="s">
        <v>39</v>
      </c>
      <c r="C20" s="42" t="s">
        <v>44</v>
      </c>
    </row>
    <row r="21" spans="1:3" s="41" customFormat="1" ht="15" customHeight="1" x14ac:dyDescent="0.25">
      <c r="A21" s="46"/>
      <c r="B21" s="42" t="s">
        <v>209</v>
      </c>
      <c r="C21" s="42" t="s">
        <v>40</v>
      </c>
    </row>
    <row r="22" spans="1:3" s="41" customFormat="1" ht="15" customHeight="1" x14ac:dyDescent="0.25">
      <c r="A22" s="46"/>
      <c r="B22" s="42" t="s">
        <v>210</v>
      </c>
      <c r="C22" s="42" t="s">
        <v>182</v>
      </c>
    </row>
    <row r="23" spans="1:3" s="41" customFormat="1" ht="15" customHeight="1" x14ac:dyDescent="0.25">
      <c r="A23" s="46"/>
      <c r="B23" s="42" t="s">
        <v>211</v>
      </c>
      <c r="C23" s="42" t="s">
        <v>43</v>
      </c>
    </row>
    <row r="24" spans="1:3" s="41" customFormat="1" ht="15" customHeight="1" x14ac:dyDescent="0.25">
      <c r="A24" s="46"/>
      <c r="B24" s="42" t="s">
        <v>212</v>
      </c>
      <c r="C24" s="42" t="s">
        <v>45</v>
      </c>
    </row>
    <row r="25" spans="1:3" s="41" customFormat="1" ht="15" customHeight="1" x14ac:dyDescent="0.25">
      <c r="A25" s="46"/>
      <c r="B25" s="42" t="s">
        <v>213</v>
      </c>
      <c r="C25" s="42" t="s">
        <v>46</v>
      </c>
    </row>
    <row r="26" spans="1:3" s="41" customFormat="1" ht="15" customHeight="1" x14ac:dyDescent="0.25">
      <c r="A26" s="46"/>
      <c r="B26" s="42" t="s">
        <v>214</v>
      </c>
      <c r="C26" s="42" t="s">
        <v>52</v>
      </c>
    </row>
    <row r="27" spans="1:3" s="41" customFormat="1" ht="15" customHeight="1" x14ac:dyDescent="0.25">
      <c r="A27" s="46"/>
      <c r="B27" s="42" t="s">
        <v>215</v>
      </c>
      <c r="C27" s="42" t="s">
        <v>47</v>
      </c>
    </row>
    <row r="28" spans="1:3" s="41" customFormat="1" ht="15" customHeight="1" x14ac:dyDescent="0.25">
      <c r="A28" s="46"/>
      <c r="B28" s="42" t="s">
        <v>216</v>
      </c>
      <c r="C28" s="42" t="s">
        <v>42</v>
      </c>
    </row>
    <row r="29" spans="1:3" s="41" customFormat="1" ht="15" customHeight="1" x14ac:dyDescent="0.25">
      <c r="A29" s="46"/>
      <c r="B29" s="42" t="s">
        <v>240</v>
      </c>
      <c r="C29" s="42" t="s">
        <v>41</v>
      </c>
    </row>
    <row r="30" spans="1:3" s="41" customFormat="1" ht="15" customHeight="1" x14ac:dyDescent="0.25">
      <c r="A30" s="46"/>
      <c r="B30" s="42" t="s">
        <v>37</v>
      </c>
      <c r="C30" s="42" t="s">
        <v>41</v>
      </c>
    </row>
    <row r="31" spans="1:3" s="41" customFormat="1" ht="15" customHeight="1" x14ac:dyDescent="0.25">
      <c r="A31" s="46"/>
      <c r="B31" s="42" t="s">
        <v>217</v>
      </c>
      <c r="C31" s="42" t="s">
        <v>52</v>
      </c>
    </row>
    <row r="32" spans="1:3" s="41" customFormat="1" ht="15" customHeight="1" x14ac:dyDescent="0.25">
      <c r="A32" s="45"/>
      <c r="B32" s="42" t="s">
        <v>218</v>
      </c>
      <c r="C32" s="42" t="s">
        <v>52</v>
      </c>
    </row>
    <row r="33" spans="1:4" s="41" customFormat="1" ht="15" customHeight="1" x14ac:dyDescent="0.25">
      <c r="A33" s="46"/>
      <c r="B33" s="42" t="s">
        <v>36</v>
      </c>
      <c r="C33" s="42" t="s">
        <v>40</v>
      </c>
    </row>
    <row r="34" spans="1:4" s="41" customFormat="1" ht="15" customHeight="1" x14ac:dyDescent="0.25">
      <c r="A34" s="45">
        <v>8</v>
      </c>
      <c r="B34" s="42" t="s">
        <v>191</v>
      </c>
      <c r="C34" s="42" t="s">
        <v>47</v>
      </c>
    </row>
    <row r="35" spans="1:4" s="41" customFormat="1" ht="15" customHeight="1" x14ac:dyDescent="0.25">
      <c r="A35" s="45"/>
      <c r="B35" s="42" t="s">
        <v>242</v>
      </c>
      <c r="C35" s="42" t="s">
        <v>47</v>
      </c>
    </row>
    <row r="36" spans="1:4" s="41" customFormat="1" ht="15" customHeight="1" x14ac:dyDescent="0.25">
      <c r="A36" s="45">
        <v>9</v>
      </c>
      <c r="B36" s="42" t="s">
        <v>53</v>
      </c>
      <c r="C36" s="42" t="s">
        <v>47</v>
      </c>
    </row>
    <row r="37" spans="1:4" s="41" customFormat="1" ht="15" customHeight="1" x14ac:dyDescent="0.25">
      <c r="A37" s="45"/>
      <c r="B37" s="44" t="s">
        <v>272</v>
      </c>
      <c r="C37" s="42" t="s">
        <v>41</v>
      </c>
      <c r="D37" s="42"/>
    </row>
    <row r="38" spans="1:4" s="41" customFormat="1" ht="15" customHeight="1" x14ac:dyDescent="0.25">
      <c r="A38" s="45"/>
      <c r="B38" s="44" t="s">
        <v>69</v>
      </c>
      <c r="C38" s="63" t="s">
        <v>285</v>
      </c>
      <c r="D38" s="63"/>
    </row>
    <row r="39" spans="1:4" s="41" customFormat="1" ht="15" customHeight="1" x14ac:dyDescent="0.25">
      <c r="A39" s="45"/>
      <c r="B39" s="80" t="s">
        <v>247</v>
      </c>
      <c r="C39" s="63" t="s">
        <v>47</v>
      </c>
      <c r="D39" s="63"/>
    </row>
    <row r="40" spans="1:4" s="41" customFormat="1" ht="15" customHeight="1" x14ac:dyDescent="0.25">
      <c r="A40" s="45">
        <v>10</v>
      </c>
      <c r="B40" s="42" t="s">
        <v>227</v>
      </c>
      <c r="C40" s="42" t="s">
        <v>47</v>
      </c>
    </row>
    <row r="41" spans="1:4" s="41" customFormat="1" ht="15" customHeight="1" x14ac:dyDescent="0.25">
      <c r="A41" s="45"/>
      <c r="B41" s="42"/>
    </row>
    <row r="42" spans="1:4" ht="17.399999999999999" x14ac:dyDescent="0.3">
      <c r="B42" s="33"/>
    </row>
    <row r="43" spans="1:4" ht="20.399999999999999" x14ac:dyDescent="0.35">
      <c r="A43" s="48"/>
      <c r="C43" s="35"/>
    </row>
    <row r="44" spans="1:4" ht="17.399999999999999" x14ac:dyDescent="0.3">
      <c r="B44" s="33"/>
    </row>
    <row r="45" spans="1:4" ht="17.399999999999999" x14ac:dyDescent="0.3">
      <c r="B45" s="33"/>
      <c r="C45" s="34"/>
    </row>
    <row r="46" spans="1:4" ht="17.399999999999999" x14ac:dyDescent="0.3">
      <c r="B46" s="33"/>
      <c r="C46" s="34"/>
    </row>
    <row r="47" spans="1:4" ht="17.399999999999999" x14ac:dyDescent="0.3">
      <c r="B47" s="33"/>
      <c r="C47" s="34"/>
    </row>
    <row r="48" spans="1:4" ht="17.399999999999999" x14ac:dyDescent="0.3">
      <c r="B48" s="33"/>
      <c r="C48" s="34"/>
    </row>
    <row r="49" spans="2:3" ht="17.399999999999999" x14ac:dyDescent="0.3">
      <c r="C49" s="34"/>
    </row>
    <row r="50" spans="2:3" ht="17.399999999999999" x14ac:dyDescent="0.3">
      <c r="B50" s="33"/>
      <c r="C50" s="34"/>
    </row>
    <row r="51" spans="2:3" ht="17.399999999999999" x14ac:dyDescent="0.3">
      <c r="B51" s="33"/>
      <c r="C51" s="34"/>
    </row>
    <row r="52" spans="2:3" ht="17.399999999999999" x14ac:dyDescent="0.3">
      <c r="C52" s="34"/>
    </row>
    <row r="53" spans="2:3" ht="17.399999999999999" x14ac:dyDescent="0.3">
      <c r="B53" s="33"/>
      <c r="C53" s="35"/>
    </row>
    <row r="54" spans="2:3" ht="17.399999999999999" x14ac:dyDescent="0.3">
      <c r="B54" s="33"/>
      <c r="C54" s="34"/>
    </row>
    <row r="55" spans="2:3" ht="17.399999999999999" x14ac:dyDescent="0.3">
      <c r="C55" s="34"/>
    </row>
    <row r="56" spans="2:3" ht="17.399999999999999" x14ac:dyDescent="0.3">
      <c r="B56" s="33"/>
      <c r="C56" s="34"/>
    </row>
    <row r="57" spans="2:3" ht="17.399999999999999" x14ac:dyDescent="0.3">
      <c r="C57" s="34"/>
    </row>
    <row r="58" spans="2:3" ht="17.399999999999999" x14ac:dyDescent="0.3">
      <c r="B58" s="33"/>
      <c r="C58" s="34"/>
    </row>
    <row r="59" spans="2:3" ht="17.399999999999999" x14ac:dyDescent="0.3">
      <c r="C59" s="34"/>
    </row>
    <row r="60" spans="2:3" ht="17.399999999999999" x14ac:dyDescent="0.3">
      <c r="B60" s="33"/>
      <c r="C60" s="34"/>
    </row>
    <row r="61" spans="2:3" ht="17.399999999999999" x14ac:dyDescent="0.3">
      <c r="B61" s="33"/>
      <c r="C61" s="34"/>
    </row>
    <row r="62" spans="2:3" ht="17.399999999999999" x14ac:dyDescent="0.3">
      <c r="C62" s="34"/>
    </row>
    <row r="63" spans="2:3" ht="17.399999999999999" x14ac:dyDescent="0.3">
      <c r="B63" s="33"/>
      <c r="C63" s="34"/>
    </row>
    <row r="64" spans="2:3" ht="17.399999999999999" x14ac:dyDescent="0.3">
      <c r="C64" s="34"/>
    </row>
    <row r="65" spans="2:3" ht="17.399999999999999" x14ac:dyDescent="0.3">
      <c r="B65" s="33"/>
      <c r="C65" s="34"/>
    </row>
    <row r="66" spans="2:3" ht="17.399999999999999" x14ac:dyDescent="0.3">
      <c r="C66" s="34"/>
    </row>
    <row r="67" spans="2:3" ht="17.399999999999999" x14ac:dyDescent="0.3">
      <c r="C67" s="34"/>
    </row>
    <row r="68" spans="2:3" ht="17.399999999999999" x14ac:dyDescent="0.3">
      <c r="C68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7"/>
      <c r="H1" s="6"/>
      <c r="I1" s="6"/>
      <c r="J1" s="6"/>
      <c r="K1" s="6"/>
      <c r="L1" s="6"/>
    </row>
    <row r="2" spans="1:12" s="7" customFormat="1" ht="15" customHeight="1" thickBot="1" x14ac:dyDescent="0.35">
      <c r="A2" s="256" t="str">
        <f>_xlfn.CONCAT("Agenda for WG15 Opening Plenary - ",TEXT(('CAC Opening'!D2)+1,"DDDD, MMMM DD, YYYY"))</f>
        <v>Agenda for WG15 Opening Plenary - Monday, March 13, 2023</v>
      </c>
      <c r="B2" s="257"/>
      <c r="C2" s="257"/>
      <c r="D2" s="257"/>
      <c r="E2" s="257"/>
      <c r="F2" s="258"/>
      <c r="H2" s="6"/>
      <c r="I2" s="6"/>
      <c r="J2" s="6"/>
      <c r="K2" s="6"/>
      <c r="L2" s="6"/>
    </row>
    <row r="3" spans="1:12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4" t="s">
        <v>243</v>
      </c>
      <c r="F3" s="255"/>
      <c r="G3" s="66"/>
      <c r="H3" s="6"/>
      <c r="I3" s="6"/>
      <c r="J3" s="6"/>
      <c r="K3" s="6"/>
      <c r="L3" s="6"/>
    </row>
    <row r="4" spans="1:12" s="6" customFormat="1" ht="15" customHeight="1" x14ac:dyDescent="0.25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25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25">
      <c r="A6" s="4" t="s">
        <v>27</v>
      </c>
      <c r="B6" s="8" t="s">
        <v>15</v>
      </c>
      <c r="C6" s="30" t="s">
        <v>171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25">
      <c r="A7" s="4" t="s">
        <v>28</v>
      </c>
      <c r="B7" s="8" t="s">
        <v>15</v>
      </c>
      <c r="C7" s="32" t="s">
        <v>281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25">
      <c r="A8" s="4" t="s">
        <v>29</v>
      </c>
      <c r="B8" s="8" t="s">
        <v>15</v>
      </c>
      <c r="C8" s="24" t="s">
        <v>291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25">
      <c r="A9" s="4" t="s">
        <v>56</v>
      </c>
      <c r="B9" s="8" t="s">
        <v>15</v>
      </c>
      <c r="C9" s="31" t="s">
        <v>208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25">
      <c r="A10" s="4" t="s">
        <v>76</v>
      </c>
      <c r="B10" s="8" t="s">
        <v>15</v>
      </c>
      <c r="C10" s="30" t="s">
        <v>158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25">
      <c r="A11" s="4" t="s">
        <v>160</v>
      </c>
      <c r="B11" s="8" t="s">
        <v>15</v>
      </c>
      <c r="C11" s="30" t="s">
        <v>186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25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25">
      <c r="A13" s="4">
        <v>1.3</v>
      </c>
      <c r="B13" s="8" t="s">
        <v>15</v>
      </c>
      <c r="C13" s="29" t="s">
        <v>162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25">
      <c r="A14" s="4">
        <v>1.4</v>
      </c>
      <c r="B14" s="8" t="s">
        <v>15</v>
      </c>
      <c r="C14" s="36" t="s">
        <v>163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25">
      <c r="A15" s="4" t="s">
        <v>164</v>
      </c>
      <c r="B15" s="8" t="s">
        <v>15</v>
      </c>
      <c r="C15" s="36" t="s">
        <v>167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25">
      <c r="A16" s="4" t="s">
        <v>165</v>
      </c>
      <c r="B16" s="8" t="s">
        <v>13</v>
      </c>
      <c r="C16" s="29" t="s">
        <v>273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25">
      <c r="A17" s="4" t="s">
        <v>166</v>
      </c>
      <c r="B17" s="8" t="s">
        <v>13</v>
      </c>
      <c r="C17" s="1" t="s">
        <v>286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25">
      <c r="A18" s="2">
        <v>1.8</v>
      </c>
      <c r="B18" s="2" t="s">
        <v>15</v>
      </c>
      <c r="C18" s="76" t="s">
        <v>274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25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25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25">
      <c r="A21" s="4">
        <v>2.1</v>
      </c>
      <c r="B21" s="8" t="s">
        <v>15</v>
      </c>
      <c r="C21" s="421" t="s">
        <v>294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25">
      <c r="A22" s="4">
        <v>2.2000000000000002</v>
      </c>
      <c r="B22" s="1" t="s">
        <v>15</v>
      </c>
      <c r="C22" s="233" t="s">
        <v>248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25">
      <c r="A23" s="4">
        <v>2.2999999999999998</v>
      </c>
      <c r="B23" s="1" t="s">
        <v>15</v>
      </c>
      <c r="C23" s="31" t="s">
        <v>275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25">
      <c r="A24" s="4">
        <v>2.4</v>
      </c>
      <c r="B24" s="1" t="s">
        <v>15</v>
      </c>
      <c r="C24" s="234" t="s">
        <v>296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79.95" customHeight="1" x14ac:dyDescent="0.25">
      <c r="A25" s="4">
        <v>2.5</v>
      </c>
      <c r="B25" s="1" t="s">
        <v>15</v>
      </c>
      <c r="C25" s="32" t="str">
        <f>'CAC Opening'!B7</f>
        <v>Still need:
   - WG Secretary
   - Volunteer to setup New WG15 Webpages
     (pref. using WordPress)
   - Volunteer to setup automate voting rights calculator
     (Visual Basic or Python)</v>
      </c>
      <c r="D25" s="2" t="str">
        <f>'CAC Opening'!C7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25">
      <c r="A26" s="4" t="s">
        <v>161</v>
      </c>
      <c r="B26" s="1" t="s">
        <v>15</v>
      </c>
      <c r="C26" s="32" t="s">
        <v>276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25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>
        <v>3</v>
      </c>
      <c r="B28" s="2" t="s">
        <v>18</v>
      </c>
      <c r="C28" s="2" t="s">
        <v>170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25">
      <c r="A29" s="4" t="s">
        <v>65</v>
      </c>
      <c r="B29" s="2" t="s">
        <v>15</v>
      </c>
      <c r="C29" s="1" t="s">
        <v>277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25">
      <c r="A30" s="4" t="s">
        <v>173</v>
      </c>
      <c r="B30" s="2" t="s">
        <v>15</v>
      </c>
      <c r="C30" s="32" t="s">
        <v>278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25">
      <c r="A31" s="4" t="s">
        <v>174</v>
      </c>
      <c r="B31" s="2" t="s">
        <v>15</v>
      </c>
      <c r="C31" s="30" t="s">
        <v>279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25">
      <c r="A32" s="4" t="s">
        <v>175</v>
      </c>
      <c r="B32" s="2" t="s">
        <v>15</v>
      </c>
      <c r="C32" s="30" t="s">
        <v>280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25">
      <c r="A33" s="4" t="s">
        <v>176</v>
      </c>
      <c r="B33" s="2" t="s">
        <v>15</v>
      </c>
      <c r="C33" s="32" t="s">
        <v>287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39.94999999999999" customHeight="1" x14ac:dyDescent="0.25">
      <c r="A34" s="4" t="s">
        <v>177</v>
      </c>
      <c r="B34" s="2" t="s">
        <v>15</v>
      </c>
      <c r="C34" s="32" t="s">
        <v>233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25">
      <c r="A35" s="4" t="s">
        <v>66</v>
      </c>
      <c r="B35" s="2" t="s">
        <v>15</v>
      </c>
      <c r="C35" s="1" t="s">
        <v>172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25">
      <c r="A36" s="4" t="s">
        <v>230</v>
      </c>
      <c r="B36" s="2" t="s">
        <v>14</v>
      </c>
      <c r="C36" s="79" t="s">
        <v>241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25">
      <c r="A37" s="4" t="s">
        <v>231</v>
      </c>
      <c r="B37" s="2" t="s">
        <v>14</v>
      </c>
      <c r="C37" s="79" t="s">
        <v>241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25">
      <c r="A38" s="4" t="s">
        <v>232</v>
      </c>
      <c r="B38" s="2" t="s">
        <v>14</v>
      </c>
      <c r="C38" s="79" t="s">
        <v>241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25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25">
      <c r="A40" s="4" t="s">
        <v>32</v>
      </c>
      <c r="B40" s="2" t="s">
        <v>18</v>
      </c>
      <c r="C40" s="2" t="s">
        <v>187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25">
      <c r="A41" s="4" t="s">
        <v>0</v>
      </c>
      <c r="B41" s="2" t="s">
        <v>14</v>
      </c>
      <c r="C41" s="13" t="str">
        <f>'CAC Opening'!B19</f>
        <v>TG3mb Revision</v>
      </c>
      <c r="D41" s="2" t="str">
        <f>'CAC Opening'!C19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25">
      <c r="A42" s="4" t="s">
        <v>1</v>
      </c>
      <c r="B42" s="2" t="s">
        <v>14</v>
      </c>
      <c r="C42" s="13" t="str">
        <f>'CAC Opening'!B20</f>
        <v>SC THz</v>
      </c>
      <c r="D42" s="2" t="str">
        <f>'CAC Opening'!C20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25">
      <c r="A43" s="4" t="s">
        <v>22</v>
      </c>
      <c r="B43" s="2" t="s">
        <v>14</v>
      </c>
      <c r="C43" s="13" t="str">
        <f>'CAC Opening'!B21</f>
        <v>TG 4ab UWB-NG Amendment</v>
      </c>
      <c r="D43" s="2" t="str">
        <f>'CAC Opening'!C21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25">
      <c r="A44" s="4" t="s">
        <v>9</v>
      </c>
      <c r="B44" s="2" t="s">
        <v>14</v>
      </c>
      <c r="C44" s="13" t="str">
        <f>'CAC Opening'!B22</f>
        <v>TG 4me Revision to 2020</v>
      </c>
      <c r="D44" s="2" t="str">
        <f>'CAC Opening'!C22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25">
      <c r="A45" s="4" t="s">
        <v>10</v>
      </c>
      <c r="B45" s="2" t="s">
        <v>14</v>
      </c>
      <c r="C45" s="13" t="str">
        <f>'CAC Opening'!B23</f>
        <v>TG 6ma BAN/VAN Revision</v>
      </c>
      <c r="D45" s="2" t="str">
        <f>'CAC Opening'!C23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25">
      <c r="A46" s="4" t="s">
        <v>2</v>
      </c>
      <c r="B46" s="2" t="s">
        <v>14</v>
      </c>
      <c r="C46" s="13" t="str">
        <f>'CAC Opening'!B24</f>
        <v>TG 7a OCC Amendment</v>
      </c>
      <c r="D46" s="2" t="str">
        <f>'CAC Opening'!C24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25">
      <c r="A47" s="4" t="s">
        <v>3</v>
      </c>
      <c r="B47" s="2" t="s">
        <v>14</v>
      </c>
      <c r="C47" s="13" t="str">
        <f>'CAC Opening'!B25</f>
        <v>TG 13 MG-OWC New Standard</v>
      </c>
      <c r="D47" s="2" t="str">
        <f>'CAC Opening'!C25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25">
      <c r="A48" s="4" t="s">
        <v>4</v>
      </c>
      <c r="B48" s="2" t="s">
        <v>14</v>
      </c>
      <c r="C48" s="13" t="str">
        <f>'CAC Opening'!B26</f>
        <v>TG 14 UWB-AHN New Standard - IN HIBERNATION</v>
      </c>
      <c r="D48" s="2" t="str">
        <f>'CAC Opening'!C26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25">
      <c r="A49" s="4" t="s">
        <v>23</v>
      </c>
      <c r="B49" s="2" t="s">
        <v>14</v>
      </c>
      <c r="C49" s="13" t="str">
        <f>'CAC Opening'!B27</f>
        <v>TG 15 NB-AHN New Standard - IN HIBERNATION</v>
      </c>
      <c r="D49" s="2" t="str">
        <f>'CAC Opening'!C27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25">
      <c r="A50" s="4" t="s">
        <v>5</v>
      </c>
      <c r="B50" s="2" t="s">
        <v>14</v>
      </c>
      <c r="C50" s="13" t="str">
        <f>'CAC Opening'!B28</f>
        <v>TG 16t Lic-NB Amendment</v>
      </c>
      <c r="D50" s="2" t="str">
        <f>'CAC Opening'!C28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25">
      <c r="A51" s="4" t="s">
        <v>6</v>
      </c>
      <c r="B51" s="2" t="s">
        <v>14</v>
      </c>
      <c r="C51" s="13" t="str">
        <f>'CAC Opening'!B29</f>
        <v>SG on Privacy</v>
      </c>
      <c r="D51" s="2" t="str">
        <f>'CAC Opening'!C29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25">
      <c r="A52" s="4" t="s">
        <v>7</v>
      </c>
      <c r="B52" s="2" t="s">
        <v>14</v>
      </c>
      <c r="C52" s="13" t="str">
        <f>'CAC Opening'!B30</f>
        <v>SC IETF</v>
      </c>
      <c r="D52" s="2" t="str">
        <f>'CAC Opening'!C30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25">
      <c r="A53" s="4" t="s">
        <v>8</v>
      </c>
      <c r="B53" s="2" t="s">
        <v>14</v>
      </c>
      <c r="C53" s="13" t="str">
        <f>'CAC Opening'!B31</f>
        <v>Joint 802.1/802.15 Mtg.</v>
      </c>
      <c r="D53" s="2" t="str">
        <f>'CAC Opening'!C31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25">
      <c r="A54" s="4" t="s">
        <v>77</v>
      </c>
      <c r="B54" s="2" t="s">
        <v>14</v>
      </c>
      <c r="C54" s="13" t="str">
        <f>'CAC Opening'!B32</f>
        <v>SC M/RULES</v>
      </c>
      <c r="D54" s="2" t="str">
        <f>'CAC Opening'!C32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25">
      <c r="A55" s="4" t="s">
        <v>62</v>
      </c>
      <c r="B55" s="2" t="s">
        <v>14</v>
      </c>
      <c r="C55" s="13" t="str">
        <f>'CAC Opening'!B33</f>
        <v>SC WNG</v>
      </c>
      <c r="D55" s="2" t="str">
        <f>'CAC Opening'!C33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25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25">
      <c r="A57" s="4" t="s">
        <v>64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25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ht="15" x14ac:dyDescent="0.25">
      <c r="A59" s="4" t="s">
        <v>178</v>
      </c>
      <c r="B59" s="2" t="s">
        <v>18</v>
      </c>
      <c r="C59" s="22" t="s">
        <v>293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25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25">
      <c r="A61" s="4" t="s">
        <v>67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25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25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25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25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6" x14ac:dyDescent="0.25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6"/>
      <c r="G1" s="237"/>
      <c r="I1" s="9"/>
    </row>
    <row r="2" spans="1:9" s="7" customFormat="1" ht="15" customHeight="1" thickBot="1" x14ac:dyDescent="0.35">
      <c r="A2" s="252" t="s">
        <v>222</v>
      </c>
      <c r="B2" s="253"/>
      <c r="C2" s="253"/>
      <c r="D2" s="250">
        <f>'CAC Opening'!D2+3</f>
        <v>45000</v>
      </c>
      <c r="E2" s="250"/>
      <c r="F2" s="250"/>
      <c r="G2" s="251"/>
      <c r="I2" s="10"/>
    </row>
    <row r="3" spans="1:9" s="41" customFormat="1" ht="15" customHeight="1" thickBot="1" x14ac:dyDescent="0.3">
      <c r="A3" s="70" t="s">
        <v>68</v>
      </c>
      <c r="B3" s="71" t="s">
        <v>70</v>
      </c>
      <c r="C3" s="71" t="s">
        <v>74</v>
      </c>
      <c r="D3" s="71" t="s">
        <v>246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 to still show opening slides and ask patent claim question</v>
      </c>
      <c r="C5" s="63" t="str">
        <f>'CAC Opening'!C5</f>
        <v>Powell</v>
      </c>
    </row>
    <row r="6" spans="1:9" s="41" customFormat="1" ht="15" customHeight="1" x14ac:dyDescent="0.25">
      <c r="A6" s="45">
        <f>'CAC Opening'!A6</f>
        <v>3</v>
      </c>
      <c r="B6" s="63" t="str">
        <f>'CAC Opening'!B6</f>
        <v>Still need permanent chairs for TG14, TG15</v>
      </c>
      <c r="C6" s="63" t="str">
        <f>'CAC Opening'!C6</f>
        <v>Powell</v>
      </c>
    </row>
    <row r="7" spans="1:9" s="41" customFormat="1" ht="79.95" customHeight="1" x14ac:dyDescent="0.25">
      <c r="A7" s="45">
        <f>'CAC Opening'!A7</f>
        <v>4</v>
      </c>
      <c r="B7" s="420" t="str">
        <f>'CAC Opening'!B7</f>
        <v>Still need:
   - WG Secretary
   - Volunteer to setup New WG15 Webpages
     (pref. using WordPress)
   - Volunteer to setup automate voting rights calculator
     (Visual Basic or Python)</v>
      </c>
      <c r="C7" s="63" t="str">
        <f>'CAC Opening'!C7</f>
        <v>Powell</v>
      </c>
    </row>
    <row r="8" spans="1:9" s="41" customFormat="1" ht="15" customHeight="1" x14ac:dyDescent="0.25">
      <c r="A8" s="45">
        <f>'CAC Opening'!A8</f>
        <v>5</v>
      </c>
      <c r="B8" s="63" t="str">
        <f>'CAC Opening'!B8</f>
        <v>Update on NesCom and RevCom and Dates</v>
      </c>
      <c r="C8" s="63" t="str">
        <f>'CAC Opening'!C8</f>
        <v>Powell</v>
      </c>
      <c r="D8" s="63" t="str">
        <f>'CAC Opening'!D8</f>
        <v>See SASB Dates TAB</v>
      </c>
    </row>
    <row r="9" spans="1:9" s="41" customFormat="1" ht="15" customHeight="1" x14ac:dyDescent="0.25">
      <c r="A9" s="45">
        <v>6</v>
      </c>
      <c r="B9" s="63" t="s">
        <v>290</v>
      </c>
      <c r="C9" s="63" t="str">
        <f>'CAC Opening'!C9</f>
        <v>Powell</v>
      </c>
    </row>
    <row r="10" spans="1:9" s="41" customFormat="1" ht="49.95" customHeight="1" x14ac:dyDescent="0.25">
      <c r="A10" s="45"/>
      <c r="B10" s="42" t="str">
        <f>'CAC Opening'!B19</f>
        <v>TG3mb Revision</v>
      </c>
      <c r="C10" s="42" t="str">
        <f>'CAC Opening'!C19</f>
        <v>Kürner</v>
      </c>
      <c r="D10" s="75" t="s">
        <v>169</v>
      </c>
    </row>
    <row r="11" spans="1:9" s="41" customFormat="1" ht="49.95" customHeight="1" x14ac:dyDescent="0.25">
      <c r="A11" s="46"/>
      <c r="B11" s="42" t="str">
        <f>'CAC Opening'!B20</f>
        <v>SC THz</v>
      </c>
      <c r="C11" s="42" t="str">
        <f>'CAC Opening'!C20</f>
        <v>Kürner</v>
      </c>
      <c r="D11" s="75" t="s">
        <v>169</v>
      </c>
    </row>
    <row r="12" spans="1:9" s="41" customFormat="1" ht="49.95" customHeight="1" x14ac:dyDescent="0.25">
      <c r="A12" s="46"/>
      <c r="B12" s="42" t="str">
        <f>'CAC Opening'!B21</f>
        <v>TG 4ab UWB-NG Amendment</v>
      </c>
      <c r="C12" s="42" t="str">
        <f>'CAC Opening'!C21</f>
        <v>Rolfe</v>
      </c>
      <c r="D12" s="75" t="s">
        <v>169</v>
      </c>
    </row>
    <row r="13" spans="1:9" s="41" customFormat="1" ht="49.95" customHeight="1" x14ac:dyDescent="0.25">
      <c r="A13" s="45"/>
      <c r="B13" s="42" t="str">
        <f>'CAC Opening'!B22</f>
        <v>TG 4me Revision to 2020</v>
      </c>
      <c r="C13" s="42" t="str">
        <f>'CAC Opening'!C22</f>
        <v>Stuebing</v>
      </c>
      <c r="D13" s="75" t="s">
        <v>169</v>
      </c>
    </row>
    <row r="14" spans="1:9" s="41" customFormat="1" ht="49.95" customHeight="1" x14ac:dyDescent="0.25">
      <c r="A14" s="46"/>
      <c r="B14" s="42" t="str">
        <f>'CAC Opening'!B23</f>
        <v>TG 6ma BAN/VAN Revision</v>
      </c>
      <c r="C14" s="42" t="str">
        <f>'CAC Opening'!C23</f>
        <v>Kohno</v>
      </c>
      <c r="D14" s="75" t="s">
        <v>169</v>
      </c>
    </row>
    <row r="15" spans="1:9" s="41" customFormat="1" ht="49.95" customHeight="1" x14ac:dyDescent="0.25">
      <c r="A15" s="46"/>
      <c r="B15" s="42" t="str">
        <f>'CAC Opening'!B24</f>
        <v>TG 7a OCC Amendment</v>
      </c>
      <c r="C15" s="42" t="str">
        <f>'CAC Opening'!C24</f>
        <v>Jang</v>
      </c>
      <c r="D15" s="75" t="s">
        <v>169</v>
      </c>
    </row>
    <row r="16" spans="1:9" s="41" customFormat="1" ht="49.95" customHeight="1" x14ac:dyDescent="0.25">
      <c r="A16" s="46"/>
      <c r="B16" s="42" t="str">
        <f>'CAC Opening'!B25</f>
        <v>TG 13 MG-OWC New Standard</v>
      </c>
      <c r="C16" s="42" t="str">
        <f>'CAC Opening'!C25</f>
        <v>Jungnickel</v>
      </c>
      <c r="D16" s="75" t="s">
        <v>169</v>
      </c>
    </row>
    <row r="17" spans="1:4" s="41" customFormat="1" ht="49.95" customHeight="1" x14ac:dyDescent="0.25">
      <c r="A17" s="46"/>
      <c r="B17" s="42" t="str">
        <f>'CAC Opening'!B26</f>
        <v>TG 14 UWB-AHN New Standard - IN HIBERNATION</v>
      </c>
      <c r="C17" s="42" t="str">
        <f>'CAC Opening'!C26</f>
        <v>Beecher</v>
      </c>
      <c r="D17" s="75" t="s">
        <v>169</v>
      </c>
    </row>
    <row r="18" spans="1:4" s="41" customFormat="1" ht="49.95" customHeight="1" x14ac:dyDescent="0.25">
      <c r="A18" s="46"/>
      <c r="B18" s="42" t="str">
        <f>'CAC Opening'!B27</f>
        <v>TG 15 NB-AHN New Standard - IN HIBERNATION</v>
      </c>
      <c r="C18" s="42" t="str">
        <f>'CAC Opening'!C27</f>
        <v>Powell</v>
      </c>
      <c r="D18" s="75" t="s">
        <v>169</v>
      </c>
    </row>
    <row r="19" spans="1:4" s="41" customFormat="1" ht="49.95" customHeight="1" x14ac:dyDescent="0.25">
      <c r="A19" s="46"/>
      <c r="B19" s="42" t="str">
        <f>'CAC Opening'!B28</f>
        <v>TG 16t Lic-NB Amendment</v>
      </c>
      <c r="C19" s="42" t="str">
        <f>'CAC Opening'!C28</f>
        <v>Godfrey</v>
      </c>
      <c r="D19" s="75" t="s">
        <v>169</v>
      </c>
    </row>
    <row r="20" spans="1:4" s="41" customFormat="1" ht="15" customHeight="1" x14ac:dyDescent="0.25">
      <c r="A20" s="46"/>
      <c r="B20" s="42" t="str">
        <f>'CAC Opening'!B29</f>
        <v>SG on Privacy</v>
      </c>
      <c r="C20" s="42" t="str">
        <f>'CAC Opening'!C29</f>
        <v>Kivinen</v>
      </c>
    </row>
    <row r="21" spans="1:4" s="41" customFormat="1" ht="15" customHeight="1" x14ac:dyDescent="0.25">
      <c r="A21" s="46"/>
      <c r="B21" s="42" t="str">
        <f>'CAC Opening'!B30</f>
        <v>SC IETF</v>
      </c>
      <c r="C21" s="42" t="str">
        <f>'CAC Opening'!C30</f>
        <v>Kivinen</v>
      </c>
    </row>
    <row r="22" spans="1:4" s="41" customFormat="1" ht="15" customHeight="1" x14ac:dyDescent="0.25">
      <c r="A22" s="45"/>
      <c r="B22" s="42" t="str">
        <f>'CAC Opening'!B31</f>
        <v>Joint 802.1/802.15 Mtg.</v>
      </c>
      <c r="C22" s="42" t="str">
        <f>'CAC Opening'!C31</f>
        <v>Beecher</v>
      </c>
    </row>
    <row r="23" spans="1:4" s="41" customFormat="1" ht="15" customHeight="1" x14ac:dyDescent="0.25">
      <c r="A23" s="46"/>
      <c r="B23" s="42" t="str">
        <f>'CAC Opening'!B32</f>
        <v>SC M/RULES</v>
      </c>
      <c r="C23" s="42" t="str">
        <f>'CAC Opening'!C32</f>
        <v>Beecher</v>
      </c>
    </row>
    <row r="24" spans="1:4" s="41" customFormat="1" ht="15" customHeight="1" x14ac:dyDescent="0.25">
      <c r="A24" s="46"/>
      <c r="B24" s="42" t="str">
        <f>'CAC Opening'!B33</f>
        <v>SC WNG</v>
      </c>
      <c r="C24" s="42" t="str">
        <f>'CAC Opening'!C33</f>
        <v>Rolfe</v>
      </c>
    </row>
    <row r="25" spans="1:4" s="41" customFormat="1" ht="15" customHeight="1" x14ac:dyDescent="0.25">
      <c r="A25" s="45">
        <v>7</v>
      </c>
      <c r="B25" s="42" t="str">
        <f>'CAC Opening'!B34</f>
        <v>Plans for March Mtg.</v>
      </c>
      <c r="C25" s="42" t="str">
        <f>'CAC Opening'!C34</f>
        <v>Powell</v>
      </c>
    </row>
    <row r="26" spans="1:4" s="41" customFormat="1" ht="15" customHeight="1" x14ac:dyDescent="0.25">
      <c r="A26" s="45"/>
      <c r="B26" s="42" t="str">
        <f>'CAC Opening'!B35</f>
        <v>Plans for May Mtg.</v>
      </c>
      <c r="C26" s="42" t="str">
        <f>'CAC Opening'!C35</f>
        <v>Powell</v>
      </c>
    </row>
    <row r="27" spans="1:4" s="41" customFormat="1" ht="15" customHeight="1" x14ac:dyDescent="0.25">
      <c r="A27" s="45">
        <v>8</v>
      </c>
      <c r="B27" s="42" t="str">
        <f>'CAC Opening'!B36</f>
        <v xml:space="preserve">AoB: </v>
      </c>
      <c r="C27" s="42" t="str">
        <f>'CAC Opening'!C36</f>
        <v>Powell</v>
      </c>
    </row>
    <row r="28" spans="1:4" s="41" customFormat="1" ht="15" customHeight="1" x14ac:dyDescent="0.25">
      <c r="A28" s="45"/>
      <c r="B28" s="44" t="str">
        <f>'CAC Opening'!B37</f>
        <v>PAR on Privacy Comments</v>
      </c>
      <c r="C28" s="42" t="str">
        <f>'CAC Opening'!C37</f>
        <v>Kivinen</v>
      </c>
      <c r="D28" s="42"/>
    </row>
    <row r="29" spans="1:4" s="41" customFormat="1" ht="15" customHeight="1" x14ac:dyDescent="0.25">
      <c r="A29" s="45"/>
      <c r="B29" s="44" t="str">
        <f>'CAC Opening'!B38</f>
        <v>802.1/802.15 Joint Mtg. topics</v>
      </c>
      <c r="C29" s="42" t="str">
        <f>'CAC Opening'!C38</f>
        <v>Kurner</v>
      </c>
    </row>
    <row r="30" spans="1:4" x14ac:dyDescent="0.25">
      <c r="B30" s="44" t="str">
        <f>'CAC Opening'!B39</f>
        <v>WG Awards for Publish Standards</v>
      </c>
      <c r="C30" s="42" t="str">
        <f>'CAC Opening'!C39</f>
        <v>Powell</v>
      </c>
    </row>
    <row r="31" spans="1:4" ht="15" customHeight="1" x14ac:dyDescent="0.25">
      <c r="A31" s="45">
        <v>9</v>
      </c>
      <c r="B31" s="42" t="str">
        <f>'CAC Opening'!B40</f>
        <v>Recess</v>
      </c>
      <c r="C31" s="42" t="str">
        <f>'CAC Opening'!C40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7.399999999999999" x14ac:dyDescent="0.3">
      <c r="B34" s="33"/>
      <c r="C34" s="34"/>
    </row>
    <row r="35" spans="2:3" ht="17.399999999999999" x14ac:dyDescent="0.3">
      <c r="B35" s="33"/>
      <c r="C35" s="34"/>
    </row>
    <row r="36" spans="2:3" ht="17.399999999999999" x14ac:dyDescent="0.3">
      <c r="B36" s="33"/>
      <c r="C36" s="34"/>
    </row>
    <row r="37" spans="2:3" ht="17.399999999999999" x14ac:dyDescent="0.3">
      <c r="C37" s="34"/>
    </row>
    <row r="38" spans="2:3" ht="17.399999999999999" x14ac:dyDescent="0.3">
      <c r="B38" s="33"/>
      <c r="C38" s="34"/>
    </row>
    <row r="39" spans="2:3" ht="17.399999999999999" x14ac:dyDescent="0.3">
      <c r="B39" s="33"/>
      <c r="C39" s="34"/>
    </row>
    <row r="40" spans="2:3" ht="17.399999999999999" x14ac:dyDescent="0.3">
      <c r="C40" s="34"/>
    </row>
    <row r="41" spans="2:3" ht="17.399999999999999" x14ac:dyDescent="0.3">
      <c r="B41" s="33"/>
      <c r="C41" s="35"/>
    </row>
    <row r="42" spans="2:3" ht="17.399999999999999" x14ac:dyDescent="0.3">
      <c r="B42" s="33"/>
      <c r="C42" s="34"/>
    </row>
    <row r="43" spans="2:3" ht="17.399999999999999" x14ac:dyDescent="0.3">
      <c r="C43" s="34"/>
    </row>
    <row r="44" spans="2:3" ht="17.399999999999999" x14ac:dyDescent="0.3">
      <c r="B44" s="33"/>
      <c r="C44" s="34"/>
    </row>
    <row r="45" spans="2:3" ht="17.399999999999999" x14ac:dyDescent="0.3">
      <c r="C45" s="34"/>
    </row>
    <row r="46" spans="2:3" ht="17.399999999999999" x14ac:dyDescent="0.3">
      <c r="B46" s="33"/>
      <c r="C46" s="34"/>
    </row>
    <row r="47" spans="2:3" ht="17.399999999999999" x14ac:dyDescent="0.3">
      <c r="C47" s="34"/>
    </row>
    <row r="48" spans="2:3" ht="17.399999999999999" x14ac:dyDescent="0.3">
      <c r="B48" s="33"/>
      <c r="C48" s="34"/>
    </row>
    <row r="49" spans="2:3" ht="17.399999999999999" x14ac:dyDescent="0.3">
      <c r="B49" s="33"/>
      <c r="C49" s="34"/>
    </row>
    <row r="50" spans="2:3" ht="17.399999999999999" x14ac:dyDescent="0.3">
      <c r="C50" s="34"/>
    </row>
    <row r="51" spans="2:3" ht="17.399999999999999" x14ac:dyDescent="0.3">
      <c r="B51" s="33"/>
      <c r="C51" s="34"/>
    </row>
    <row r="52" spans="2:3" ht="17.399999999999999" x14ac:dyDescent="0.3">
      <c r="C52" s="34"/>
    </row>
    <row r="53" spans="2:3" ht="17.399999999999999" x14ac:dyDescent="0.3">
      <c r="B53" s="33"/>
      <c r="C53" s="34"/>
    </row>
    <row r="54" spans="2:3" ht="17.399999999999999" x14ac:dyDescent="0.3">
      <c r="C54" s="34"/>
    </row>
    <row r="55" spans="2:3" ht="17.399999999999999" x14ac:dyDescent="0.3">
      <c r="C55" s="34"/>
    </row>
    <row r="56" spans="2:3" ht="17.399999999999999" x14ac:dyDescent="0.3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7"/>
      <c r="H1" s="9"/>
    </row>
    <row r="2" spans="1:255" s="7" customFormat="1" ht="15" customHeight="1" thickBot="1" x14ac:dyDescent="0.35">
      <c r="A2" s="256" t="str">
        <f>_xlfn.CONCAT("Agenda for WG15 Mid-Week Plenary - ",TEXT(('CAC Opening'!D2)+3,"DDDD, MMMM DD, YYYY"))</f>
        <v>Agenda for WG15 Mid-Week Plenary - Wednesday, March 15, 2023</v>
      </c>
      <c r="B2" s="257"/>
      <c r="C2" s="257"/>
      <c r="D2" s="257"/>
      <c r="E2" s="257"/>
      <c r="F2" s="258"/>
      <c r="H2" s="10"/>
    </row>
    <row r="3" spans="1:255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4" t="s">
        <v>243</v>
      </c>
      <c r="F3" s="255"/>
      <c r="G3" s="66"/>
    </row>
    <row r="4" spans="1:255" s="6" customFormat="1" ht="15" customHeight="1" x14ac:dyDescent="0.25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25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25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25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25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25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25">
      <c r="A10" s="4" t="s">
        <v>76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25">
      <c r="A11" s="4" t="s">
        <v>160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25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25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79.95" customHeight="1" x14ac:dyDescent="0.25">
      <c r="A14" s="4" t="s">
        <v>151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25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25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25">
      <c r="A17" s="4" t="s">
        <v>65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25">
      <c r="A18" s="4" t="s">
        <v>173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25">
      <c r="A19" s="4" t="s">
        <v>174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25">
      <c r="A20" s="4" t="s">
        <v>175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25">
      <c r="A21" s="4" t="s">
        <v>176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39.94999999999999" customHeight="1" x14ac:dyDescent="0.25">
      <c r="A22" s="4" t="s">
        <v>177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25">
      <c r="A23" s="4" t="s">
        <v>66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25">
      <c r="A24" s="4" t="s">
        <v>230</v>
      </c>
      <c r="B24" s="2" t="s">
        <v>14</v>
      </c>
      <c r="C24" s="79" t="s">
        <v>241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25">
      <c r="A25" s="4" t="s">
        <v>231</v>
      </c>
      <c r="B25" s="2" t="s">
        <v>14</v>
      </c>
      <c r="C25" s="79" t="s">
        <v>241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25">
      <c r="A26" s="4" t="s">
        <v>232</v>
      </c>
      <c r="B26" s="2" t="s">
        <v>14</v>
      </c>
      <c r="C26" s="79" t="s">
        <v>241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25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 t="s">
        <v>32</v>
      </c>
      <c r="B28" s="2" t="s">
        <v>18</v>
      </c>
      <c r="C28" s="2" t="s">
        <v>188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25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25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25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25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25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25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25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25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25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25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25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25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25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25">
      <c r="A42" s="4" t="s">
        <v>77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25">
      <c r="A43" s="4" t="s">
        <v>62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25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25">
      <c r="A45" s="4" t="s">
        <v>64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25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ht="15" x14ac:dyDescent="0.25">
      <c r="A47" s="4" t="s">
        <v>178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ht="15" x14ac:dyDescent="0.25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25">
      <c r="A49" s="4" t="s">
        <v>67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25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25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25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25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6" x14ac:dyDescent="0.25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6" x14ac:dyDescent="0.25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">
      <c r="A1" s="235" t="str">
        <f>Registration!A1</f>
        <v>142nd IEEE 802.15 WSN Session</v>
      </c>
      <c r="B1" s="236"/>
      <c r="C1" s="236"/>
      <c r="D1" s="236"/>
      <c r="E1" s="236"/>
      <c r="F1" s="237"/>
      <c r="H1" s="9"/>
    </row>
    <row r="2" spans="1:255" s="7" customFormat="1" ht="15" customHeight="1" thickBot="1" x14ac:dyDescent="0.35">
      <c r="A2" s="256" t="str">
        <f>_xlfn.CONCAT("Agenda for WG15 Closing Plenary - ",TEXT(('CAC Opening'!D2)+4,"DDDD, MMMM DD, YYYY"))</f>
        <v>Agenda for WG15 Closing Plenary - Thursday, March 16, 2023</v>
      </c>
      <c r="B2" s="257"/>
      <c r="C2" s="257"/>
      <c r="D2" s="257"/>
      <c r="E2" s="257"/>
      <c r="F2" s="258"/>
      <c r="H2" s="10"/>
    </row>
    <row r="3" spans="1:255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4" t="s">
        <v>243</v>
      </c>
      <c r="F3" s="255"/>
      <c r="G3" s="66"/>
    </row>
    <row r="4" spans="1:255" customFormat="1" ht="15" customHeight="1" x14ac:dyDescent="0.25">
      <c r="A4" s="4" t="s">
        <v>61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25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25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25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25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25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25">
      <c r="A10" s="4" t="s">
        <v>76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25">
      <c r="A11" s="4" t="s">
        <v>160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25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25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79.95" customHeight="1" x14ac:dyDescent="0.25">
      <c r="A14" s="4" t="s">
        <v>151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25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25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25">
      <c r="A17" s="4" t="s">
        <v>65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25">
      <c r="A18" s="4" t="s">
        <v>173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25">
      <c r="A19" s="4" t="s">
        <v>174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25">
      <c r="A20" s="4" t="s">
        <v>175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25">
      <c r="A21" s="4" t="s">
        <v>176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39.94999999999999" customHeight="1" x14ac:dyDescent="0.25">
      <c r="A22" s="4" t="s">
        <v>177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25">
      <c r="A23" s="4" t="s">
        <v>66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25">
      <c r="A24" s="4" t="s">
        <v>230</v>
      </c>
      <c r="B24" s="2" t="s">
        <v>14</v>
      </c>
      <c r="C24" s="79" t="s">
        <v>241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25">
      <c r="A25" s="4" t="s">
        <v>231</v>
      </c>
      <c r="B25" s="2" t="s">
        <v>14</v>
      </c>
      <c r="C25" s="79" t="s">
        <v>241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25">
      <c r="A26" s="4" t="s">
        <v>232</v>
      </c>
      <c r="B26" s="2" t="s">
        <v>14</v>
      </c>
      <c r="C26" s="79" t="s">
        <v>241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25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 t="s">
        <v>32</v>
      </c>
      <c r="B28" s="2" t="s">
        <v>18</v>
      </c>
      <c r="C28" s="2" t="s">
        <v>189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25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25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25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25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25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25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25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25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25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25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25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25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25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25">
      <c r="A42" s="4" t="s">
        <v>77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25">
      <c r="A43" s="4" t="s">
        <v>62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25">
      <c r="A44" s="4" t="s">
        <v>63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25">
      <c r="A45" s="4" t="s">
        <v>219</v>
      </c>
      <c r="B45" s="2" t="s">
        <v>14</v>
      </c>
      <c r="C45" s="28" t="s">
        <v>48</v>
      </c>
      <c r="D45" s="26" t="s">
        <v>292</v>
      </c>
      <c r="E45" s="26">
        <v>5</v>
      </c>
      <c r="F45" s="11">
        <f t="shared" si="0"/>
        <v>0.7041666666666665</v>
      </c>
    </row>
    <row r="46" spans="1:255" customFormat="1" ht="15" customHeight="1" x14ac:dyDescent="0.25">
      <c r="A46" s="4" t="s">
        <v>220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25">
      <c r="A47" s="4" t="s">
        <v>221</v>
      </c>
      <c r="B47" s="2" t="s">
        <v>14</v>
      </c>
      <c r="C47" s="28" t="s">
        <v>50</v>
      </c>
      <c r="D47" s="26" t="s">
        <v>179</v>
      </c>
      <c r="E47" s="26">
        <v>3</v>
      </c>
      <c r="F47" s="11">
        <f t="shared" si="0"/>
        <v>0.70972222222222203</v>
      </c>
    </row>
    <row r="48" spans="1:255" customFormat="1" ht="15" customHeight="1" x14ac:dyDescent="0.25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25">
      <c r="A49" s="4" t="s">
        <v>64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25">
      <c r="B50" s="2"/>
      <c r="C50" s="22"/>
      <c r="D50" s="2"/>
      <c r="E50" s="1"/>
      <c r="F50" s="11">
        <f t="shared" si="0"/>
        <v>0.7124999999999998</v>
      </c>
    </row>
    <row r="51" spans="1:255" customFormat="1" ht="15" x14ac:dyDescent="0.25">
      <c r="A51" s="4" t="s">
        <v>178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ht="15" x14ac:dyDescent="0.25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ht="15" x14ac:dyDescent="0.25">
      <c r="A53" s="4" t="s">
        <v>67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ht="15" x14ac:dyDescent="0.25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ht="15" x14ac:dyDescent="0.25">
      <c r="A55" s="3"/>
      <c r="B55" s="2"/>
      <c r="C55" s="1"/>
      <c r="D55" s="1"/>
      <c r="E55" s="1"/>
      <c r="F55" s="25"/>
    </row>
    <row r="56" spans="1:255" ht="15" customHeight="1" x14ac:dyDescent="0.25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25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6" x14ac:dyDescent="0.25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25">
      <c r="A2" s="405" t="s">
        <v>229</v>
      </c>
      <c r="B2" s="405" t="s">
        <v>228</v>
      </c>
      <c r="C2" s="405" t="s">
        <v>51</v>
      </c>
      <c r="D2" s="408" t="s">
        <v>38</v>
      </c>
      <c r="E2" s="411" t="s">
        <v>267</v>
      </c>
      <c r="F2" s="86" t="s">
        <v>250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" customHeight="1" x14ac:dyDescent="0.4">
      <c r="A3" s="406"/>
      <c r="B3" s="406"/>
      <c r="C3" s="406"/>
      <c r="D3" s="409"/>
      <c r="E3" s="412"/>
      <c r="F3" s="90" t="s">
        <v>251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25">
      <c r="A4" s="406"/>
      <c r="B4" s="406"/>
      <c r="C4" s="406"/>
      <c r="D4" s="409"/>
      <c r="E4" s="412"/>
      <c r="F4" s="93" t="s">
        <v>252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">
      <c r="A5" s="406"/>
      <c r="B5" s="406"/>
      <c r="C5" s="406"/>
      <c r="D5" s="409"/>
      <c r="E5" s="412"/>
      <c r="F5" s="98" t="s">
        <v>234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78</v>
      </c>
      <c r="Y5" s="98"/>
      <c r="Z5" s="99"/>
      <c r="AA5" s="98" t="s">
        <v>78</v>
      </c>
      <c r="AB5" s="98"/>
      <c r="AC5" s="100"/>
    </row>
    <row r="6" spans="1:33" ht="12.9" customHeight="1" x14ac:dyDescent="0.25">
      <c r="A6" s="406"/>
      <c r="B6" s="406"/>
      <c r="C6" s="406"/>
      <c r="D6" s="409"/>
      <c r="E6" s="219" t="s">
        <v>79</v>
      </c>
      <c r="F6" s="413" t="s">
        <v>80</v>
      </c>
      <c r="G6" s="414"/>
      <c r="H6" s="379" t="s">
        <v>81</v>
      </c>
      <c r="I6" s="380"/>
      <c r="J6" s="380"/>
      <c r="K6" s="381"/>
      <c r="L6" s="379" t="s">
        <v>82</v>
      </c>
      <c r="M6" s="380"/>
      <c r="N6" s="380"/>
      <c r="O6" s="381"/>
      <c r="P6" s="379" t="s">
        <v>83</v>
      </c>
      <c r="Q6" s="380"/>
      <c r="R6" s="380"/>
      <c r="S6" s="381"/>
      <c r="T6" s="379" t="s">
        <v>84</v>
      </c>
      <c r="U6" s="380"/>
      <c r="V6" s="380"/>
      <c r="W6" s="381"/>
      <c r="X6" s="379" t="s">
        <v>85</v>
      </c>
      <c r="Y6" s="380"/>
      <c r="Z6" s="381"/>
      <c r="AA6" s="379" t="s">
        <v>86</v>
      </c>
      <c r="AB6" s="380"/>
      <c r="AC6" s="381"/>
    </row>
    <row r="7" spans="1:33" ht="12.6" customHeight="1" thickBot="1" x14ac:dyDescent="0.3">
      <c r="A7" s="407"/>
      <c r="B7" s="407"/>
      <c r="C7" s="407"/>
      <c r="D7" s="410"/>
      <c r="E7" s="102" t="s">
        <v>253</v>
      </c>
      <c r="F7" s="415">
        <f>DATE(2023,3,12)</f>
        <v>44997</v>
      </c>
      <c r="G7" s="416"/>
      <c r="H7" s="377">
        <f>F7+1</f>
        <v>44998</v>
      </c>
      <c r="I7" s="377"/>
      <c r="J7" s="377"/>
      <c r="K7" s="378"/>
      <c r="L7" s="376">
        <f>H7+1</f>
        <v>44999</v>
      </c>
      <c r="M7" s="377"/>
      <c r="N7" s="377"/>
      <c r="O7" s="378"/>
      <c r="P7" s="376">
        <f>L7+1</f>
        <v>45000</v>
      </c>
      <c r="Q7" s="377"/>
      <c r="R7" s="377"/>
      <c r="S7" s="378"/>
      <c r="T7" s="376">
        <f>P7+1</f>
        <v>45001</v>
      </c>
      <c r="U7" s="377"/>
      <c r="V7" s="377"/>
      <c r="W7" s="378"/>
      <c r="X7" s="376">
        <f>T7+1</f>
        <v>45002</v>
      </c>
      <c r="Y7" s="377"/>
      <c r="Z7" s="378"/>
      <c r="AA7" s="376">
        <f>X7+1</f>
        <v>45003</v>
      </c>
      <c r="AB7" s="377"/>
      <c r="AC7" s="378"/>
    </row>
    <row r="8" spans="1:33" s="53" customFormat="1" ht="38.25" customHeight="1" thickBot="1" x14ac:dyDescent="0.3">
      <c r="A8" s="382"/>
      <c r="B8" s="383"/>
      <c r="C8" s="383"/>
      <c r="D8" s="384"/>
      <c r="E8" s="103"/>
      <c r="F8" s="385" t="s">
        <v>180</v>
      </c>
      <c r="G8" s="386"/>
      <c r="H8" s="82" t="s">
        <v>180</v>
      </c>
      <c r="I8" s="84" t="s">
        <v>192</v>
      </c>
      <c r="J8" s="84" t="s">
        <v>193</v>
      </c>
      <c r="K8" s="83" t="s">
        <v>194</v>
      </c>
      <c r="L8" s="82" t="s">
        <v>180</v>
      </c>
      <c r="M8" s="84" t="s">
        <v>192</v>
      </c>
      <c r="N8" s="84" t="s">
        <v>193</v>
      </c>
      <c r="O8" s="83" t="s">
        <v>194</v>
      </c>
      <c r="P8" s="82" t="s">
        <v>180</v>
      </c>
      <c r="Q8" s="84" t="s">
        <v>192</v>
      </c>
      <c r="R8" s="84" t="s">
        <v>193</v>
      </c>
      <c r="S8" s="83" t="s">
        <v>194</v>
      </c>
      <c r="T8" s="82" t="s">
        <v>180</v>
      </c>
      <c r="U8" s="84" t="s">
        <v>192</v>
      </c>
      <c r="V8" s="84" t="s">
        <v>193</v>
      </c>
      <c r="W8" s="83" t="s">
        <v>194</v>
      </c>
      <c r="X8" s="104"/>
      <c r="Y8" s="105"/>
      <c r="Z8" s="106"/>
      <c r="AA8" s="104"/>
      <c r="AB8" s="105"/>
      <c r="AC8" s="106"/>
    </row>
    <row r="9" spans="1:33" ht="15" customHeight="1" thickBot="1" x14ac:dyDescent="0.35">
      <c r="A9" s="107">
        <v>0.29166666666666669</v>
      </c>
      <c r="B9" s="108">
        <f>A9-3/24</f>
        <v>0.16666666666666669</v>
      </c>
      <c r="C9" s="109">
        <f>A9+5/24</f>
        <v>0.5</v>
      </c>
      <c r="D9" s="110">
        <f>A9+14/24</f>
        <v>0.875</v>
      </c>
      <c r="E9" s="220" t="s">
        <v>87</v>
      </c>
      <c r="F9" s="105"/>
      <c r="G9" s="106"/>
      <c r="H9" s="269" t="s">
        <v>88</v>
      </c>
      <c r="I9" s="269"/>
      <c r="J9" s="269"/>
      <c r="K9" s="270"/>
      <c r="L9" s="335" t="s">
        <v>88</v>
      </c>
      <c r="M9" s="269"/>
      <c r="N9" s="269"/>
      <c r="O9" s="270"/>
      <c r="P9" s="387" t="s">
        <v>88</v>
      </c>
      <c r="Q9" s="388"/>
      <c r="R9" s="388"/>
      <c r="S9" s="389"/>
      <c r="T9" s="335" t="s">
        <v>88</v>
      </c>
      <c r="U9" s="269"/>
      <c r="V9" s="269"/>
      <c r="W9" s="270"/>
      <c r="X9" s="104"/>
      <c r="Y9" s="105"/>
      <c r="Z9" s="106"/>
      <c r="AA9" s="104"/>
      <c r="AB9" s="105"/>
      <c r="AC9" s="106"/>
      <c r="AE9"/>
    </row>
    <row r="10" spans="1:33" ht="15" customHeight="1" thickBot="1" x14ac:dyDescent="0.35">
      <c r="A10" s="111">
        <f>A9+0.5/24</f>
        <v>0.3125</v>
      </c>
      <c r="B10" s="112">
        <f t="shared" ref="B10:B40" si="0">A10-3/24</f>
        <v>0.1875</v>
      </c>
      <c r="C10" s="113">
        <f t="shared" ref="C10:C40" si="1">A10+5/24</f>
        <v>0.52083333333333337</v>
      </c>
      <c r="D10" s="114">
        <f t="shared" ref="D10:D40" si="2">A10+14/24</f>
        <v>0.89583333333333337</v>
      </c>
      <c r="E10" s="221" t="s">
        <v>89</v>
      </c>
      <c r="F10" s="105"/>
      <c r="G10" s="106"/>
      <c r="H10" s="273"/>
      <c r="I10" s="273"/>
      <c r="J10" s="273"/>
      <c r="K10" s="274"/>
      <c r="L10" s="285"/>
      <c r="M10" s="273"/>
      <c r="N10" s="273"/>
      <c r="O10" s="274"/>
      <c r="P10" s="390" t="s">
        <v>225</v>
      </c>
      <c r="Q10" s="391"/>
      <c r="R10" s="391"/>
      <c r="S10" s="392"/>
      <c r="T10" s="285"/>
      <c r="U10" s="273"/>
      <c r="V10" s="273"/>
      <c r="W10" s="274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35">
      <c r="A11" s="111">
        <f t="shared" ref="A11:A40" si="3">A10+0.5/24</f>
        <v>0.33333333333333331</v>
      </c>
      <c r="B11" s="112">
        <f t="shared" si="0"/>
        <v>0.20833333333333331</v>
      </c>
      <c r="C11" s="113">
        <f t="shared" si="1"/>
        <v>0.54166666666666663</v>
      </c>
      <c r="D11" s="114">
        <f t="shared" si="2"/>
        <v>0.91666666666666674</v>
      </c>
      <c r="E11" s="115" t="s">
        <v>90</v>
      </c>
      <c r="F11" s="105"/>
      <c r="G11" s="106"/>
      <c r="H11" s="323" t="s">
        <v>254</v>
      </c>
      <c r="I11" s="324"/>
      <c r="J11" s="324"/>
      <c r="K11" s="325"/>
      <c r="L11" s="311" t="s">
        <v>91</v>
      </c>
      <c r="M11" s="314" t="s">
        <v>92</v>
      </c>
      <c r="N11" s="365" t="s">
        <v>57</v>
      </c>
      <c r="O11" s="286" t="s">
        <v>255</v>
      </c>
      <c r="P11" s="393"/>
      <c r="Q11" s="394"/>
      <c r="R11" s="394"/>
      <c r="S11" s="395"/>
      <c r="T11" s="311" t="s">
        <v>91</v>
      </c>
      <c r="U11" s="341" t="s">
        <v>237</v>
      </c>
      <c r="V11" s="365" t="s">
        <v>57</v>
      </c>
      <c r="W11" s="286" t="s">
        <v>255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35">
      <c r="A12" s="111">
        <f t="shared" si="3"/>
        <v>0.35416666666666663</v>
      </c>
      <c r="B12" s="112">
        <f t="shared" si="0"/>
        <v>0.22916666666666663</v>
      </c>
      <c r="C12" s="113">
        <f t="shared" si="1"/>
        <v>0.5625</v>
      </c>
      <c r="D12" s="114">
        <f t="shared" si="2"/>
        <v>0.9375</v>
      </c>
      <c r="E12" s="115" t="s">
        <v>93</v>
      </c>
      <c r="F12" s="105"/>
      <c r="G12" s="106"/>
      <c r="H12" s="326"/>
      <c r="I12" s="327"/>
      <c r="J12" s="327"/>
      <c r="K12" s="328"/>
      <c r="L12" s="312"/>
      <c r="M12" s="315"/>
      <c r="N12" s="366"/>
      <c r="O12" s="287"/>
      <c r="P12" s="116"/>
      <c r="Q12" s="116"/>
      <c r="R12" s="116"/>
      <c r="S12" s="116"/>
      <c r="T12" s="312"/>
      <c r="U12" s="342"/>
      <c r="V12" s="366"/>
      <c r="W12" s="287"/>
      <c r="X12" s="104"/>
      <c r="Y12" s="105"/>
      <c r="Z12" s="106"/>
      <c r="AA12" s="104"/>
      <c r="AB12" s="105"/>
      <c r="AC12" s="106"/>
      <c r="AE12"/>
    </row>
    <row r="13" spans="1:33" ht="15" customHeight="1" x14ac:dyDescent="0.3">
      <c r="A13" s="111">
        <f t="shared" si="3"/>
        <v>0.37499999999999994</v>
      </c>
      <c r="B13" s="112">
        <f t="shared" si="0"/>
        <v>0.24999999999999994</v>
      </c>
      <c r="C13" s="113">
        <f t="shared" si="1"/>
        <v>0.58333333333333326</v>
      </c>
      <c r="D13" s="114">
        <f t="shared" si="2"/>
        <v>0.95833333333333326</v>
      </c>
      <c r="E13" s="115" t="s">
        <v>94</v>
      </c>
      <c r="F13" s="105"/>
      <c r="G13" s="106"/>
      <c r="H13" s="326"/>
      <c r="I13" s="327"/>
      <c r="J13" s="327"/>
      <c r="K13" s="328"/>
      <c r="L13" s="312"/>
      <c r="M13" s="315"/>
      <c r="N13" s="366"/>
      <c r="O13" s="287"/>
      <c r="P13" s="368" t="s">
        <v>105</v>
      </c>
      <c r="Q13" s="341" t="s">
        <v>237</v>
      </c>
      <c r="R13" s="365" t="s">
        <v>236</v>
      </c>
      <c r="S13" s="308" t="s">
        <v>195</v>
      </c>
      <c r="T13" s="312"/>
      <c r="U13" s="342"/>
      <c r="V13" s="366"/>
      <c r="W13" s="287"/>
      <c r="X13" s="104"/>
      <c r="Y13" s="105"/>
      <c r="Z13" s="106"/>
      <c r="AA13" s="104"/>
      <c r="AB13" s="105"/>
      <c r="AC13" s="106"/>
    </row>
    <row r="14" spans="1:33" ht="15" customHeight="1" thickBot="1" x14ac:dyDescent="0.35">
      <c r="A14" s="111">
        <f t="shared" si="3"/>
        <v>0.39583333333333326</v>
      </c>
      <c r="B14" s="112">
        <f t="shared" si="0"/>
        <v>0.27083333333333326</v>
      </c>
      <c r="C14" s="113">
        <f t="shared" si="1"/>
        <v>0.60416666666666663</v>
      </c>
      <c r="D14" s="114">
        <f t="shared" si="2"/>
        <v>0.97916666666666663</v>
      </c>
      <c r="E14" s="115" t="s">
        <v>95</v>
      </c>
      <c r="F14" s="105"/>
      <c r="G14" s="106"/>
      <c r="H14" s="329"/>
      <c r="I14" s="330"/>
      <c r="J14" s="330"/>
      <c r="K14" s="331"/>
      <c r="L14" s="313"/>
      <c r="M14" s="316"/>
      <c r="N14" s="367"/>
      <c r="O14" s="288"/>
      <c r="P14" s="369"/>
      <c r="Q14" s="343"/>
      <c r="R14" s="367"/>
      <c r="S14" s="310"/>
      <c r="T14" s="313"/>
      <c r="U14" s="343"/>
      <c r="V14" s="367"/>
      <c r="W14" s="288"/>
      <c r="X14" s="104"/>
      <c r="Y14" s="105"/>
      <c r="Z14" s="106"/>
      <c r="AA14" s="104"/>
      <c r="AB14" s="105"/>
      <c r="AC14" s="106"/>
    </row>
    <row r="15" spans="1:33" ht="15" customHeight="1" thickBot="1" x14ac:dyDescent="0.35">
      <c r="A15" s="111">
        <f t="shared" si="3"/>
        <v>0.41666666666666657</v>
      </c>
      <c r="B15" s="113">
        <f t="shared" si="0"/>
        <v>0.29166666666666657</v>
      </c>
      <c r="C15" s="113">
        <f t="shared" si="1"/>
        <v>0.62499999999999989</v>
      </c>
      <c r="D15" s="117">
        <f t="shared" si="2"/>
        <v>1</v>
      </c>
      <c r="E15" s="118" t="s">
        <v>96</v>
      </c>
      <c r="F15" s="339"/>
      <c r="G15" s="340"/>
      <c r="H15" s="303" t="s">
        <v>97</v>
      </c>
      <c r="I15" s="303"/>
      <c r="J15" s="303"/>
      <c r="K15" s="304"/>
      <c r="L15" s="302" t="s">
        <v>97</v>
      </c>
      <c r="M15" s="303"/>
      <c r="N15" s="303"/>
      <c r="O15" s="304"/>
      <c r="P15" s="302" t="s">
        <v>97</v>
      </c>
      <c r="Q15" s="303"/>
      <c r="R15" s="303"/>
      <c r="S15" s="304"/>
      <c r="T15" s="302" t="s">
        <v>97</v>
      </c>
      <c r="U15" s="303"/>
      <c r="V15" s="303"/>
      <c r="W15" s="304"/>
      <c r="X15" s="104"/>
      <c r="Y15" s="105"/>
      <c r="Z15" s="106"/>
      <c r="AA15" s="104"/>
      <c r="AB15" s="105"/>
      <c r="AC15" s="106"/>
    </row>
    <row r="16" spans="1:33" ht="15" customHeight="1" x14ac:dyDescent="0.3">
      <c r="A16" s="111">
        <f t="shared" si="3"/>
        <v>0.43749999999999989</v>
      </c>
      <c r="B16" s="113">
        <f t="shared" si="0"/>
        <v>0.31249999999999989</v>
      </c>
      <c r="C16" s="113">
        <f t="shared" si="1"/>
        <v>0.64583333333333326</v>
      </c>
      <c r="D16" s="117">
        <f t="shared" si="2"/>
        <v>1.0208333333333333</v>
      </c>
      <c r="E16" s="119" t="s">
        <v>98</v>
      </c>
      <c r="F16" s="105"/>
      <c r="G16" s="106"/>
      <c r="H16" s="289" t="s">
        <v>235</v>
      </c>
      <c r="I16" s="290"/>
      <c r="J16" s="290"/>
      <c r="K16" s="291"/>
      <c r="L16" s="356" t="s">
        <v>256</v>
      </c>
      <c r="M16" s="357"/>
      <c r="N16" s="357"/>
      <c r="O16" s="358"/>
      <c r="P16" s="289" t="s">
        <v>238</v>
      </c>
      <c r="Q16" s="290"/>
      <c r="R16" s="290"/>
      <c r="S16" s="291"/>
      <c r="T16" s="311" t="s">
        <v>257</v>
      </c>
      <c r="U16" s="305" t="s">
        <v>181</v>
      </c>
      <c r="V16" s="332"/>
      <c r="W16" s="308" t="s">
        <v>195</v>
      </c>
      <c r="X16" s="104"/>
      <c r="Y16" s="105"/>
      <c r="Z16" s="106"/>
      <c r="AA16" s="104"/>
      <c r="AB16" s="105"/>
      <c r="AC16" s="106"/>
    </row>
    <row r="17" spans="1:29" ht="15" customHeight="1" thickBot="1" x14ac:dyDescent="0.35">
      <c r="A17" s="111">
        <f t="shared" si="3"/>
        <v>0.4583333333333332</v>
      </c>
      <c r="B17" s="113">
        <f t="shared" si="0"/>
        <v>0.3333333333333332</v>
      </c>
      <c r="C17" s="113">
        <f t="shared" si="1"/>
        <v>0.66666666666666652</v>
      </c>
      <c r="D17" s="117">
        <f t="shared" si="2"/>
        <v>1.0416666666666665</v>
      </c>
      <c r="E17" s="119" t="s">
        <v>99</v>
      </c>
      <c r="F17" s="105"/>
      <c r="G17" s="106"/>
      <c r="H17" s="292"/>
      <c r="I17" s="293"/>
      <c r="J17" s="293"/>
      <c r="K17" s="294"/>
      <c r="L17" s="359"/>
      <c r="M17" s="360"/>
      <c r="N17" s="360"/>
      <c r="O17" s="361"/>
      <c r="P17" s="295"/>
      <c r="Q17" s="296"/>
      <c r="R17" s="296"/>
      <c r="S17" s="297"/>
      <c r="T17" s="312"/>
      <c r="U17" s="306"/>
      <c r="V17" s="333"/>
      <c r="W17" s="309"/>
      <c r="X17" s="104"/>
      <c r="Y17" s="105"/>
      <c r="Z17" s="106"/>
      <c r="AA17" s="104"/>
      <c r="AB17" s="105"/>
      <c r="AC17" s="106"/>
    </row>
    <row r="18" spans="1:29" ht="15" customHeight="1" x14ac:dyDescent="0.3">
      <c r="A18" s="111">
        <f t="shared" si="3"/>
        <v>0.47916666666666652</v>
      </c>
      <c r="B18" s="113">
        <f t="shared" si="0"/>
        <v>0.35416666666666652</v>
      </c>
      <c r="C18" s="113">
        <f t="shared" si="1"/>
        <v>0.68749999999999989</v>
      </c>
      <c r="D18" s="117">
        <f t="shared" si="2"/>
        <v>1.0625</v>
      </c>
      <c r="E18" s="119" t="s">
        <v>100</v>
      </c>
      <c r="F18" s="105"/>
      <c r="G18" s="106"/>
      <c r="H18" s="292"/>
      <c r="I18" s="293"/>
      <c r="J18" s="293"/>
      <c r="K18" s="294"/>
      <c r="L18" s="359"/>
      <c r="M18" s="360"/>
      <c r="N18" s="360"/>
      <c r="O18" s="361"/>
      <c r="P18" s="370" t="s">
        <v>223</v>
      </c>
      <c r="Q18" s="371"/>
      <c r="R18" s="371"/>
      <c r="S18" s="372"/>
      <c r="T18" s="312"/>
      <c r="U18" s="306"/>
      <c r="V18" s="333"/>
      <c r="W18" s="309"/>
      <c r="X18" s="104"/>
      <c r="Y18" s="105"/>
      <c r="Z18" s="106"/>
      <c r="AA18" s="104"/>
      <c r="AB18" s="105"/>
      <c r="AC18" s="106"/>
    </row>
    <row r="19" spans="1:29" ht="15" customHeight="1" thickBot="1" x14ac:dyDescent="0.35">
      <c r="A19" s="111">
        <f t="shared" si="3"/>
        <v>0.49999999999999983</v>
      </c>
      <c r="B19" s="113">
        <f t="shared" si="0"/>
        <v>0.37499999999999983</v>
      </c>
      <c r="C19" s="113">
        <f t="shared" si="1"/>
        <v>0.70833333333333315</v>
      </c>
      <c r="D19" s="117">
        <f t="shared" si="2"/>
        <v>1.0833333333333333</v>
      </c>
      <c r="E19" s="119" t="s">
        <v>101</v>
      </c>
      <c r="F19" s="105"/>
      <c r="G19" s="106"/>
      <c r="H19" s="295"/>
      <c r="I19" s="296"/>
      <c r="J19" s="296"/>
      <c r="K19" s="297"/>
      <c r="L19" s="362"/>
      <c r="M19" s="363"/>
      <c r="N19" s="363"/>
      <c r="O19" s="364"/>
      <c r="P19" s="373"/>
      <c r="Q19" s="374"/>
      <c r="R19" s="374"/>
      <c r="S19" s="375"/>
      <c r="T19" s="313"/>
      <c r="U19" s="307"/>
      <c r="V19" s="334"/>
      <c r="W19" s="310"/>
      <c r="X19" s="104"/>
      <c r="Y19" s="105"/>
      <c r="Z19" s="106"/>
      <c r="AA19" s="104"/>
      <c r="AB19" s="105"/>
      <c r="AC19" s="106"/>
    </row>
    <row r="20" spans="1:29" ht="15" customHeight="1" thickBot="1" x14ac:dyDescent="0.35">
      <c r="A20" s="111">
        <f t="shared" si="3"/>
        <v>0.52083333333333315</v>
      </c>
      <c r="B20" s="113">
        <f t="shared" si="0"/>
        <v>0.39583333333333315</v>
      </c>
      <c r="C20" s="113">
        <f t="shared" si="1"/>
        <v>0.72916666666666652</v>
      </c>
      <c r="D20" s="117">
        <f t="shared" si="2"/>
        <v>1.1041666666666665</v>
      </c>
      <c r="E20" s="221" t="s">
        <v>102</v>
      </c>
      <c r="F20" s="105"/>
      <c r="G20" s="106"/>
      <c r="H20" s="269" t="s">
        <v>258</v>
      </c>
      <c r="I20" s="269"/>
      <c r="J20" s="269"/>
      <c r="K20" s="270"/>
      <c r="L20" s="269" t="s">
        <v>258</v>
      </c>
      <c r="M20" s="269"/>
      <c r="N20" s="269"/>
      <c r="O20" s="270"/>
      <c r="P20" s="269" t="s">
        <v>258</v>
      </c>
      <c r="Q20" s="269"/>
      <c r="R20" s="269"/>
      <c r="S20" s="270"/>
      <c r="T20" s="269" t="s">
        <v>258</v>
      </c>
      <c r="U20" s="269"/>
      <c r="V20" s="269"/>
      <c r="W20" s="270"/>
      <c r="X20" s="104"/>
      <c r="Y20" s="105"/>
      <c r="Z20" s="106"/>
      <c r="AA20" s="104"/>
      <c r="AB20" s="105"/>
      <c r="AC20" s="106"/>
    </row>
    <row r="21" spans="1:29" ht="15" customHeight="1" thickBot="1" x14ac:dyDescent="0.35">
      <c r="A21" s="111">
        <f t="shared" si="3"/>
        <v>0.54166666666666652</v>
      </c>
      <c r="B21" s="113">
        <f t="shared" si="0"/>
        <v>0.41666666666666652</v>
      </c>
      <c r="C21" s="113">
        <f t="shared" si="1"/>
        <v>0.74999999999999989</v>
      </c>
      <c r="D21" s="117">
        <f t="shared" si="2"/>
        <v>1.125</v>
      </c>
      <c r="E21" s="221" t="s">
        <v>103</v>
      </c>
      <c r="F21" s="105"/>
      <c r="G21" s="106"/>
      <c r="H21" s="273"/>
      <c r="I21" s="273"/>
      <c r="J21" s="273"/>
      <c r="K21" s="274"/>
      <c r="L21" s="273"/>
      <c r="M21" s="273"/>
      <c r="N21" s="273"/>
      <c r="O21" s="274"/>
      <c r="P21" s="273"/>
      <c r="Q21" s="273"/>
      <c r="R21" s="273"/>
      <c r="S21" s="274"/>
      <c r="T21" s="273"/>
      <c r="U21" s="273"/>
      <c r="V21" s="273"/>
      <c r="W21" s="274"/>
      <c r="X21" s="323" t="s">
        <v>259</v>
      </c>
      <c r="Y21" s="324"/>
      <c r="Z21" s="325"/>
      <c r="AA21" s="104"/>
      <c r="AB21" s="105"/>
      <c r="AC21" s="106"/>
    </row>
    <row r="22" spans="1:29" ht="15" customHeight="1" x14ac:dyDescent="0.3">
      <c r="A22" s="111">
        <f t="shared" si="3"/>
        <v>0.56249999999999989</v>
      </c>
      <c r="B22" s="113">
        <f t="shared" si="0"/>
        <v>0.43749999999999989</v>
      </c>
      <c r="C22" s="113">
        <f t="shared" si="1"/>
        <v>0.77083333333333326</v>
      </c>
      <c r="D22" s="117">
        <f t="shared" si="2"/>
        <v>1.1458333333333333</v>
      </c>
      <c r="E22" s="119" t="s">
        <v>104</v>
      </c>
      <c r="F22" s="105"/>
      <c r="G22" s="106"/>
      <c r="H22" s="311" t="s">
        <v>91</v>
      </c>
      <c r="I22" s="347" t="s">
        <v>260</v>
      </c>
      <c r="J22" s="350" t="s">
        <v>196</v>
      </c>
      <c r="K22" s="353" t="s">
        <v>261</v>
      </c>
      <c r="L22" s="311" t="s">
        <v>91</v>
      </c>
      <c r="M22" s="347" t="s">
        <v>260</v>
      </c>
      <c r="N22" s="344" t="s">
        <v>106</v>
      </c>
      <c r="O22" s="286" t="s">
        <v>255</v>
      </c>
      <c r="P22" s="311" t="s">
        <v>91</v>
      </c>
      <c r="Q22" s="341" t="s">
        <v>237</v>
      </c>
      <c r="R22" s="344" t="s">
        <v>106</v>
      </c>
      <c r="S22" s="308" t="s">
        <v>195</v>
      </c>
      <c r="T22" s="311" t="s">
        <v>91</v>
      </c>
      <c r="U22" s="347" t="s">
        <v>260</v>
      </c>
      <c r="V22" s="344" t="s">
        <v>106</v>
      </c>
      <c r="W22" s="308" t="s">
        <v>195</v>
      </c>
      <c r="X22" s="326"/>
      <c r="Y22" s="327"/>
      <c r="Z22" s="328"/>
      <c r="AA22" s="104"/>
      <c r="AB22" s="105"/>
      <c r="AC22" s="106"/>
    </row>
    <row r="23" spans="1:29" ht="15" customHeight="1" x14ac:dyDescent="0.3">
      <c r="A23" s="111">
        <f t="shared" si="3"/>
        <v>0.58333333333333326</v>
      </c>
      <c r="B23" s="113">
        <f t="shared" si="0"/>
        <v>0.45833333333333326</v>
      </c>
      <c r="C23" s="113">
        <f t="shared" si="1"/>
        <v>0.79166666666666663</v>
      </c>
      <c r="D23" s="117">
        <f t="shared" si="2"/>
        <v>1.1666666666666665</v>
      </c>
      <c r="E23" s="119" t="s">
        <v>107</v>
      </c>
      <c r="F23" s="105"/>
      <c r="G23" s="106"/>
      <c r="H23" s="312"/>
      <c r="I23" s="348"/>
      <c r="J23" s="351"/>
      <c r="K23" s="354"/>
      <c r="L23" s="312"/>
      <c r="M23" s="348"/>
      <c r="N23" s="345"/>
      <c r="O23" s="287"/>
      <c r="P23" s="312"/>
      <c r="Q23" s="342"/>
      <c r="R23" s="345"/>
      <c r="S23" s="309"/>
      <c r="T23" s="312"/>
      <c r="U23" s="348"/>
      <c r="V23" s="345"/>
      <c r="W23" s="309"/>
      <c r="X23" s="326"/>
      <c r="Y23" s="327"/>
      <c r="Z23" s="328"/>
      <c r="AA23" s="104"/>
      <c r="AB23" s="105"/>
      <c r="AC23" s="106"/>
    </row>
    <row r="24" spans="1:29" ht="15" customHeight="1" x14ac:dyDescent="0.3">
      <c r="A24" s="111">
        <f t="shared" si="3"/>
        <v>0.60416666666666663</v>
      </c>
      <c r="B24" s="113">
        <f t="shared" si="0"/>
        <v>0.47916666666666663</v>
      </c>
      <c r="C24" s="113">
        <f t="shared" si="1"/>
        <v>0.8125</v>
      </c>
      <c r="D24" s="117">
        <f t="shared" si="2"/>
        <v>1.1875</v>
      </c>
      <c r="E24" s="119" t="s">
        <v>108</v>
      </c>
      <c r="F24" s="105"/>
      <c r="G24" s="106"/>
      <c r="H24" s="312"/>
      <c r="I24" s="348"/>
      <c r="J24" s="351"/>
      <c r="K24" s="354"/>
      <c r="L24" s="312"/>
      <c r="M24" s="348"/>
      <c r="N24" s="345"/>
      <c r="O24" s="287"/>
      <c r="P24" s="312"/>
      <c r="Q24" s="342"/>
      <c r="R24" s="345"/>
      <c r="S24" s="309"/>
      <c r="T24" s="312"/>
      <c r="U24" s="348"/>
      <c r="V24" s="345"/>
      <c r="W24" s="309"/>
      <c r="X24" s="326"/>
      <c r="Y24" s="327"/>
      <c r="Z24" s="328"/>
      <c r="AA24" s="104"/>
      <c r="AB24" s="105"/>
      <c r="AC24" s="106"/>
    </row>
    <row r="25" spans="1:29" ht="15" customHeight="1" thickBot="1" x14ac:dyDescent="0.35">
      <c r="A25" s="111">
        <f t="shared" si="3"/>
        <v>0.625</v>
      </c>
      <c r="B25" s="113">
        <f t="shared" si="0"/>
        <v>0.5</v>
      </c>
      <c r="C25" s="113">
        <f t="shared" si="1"/>
        <v>0.83333333333333337</v>
      </c>
      <c r="D25" s="117">
        <f t="shared" si="2"/>
        <v>1.2083333333333335</v>
      </c>
      <c r="E25" s="119" t="s">
        <v>109</v>
      </c>
      <c r="F25" s="105"/>
      <c r="G25" s="106"/>
      <c r="H25" s="313"/>
      <c r="I25" s="349"/>
      <c r="J25" s="352"/>
      <c r="K25" s="355"/>
      <c r="L25" s="313"/>
      <c r="M25" s="349"/>
      <c r="N25" s="346"/>
      <c r="O25" s="288"/>
      <c r="P25" s="313"/>
      <c r="Q25" s="343"/>
      <c r="R25" s="346"/>
      <c r="S25" s="310"/>
      <c r="T25" s="313"/>
      <c r="U25" s="349"/>
      <c r="V25" s="346"/>
      <c r="W25" s="310"/>
      <c r="X25" s="326"/>
      <c r="Y25" s="327"/>
      <c r="Z25" s="328"/>
      <c r="AA25" s="104"/>
      <c r="AB25" s="105"/>
      <c r="AC25" s="106"/>
    </row>
    <row r="26" spans="1:29" ht="15" customHeight="1" thickBot="1" x14ac:dyDescent="0.35">
      <c r="A26" s="111">
        <f t="shared" si="3"/>
        <v>0.64583333333333337</v>
      </c>
      <c r="B26" s="113">
        <f t="shared" si="0"/>
        <v>0.52083333333333337</v>
      </c>
      <c r="C26" s="113">
        <f t="shared" si="1"/>
        <v>0.85416666666666674</v>
      </c>
      <c r="D26" s="117">
        <f t="shared" si="2"/>
        <v>1.2291666666666667</v>
      </c>
      <c r="E26" s="118" t="s">
        <v>110</v>
      </c>
      <c r="F26" s="339"/>
      <c r="G26" s="340"/>
      <c r="H26" s="302" t="s">
        <v>97</v>
      </c>
      <c r="I26" s="303"/>
      <c r="J26" s="303"/>
      <c r="K26" s="304"/>
      <c r="L26" s="302" t="s">
        <v>97</v>
      </c>
      <c r="M26" s="303"/>
      <c r="N26" s="303"/>
      <c r="O26" s="304"/>
      <c r="P26" s="302" t="s">
        <v>97</v>
      </c>
      <c r="Q26" s="303"/>
      <c r="R26" s="303"/>
      <c r="S26" s="304"/>
      <c r="T26" s="302" t="s">
        <v>97</v>
      </c>
      <c r="U26" s="303"/>
      <c r="V26" s="303"/>
      <c r="W26" s="304"/>
      <c r="X26" s="326"/>
      <c r="Y26" s="327"/>
      <c r="Z26" s="328"/>
      <c r="AA26" s="104"/>
      <c r="AB26" s="105"/>
      <c r="AC26" s="106"/>
    </row>
    <row r="27" spans="1:29" ht="15" customHeight="1" x14ac:dyDescent="0.3">
      <c r="A27" s="111">
        <f t="shared" si="3"/>
        <v>0.66666666666666674</v>
      </c>
      <c r="B27" s="113">
        <f t="shared" si="0"/>
        <v>0.54166666666666674</v>
      </c>
      <c r="C27" s="113">
        <f t="shared" si="1"/>
        <v>0.87500000000000011</v>
      </c>
      <c r="D27" s="117">
        <f t="shared" si="2"/>
        <v>1.25</v>
      </c>
      <c r="E27" s="115" t="s">
        <v>111</v>
      </c>
      <c r="F27" s="317" t="s">
        <v>112</v>
      </c>
      <c r="G27" s="318"/>
      <c r="H27" s="311" t="s">
        <v>91</v>
      </c>
      <c r="I27" s="305" t="s">
        <v>181</v>
      </c>
      <c r="J27" s="314" t="s">
        <v>92</v>
      </c>
      <c r="K27" s="286" t="s">
        <v>255</v>
      </c>
      <c r="L27" s="332"/>
      <c r="M27" s="305" t="s">
        <v>181</v>
      </c>
      <c r="N27" s="308" t="s">
        <v>262</v>
      </c>
      <c r="O27" s="286" t="s">
        <v>255</v>
      </c>
      <c r="P27" s="311" t="s">
        <v>91</v>
      </c>
      <c r="Q27" s="305" t="s">
        <v>181</v>
      </c>
      <c r="R27" s="314" t="s">
        <v>92</v>
      </c>
      <c r="S27" s="286" t="s">
        <v>255</v>
      </c>
      <c r="T27" s="289" t="s">
        <v>239</v>
      </c>
      <c r="U27" s="290"/>
      <c r="V27" s="290"/>
      <c r="W27" s="291"/>
      <c r="X27" s="326"/>
      <c r="Y27" s="327"/>
      <c r="Z27" s="328"/>
      <c r="AA27" s="104"/>
      <c r="AB27" s="105"/>
      <c r="AC27" s="106"/>
    </row>
    <row r="28" spans="1:29" ht="15" customHeight="1" x14ac:dyDescent="0.3">
      <c r="A28" s="111">
        <f t="shared" si="3"/>
        <v>0.68750000000000011</v>
      </c>
      <c r="B28" s="113">
        <f t="shared" si="0"/>
        <v>0.56250000000000011</v>
      </c>
      <c r="C28" s="113">
        <f t="shared" si="1"/>
        <v>0.89583333333333348</v>
      </c>
      <c r="D28" s="117">
        <f t="shared" si="2"/>
        <v>1.2708333333333335</v>
      </c>
      <c r="E28" s="119" t="s">
        <v>113</v>
      </c>
      <c r="F28" s="319"/>
      <c r="G28" s="320"/>
      <c r="H28" s="312"/>
      <c r="I28" s="306"/>
      <c r="J28" s="315"/>
      <c r="K28" s="287"/>
      <c r="L28" s="333"/>
      <c r="M28" s="306"/>
      <c r="N28" s="309"/>
      <c r="O28" s="287"/>
      <c r="P28" s="312"/>
      <c r="Q28" s="306"/>
      <c r="R28" s="315"/>
      <c r="S28" s="287"/>
      <c r="T28" s="292"/>
      <c r="U28" s="293"/>
      <c r="V28" s="293"/>
      <c r="W28" s="294"/>
      <c r="X28" s="326"/>
      <c r="Y28" s="327"/>
      <c r="Z28" s="328"/>
      <c r="AA28" s="104"/>
      <c r="AB28" s="105"/>
      <c r="AC28" s="106"/>
    </row>
    <row r="29" spans="1:29" ht="15" customHeight="1" thickBot="1" x14ac:dyDescent="0.35">
      <c r="A29" s="111">
        <f t="shared" si="3"/>
        <v>0.70833333333333348</v>
      </c>
      <c r="B29" s="113">
        <f t="shared" si="0"/>
        <v>0.58333333333333348</v>
      </c>
      <c r="C29" s="113">
        <f t="shared" si="1"/>
        <v>0.91666666666666685</v>
      </c>
      <c r="D29" s="114">
        <f t="shared" si="2"/>
        <v>1.291666666666667</v>
      </c>
      <c r="E29" s="119" t="s">
        <v>114</v>
      </c>
      <c r="F29" s="321"/>
      <c r="G29" s="322"/>
      <c r="H29" s="312"/>
      <c r="I29" s="306"/>
      <c r="J29" s="315"/>
      <c r="K29" s="287"/>
      <c r="L29" s="333"/>
      <c r="M29" s="306"/>
      <c r="N29" s="309"/>
      <c r="O29" s="287"/>
      <c r="P29" s="312"/>
      <c r="Q29" s="306"/>
      <c r="R29" s="315"/>
      <c r="S29" s="287"/>
      <c r="T29" s="292"/>
      <c r="U29" s="293"/>
      <c r="V29" s="293"/>
      <c r="W29" s="294"/>
      <c r="X29" s="326"/>
      <c r="Y29" s="327"/>
      <c r="Z29" s="328"/>
      <c r="AA29" s="104"/>
      <c r="AB29" s="105"/>
      <c r="AC29" s="106"/>
    </row>
    <row r="30" spans="1:29" ht="15" customHeight="1" thickBot="1" x14ac:dyDescent="0.35">
      <c r="A30" s="111">
        <f t="shared" si="3"/>
        <v>0.72916666666666685</v>
      </c>
      <c r="B30" s="113">
        <f t="shared" si="0"/>
        <v>0.60416666666666685</v>
      </c>
      <c r="C30" s="113">
        <f t="shared" si="1"/>
        <v>0.93750000000000022</v>
      </c>
      <c r="D30" s="114">
        <f t="shared" si="2"/>
        <v>1.3125000000000002</v>
      </c>
      <c r="E30" s="119" t="s">
        <v>115</v>
      </c>
      <c r="F30" s="298" t="s">
        <v>224</v>
      </c>
      <c r="G30" s="299"/>
      <c r="H30" s="313"/>
      <c r="I30" s="307"/>
      <c r="J30" s="316"/>
      <c r="K30" s="288"/>
      <c r="L30" s="334"/>
      <c r="M30" s="307"/>
      <c r="N30" s="310"/>
      <c r="O30" s="288"/>
      <c r="P30" s="313"/>
      <c r="Q30" s="307"/>
      <c r="R30" s="316"/>
      <c r="S30" s="288"/>
      <c r="T30" s="295"/>
      <c r="U30" s="296"/>
      <c r="V30" s="296"/>
      <c r="W30" s="297"/>
      <c r="X30" s="329"/>
      <c r="Y30" s="330"/>
      <c r="Z30" s="331"/>
      <c r="AA30" s="104"/>
      <c r="AB30" s="105"/>
      <c r="AC30" s="106"/>
    </row>
    <row r="31" spans="1:29" ht="15" customHeight="1" thickBot="1" x14ac:dyDescent="0.35">
      <c r="A31" s="111">
        <f t="shared" si="3"/>
        <v>0.75000000000000022</v>
      </c>
      <c r="B31" s="113">
        <f t="shared" si="0"/>
        <v>0.62500000000000022</v>
      </c>
      <c r="C31" s="113">
        <f t="shared" si="1"/>
        <v>0.95833333333333359</v>
      </c>
      <c r="D31" s="114">
        <f t="shared" si="2"/>
        <v>1.3333333333333335</v>
      </c>
      <c r="E31" s="221" t="s">
        <v>116</v>
      </c>
      <c r="F31" s="300"/>
      <c r="G31" s="301"/>
      <c r="H31" s="396" t="s">
        <v>268</v>
      </c>
      <c r="I31" s="397"/>
      <c r="J31" s="397"/>
      <c r="K31" s="398"/>
      <c r="L31" s="302" t="s">
        <v>97</v>
      </c>
      <c r="M31" s="303"/>
      <c r="N31" s="303"/>
      <c r="O31" s="304"/>
      <c r="P31" s="302" t="s">
        <v>97</v>
      </c>
      <c r="Q31" s="303"/>
      <c r="R31" s="303"/>
      <c r="S31" s="304"/>
      <c r="T31" s="335" t="s">
        <v>118</v>
      </c>
      <c r="U31" s="269"/>
      <c r="V31" s="269"/>
      <c r="W31" s="270"/>
      <c r="X31" s="260" t="s">
        <v>263</v>
      </c>
      <c r="Y31" s="261"/>
      <c r="Z31" s="262"/>
      <c r="AA31" s="104"/>
      <c r="AB31" s="105"/>
      <c r="AC31" s="106"/>
    </row>
    <row r="32" spans="1:29" ht="15" customHeight="1" x14ac:dyDescent="0.3">
      <c r="A32" s="111">
        <f t="shared" si="3"/>
        <v>0.77083333333333359</v>
      </c>
      <c r="B32" s="113">
        <f t="shared" si="0"/>
        <v>0.64583333333333359</v>
      </c>
      <c r="C32" s="113">
        <f t="shared" si="1"/>
        <v>0.97916666666666696</v>
      </c>
      <c r="D32" s="114">
        <f t="shared" si="2"/>
        <v>1.354166666666667</v>
      </c>
      <c r="E32" s="221" t="s">
        <v>117</v>
      </c>
      <c r="F32" s="269" t="s">
        <v>118</v>
      </c>
      <c r="G32" s="270"/>
      <c r="H32" s="399"/>
      <c r="I32" s="400"/>
      <c r="J32" s="400"/>
      <c r="K32" s="401"/>
      <c r="L32" s="336" t="s">
        <v>282</v>
      </c>
      <c r="M32" s="337"/>
      <c r="N32" s="337"/>
      <c r="O32" s="338"/>
      <c r="P32" s="275" t="s">
        <v>264</v>
      </c>
      <c r="Q32" s="276"/>
      <c r="R32" s="276"/>
      <c r="S32" s="277"/>
      <c r="T32" s="284"/>
      <c r="U32" s="271"/>
      <c r="V32" s="271"/>
      <c r="W32" s="272"/>
      <c r="X32" s="263"/>
      <c r="Y32" s="264"/>
      <c r="Z32" s="265"/>
      <c r="AA32" s="104"/>
      <c r="AB32" s="105"/>
      <c r="AC32" s="106"/>
    </row>
    <row r="33" spans="1:29" ht="15" customHeight="1" thickBot="1" x14ac:dyDescent="0.35">
      <c r="A33" s="111">
        <f t="shared" si="3"/>
        <v>0.79166666666666696</v>
      </c>
      <c r="B33" s="113">
        <f t="shared" si="0"/>
        <v>0.66666666666666696</v>
      </c>
      <c r="C33" s="112">
        <f t="shared" si="1"/>
        <v>1.0000000000000002</v>
      </c>
      <c r="D33" s="114">
        <f t="shared" si="2"/>
        <v>1.3750000000000004</v>
      </c>
      <c r="E33" s="221" t="s">
        <v>119</v>
      </c>
      <c r="F33" s="271"/>
      <c r="G33" s="272"/>
      <c r="H33" s="402"/>
      <c r="I33" s="403"/>
      <c r="J33" s="403"/>
      <c r="K33" s="404"/>
      <c r="L33" s="336"/>
      <c r="M33" s="337"/>
      <c r="N33" s="337"/>
      <c r="O33" s="338"/>
      <c r="P33" s="278"/>
      <c r="Q33" s="279"/>
      <c r="R33" s="279"/>
      <c r="S33" s="280"/>
      <c r="T33" s="284"/>
      <c r="U33" s="271"/>
      <c r="V33" s="271"/>
      <c r="W33" s="272"/>
      <c r="X33" s="263"/>
      <c r="Y33" s="264"/>
      <c r="Z33" s="265"/>
      <c r="AA33" s="104"/>
      <c r="AB33" s="105"/>
      <c r="AC33" s="106"/>
    </row>
    <row r="34" spans="1:29" ht="15" customHeight="1" x14ac:dyDescent="0.3">
      <c r="A34" s="111">
        <f t="shared" si="3"/>
        <v>0.81250000000000033</v>
      </c>
      <c r="B34" s="113">
        <f t="shared" si="0"/>
        <v>0.68750000000000033</v>
      </c>
      <c r="C34" s="112">
        <f t="shared" si="1"/>
        <v>1.0208333333333337</v>
      </c>
      <c r="D34" s="114">
        <f t="shared" si="2"/>
        <v>1.3958333333333337</v>
      </c>
      <c r="E34" s="221" t="s">
        <v>120</v>
      </c>
      <c r="F34" s="271"/>
      <c r="G34" s="272"/>
      <c r="H34" s="396" t="s">
        <v>269</v>
      </c>
      <c r="I34" s="397"/>
      <c r="J34" s="397"/>
      <c r="K34" s="398"/>
      <c r="L34" s="284" t="s">
        <v>118</v>
      </c>
      <c r="M34" s="271"/>
      <c r="N34" s="271"/>
      <c r="O34" s="272"/>
      <c r="P34" s="278"/>
      <c r="Q34" s="279"/>
      <c r="R34" s="279"/>
      <c r="S34" s="280"/>
      <c r="T34" s="284"/>
      <c r="U34" s="271"/>
      <c r="V34" s="271"/>
      <c r="W34" s="272"/>
      <c r="X34" s="263"/>
      <c r="Y34" s="264"/>
      <c r="Z34" s="265"/>
      <c r="AA34" s="104"/>
      <c r="AB34" s="105"/>
      <c r="AC34" s="106"/>
    </row>
    <row r="35" spans="1:29" ht="15" customHeight="1" thickBot="1" x14ac:dyDescent="0.35">
      <c r="A35" s="111">
        <f t="shared" si="3"/>
        <v>0.8333333333333337</v>
      </c>
      <c r="B35" s="113">
        <f t="shared" si="0"/>
        <v>0.7083333333333337</v>
      </c>
      <c r="C35" s="112">
        <f t="shared" si="1"/>
        <v>1.041666666666667</v>
      </c>
      <c r="D35" s="114">
        <f t="shared" si="2"/>
        <v>1.416666666666667</v>
      </c>
      <c r="E35" s="221" t="s">
        <v>121</v>
      </c>
      <c r="F35" s="271"/>
      <c r="G35" s="272"/>
      <c r="H35" s="399"/>
      <c r="I35" s="400"/>
      <c r="J35" s="400"/>
      <c r="K35" s="401"/>
      <c r="L35" s="284"/>
      <c r="M35" s="271"/>
      <c r="N35" s="271"/>
      <c r="O35" s="272"/>
      <c r="P35" s="281"/>
      <c r="Q35" s="282"/>
      <c r="R35" s="282"/>
      <c r="S35" s="283"/>
      <c r="T35" s="284"/>
      <c r="U35" s="271"/>
      <c r="V35" s="271"/>
      <c r="W35" s="272"/>
      <c r="X35" s="263"/>
      <c r="Y35" s="264"/>
      <c r="Z35" s="265"/>
      <c r="AA35" s="104"/>
      <c r="AB35" s="105"/>
      <c r="AC35" s="106"/>
    </row>
    <row r="36" spans="1:29" ht="15" customHeight="1" thickBot="1" x14ac:dyDescent="0.35">
      <c r="A36" s="111">
        <f t="shared" si="3"/>
        <v>0.85416666666666707</v>
      </c>
      <c r="B36" s="113">
        <f t="shared" si="0"/>
        <v>0.72916666666666707</v>
      </c>
      <c r="C36" s="112">
        <f t="shared" si="1"/>
        <v>1.0625000000000004</v>
      </c>
      <c r="D36" s="114">
        <f t="shared" si="2"/>
        <v>1.4375000000000004</v>
      </c>
      <c r="E36" s="120" t="s">
        <v>122</v>
      </c>
      <c r="F36" s="271"/>
      <c r="G36" s="272"/>
      <c r="H36" s="402"/>
      <c r="I36" s="403"/>
      <c r="J36" s="403"/>
      <c r="K36" s="404"/>
      <c r="L36" s="284"/>
      <c r="M36" s="271"/>
      <c r="N36" s="271"/>
      <c r="O36" s="272"/>
      <c r="P36" s="284" t="s">
        <v>118</v>
      </c>
      <c r="Q36" s="271"/>
      <c r="R36" s="271"/>
      <c r="S36" s="272"/>
      <c r="T36" s="284"/>
      <c r="U36" s="271"/>
      <c r="V36" s="271"/>
      <c r="W36" s="272"/>
      <c r="X36" s="263"/>
      <c r="Y36" s="264"/>
      <c r="Z36" s="265"/>
      <c r="AA36" s="104"/>
      <c r="AB36" s="105"/>
      <c r="AC36" s="106"/>
    </row>
    <row r="37" spans="1:29" ht="15" customHeight="1" x14ac:dyDescent="0.3">
      <c r="A37" s="111">
        <f t="shared" si="3"/>
        <v>0.87500000000000044</v>
      </c>
      <c r="B37" s="113">
        <f t="shared" si="0"/>
        <v>0.75000000000000044</v>
      </c>
      <c r="C37" s="112">
        <f t="shared" si="1"/>
        <v>1.0833333333333337</v>
      </c>
      <c r="D37" s="114">
        <f t="shared" si="2"/>
        <v>1.4583333333333339</v>
      </c>
      <c r="E37" s="120" t="s">
        <v>123</v>
      </c>
      <c r="F37" s="271"/>
      <c r="G37" s="272"/>
      <c r="H37" s="335" t="s">
        <v>118</v>
      </c>
      <c r="I37" s="269"/>
      <c r="J37" s="269"/>
      <c r="K37" s="270"/>
      <c r="L37" s="284"/>
      <c r="M37" s="271"/>
      <c r="N37" s="271"/>
      <c r="O37" s="272"/>
      <c r="P37" s="284"/>
      <c r="Q37" s="271"/>
      <c r="R37" s="271"/>
      <c r="S37" s="272"/>
      <c r="T37" s="284"/>
      <c r="U37" s="271"/>
      <c r="V37" s="271"/>
      <c r="W37" s="272"/>
      <c r="X37" s="263"/>
      <c r="Y37" s="264"/>
      <c r="Z37" s="265"/>
      <c r="AA37" s="104"/>
      <c r="AB37" s="105"/>
      <c r="AC37" s="106"/>
    </row>
    <row r="38" spans="1:29" ht="15" customHeight="1" x14ac:dyDescent="0.3">
      <c r="A38" s="111">
        <f t="shared" si="3"/>
        <v>0.89583333333333381</v>
      </c>
      <c r="B38" s="113">
        <f t="shared" si="0"/>
        <v>0.77083333333333381</v>
      </c>
      <c r="C38" s="112">
        <f t="shared" si="1"/>
        <v>1.1041666666666672</v>
      </c>
      <c r="D38" s="114">
        <f t="shared" si="2"/>
        <v>1.4791666666666672</v>
      </c>
      <c r="E38" s="121" t="s">
        <v>124</v>
      </c>
      <c r="F38" s="271"/>
      <c r="G38" s="272"/>
      <c r="H38" s="284"/>
      <c r="I38" s="271"/>
      <c r="J38" s="271"/>
      <c r="K38" s="272"/>
      <c r="L38" s="284"/>
      <c r="M38" s="271"/>
      <c r="N38" s="271"/>
      <c r="O38" s="272"/>
      <c r="P38" s="284"/>
      <c r="Q38" s="271"/>
      <c r="R38" s="271"/>
      <c r="S38" s="272"/>
      <c r="T38" s="284"/>
      <c r="U38" s="271"/>
      <c r="V38" s="271"/>
      <c r="W38" s="272"/>
      <c r="X38" s="263"/>
      <c r="Y38" s="264"/>
      <c r="Z38" s="265"/>
      <c r="AA38" s="104"/>
      <c r="AB38" s="105"/>
      <c r="AC38" s="106"/>
    </row>
    <row r="39" spans="1:29" ht="15" customHeight="1" x14ac:dyDescent="0.3">
      <c r="A39" s="111">
        <f t="shared" si="3"/>
        <v>0.91666666666666718</v>
      </c>
      <c r="B39" s="113">
        <f t="shared" si="0"/>
        <v>0.79166666666666718</v>
      </c>
      <c r="C39" s="112">
        <f t="shared" si="1"/>
        <v>1.1250000000000004</v>
      </c>
      <c r="D39" s="114">
        <f t="shared" si="2"/>
        <v>1.5000000000000004</v>
      </c>
      <c r="E39" s="121" t="s">
        <v>125</v>
      </c>
      <c r="F39" s="271"/>
      <c r="G39" s="272"/>
      <c r="H39" s="284"/>
      <c r="I39" s="271"/>
      <c r="J39" s="271"/>
      <c r="K39" s="272"/>
      <c r="L39" s="284"/>
      <c r="M39" s="271"/>
      <c r="N39" s="271"/>
      <c r="O39" s="272"/>
      <c r="P39" s="284"/>
      <c r="Q39" s="271"/>
      <c r="R39" s="271"/>
      <c r="S39" s="272"/>
      <c r="T39" s="284"/>
      <c r="U39" s="271"/>
      <c r="V39" s="271"/>
      <c r="W39" s="272"/>
      <c r="X39" s="263"/>
      <c r="Y39" s="264"/>
      <c r="Z39" s="265"/>
      <c r="AA39" s="104"/>
      <c r="AB39" s="105"/>
      <c r="AC39" s="106"/>
    </row>
    <row r="40" spans="1:29" ht="15" customHeight="1" thickBot="1" x14ac:dyDescent="0.35">
      <c r="A40" s="122">
        <f t="shared" si="3"/>
        <v>0.93750000000000056</v>
      </c>
      <c r="B40" s="123">
        <f t="shared" si="0"/>
        <v>0.81250000000000056</v>
      </c>
      <c r="C40" s="124">
        <f t="shared" si="1"/>
        <v>1.1458333333333339</v>
      </c>
      <c r="D40" s="125">
        <f t="shared" si="2"/>
        <v>1.5208333333333339</v>
      </c>
      <c r="E40" s="126" t="s">
        <v>126</v>
      </c>
      <c r="F40" s="273"/>
      <c r="G40" s="274"/>
      <c r="H40" s="285"/>
      <c r="I40" s="273"/>
      <c r="J40" s="273"/>
      <c r="K40" s="274"/>
      <c r="L40" s="285"/>
      <c r="M40" s="273"/>
      <c r="N40" s="273"/>
      <c r="O40" s="274"/>
      <c r="P40" s="285"/>
      <c r="Q40" s="273"/>
      <c r="R40" s="273"/>
      <c r="S40" s="274"/>
      <c r="T40" s="285"/>
      <c r="U40" s="273"/>
      <c r="V40" s="273"/>
      <c r="W40" s="274"/>
      <c r="X40" s="266"/>
      <c r="Y40" s="267"/>
      <c r="Z40" s="268"/>
      <c r="AA40" s="127"/>
      <c r="AB40" s="128"/>
      <c r="AC40" s="129"/>
    </row>
    <row r="41" spans="1:29" s="53" customFormat="1" ht="13.8" thickBot="1" x14ac:dyDescent="0.3">
      <c r="E41" s="222" t="s">
        <v>127</v>
      </c>
      <c r="F41" s="223"/>
      <c r="G41" s="223"/>
      <c r="H41" s="223"/>
      <c r="I41" s="101"/>
      <c r="J41" s="101"/>
      <c r="K41" s="101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4"/>
    </row>
    <row r="42" spans="1:29" s="53" customFormat="1" x14ac:dyDescent="0.25">
      <c r="E42" s="130" t="s">
        <v>226</v>
      </c>
      <c r="F42" s="131" t="s">
        <v>197</v>
      </c>
      <c r="G42" s="132"/>
      <c r="H42" s="133"/>
      <c r="I42" s="133"/>
      <c r="J42" s="133"/>
      <c r="K42" s="133"/>
      <c r="L42" s="133"/>
      <c r="M42" s="134"/>
      <c r="N42" s="161"/>
      <c r="O42" s="161"/>
      <c r="P42" s="135" t="s">
        <v>128</v>
      </c>
      <c r="Q42" s="131" t="s">
        <v>129</v>
      </c>
      <c r="R42" s="136"/>
      <c r="S42" s="136"/>
      <c r="T42" s="137"/>
      <c r="U42" s="137"/>
      <c r="V42" s="137"/>
      <c r="W42" s="137"/>
      <c r="X42" s="138"/>
      <c r="Y42" s="163"/>
      <c r="Z42" s="161"/>
      <c r="AA42" s="161"/>
      <c r="AB42" s="163"/>
      <c r="AC42" s="164"/>
    </row>
    <row r="43" spans="1:29" s="53" customFormat="1" x14ac:dyDescent="0.25">
      <c r="E43" s="130" t="s">
        <v>55</v>
      </c>
      <c r="F43" s="139" t="s">
        <v>198</v>
      </c>
      <c r="G43" s="140"/>
      <c r="H43" s="141"/>
      <c r="I43" s="141"/>
      <c r="J43" s="141"/>
      <c r="K43" s="141"/>
      <c r="L43" s="141"/>
      <c r="M43" s="142"/>
      <c r="N43" s="161"/>
      <c r="O43" s="161"/>
      <c r="P43" s="135" t="s">
        <v>130</v>
      </c>
      <c r="Q43" s="139" t="s">
        <v>131</v>
      </c>
      <c r="R43" s="143"/>
      <c r="S43" s="143"/>
      <c r="T43" s="144"/>
      <c r="U43" s="144"/>
      <c r="V43" s="144"/>
      <c r="W43" s="144"/>
      <c r="X43" s="145"/>
      <c r="Y43" s="163"/>
      <c r="Z43" s="161"/>
      <c r="AA43" s="161"/>
      <c r="AB43" s="163"/>
      <c r="AC43" s="164"/>
    </row>
    <row r="44" spans="1:29" s="53" customFormat="1" x14ac:dyDescent="0.25">
      <c r="E44" s="130" t="s">
        <v>181</v>
      </c>
      <c r="F44" s="139" t="s">
        <v>199</v>
      </c>
      <c r="G44" s="146"/>
      <c r="H44" s="147"/>
      <c r="I44" s="147"/>
      <c r="J44" s="147"/>
      <c r="K44" s="147"/>
      <c r="L44" s="147"/>
      <c r="M44" s="148"/>
      <c r="N44" s="161"/>
      <c r="O44" s="161"/>
      <c r="P44" s="135" t="s">
        <v>132</v>
      </c>
      <c r="Q44" s="139" t="s">
        <v>133</v>
      </c>
      <c r="R44" s="149"/>
      <c r="S44" s="149"/>
      <c r="T44" s="150"/>
      <c r="U44" s="150"/>
      <c r="V44" s="150"/>
      <c r="W44" s="150"/>
      <c r="X44" s="145"/>
      <c r="Y44" s="163"/>
      <c r="Z44" s="161"/>
      <c r="AA44" s="161"/>
      <c r="AB44" s="163"/>
      <c r="AC44" s="164"/>
    </row>
    <row r="45" spans="1:29" s="53" customFormat="1" x14ac:dyDescent="0.25">
      <c r="E45" s="130" t="s">
        <v>134</v>
      </c>
      <c r="F45" s="139" t="s">
        <v>200</v>
      </c>
      <c r="G45" s="146"/>
      <c r="H45" s="147"/>
      <c r="I45" s="147"/>
      <c r="J45" s="147"/>
      <c r="K45" s="147"/>
      <c r="L45" s="147"/>
      <c r="M45" s="148"/>
      <c r="N45" s="161"/>
      <c r="O45" s="161"/>
      <c r="P45" s="135" t="s">
        <v>135</v>
      </c>
      <c r="Q45" s="139" t="s">
        <v>136</v>
      </c>
      <c r="R45" s="151"/>
      <c r="S45" s="151"/>
      <c r="T45" s="152"/>
      <c r="U45" s="152"/>
      <c r="V45" s="152"/>
      <c r="W45" s="152"/>
      <c r="X45" s="153"/>
      <c r="Y45" s="163"/>
      <c r="Z45" s="161"/>
      <c r="AA45" s="161"/>
      <c r="AB45" s="163"/>
      <c r="AC45" s="164"/>
    </row>
    <row r="46" spans="1:29" s="53" customFormat="1" x14ac:dyDescent="0.25">
      <c r="E46" s="130" t="s">
        <v>57</v>
      </c>
      <c r="F46" s="139" t="s">
        <v>201</v>
      </c>
      <c r="G46" s="140"/>
      <c r="H46" s="154"/>
      <c r="I46" s="152"/>
      <c r="J46" s="152"/>
      <c r="K46" s="147"/>
      <c r="L46" s="147"/>
      <c r="M46" s="148"/>
      <c r="N46" s="161"/>
      <c r="O46" s="161"/>
      <c r="P46" s="135" t="s">
        <v>137</v>
      </c>
      <c r="Q46" s="139" t="s">
        <v>138</v>
      </c>
      <c r="R46" s="155"/>
      <c r="S46" s="155"/>
      <c r="T46" s="156"/>
      <c r="U46" s="156"/>
      <c r="V46" s="156"/>
      <c r="W46" s="152"/>
      <c r="X46" s="153"/>
      <c r="Y46" s="163"/>
      <c r="Z46" s="161"/>
      <c r="AA46" s="161"/>
      <c r="AB46" s="163"/>
      <c r="AC46" s="164"/>
    </row>
    <row r="47" spans="1:29" s="53" customFormat="1" x14ac:dyDescent="0.25">
      <c r="E47" s="130" t="s">
        <v>139</v>
      </c>
      <c r="F47" s="139" t="s">
        <v>202</v>
      </c>
      <c r="G47" s="140"/>
      <c r="H47" s="152"/>
      <c r="I47" s="156"/>
      <c r="J47" s="152"/>
      <c r="K47" s="152"/>
      <c r="L47" s="152"/>
      <c r="M47" s="153"/>
      <c r="N47" s="161"/>
      <c r="O47" s="161"/>
      <c r="P47" s="135" t="s">
        <v>265</v>
      </c>
      <c r="Q47" s="139" t="s">
        <v>266</v>
      </c>
      <c r="R47" s="151"/>
      <c r="S47" s="151"/>
      <c r="T47" s="152"/>
      <c r="U47" s="157"/>
      <c r="V47" s="157"/>
      <c r="W47" s="157"/>
      <c r="X47" s="153"/>
      <c r="Y47" s="163"/>
      <c r="Z47" s="161"/>
      <c r="AA47" s="161"/>
      <c r="AB47" s="163"/>
      <c r="AC47" s="164"/>
    </row>
    <row r="48" spans="1:29" s="53" customFormat="1" x14ac:dyDescent="0.25">
      <c r="E48" s="130" t="s">
        <v>140</v>
      </c>
      <c r="F48" s="139" t="s">
        <v>203</v>
      </c>
      <c r="G48" s="140"/>
      <c r="H48" s="157"/>
      <c r="I48" s="152"/>
      <c r="J48" s="152"/>
      <c r="K48" s="152"/>
      <c r="L48" s="152"/>
      <c r="M48" s="153"/>
      <c r="N48" s="161"/>
      <c r="O48" s="161"/>
      <c r="P48" s="135"/>
      <c r="Q48" s="139"/>
      <c r="R48" s="151"/>
      <c r="S48" s="151"/>
      <c r="T48" s="157"/>
      <c r="U48" s="156"/>
      <c r="V48" s="156"/>
      <c r="W48" s="156"/>
      <c r="X48" s="158"/>
      <c r="Y48" s="163"/>
      <c r="Z48" s="161"/>
      <c r="AA48" s="161"/>
      <c r="AB48" s="163"/>
      <c r="AC48" s="164"/>
    </row>
    <row r="49" spans="5:32" s="53" customFormat="1" x14ac:dyDescent="0.25">
      <c r="E49" s="130" t="s">
        <v>141</v>
      </c>
      <c r="F49" s="139" t="s">
        <v>204</v>
      </c>
      <c r="G49" s="140"/>
      <c r="H49" s="156"/>
      <c r="I49" s="156"/>
      <c r="J49" s="156"/>
      <c r="K49" s="157"/>
      <c r="L49" s="152"/>
      <c r="M49" s="153"/>
      <c r="N49" s="161"/>
      <c r="O49" s="161"/>
      <c r="P49" s="135"/>
      <c r="Q49" s="139"/>
      <c r="R49" s="151"/>
      <c r="S49" s="151"/>
      <c r="T49" s="157"/>
      <c r="U49" s="156"/>
      <c r="V49" s="156"/>
      <c r="W49" s="156"/>
      <c r="X49" s="158"/>
      <c r="Y49" s="163"/>
      <c r="Z49" s="161"/>
      <c r="AA49" s="161"/>
      <c r="AB49" s="163"/>
      <c r="AC49" s="164"/>
    </row>
    <row r="50" spans="5:32" s="53" customFormat="1" x14ac:dyDescent="0.25">
      <c r="E50" s="130" t="s">
        <v>35</v>
      </c>
      <c r="F50" s="139" t="s">
        <v>142</v>
      </c>
      <c r="G50" s="140"/>
      <c r="H50" s="157"/>
      <c r="I50" s="157"/>
      <c r="J50" s="157"/>
      <c r="K50" s="157"/>
      <c r="L50" s="157"/>
      <c r="M50" s="159"/>
      <c r="N50" s="161"/>
      <c r="O50" s="161"/>
      <c r="P50" s="135"/>
      <c r="Q50" s="139"/>
      <c r="R50" s="160"/>
      <c r="S50" s="160"/>
      <c r="T50" s="156"/>
      <c r="U50" s="156"/>
      <c r="V50" s="156"/>
      <c r="W50" s="156"/>
      <c r="X50" s="158"/>
      <c r="Y50" s="163"/>
      <c r="Z50" s="161"/>
      <c r="AA50" s="161"/>
      <c r="AB50" s="163"/>
      <c r="AC50" s="164"/>
    </row>
    <row r="51" spans="5:32" s="53" customFormat="1" x14ac:dyDescent="0.25">
      <c r="E51" s="130" t="s">
        <v>244</v>
      </c>
      <c r="F51" s="139" t="s">
        <v>245</v>
      </c>
      <c r="G51" s="155"/>
      <c r="H51" s="156"/>
      <c r="I51" s="156"/>
      <c r="J51" s="156"/>
      <c r="K51" s="157"/>
      <c r="L51" s="157"/>
      <c r="M51" s="159"/>
      <c r="N51" s="161"/>
      <c r="O51" s="161"/>
      <c r="P51" s="135"/>
      <c r="Q51" s="139"/>
      <c r="R51" s="162"/>
      <c r="S51" s="162"/>
      <c r="T51" s="156"/>
      <c r="U51" s="156"/>
      <c r="V51" s="156"/>
      <c r="W51" s="156"/>
      <c r="X51" s="158"/>
      <c r="Y51" s="163"/>
      <c r="Z51" s="161"/>
      <c r="AA51" s="161"/>
      <c r="AB51" s="163"/>
      <c r="AC51" s="164"/>
    </row>
    <row r="52" spans="5:32" s="53" customFormat="1" x14ac:dyDescent="0.25">
      <c r="E52" s="230"/>
      <c r="F52" s="165"/>
      <c r="G52" s="155"/>
      <c r="H52" s="156"/>
      <c r="I52" s="156"/>
      <c r="J52" s="156"/>
      <c r="K52" s="156"/>
      <c r="L52" s="157"/>
      <c r="M52" s="159"/>
      <c r="N52" s="161"/>
      <c r="O52" s="161"/>
      <c r="P52" s="135"/>
      <c r="Q52" s="139"/>
      <c r="R52" s="155"/>
      <c r="S52" s="155"/>
      <c r="T52" s="156"/>
      <c r="U52" s="156"/>
      <c r="V52" s="156"/>
      <c r="W52" s="156"/>
      <c r="X52" s="158"/>
      <c r="Y52" s="163"/>
      <c r="Z52" s="161"/>
      <c r="AA52" s="161"/>
      <c r="AB52" s="163"/>
      <c r="AC52" s="164"/>
    </row>
    <row r="53" spans="5:32" s="53" customFormat="1" ht="13.8" thickBot="1" x14ac:dyDescent="0.3">
      <c r="E53" s="231"/>
      <c r="F53" s="166"/>
      <c r="G53" s="167"/>
      <c r="H53" s="168"/>
      <c r="I53" s="168"/>
      <c r="J53" s="168"/>
      <c r="K53" s="168"/>
      <c r="L53" s="168"/>
      <c r="M53" s="169"/>
      <c r="N53" s="161"/>
      <c r="O53" s="161"/>
      <c r="P53" s="228"/>
      <c r="Q53" s="170"/>
      <c r="R53" s="171"/>
      <c r="S53" s="171"/>
      <c r="T53" s="172"/>
      <c r="U53" s="172"/>
      <c r="V53" s="172"/>
      <c r="W53" s="172"/>
      <c r="X53" s="173"/>
      <c r="Y53" s="163"/>
      <c r="Z53" s="161"/>
      <c r="AA53" s="161"/>
      <c r="AB53" s="163"/>
      <c r="AC53" s="164"/>
    </row>
    <row r="54" spans="5:32" s="53" customFormat="1" ht="13.8" thickBot="1" x14ac:dyDescent="0.3">
      <c r="E54" s="23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6"/>
      <c r="Q54" s="226"/>
      <c r="R54" s="226"/>
      <c r="S54" s="226"/>
      <c r="T54" s="226"/>
      <c r="U54" s="226"/>
      <c r="V54" s="226"/>
      <c r="W54" s="226"/>
      <c r="X54" s="225"/>
      <c r="Y54" s="225"/>
      <c r="Z54" s="226"/>
      <c r="AA54" s="225"/>
      <c r="AB54" s="225"/>
      <c r="AC54" s="227"/>
    </row>
    <row r="55" spans="5:32" s="178" customFormat="1" ht="15.6" thickBot="1" x14ac:dyDescent="0.3">
      <c r="E55" s="174" t="s">
        <v>143</v>
      </c>
      <c r="F55" s="175"/>
      <c r="G55" s="175"/>
      <c r="H55" s="175"/>
      <c r="I55" s="175"/>
      <c r="J55" s="175"/>
      <c r="K55" s="175"/>
      <c r="L55" s="175"/>
      <c r="M55" s="176"/>
      <c r="N55" s="176"/>
      <c r="O55" s="176"/>
      <c r="P55" s="176"/>
      <c r="Q55" s="259"/>
      <c r="R55" s="259"/>
      <c r="S55" s="259"/>
      <c r="T55" s="259"/>
      <c r="U55" s="259"/>
      <c r="V55" s="259"/>
      <c r="W55" s="259"/>
      <c r="X55" s="176"/>
      <c r="Y55" s="176"/>
      <c r="Z55" s="176"/>
      <c r="AA55" s="176"/>
      <c r="AB55" s="176"/>
      <c r="AC55" s="177"/>
      <c r="AD55"/>
      <c r="AE55"/>
      <c r="AF55"/>
    </row>
    <row r="56" spans="5:32" s="190" customFormat="1" ht="15" customHeight="1" thickBot="1" x14ac:dyDescent="0.3">
      <c r="E56" s="179"/>
      <c r="F56" s="180"/>
      <c r="G56" s="181" t="s">
        <v>144</v>
      </c>
      <c r="H56" s="182" t="s">
        <v>145</v>
      </c>
      <c r="I56" s="183"/>
      <c r="J56" s="184"/>
      <c r="K56" s="184" t="s">
        <v>146</v>
      </c>
      <c r="L56" s="185" t="s">
        <v>147</v>
      </c>
      <c r="M56" s="186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8"/>
      <c r="AA56" s="188"/>
      <c r="AB56" s="188"/>
      <c r="AC56" s="189"/>
      <c r="AD56"/>
      <c r="AE56"/>
      <c r="AF56"/>
    </row>
    <row r="57" spans="5:32" s="190" customFormat="1" ht="12" customHeight="1" x14ac:dyDescent="0.25">
      <c r="E57" s="191" t="s">
        <v>148</v>
      </c>
      <c r="F57" s="192"/>
      <c r="G57" s="193">
        <v>70</v>
      </c>
      <c r="H57" s="193" t="s">
        <v>149</v>
      </c>
      <c r="I57" s="193"/>
      <c r="J57" s="194"/>
      <c r="K57" s="193">
        <v>1</v>
      </c>
      <c r="L57" s="193">
        <v>2</v>
      </c>
      <c r="M57" s="195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8"/>
      <c r="AA57" s="188"/>
      <c r="AB57" s="188"/>
      <c r="AC57" s="189"/>
      <c r="AD57"/>
      <c r="AE57"/>
      <c r="AF57"/>
    </row>
    <row r="58" spans="5:32" s="190" customFormat="1" ht="12" customHeight="1" x14ac:dyDescent="0.25">
      <c r="E58" s="191" t="s">
        <v>205</v>
      </c>
      <c r="F58" s="196"/>
      <c r="G58" s="197">
        <v>30</v>
      </c>
      <c r="H58" s="197" t="s">
        <v>149</v>
      </c>
      <c r="I58" s="197"/>
      <c r="J58" s="197"/>
      <c r="K58" s="197">
        <v>1</v>
      </c>
      <c r="L58" s="197">
        <v>1</v>
      </c>
      <c r="M58" s="195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8"/>
      <c r="AA58" s="188"/>
      <c r="AB58" s="188"/>
      <c r="AC58" s="189"/>
      <c r="AD58"/>
      <c r="AE58"/>
      <c r="AF58"/>
    </row>
    <row r="59" spans="5:32" s="190" customFormat="1" ht="12" customHeight="1" x14ac:dyDescent="0.25">
      <c r="E59" s="191" t="s">
        <v>206</v>
      </c>
      <c r="F59" s="198"/>
      <c r="G59" s="193">
        <v>15</v>
      </c>
      <c r="H59" s="193" t="s">
        <v>150</v>
      </c>
      <c r="I59" s="193"/>
      <c r="J59" s="194"/>
      <c r="K59" s="193">
        <v>1</v>
      </c>
      <c r="L59" s="193" t="s">
        <v>21</v>
      </c>
      <c r="M59" s="195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8"/>
      <c r="AA59" s="188"/>
      <c r="AB59" s="188"/>
      <c r="AC59" s="189"/>
      <c r="AD59"/>
      <c r="AE59"/>
      <c r="AF59"/>
    </row>
    <row r="60" spans="5:32" s="190" customFormat="1" ht="12" customHeight="1" x14ac:dyDescent="0.25">
      <c r="E60" s="191" t="s">
        <v>207</v>
      </c>
      <c r="F60" s="180"/>
      <c r="G60" s="197">
        <v>20</v>
      </c>
      <c r="H60" s="197" t="s">
        <v>150</v>
      </c>
      <c r="I60" s="197"/>
      <c r="J60" s="197"/>
      <c r="K60" s="197">
        <v>1</v>
      </c>
      <c r="L60" s="197" t="s">
        <v>21</v>
      </c>
      <c r="M60" s="195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8"/>
      <c r="AA60" s="188"/>
      <c r="AB60" s="188"/>
      <c r="AC60" s="189"/>
      <c r="AD60"/>
      <c r="AE60"/>
      <c r="AF60"/>
    </row>
    <row r="61" spans="5:32" s="190" customFormat="1" ht="12" customHeight="1" x14ac:dyDescent="0.25">
      <c r="E61" s="191"/>
      <c r="F61" s="180"/>
      <c r="G61" s="193"/>
      <c r="H61" s="193"/>
      <c r="I61" s="193"/>
      <c r="J61" s="199"/>
      <c r="K61" s="193"/>
      <c r="L61" s="200"/>
      <c r="M61" s="201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8"/>
      <c r="AA61" s="188"/>
      <c r="AB61" s="188"/>
      <c r="AC61" s="189"/>
      <c r="AD61"/>
      <c r="AE61"/>
      <c r="AF61"/>
    </row>
    <row r="62" spans="5:32" s="190" customFormat="1" ht="12" customHeight="1" x14ac:dyDescent="0.25">
      <c r="E62" s="191"/>
      <c r="F62" s="180"/>
      <c r="G62" s="197"/>
      <c r="H62" s="202"/>
      <c r="I62" s="202"/>
      <c r="J62" s="203"/>
      <c r="K62" s="197"/>
      <c r="L62" s="197"/>
      <c r="M62" s="204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8"/>
      <c r="AA62" s="188"/>
      <c r="AB62" s="188"/>
      <c r="AC62" s="189"/>
      <c r="AD62"/>
      <c r="AE62"/>
      <c r="AF62"/>
    </row>
    <row r="63" spans="5:32" s="190" customFormat="1" ht="12" customHeight="1" x14ac:dyDescent="0.25">
      <c r="E63" s="179"/>
      <c r="F63" s="205"/>
      <c r="G63" s="200"/>
      <c r="H63" s="193"/>
      <c r="I63" s="193"/>
      <c r="J63" s="194"/>
      <c r="K63" s="200"/>
      <c r="L63" s="200"/>
      <c r="M63" s="204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8"/>
      <c r="AA63" s="188"/>
      <c r="AB63" s="188"/>
      <c r="AC63" s="189"/>
      <c r="AD63"/>
      <c r="AE63"/>
      <c r="AF63"/>
    </row>
    <row r="64" spans="5:32" s="190" customFormat="1" ht="12" customHeight="1" x14ac:dyDescent="0.25">
      <c r="E64" s="206"/>
      <c r="F64" s="207"/>
      <c r="G64" s="200"/>
      <c r="H64" s="193"/>
      <c r="I64" s="193"/>
      <c r="J64" s="194"/>
      <c r="K64" s="200"/>
      <c r="L64" s="200"/>
      <c r="M64" s="208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8"/>
      <c r="AA64" s="188"/>
      <c r="AB64" s="188"/>
      <c r="AC64" s="189"/>
      <c r="AD64"/>
      <c r="AE64"/>
      <c r="AF64"/>
    </row>
    <row r="65" spans="5:32" s="190" customFormat="1" ht="15" x14ac:dyDescent="0.25">
      <c r="E65" s="209"/>
      <c r="F65" s="180"/>
      <c r="G65" s="200"/>
      <c r="H65" s="193"/>
      <c r="I65" s="200"/>
      <c r="J65" s="210"/>
      <c r="K65" s="200"/>
      <c r="L65" s="200"/>
      <c r="M65" s="195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8"/>
      <c r="AA65" s="188"/>
      <c r="AB65" s="188"/>
      <c r="AC65" s="189"/>
      <c r="AD65"/>
      <c r="AE65"/>
      <c r="AF65"/>
    </row>
    <row r="66" spans="5:32" s="190" customFormat="1" ht="15.6" thickBot="1" x14ac:dyDescent="0.3">
      <c r="E66" s="179"/>
      <c r="F66" s="180"/>
      <c r="G66" s="211"/>
      <c r="H66" s="212"/>
      <c r="I66" s="212"/>
      <c r="J66" s="212"/>
      <c r="K66" s="211"/>
      <c r="L66" s="211"/>
      <c r="M66" s="195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8"/>
      <c r="AA66" s="188"/>
      <c r="AB66" s="188"/>
      <c r="AC66" s="189"/>
      <c r="AD66"/>
      <c r="AE66"/>
      <c r="AF66"/>
    </row>
    <row r="67" spans="5:32" s="190" customFormat="1" ht="15.6" thickBot="1" x14ac:dyDescent="0.3">
      <c r="E67" s="213"/>
      <c r="F67" s="214"/>
      <c r="G67" s="214"/>
      <c r="H67" s="214"/>
      <c r="I67" s="214"/>
      <c r="J67" s="214"/>
      <c r="K67" s="214"/>
      <c r="L67" s="214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6"/>
      <c r="AD67"/>
      <c r="AE67"/>
      <c r="AF67"/>
    </row>
    <row r="68" spans="5:32" s="53" customFormat="1" x14ac:dyDescent="0.25"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</row>
    <row r="69" spans="5:32" s="53" customFormat="1" x14ac:dyDescent="0.25"/>
    <row r="70" spans="5:32" s="53" customFormat="1" x14ac:dyDescent="0.25">
      <c r="P70" s="218"/>
      <c r="Q70" s="218"/>
      <c r="R70" s="218"/>
      <c r="S70" s="218"/>
      <c r="T70" s="218"/>
      <c r="U70" s="218"/>
      <c r="V70" s="218"/>
      <c r="W70" s="218"/>
    </row>
    <row r="71" spans="5:32" s="53" customFormat="1" x14ac:dyDescent="0.25">
      <c r="P71" s="218"/>
      <c r="Q71" s="218"/>
      <c r="R71" s="218"/>
      <c r="S71" s="218"/>
      <c r="T71" s="218"/>
      <c r="U71" s="218"/>
      <c r="V71" s="218"/>
      <c r="W71" s="218"/>
    </row>
    <row r="72" spans="5:32" s="53" customFormat="1" x14ac:dyDescent="0.25">
      <c r="P72" s="218"/>
      <c r="Q72" s="218"/>
      <c r="R72" s="218"/>
      <c r="S72" s="218"/>
      <c r="T72" s="218"/>
      <c r="U72" s="218"/>
      <c r="V72" s="218"/>
      <c r="W72" s="218"/>
    </row>
    <row r="73" spans="5:32" s="53" customFormat="1" x14ac:dyDescent="0.25">
      <c r="P73" s="218"/>
      <c r="Q73" s="218"/>
      <c r="R73" s="218"/>
      <c r="S73" s="218"/>
      <c r="T73" s="218"/>
      <c r="U73" s="218"/>
      <c r="V73" s="218"/>
      <c r="W73" s="218"/>
    </row>
    <row r="74" spans="5:32" s="53" customFormat="1" ht="12.75" customHeight="1" x14ac:dyDescent="0.25">
      <c r="P74" s="218"/>
      <c r="Q74" s="218"/>
      <c r="R74" s="218"/>
      <c r="S74" s="218"/>
      <c r="T74" s="218"/>
      <c r="U74" s="218"/>
      <c r="V74" s="218"/>
      <c r="W74" s="218"/>
    </row>
    <row r="75" spans="5:32" s="53" customFormat="1" ht="15.75" customHeight="1" x14ac:dyDescent="0.25">
      <c r="P75" s="218"/>
      <c r="Q75" s="218"/>
      <c r="R75" s="218"/>
      <c r="S75" s="218"/>
      <c r="T75" s="218"/>
      <c r="U75" s="218"/>
      <c r="V75" s="218"/>
      <c r="W75" s="218"/>
    </row>
    <row r="76" spans="5:32" s="53" customFormat="1" ht="12.75" customHeight="1" x14ac:dyDescent="0.25">
      <c r="P76" s="218"/>
      <c r="Q76" s="218"/>
      <c r="R76" s="218"/>
      <c r="S76" s="218"/>
      <c r="T76" s="218"/>
      <c r="U76" s="218"/>
      <c r="V76" s="218"/>
      <c r="W76" s="218"/>
    </row>
    <row r="77" spans="5:32" s="53" customFormat="1" ht="15.75" customHeight="1" x14ac:dyDescent="0.25"/>
    <row r="78" spans="5:32" s="53" customFormat="1" ht="15.75" customHeight="1" x14ac:dyDescent="0.25"/>
    <row r="79" spans="5:32" s="53" customFormat="1" ht="13.5" customHeight="1" x14ac:dyDescent="0.25"/>
    <row r="80" spans="5:32" s="53" customFormat="1" ht="15.75" customHeight="1" x14ac:dyDescent="0.25"/>
    <row r="81" spans="5:29" s="53" customFormat="1" ht="12.75" customHeight="1" x14ac:dyDescent="0.25"/>
    <row r="82" spans="5:29" x14ac:dyDescent="0.25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25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25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25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25">
      <c r="F86" s="53"/>
      <c r="G86" s="53"/>
      <c r="H86" s="53"/>
      <c r="I86" s="53"/>
    </row>
    <row r="87" spans="5:29" x14ac:dyDescent="0.25">
      <c r="F87" s="53"/>
      <c r="G87" s="53"/>
      <c r="H87" s="53"/>
      <c r="I87" s="53"/>
    </row>
  </sheetData>
  <mergeCells count="106">
    <mergeCell ref="P9:S9"/>
    <mergeCell ref="T9:W10"/>
    <mergeCell ref="P10:S11"/>
    <mergeCell ref="H11:K14"/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O11:O14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P7:S7"/>
    <mergeCell ref="T7:W7"/>
    <mergeCell ref="T11:T14"/>
    <mergeCell ref="U11:U14"/>
    <mergeCell ref="V11:V14"/>
    <mergeCell ref="W11:W14"/>
    <mergeCell ref="P13:P14"/>
    <mergeCell ref="Q13:Q14"/>
    <mergeCell ref="R13:R14"/>
    <mergeCell ref="S13:S14"/>
    <mergeCell ref="V16:V19"/>
    <mergeCell ref="W16:W19"/>
    <mergeCell ref="P18:S19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W22:W25"/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  <mergeCell ref="T31:W40"/>
    <mergeCell ref="L32:O33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">
      <c r="A1" s="235" t="str">
        <f>Registration!A1</f>
        <v>142nd IEEE 802.15 WSN Session</v>
      </c>
      <c r="B1" s="236"/>
      <c r="C1" s="237"/>
      <c r="D1"/>
      <c r="E1"/>
      <c r="F1"/>
      <c r="G1"/>
      <c r="H1"/>
      <c r="I1" s="9"/>
    </row>
    <row r="2" spans="1:9" s="7" customFormat="1" ht="15" customHeight="1" thickBot="1" x14ac:dyDescent="0.35">
      <c r="A2" s="238" t="s">
        <v>75</v>
      </c>
      <c r="B2" s="239"/>
      <c r="C2" s="240"/>
      <c r="D2"/>
      <c r="E2"/>
      <c r="F2"/>
      <c r="G2"/>
      <c r="H2"/>
      <c r="I2" s="10"/>
    </row>
    <row r="3" spans="1:9" s="41" customFormat="1" ht="15" customHeight="1" thickBot="1" x14ac:dyDescent="0.3">
      <c r="A3" s="50" t="s">
        <v>33</v>
      </c>
      <c r="B3" s="51" t="s">
        <v>34</v>
      </c>
      <c r="C3" s="52" t="s">
        <v>72</v>
      </c>
      <c r="D3"/>
      <c r="E3"/>
      <c r="F3"/>
      <c r="G3"/>
      <c r="H3"/>
    </row>
    <row r="4" spans="1:9" s="41" customFormat="1" ht="15" customHeight="1" x14ac:dyDescent="0.25">
      <c r="A4" s="65" t="s">
        <v>159</v>
      </c>
      <c r="B4" s="53"/>
      <c r="C4" s="55"/>
      <c r="D4"/>
      <c r="E4"/>
      <c r="F4"/>
      <c r="G4"/>
      <c r="H4"/>
    </row>
    <row r="5" spans="1:9" s="41" customFormat="1" ht="15" customHeight="1" x14ac:dyDescent="0.25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25">
      <c r="A6" s="53"/>
      <c r="B6" s="53"/>
      <c r="C6" s="55"/>
      <c r="D6" s="53"/>
      <c r="E6" s="53"/>
      <c r="G6" s="53"/>
    </row>
    <row r="7" spans="1:9" s="41" customFormat="1" ht="15" customHeight="1" x14ac:dyDescent="0.25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25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25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25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25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25">
      <c r="A12" s="53"/>
      <c r="B12" s="53"/>
      <c r="D12" s="53"/>
      <c r="E12" s="53"/>
      <c r="F12" s="56"/>
      <c r="G12" s="53"/>
    </row>
    <row r="13" spans="1:9" s="41" customFormat="1" ht="15" customHeight="1" x14ac:dyDescent="0.25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25">
      <c r="A14" s="53"/>
      <c r="B14" s="53"/>
      <c r="D14" s="53"/>
      <c r="E14" s="53"/>
      <c r="F14" s="53"/>
      <c r="G14" s="53"/>
    </row>
    <row r="15" spans="1:9" s="41" customFormat="1" ht="15" customHeight="1" x14ac:dyDescent="0.25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25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25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25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25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25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25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25">
      <c r="A22" s="53"/>
      <c r="B22" s="53"/>
      <c r="D22" s="53"/>
      <c r="E22" s="60"/>
      <c r="F22" s="53"/>
      <c r="G22" s="53"/>
    </row>
    <row r="23" spans="1:7" s="41" customFormat="1" ht="15" customHeight="1" x14ac:dyDescent="0.25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25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25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25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25">
      <c r="C27" s="63"/>
      <c r="D27" s="53"/>
      <c r="E27" s="53"/>
      <c r="F27" s="53"/>
      <c r="G27" s="53"/>
    </row>
    <row r="28" spans="1:7" s="41" customFormat="1" ht="15" customHeight="1" x14ac:dyDescent="0.25">
      <c r="A28" s="53"/>
      <c r="B28" s="53"/>
      <c r="D28" s="53"/>
      <c r="E28" s="53"/>
      <c r="F28" s="53"/>
      <c r="G28" s="53"/>
    </row>
    <row r="29" spans="1:7" s="41" customFormat="1" ht="15" customHeight="1" x14ac:dyDescent="0.25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25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25">
      <c r="D31" s="53"/>
      <c r="E31" s="53"/>
      <c r="F31" s="53"/>
      <c r="G31" s="53"/>
    </row>
    <row r="32" spans="1:7" s="41" customFormat="1" ht="15" customHeight="1" x14ac:dyDescent="0.25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25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25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25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25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25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25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25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25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25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25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25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25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25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25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25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25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25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25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25">
      <c r="A51" s="53"/>
      <c r="B51" s="53"/>
      <c r="D51" s="53"/>
      <c r="E51" s="53"/>
      <c r="F51" s="53"/>
      <c r="G51" s="53"/>
    </row>
    <row r="52" spans="1:7" s="41" customFormat="1" ht="15" customHeight="1" x14ac:dyDescent="0.25">
      <c r="A52" s="54"/>
      <c r="B52" s="53"/>
      <c r="C52" s="42"/>
      <c r="D52" s="53"/>
      <c r="E52" s="53"/>
      <c r="F52" s="53"/>
      <c r="G52" s="53"/>
    </row>
    <row r="53" spans="1:7" ht="15" customHeight="1" x14ac:dyDescent="0.3">
      <c r="A53" s="33"/>
      <c r="B53" s="33"/>
      <c r="C53" s="39"/>
      <c r="D53" s="33"/>
      <c r="E53" s="33"/>
      <c r="F53" s="33"/>
      <c r="G53" s="33"/>
    </row>
    <row r="54" spans="1:7" ht="15" customHeight="1" x14ac:dyDescent="0.3">
      <c r="D54" s="33"/>
      <c r="E54" s="33"/>
      <c r="F54" s="33"/>
      <c r="G54" s="33"/>
    </row>
    <row r="55" spans="1:7" ht="15" customHeight="1" x14ac:dyDescent="0.3">
      <c r="D55" s="33"/>
      <c r="E55" s="33"/>
      <c r="F55" s="33"/>
      <c r="G55" s="33"/>
    </row>
    <row r="56" spans="1:7" ht="15" customHeight="1" x14ac:dyDescent="0.3">
      <c r="D56" s="33"/>
      <c r="E56" s="33"/>
      <c r="F56" s="33"/>
      <c r="G56" s="33"/>
    </row>
    <row r="57" spans="1:7" ht="15" customHeight="1" x14ac:dyDescent="0.3">
      <c r="A57" s="33"/>
      <c r="B57" s="33"/>
      <c r="C57" s="33"/>
      <c r="D57" s="33"/>
      <c r="E57" s="33"/>
      <c r="F57" s="33"/>
      <c r="G57" s="33"/>
    </row>
    <row r="58" spans="1:7" ht="15" customHeight="1" x14ac:dyDescent="0.3">
      <c r="A58" s="33"/>
      <c r="B58" s="33"/>
      <c r="C58" s="33"/>
      <c r="D58" s="33"/>
      <c r="E58" s="33"/>
      <c r="F58" s="33"/>
      <c r="G58" s="33"/>
    </row>
    <row r="59" spans="1:7" ht="15" customHeight="1" x14ac:dyDescent="0.3">
      <c r="A59" s="33"/>
      <c r="B59" s="33"/>
      <c r="C59" s="33"/>
      <c r="D59" s="33"/>
      <c r="E59" s="33"/>
      <c r="F59" s="33"/>
      <c r="G59" s="33"/>
    </row>
    <row r="60" spans="1:7" ht="15" customHeight="1" x14ac:dyDescent="0.3">
      <c r="A60" s="33"/>
      <c r="B60" s="33"/>
      <c r="C60" s="33"/>
      <c r="D60" s="33"/>
      <c r="E60" s="33"/>
      <c r="F60" s="33"/>
      <c r="G60" s="33"/>
    </row>
    <row r="61" spans="1:7" ht="15" customHeight="1" x14ac:dyDescent="0.3">
      <c r="A61" s="33"/>
      <c r="B61" s="33"/>
      <c r="C61" s="33"/>
      <c r="D61" s="33"/>
      <c r="E61" s="33"/>
      <c r="F61" s="33"/>
      <c r="G61" s="33"/>
    </row>
    <row r="62" spans="1:7" ht="15" customHeight="1" x14ac:dyDescent="0.3">
      <c r="A62" s="33"/>
      <c r="B62" s="33"/>
      <c r="C62" s="33"/>
      <c r="D62" s="33"/>
      <c r="E62" s="33"/>
      <c r="F62" s="33"/>
      <c r="G62" s="33"/>
    </row>
    <row r="63" spans="1:7" ht="15" customHeight="1" x14ac:dyDescent="0.3">
      <c r="A63" s="33"/>
      <c r="B63" s="33"/>
      <c r="C63" s="33"/>
      <c r="D63" s="33"/>
      <c r="E63" s="33"/>
      <c r="F63" s="33"/>
      <c r="G63" s="33"/>
    </row>
    <row r="64" spans="1:7" ht="15" customHeight="1" x14ac:dyDescent="0.3">
      <c r="A64" s="33"/>
      <c r="B64" s="33"/>
      <c r="C64" s="33"/>
      <c r="D64" s="33"/>
      <c r="E64" s="33"/>
      <c r="F64" s="33"/>
      <c r="G64" s="33"/>
    </row>
    <row r="65" spans="1:7" ht="15" customHeight="1" x14ac:dyDescent="0.3">
      <c r="A65" s="33"/>
      <c r="B65" s="33"/>
      <c r="C65" s="33"/>
      <c r="D65" s="33"/>
      <c r="E65" s="33"/>
      <c r="F65" s="33"/>
      <c r="G65" s="33"/>
    </row>
    <row r="66" spans="1:7" ht="15" customHeight="1" x14ac:dyDescent="0.3">
      <c r="A66" s="33"/>
      <c r="B66" s="33"/>
      <c r="C66" s="33"/>
      <c r="D66" s="33"/>
      <c r="E66" s="33"/>
      <c r="F66" s="33"/>
      <c r="G66" s="33"/>
    </row>
    <row r="67" spans="1:7" ht="15" customHeight="1" x14ac:dyDescent="0.3">
      <c r="A67" s="33"/>
      <c r="B67" s="33"/>
      <c r="C67" s="33"/>
      <c r="D67" s="33"/>
      <c r="E67" s="33"/>
      <c r="F67" s="33"/>
      <c r="G67" s="33"/>
    </row>
    <row r="68" spans="1:7" ht="15" customHeight="1" x14ac:dyDescent="0.3">
      <c r="A68" s="33"/>
      <c r="B68" s="33"/>
      <c r="C68" s="33"/>
      <c r="D68" s="33"/>
      <c r="E68" s="33"/>
      <c r="F68" s="33"/>
      <c r="G68" s="33"/>
    </row>
    <row r="69" spans="1:7" ht="15" customHeight="1" x14ac:dyDescent="0.3">
      <c r="A69" s="33"/>
      <c r="B69" s="33"/>
      <c r="C69" s="33"/>
      <c r="D69" s="33"/>
      <c r="E69" s="33"/>
      <c r="F69" s="33"/>
      <c r="G69" s="33"/>
    </row>
    <row r="70" spans="1:7" ht="15" customHeight="1" x14ac:dyDescent="0.3">
      <c r="A70" s="33"/>
      <c r="B70" s="33"/>
      <c r="C70" s="33"/>
      <c r="D70" s="33"/>
      <c r="E70" s="33"/>
      <c r="F70" s="33"/>
      <c r="G70" s="33"/>
    </row>
    <row r="71" spans="1:7" ht="15" customHeight="1" x14ac:dyDescent="0.3">
      <c r="A71" s="33"/>
      <c r="B71" s="33"/>
      <c r="C71" s="33"/>
      <c r="D71" s="33"/>
      <c r="E71" s="33"/>
      <c r="F71" s="33"/>
      <c r="G71" s="33"/>
    </row>
    <row r="72" spans="1:7" ht="15" customHeight="1" x14ac:dyDescent="0.3">
      <c r="A72" s="33"/>
      <c r="B72" s="33"/>
      <c r="C72" s="33"/>
      <c r="D72" s="33"/>
      <c r="E72" s="33"/>
      <c r="F72" s="33"/>
      <c r="G72" s="33"/>
    </row>
    <row r="73" spans="1:7" ht="15" customHeight="1" x14ac:dyDescent="0.3">
      <c r="A73" s="33"/>
      <c r="B73" s="33"/>
      <c r="C73" s="33"/>
      <c r="D73" s="33"/>
      <c r="E73" s="33"/>
      <c r="F73" s="33"/>
      <c r="G73" s="33"/>
    </row>
    <row r="74" spans="1:7" ht="15" customHeight="1" x14ac:dyDescent="0.3">
      <c r="A74" s="33"/>
      <c r="B74" s="33"/>
      <c r="C74" s="33"/>
      <c r="D74" s="33"/>
      <c r="E74" s="33"/>
      <c r="F74" s="33"/>
      <c r="G74" s="33"/>
    </row>
    <row r="75" spans="1:7" ht="15" customHeight="1" x14ac:dyDescent="0.3">
      <c r="A75" s="33"/>
      <c r="B75" s="33"/>
      <c r="C75" s="33"/>
      <c r="D75" s="33"/>
      <c r="E75" s="33"/>
      <c r="F75" s="33"/>
      <c r="G75" s="33"/>
    </row>
    <row r="76" spans="1:7" ht="15" customHeight="1" x14ac:dyDescent="0.3">
      <c r="A76" s="33"/>
      <c r="B76" s="33"/>
      <c r="C76" s="33"/>
      <c r="D76" s="33"/>
      <c r="E76" s="33"/>
      <c r="F76" s="33"/>
      <c r="G76" s="33"/>
    </row>
    <row r="77" spans="1:7" ht="15" customHeight="1" x14ac:dyDescent="0.3">
      <c r="A77" s="33"/>
      <c r="B77" s="33"/>
      <c r="C77" s="33"/>
      <c r="D77" s="33"/>
      <c r="E77" s="33"/>
      <c r="F77" s="33"/>
      <c r="G77" s="33"/>
    </row>
    <row r="78" spans="1:7" ht="15" customHeight="1" x14ac:dyDescent="0.3">
      <c r="A78" s="33"/>
      <c r="B78" s="33"/>
      <c r="C78" s="33"/>
      <c r="D78" s="33"/>
      <c r="E78" s="33"/>
      <c r="F78" s="33"/>
      <c r="G78" s="33"/>
    </row>
    <row r="79" spans="1:7" ht="15" customHeight="1" x14ac:dyDescent="0.3">
      <c r="A79" s="33"/>
      <c r="B79" s="33"/>
      <c r="C79" s="33"/>
      <c r="D79" s="33"/>
      <c r="E79" s="33"/>
      <c r="F79" s="33"/>
      <c r="G79" s="33"/>
    </row>
    <row r="80" spans="1:7" ht="15" customHeight="1" x14ac:dyDescent="0.3">
      <c r="A80" s="33"/>
      <c r="B80" s="33"/>
      <c r="C80" s="33"/>
      <c r="D80" s="33"/>
      <c r="E80" s="33"/>
      <c r="F80" s="33"/>
      <c r="G80" s="33"/>
    </row>
    <row r="81" spans="1:7" ht="15" customHeight="1" x14ac:dyDescent="0.3">
      <c r="A81" s="33"/>
      <c r="B81" s="33"/>
      <c r="C81" s="33"/>
      <c r="D81" s="33"/>
      <c r="E81" s="33"/>
      <c r="F81" s="33"/>
      <c r="G81" s="33"/>
    </row>
    <row r="82" spans="1:7" ht="15" customHeight="1" x14ac:dyDescent="0.3">
      <c r="A82" s="33"/>
      <c r="B82" s="33"/>
      <c r="C82" s="33"/>
      <c r="D82" s="33"/>
      <c r="E82" s="33"/>
      <c r="F82" s="33"/>
      <c r="G82" s="33"/>
    </row>
    <row r="83" spans="1:7" ht="15" customHeight="1" x14ac:dyDescent="0.3">
      <c r="A83" s="33"/>
      <c r="B83" s="33"/>
      <c r="C83" s="33"/>
      <c r="D83" s="33"/>
      <c r="E83" s="33"/>
      <c r="F83" s="33"/>
      <c r="G83" s="33"/>
    </row>
    <row r="84" spans="1:7" ht="15" customHeight="1" x14ac:dyDescent="0.3">
      <c r="A84" s="33"/>
      <c r="B84" s="33"/>
      <c r="C84" s="33"/>
      <c r="D84" s="33"/>
      <c r="E84" s="33"/>
      <c r="F84" s="33"/>
      <c r="G84" s="33"/>
    </row>
    <row r="85" spans="1:7" ht="15" customHeight="1" x14ac:dyDescent="0.3">
      <c r="A85" s="33"/>
      <c r="B85" s="33"/>
      <c r="C85" s="33"/>
      <c r="D85" s="33"/>
      <c r="E85" s="33"/>
      <c r="F85" s="33"/>
      <c r="G85" s="33"/>
    </row>
    <row r="86" spans="1:7" ht="15" customHeight="1" x14ac:dyDescent="0.3">
      <c r="A86" s="33"/>
      <c r="B86" s="33"/>
      <c r="C86" s="33"/>
      <c r="D86" s="33"/>
      <c r="E86" s="33"/>
      <c r="F86" s="33"/>
      <c r="G86" s="33"/>
    </row>
    <row r="87" spans="1:7" ht="15" customHeight="1" x14ac:dyDescent="0.3">
      <c r="A87" s="33"/>
      <c r="B87" s="33"/>
      <c r="C87" s="33"/>
      <c r="D87" s="33"/>
      <c r="E87" s="33"/>
      <c r="F87" s="33"/>
      <c r="G87" s="33"/>
    </row>
    <row r="88" spans="1:7" ht="15" customHeight="1" x14ac:dyDescent="0.3">
      <c r="A88" s="33"/>
      <c r="B88" s="33"/>
      <c r="C88" s="33"/>
      <c r="D88" s="33"/>
      <c r="E88" s="33"/>
      <c r="F88" s="33"/>
      <c r="G88" s="33"/>
    </row>
    <row r="89" spans="1:7" ht="15" customHeight="1" x14ac:dyDescent="0.3">
      <c r="A89" s="33"/>
      <c r="B89" s="33"/>
      <c r="C89" s="33"/>
      <c r="D89" s="33"/>
      <c r="E89" s="33"/>
      <c r="F89" s="33"/>
      <c r="G89" s="33"/>
    </row>
    <row r="90" spans="1:7" ht="15" customHeight="1" x14ac:dyDescent="0.3">
      <c r="A90" s="33"/>
      <c r="B90" s="33"/>
      <c r="C90" s="33"/>
      <c r="D90" s="33"/>
      <c r="E90" s="33"/>
      <c r="F90" s="33"/>
      <c r="G90" s="33"/>
    </row>
    <row r="91" spans="1:7" ht="15" customHeight="1" x14ac:dyDescent="0.3">
      <c r="A91" s="33"/>
      <c r="B91" s="33"/>
      <c r="C91" s="33"/>
      <c r="D91" s="33"/>
      <c r="E91" s="33"/>
      <c r="F91" s="33"/>
      <c r="G91" s="33"/>
    </row>
    <row r="92" spans="1:7" ht="15" customHeight="1" x14ac:dyDescent="0.3">
      <c r="A92" s="33"/>
      <c r="B92" s="33"/>
      <c r="C92" s="33"/>
      <c r="D92" s="33"/>
      <c r="E92" s="33"/>
      <c r="F92" s="33"/>
      <c r="G92" s="33"/>
    </row>
    <row r="93" spans="1:7" ht="15" customHeight="1" x14ac:dyDescent="0.3">
      <c r="A93" s="33"/>
      <c r="B93" s="33"/>
      <c r="C93" s="33"/>
      <c r="D93" s="33"/>
      <c r="E93" s="33"/>
      <c r="F93" s="33"/>
      <c r="G93" s="33"/>
    </row>
    <row r="94" spans="1:7" ht="15" customHeight="1" x14ac:dyDescent="0.3">
      <c r="A94" s="33"/>
      <c r="B94" s="33"/>
      <c r="C94" s="33"/>
      <c r="D94" s="33"/>
      <c r="E94" s="33"/>
      <c r="F94" s="33"/>
      <c r="G94" s="33"/>
    </row>
    <row r="95" spans="1:7" ht="15" customHeight="1" x14ac:dyDescent="0.3">
      <c r="A95" s="33"/>
      <c r="B95" s="33"/>
      <c r="C95" s="33"/>
      <c r="D95" s="33"/>
      <c r="E95" s="33"/>
      <c r="F95" s="33"/>
      <c r="G95" s="33"/>
    </row>
    <row r="96" spans="1:7" ht="15" customHeight="1" x14ac:dyDescent="0.3">
      <c r="A96" s="33"/>
      <c r="B96" s="33"/>
      <c r="C96" s="33"/>
      <c r="D96" s="33"/>
      <c r="E96" s="33"/>
      <c r="F96" s="33"/>
      <c r="G96" s="33"/>
    </row>
    <row r="97" spans="1:7" ht="15" customHeight="1" x14ac:dyDescent="0.3">
      <c r="A97" s="33"/>
      <c r="B97" s="33"/>
      <c r="C97" s="33"/>
      <c r="D97" s="33"/>
      <c r="E97" s="33"/>
      <c r="F97" s="33"/>
      <c r="G97" s="33"/>
    </row>
    <row r="98" spans="1:7" ht="15" customHeight="1" x14ac:dyDescent="0.3">
      <c r="A98" s="33"/>
      <c r="B98" s="33"/>
      <c r="C98" s="33"/>
      <c r="D98" s="33"/>
      <c r="E98" s="33"/>
      <c r="F98" s="33"/>
      <c r="G98" s="33"/>
    </row>
    <row r="99" spans="1:7" ht="15" customHeight="1" x14ac:dyDescent="0.3">
      <c r="A99" s="33"/>
      <c r="B99" s="33"/>
      <c r="C99" s="33"/>
      <c r="D99" s="33"/>
      <c r="E99" s="33"/>
      <c r="F99" s="33"/>
      <c r="G99" s="33"/>
    </row>
    <row r="100" spans="1:7" ht="15" customHeight="1" x14ac:dyDescent="0.3">
      <c r="A100" s="33"/>
      <c r="B100" s="33"/>
      <c r="C100" s="33"/>
      <c r="D100" s="33"/>
      <c r="E100" s="33"/>
      <c r="F100" s="33"/>
      <c r="G100" s="33"/>
    </row>
    <row r="101" spans="1:7" ht="15" customHeight="1" x14ac:dyDescent="0.3">
      <c r="A101" s="33"/>
      <c r="B101" s="33"/>
      <c r="C101" s="33"/>
      <c r="D101" s="33"/>
      <c r="E101" s="33"/>
      <c r="F101" s="33"/>
      <c r="G101" s="33"/>
    </row>
    <row r="102" spans="1:7" ht="15" customHeight="1" x14ac:dyDescent="0.3">
      <c r="A102" s="33"/>
      <c r="B102" s="33"/>
      <c r="C102" s="33"/>
      <c r="D102" s="33"/>
      <c r="E102" s="33"/>
      <c r="F102" s="33"/>
      <c r="G102" s="33"/>
    </row>
    <row r="103" spans="1:7" ht="15" customHeight="1" x14ac:dyDescent="0.3">
      <c r="A103" s="33"/>
      <c r="B103" s="33"/>
      <c r="C103" s="33"/>
      <c r="D103" s="33"/>
      <c r="E103" s="33"/>
      <c r="F103" s="33"/>
      <c r="G103" s="33"/>
    </row>
    <row r="104" spans="1:7" ht="15" customHeight="1" x14ac:dyDescent="0.3">
      <c r="A104" s="33"/>
      <c r="B104" s="33"/>
      <c r="C104" s="33"/>
      <c r="D104" s="33"/>
      <c r="E104" s="33"/>
      <c r="F104" s="33"/>
      <c r="G104" s="33"/>
    </row>
    <row r="105" spans="1:7" ht="15" customHeight="1" x14ac:dyDescent="0.3">
      <c r="A105" s="33"/>
      <c r="B105" s="33"/>
      <c r="C105" s="33"/>
      <c r="D105" s="33"/>
      <c r="E105" s="33"/>
      <c r="F105" s="33"/>
      <c r="G105" s="33"/>
    </row>
    <row r="106" spans="1:7" ht="15" customHeight="1" x14ac:dyDescent="0.3">
      <c r="A106" s="33"/>
      <c r="B106" s="33"/>
      <c r="C106" s="33"/>
      <c r="D106" s="33"/>
      <c r="E106" s="33"/>
      <c r="F106" s="33"/>
      <c r="G106" s="33"/>
    </row>
    <row r="107" spans="1:7" ht="15" customHeight="1" x14ac:dyDescent="0.3">
      <c r="A107" s="33"/>
      <c r="B107" s="33"/>
      <c r="C107" s="33"/>
      <c r="D107" s="33"/>
      <c r="E107" s="33"/>
      <c r="F107" s="33"/>
      <c r="G107" s="33"/>
    </row>
    <row r="108" spans="1:7" ht="15" customHeight="1" x14ac:dyDescent="0.3">
      <c r="A108" s="33"/>
      <c r="B108" s="33"/>
      <c r="C108" s="33"/>
      <c r="D108" s="33"/>
      <c r="E108" s="33"/>
      <c r="F108" s="33"/>
      <c r="G108" s="33"/>
    </row>
    <row r="109" spans="1:7" ht="15" customHeight="1" x14ac:dyDescent="0.3">
      <c r="A109" s="33"/>
      <c r="B109" s="33"/>
      <c r="C109" s="33"/>
      <c r="D109" s="33"/>
      <c r="E109" s="33"/>
      <c r="F109" s="33"/>
      <c r="G109" s="33"/>
    </row>
    <row r="110" spans="1:7" ht="15" customHeight="1" x14ac:dyDescent="0.3">
      <c r="A110" s="33"/>
      <c r="B110" s="33"/>
      <c r="C110" s="33"/>
      <c r="D110" s="33"/>
      <c r="E110" s="33"/>
      <c r="F110" s="33"/>
      <c r="G110" s="33"/>
    </row>
    <row r="111" spans="1:7" ht="15" customHeight="1" x14ac:dyDescent="0.3">
      <c r="A111" s="33"/>
      <c r="B111" s="33"/>
      <c r="C111" s="33"/>
      <c r="D111" s="33"/>
      <c r="E111" s="33"/>
      <c r="F111" s="33"/>
      <c r="G111" s="33"/>
    </row>
    <row r="112" spans="1:7" ht="15" customHeight="1" x14ac:dyDescent="0.3">
      <c r="A112" s="33"/>
      <c r="B112" s="33"/>
      <c r="C112" s="33"/>
      <c r="D112" s="33"/>
      <c r="E112" s="33"/>
      <c r="F112" s="33"/>
      <c r="G112" s="33"/>
    </row>
    <row r="113" spans="1:7" ht="15" customHeight="1" x14ac:dyDescent="0.3">
      <c r="A113" s="33"/>
      <c r="B113" s="33"/>
      <c r="C113" s="33"/>
      <c r="D113" s="33"/>
      <c r="E113" s="33"/>
      <c r="F113" s="33"/>
      <c r="G113" s="33"/>
    </row>
    <row r="114" spans="1:7" ht="15" customHeight="1" x14ac:dyDescent="0.3">
      <c r="A114" s="33"/>
      <c r="B114" s="33"/>
      <c r="C114" s="33"/>
      <c r="D114" s="33"/>
      <c r="E114" s="33"/>
      <c r="F114" s="33"/>
      <c r="G114" s="33"/>
    </row>
    <row r="115" spans="1:7" ht="15" customHeight="1" x14ac:dyDescent="0.3">
      <c r="A115" s="33"/>
      <c r="B115" s="33"/>
      <c r="C115" s="33"/>
      <c r="D115" s="33"/>
      <c r="E115" s="33"/>
      <c r="F115" s="33"/>
      <c r="G115" s="33"/>
    </row>
    <row r="116" spans="1:7" ht="15" customHeight="1" x14ac:dyDescent="0.3">
      <c r="A116" s="33"/>
      <c r="B116" s="33"/>
      <c r="C116" s="33"/>
      <c r="D116" s="33"/>
      <c r="E116" s="33"/>
      <c r="F116" s="33"/>
      <c r="G116" s="33"/>
    </row>
    <row r="117" spans="1:7" ht="15" customHeight="1" x14ac:dyDescent="0.3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2023-02-21T20:11:02Z</dcterms:modified>
  <cp:category/>
</cp:coreProperties>
</file>