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tmp" ContentType="image/p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ink/ink1.xml" ContentType="application/inkml+xml"/>
  <Override PartName="/xl/ink/ink2.xml" ContentType="application/inkml+xml"/>
  <Override PartName="/xl/ink/ink3.xml" ContentType="application/inkml+xml"/>
  <Override PartName="/xl/ink/ink4.xml" ContentType="application/inkml+xml"/>
  <Override PartName="/xl/ink/ink5.xml" ContentType="application/inkml+xml"/>
  <Override PartName="/xl/ink/ink6.xml" ContentType="application/inkml+xml"/>
  <Override PartName="/xl/ink/ink7.xml" ContentType="application/inkml+xml"/>
  <Override PartName="/xl/ink/ink8.xml" ContentType="application/inkml+xml"/>
  <Override PartName="/xl/ink/ink9.xml" ContentType="application/inkml+xml"/>
  <Override PartName="/xl/ink/ink10.xml" ContentType="application/inkml+xml"/>
  <Override PartName="/xl/ink/ink11.xml" ContentType="application/inkml+xml"/>
  <Override PartName="/xl/ink/ink12.xml" ContentType="application/inkml+xml"/>
  <Override PartName="/xl/ink/ink13.xml" ContentType="application/inkml+xml"/>
  <Override PartName="/xl/ink/ink14.xml" ContentType="application/inkml+xml"/>
  <Override PartName="/xl/ink/ink15.xml" ContentType="application/inkml+xml"/>
  <Override PartName="/xl/ink/ink16.xml" ContentType="application/inkml+xml"/>
  <Override PartName="/xl/ink/ink17.xml" ContentType="application/inkml+xml"/>
  <Override PartName="/xl/ink/ink18.xml" ContentType="application/inkml+xml"/>
  <Override PartName="/xl/ink/ink19.xml" ContentType="application/inkml+xml"/>
  <Override PartName="/xl/ink/ink20.xml" ContentType="application/inkml+xml"/>
  <Override PartName="/xl/ink/ink21.xml" ContentType="application/inkml+xml"/>
  <Override PartName="/xl/ink/ink22.xml" ContentType="application/inkml+xml"/>
  <Override PartName="/xl/ink/ink23.xml" ContentType="application/inkml+xml"/>
  <Override PartName="/xl/ink/ink24.xml" ContentType="application/inkml+xml"/>
  <Override PartName="/xl/drawings/drawing3.xml" ContentType="application/vnd.openxmlformats-officedocument.drawing+xml"/>
  <Override PartName="/xl/ink/ink25.xml" ContentType="application/inkml+xml"/>
  <Override PartName="/xl/ink/ink26.xml" ContentType="application/inkml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831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Clint\Documents\Clint Work\STDS ETC\IEEE\IEEE 802\802 MTGS\2023 802.15 Mtgs\2301xx Jan Hybrid Interim\802.15\"/>
    </mc:Choice>
  </mc:AlternateContent>
  <xr:revisionPtr revIDLastSave="0" documentId="13_ncr:1_{486D7310-0920-483A-855B-B58D341BC6D1}" xr6:coauthVersionLast="47" xr6:coauthVersionMax="47" xr10:uidLastSave="{00000000-0000-0000-0000-000000000000}"/>
  <bookViews>
    <workbookView xWindow="3432" yWindow="168" windowWidth="17856" windowHeight="11544" tabRatio="844" firstSheet="1" activeTab="3" xr2:uid="{00000000-000D-0000-FFFF-FFFF00000000}"/>
  </bookViews>
  <sheets>
    <sheet name="Patent Policy-AntiTrust" sheetId="401" r:id="rId1"/>
    <sheet name="Registration" sheetId="418" r:id="rId2"/>
    <sheet name="CAC Opening" sheetId="414" r:id="rId3"/>
    <sheet name="WG Opening" sheetId="419" r:id="rId4"/>
    <sheet name="CAC Mid-Week" sheetId="423" r:id="rId5"/>
    <sheet name="WG Mid-Week" sheetId="422" r:id="rId6"/>
    <sheet name="WG Closing" sheetId="421" r:id="rId7"/>
    <sheet name="SubGroup mtgs" sheetId="412" r:id="rId8"/>
    <sheet name="SubGroup Agendas" sheetId="413" r:id="rId9"/>
    <sheet name="Squirrel" sheetId="408" r:id="rId10"/>
  </sheets>
  <definedNames>
    <definedName name="all">#REF!</definedName>
    <definedName name="circular">#REF!</definedName>
    <definedName name="hour">#REF!</definedName>
    <definedName name="_xlnm.Print_Area" localSheetId="7">'SubGroup mtgs'!#REF!</definedName>
    <definedName name="PRINT_AREA_MI">#REF!</definedName>
    <definedName name="slots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A10" i="412" l="1"/>
  <c r="B10" i="412" s="1"/>
  <c r="D9" i="412"/>
  <c r="C9" i="412"/>
  <c r="B9" i="412"/>
  <c r="F7" i="412"/>
  <c r="H7" i="412" s="1"/>
  <c r="L7" i="412" s="1"/>
  <c r="P7" i="412" s="1"/>
  <c r="T7" i="412" s="1"/>
  <c r="X7" i="412" s="1"/>
  <c r="AA7" i="412" s="1"/>
  <c r="C10" i="412" l="1"/>
  <c r="D10" i="412"/>
  <c r="A11" i="412"/>
  <c r="B11" i="412" l="1"/>
  <c r="A12" i="412"/>
  <c r="D11" i="412"/>
  <c r="C11" i="412"/>
  <c r="B12" i="412" l="1"/>
  <c r="A13" i="412"/>
  <c r="D12" i="412"/>
  <c r="C12" i="412"/>
  <c r="A14" i="412" l="1"/>
  <c r="D13" i="412"/>
  <c r="B13" i="412"/>
  <c r="C13" i="412"/>
  <c r="B14" i="412" l="1"/>
  <c r="C14" i="412"/>
  <c r="A15" i="412"/>
  <c r="D14" i="412"/>
  <c r="A16" i="412" l="1"/>
  <c r="B15" i="412"/>
  <c r="D15" i="412"/>
  <c r="C15" i="412"/>
  <c r="B16" i="412" l="1"/>
  <c r="C16" i="412"/>
  <c r="A17" i="412"/>
  <c r="D16" i="412"/>
  <c r="B17" i="412" l="1"/>
  <c r="A18" i="412"/>
  <c r="D17" i="412"/>
  <c r="C17" i="412"/>
  <c r="B18" i="412" l="1"/>
  <c r="A19" i="412"/>
  <c r="D18" i="412"/>
  <c r="C18" i="412"/>
  <c r="A20" i="412" l="1"/>
  <c r="D19" i="412"/>
  <c r="B19" i="412"/>
  <c r="C19" i="412"/>
  <c r="B20" i="412" l="1"/>
  <c r="C20" i="412"/>
  <c r="A21" i="412"/>
  <c r="D20" i="412"/>
  <c r="B21" i="412" l="1"/>
  <c r="A22" i="412"/>
  <c r="D21" i="412"/>
  <c r="C21" i="412"/>
  <c r="B22" i="412" l="1"/>
  <c r="C22" i="412"/>
  <c r="A23" i="412"/>
  <c r="D22" i="412"/>
  <c r="A24" i="412" l="1"/>
  <c r="B23" i="412"/>
  <c r="D23" i="412"/>
  <c r="C23" i="412"/>
  <c r="B24" i="412" l="1"/>
  <c r="C24" i="412"/>
  <c r="A25" i="412"/>
  <c r="D24" i="412"/>
  <c r="A26" i="412" l="1"/>
  <c r="D25" i="412"/>
  <c r="B25" i="412"/>
  <c r="C25" i="412"/>
  <c r="B26" i="412" l="1"/>
  <c r="A27" i="412"/>
  <c r="D26" i="412"/>
  <c r="C26" i="412"/>
  <c r="B27" i="412" l="1"/>
  <c r="A28" i="412"/>
  <c r="D27" i="412"/>
  <c r="C27" i="412"/>
  <c r="B28" i="412" l="1"/>
  <c r="C28" i="412"/>
  <c r="A29" i="412"/>
  <c r="D28" i="412"/>
  <c r="A30" i="412" l="1"/>
  <c r="D29" i="412"/>
  <c r="B29" i="412"/>
  <c r="C29" i="412"/>
  <c r="B30" i="412" l="1"/>
  <c r="C30" i="412"/>
  <c r="A31" i="412"/>
  <c r="D30" i="412"/>
  <c r="B31" i="412" l="1"/>
  <c r="A32" i="412"/>
  <c r="D31" i="412"/>
  <c r="C31" i="412"/>
  <c r="B32" i="412" l="1"/>
  <c r="C32" i="412"/>
  <c r="A33" i="412"/>
  <c r="D32" i="412"/>
  <c r="A34" i="412" l="1"/>
  <c r="D33" i="412"/>
  <c r="B33" i="412"/>
  <c r="C33" i="412"/>
  <c r="B34" i="412" l="1"/>
  <c r="C34" i="412"/>
  <c r="A35" i="412"/>
  <c r="D34" i="412"/>
  <c r="A36" i="412" l="1"/>
  <c r="B35" i="412"/>
  <c r="D35" i="412"/>
  <c r="C35" i="412"/>
  <c r="B36" i="412" l="1"/>
  <c r="A37" i="412"/>
  <c r="D36" i="412"/>
  <c r="C36" i="412"/>
  <c r="A38" i="412" l="1"/>
  <c r="D37" i="412"/>
  <c r="B37" i="412"/>
  <c r="C37" i="412"/>
  <c r="B38" i="412" l="1"/>
  <c r="C38" i="412"/>
  <c r="A39" i="412"/>
  <c r="D38" i="412"/>
  <c r="B39" i="412" l="1"/>
  <c r="A40" i="412"/>
  <c r="D39" i="412"/>
  <c r="C39" i="412"/>
  <c r="B40" i="412" l="1"/>
  <c r="C40" i="412"/>
  <c r="D40" i="412"/>
  <c r="E26" i="421"/>
  <c r="E25" i="421"/>
  <c r="E24" i="421"/>
  <c r="G15" i="421"/>
  <c r="G16" i="421" s="1"/>
  <c r="C14" i="421"/>
  <c r="C14" i="422"/>
  <c r="G4" i="421" l="1"/>
  <c r="G19" i="419" l="1"/>
  <c r="G4" i="419"/>
  <c r="C16" i="414"/>
  <c r="C15" i="414"/>
  <c r="C14" i="414"/>
  <c r="C13" i="414"/>
  <c r="C10" i="414"/>
  <c r="C11" i="414"/>
  <c r="C12" i="414"/>
  <c r="A2" i="419"/>
  <c r="A2" i="422"/>
  <c r="A2" i="421" l="1"/>
  <c r="D2" i="423"/>
  <c r="E27" i="421" l="1"/>
  <c r="E28" i="421"/>
  <c r="E29" i="421"/>
  <c r="E30" i="421"/>
  <c r="E31" i="421"/>
  <c r="E32" i="421"/>
  <c r="E33" i="421"/>
  <c r="E34" i="421"/>
  <c r="E35" i="421"/>
  <c r="E36" i="421"/>
  <c r="E37" i="421"/>
  <c r="E38" i="421"/>
  <c r="E39" i="421"/>
  <c r="E40" i="421"/>
  <c r="E41" i="421"/>
  <c r="E42" i="421"/>
  <c r="E43" i="421"/>
  <c r="C13" i="422"/>
  <c r="E5" i="421"/>
  <c r="E53" i="421" l="1"/>
  <c r="C51" i="421"/>
  <c r="E51" i="421"/>
  <c r="E49" i="421"/>
  <c r="C49" i="421"/>
  <c r="C13" i="421"/>
  <c r="C43" i="421"/>
  <c r="C42" i="421"/>
  <c r="C41" i="421"/>
  <c r="C40" i="421"/>
  <c r="C39" i="421"/>
  <c r="C38" i="421"/>
  <c r="C37" i="421"/>
  <c r="C36" i="421"/>
  <c r="C35" i="421"/>
  <c r="C34" i="421"/>
  <c r="C33" i="421"/>
  <c r="C32" i="421"/>
  <c r="C31" i="421"/>
  <c r="C30" i="421"/>
  <c r="C29" i="421"/>
  <c r="C28" i="421"/>
  <c r="E23" i="421" l="1"/>
  <c r="E22" i="421"/>
  <c r="E21" i="421"/>
  <c r="E20" i="421"/>
  <c r="E19" i="421"/>
  <c r="E18" i="421"/>
  <c r="E17" i="421"/>
  <c r="C4" i="421"/>
  <c r="E41" i="422"/>
  <c r="E40" i="422"/>
  <c r="E39" i="422"/>
  <c r="E38" i="422"/>
  <c r="E37" i="422"/>
  <c r="E36" i="422"/>
  <c r="C41" i="422"/>
  <c r="C40" i="422"/>
  <c r="C39" i="422"/>
  <c r="C38" i="422"/>
  <c r="C37" i="422"/>
  <c r="E25" i="422"/>
  <c r="E14" i="422"/>
  <c r="C16" i="422"/>
  <c r="C16" i="421" s="1"/>
  <c r="E11" i="421"/>
  <c r="E10" i="421"/>
  <c r="E9" i="421"/>
  <c r="E8" i="421"/>
  <c r="E7" i="421"/>
  <c r="E6" i="421"/>
  <c r="E4" i="421"/>
  <c r="C11" i="421"/>
  <c r="C10" i="421"/>
  <c r="C9" i="421"/>
  <c r="C8" i="421"/>
  <c r="C7" i="421"/>
  <c r="C6" i="421"/>
  <c r="C5" i="421"/>
  <c r="C52" i="422"/>
  <c r="C51" i="422"/>
  <c r="C50" i="422"/>
  <c r="E47" i="422"/>
  <c r="E45" i="422"/>
  <c r="E43" i="422"/>
  <c r="C47" i="422"/>
  <c r="C45" i="422"/>
  <c r="C43" i="422"/>
  <c r="E23" i="422"/>
  <c r="E22" i="422"/>
  <c r="E11" i="422"/>
  <c r="E10" i="422"/>
  <c r="E9" i="422"/>
  <c r="E8" i="422"/>
  <c r="E7" i="422"/>
  <c r="E6" i="422"/>
  <c r="E5" i="422"/>
  <c r="E4" i="422"/>
  <c r="E21" i="422"/>
  <c r="E20" i="422"/>
  <c r="E19" i="422"/>
  <c r="E18" i="422"/>
  <c r="E17" i="422"/>
  <c r="C23" i="422"/>
  <c r="C22" i="422"/>
  <c r="C22" i="421" s="1"/>
  <c r="E35" i="422"/>
  <c r="E34" i="422"/>
  <c r="E33" i="422"/>
  <c r="E32" i="422"/>
  <c r="E31" i="422"/>
  <c r="E30" i="422"/>
  <c r="E29" i="422"/>
  <c r="E28" i="422"/>
  <c r="E27" i="422"/>
  <c r="E26" i="422"/>
  <c r="C36" i="422"/>
  <c r="C35" i="422"/>
  <c r="C34" i="422"/>
  <c r="C33" i="422"/>
  <c r="C32" i="422"/>
  <c r="C31" i="422"/>
  <c r="C30" i="422"/>
  <c r="C29" i="422"/>
  <c r="C28" i="422"/>
  <c r="C27" i="422"/>
  <c r="C26" i="422"/>
  <c r="C11" i="422"/>
  <c r="C10" i="422"/>
  <c r="C9" i="422"/>
  <c r="C8" i="422"/>
  <c r="C7" i="422"/>
  <c r="C6" i="422"/>
  <c r="C5" i="422"/>
  <c r="C4" i="422"/>
  <c r="C21" i="422"/>
  <c r="C21" i="421" s="1"/>
  <c r="C20" i="422"/>
  <c r="C20" i="421" s="1"/>
  <c r="C19" i="422"/>
  <c r="C19" i="421" s="1"/>
  <c r="C18" i="422"/>
  <c r="C18" i="421" s="1"/>
  <c r="C17" i="422"/>
  <c r="C17" i="421" s="1"/>
  <c r="A1" i="419" l="1"/>
  <c r="A1" i="413" l="1"/>
  <c r="A1" i="421"/>
  <c r="A1" i="422"/>
  <c r="A1" i="423"/>
  <c r="A1" i="414"/>
  <c r="G4" i="422"/>
  <c r="G5" i="422" s="1"/>
  <c r="G6" i="422" s="1"/>
  <c r="G7" i="422" s="1"/>
  <c r="G8" i="422" s="1"/>
  <c r="G9" i="422" s="1"/>
  <c r="G10" i="422" s="1"/>
  <c r="G11" i="422" s="1"/>
  <c r="G12" i="422" s="1"/>
  <c r="G13" i="422" s="1"/>
  <c r="G14" i="422" s="1"/>
  <c r="G15" i="422" s="1"/>
  <c r="G16" i="422" s="1"/>
  <c r="G17" i="422" s="1"/>
  <c r="G18" i="422" s="1"/>
  <c r="G19" i="422" s="1"/>
  <c r="G20" i="422" s="1"/>
  <c r="G21" i="422" s="1"/>
  <c r="G22" i="422" s="1"/>
  <c r="G23" i="422" s="1"/>
  <c r="G24" i="422" s="1"/>
  <c r="G25" i="422" s="1"/>
  <c r="G26" i="422" s="1"/>
  <c r="G27" i="422" s="1"/>
  <c r="G28" i="422" s="1"/>
  <c r="G29" i="422" s="1"/>
  <c r="G30" i="422" s="1"/>
  <c r="G31" i="422" s="1"/>
  <c r="G32" i="422" s="1"/>
  <c r="G33" i="422" s="1"/>
  <c r="G34" i="422" s="1"/>
  <c r="G35" i="422" s="1"/>
  <c r="G36" i="422" s="1"/>
  <c r="G37" i="422" s="1"/>
  <c r="G38" i="422" s="1"/>
  <c r="G39" i="422" s="1"/>
  <c r="G40" i="422" s="1"/>
  <c r="G41" i="422" s="1"/>
  <c r="G42" i="422" s="1"/>
  <c r="G43" i="422" s="1"/>
  <c r="G44" i="422" s="1"/>
  <c r="G45" i="422" s="1"/>
  <c r="G46" i="422" s="1"/>
  <c r="G47" i="422" s="1"/>
  <c r="G48" i="422" s="1"/>
  <c r="G5" i="421"/>
  <c r="G6" i="421" s="1"/>
  <c r="G7" i="421" s="1"/>
  <c r="G8" i="421" s="1"/>
  <c r="G9" i="421" s="1"/>
  <c r="G10" i="421" s="1"/>
  <c r="G11" i="421" s="1"/>
  <c r="G12" i="421" s="1"/>
  <c r="G13" i="421" s="1"/>
  <c r="G14" i="421" s="1"/>
  <c r="G17" i="421" s="1"/>
  <c r="G18" i="421" s="1"/>
  <c r="G19" i="421" s="1"/>
  <c r="G20" i="421" s="1"/>
  <c r="G21" i="421" s="1"/>
  <c r="G22" i="421" s="1"/>
  <c r="G23" i="421" s="1"/>
  <c r="G24" i="421" s="1"/>
  <c r="G25" i="421" s="1"/>
  <c r="G26" i="421" s="1"/>
  <c r="G27" i="421" s="1"/>
  <c r="G28" i="421" s="1"/>
  <c r="G29" i="421" s="1"/>
  <c r="G30" i="421" s="1"/>
  <c r="G31" i="421" s="1"/>
  <c r="G32" i="421" s="1"/>
  <c r="G33" i="421" s="1"/>
  <c r="G34" i="421" s="1"/>
  <c r="G35" i="421" s="1"/>
  <c r="G36" i="421" s="1"/>
  <c r="G37" i="421" s="1"/>
  <c r="G38" i="421" s="1"/>
  <c r="G39" i="421" s="1"/>
  <c r="G40" i="421" s="1"/>
  <c r="G41" i="421" s="1"/>
  <c r="G42" i="421" s="1"/>
  <c r="G43" i="421" s="1"/>
  <c r="G44" i="421" s="1"/>
  <c r="G45" i="421" s="1"/>
  <c r="G46" i="421" s="1"/>
  <c r="G47" i="421" s="1"/>
  <c r="G48" i="421" s="1"/>
  <c r="G49" i="421" s="1"/>
  <c r="G50" i="421" s="1"/>
  <c r="G51" i="421" s="1"/>
  <c r="G52" i="421" s="1"/>
  <c r="G53" i="421" s="1"/>
  <c r="G54" i="421" s="1"/>
  <c r="G5" i="419" l="1"/>
  <c r="G6" i="419" s="1"/>
  <c r="G7" i="419" s="1"/>
  <c r="G8" i="419" s="1"/>
  <c r="G9" i="419" s="1"/>
  <c r="G10" i="419" s="1"/>
  <c r="G11" i="419" s="1"/>
  <c r="G12" i="419" s="1"/>
  <c r="G13" i="419" s="1"/>
  <c r="G14" i="419" s="1"/>
  <c r="G15" i="419" s="1"/>
  <c r="G16" i="419" s="1"/>
  <c r="G17" i="419" s="1"/>
  <c r="G18" i="419" s="1"/>
  <c r="G20" i="419" s="1"/>
  <c r="G21" i="419" s="1"/>
  <c r="G22" i="419" s="1"/>
  <c r="G23" i="419" s="1"/>
  <c r="G24" i="419" s="1"/>
  <c r="G25" i="419" s="1"/>
  <c r="G26" i="419" s="1"/>
  <c r="G27" i="419" l="1"/>
  <c r="G28" i="419" s="1"/>
  <c r="G29" i="419" s="1"/>
  <c r="G30" i="419" s="1"/>
  <c r="G31" i="419" s="1"/>
  <c r="G32" i="419" s="1"/>
  <c r="G33" i="419" s="1"/>
  <c r="G34" i="419" s="1"/>
  <c r="G35" i="419" s="1"/>
  <c r="G36" i="419" s="1"/>
  <c r="G37" i="419" s="1"/>
  <c r="G38" i="419" s="1"/>
  <c r="G39" i="419" s="1"/>
  <c r="G40" i="419" s="1"/>
  <c r="G41" i="419" s="1"/>
  <c r="G42" i="419" s="1"/>
  <c r="G43" i="419" s="1"/>
  <c r="G44" i="419" s="1"/>
  <c r="G45" i="419" s="1"/>
  <c r="G46" i="419" s="1"/>
  <c r="G47" i="419" s="1"/>
  <c r="G48" i="419" s="1"/>
  <c r="G49" i="419" s="1"/>
  <c r="G50" i="419" s="1"/>
  <c r="G51" i="419" s="1"/>
  <c r="G52" i="419" s="1"/>
  <c r="G53" i="419" s="1"/>
  <c r="G54" i="419" s="1"/>
  <c r="G55" i="419" s="1"/>
  <c r="G56" i="419" s="1"/>
  <c r="G57" i="419" s="1"/>
  <c r="G58" i="419" s="1"/>
  <c r="G59" i="419" s="1"/>
  <c r="G60" i="419" s="1"/>
</calcChain>
</file>

<file path=xl/sharedStrings.xml><?xml version="1.0" encoding="utf-8"?>
<sst xmlns="http://schemas.openxmlformats.org/spreadsheetml/2006/main" count="861" uniqueCount="315">
  <si>
    <t>4.1</t>
  </si>
  <si>
    <t>4.2</t>
  </si>
  <si>
    <t>4.6</t>
  </si>
  <si>
    <t>4.7</t>
  </si>
  <si>
    <t>4.8</t>
  </si>
  <si>
    <t>4.10</t>
  </si>
  <si>
    <t>4.11</t>
  </si>
  <si>
    <t>4.12</t>
  </si>
  <si>
    <t>4.13</t>
  </si>
  <si>
    <t>4.4</t>
  </si>
  <si>
    <t>4.5</t>
  </si>
  <si>
    <t>MEETING CALLED TO ORDER</t>
  </si>
  <si>
    <t xml:space="preserve"> -</t>
  </si>
  <si>
    <t>Category  (* = consent agenda)</t>
  </si>
  <si>
    <t>MI</t>
  </si>
  <si>
    <t>DT</t>
  </si>
  <si>
    <t>II</t>
  </si>
  <si>
    <t xml:space="preserve"> </t>
  </si>
  <si>
    <t>ME - Motion, External        MI - Motion, Internal</t>
  </si>
  <si>
    <t>*</t>
  </si>
  <si>
    <t>ADJOURN</t>
  </si>
  <si>
    <t>NEW BUSINESS</t>
  </si>
  <si>
    <t>-</t>
  </si>
  <si>
    <t>4.3</t>
  </si>
  <si>
    <t>4.9</t>
  </si>
  <si>
    <t>DT - Discussion Topic         II - Information Item</t>
  </si>
  <si>
    <t>GENERAL AND ADMINISTRATIVE</t>
  </si>
  <si>
    <t>ROLFE</t>
  </si>
  <si>
    <t>JUNGNICKEL</t>
  </si>
  <si>
    <t>KIVINEN</t>
  </si>
  <si>
    <t>GODFREY</t>
  </si>
  <si>
    <t>RECESS FOR SUBGROUP MEETINGS</t>
  </si>
  <si>
    <t>KOHNO</t>
  </si>
  <si>
    <t>KUERNER</t>
  </si>
  <si>
    <t>1.1a</t>
  </si>
  <si>
    <t>1.1b</t>
  </si>
  <si>
    <t>1.1c</t>
  </si>
  <si>
    <t>CALL TO SEE IF THERE ARE ANY NEW PARTICIPANTS</t>
  </si>
  <si>
    <t>ANNOUNCEMENTS (Don’t forget to announce your name and affiliation before you speak)</t>
  </si>
  <si>
    <t>4</t>
  </si>
  <si>
    <t>SubGroup</t>
  </si>
  <si>
    <t>Time-Slots</t>
  </si>
  <si>
    <t>TG16t</t>
  </si>
  <si>
    <t>SC WNG</t>
  </si>
  <si>
    <t>SC IETF</t>
  </si>
  <si>
    <t>JST</t>
  </si>
  <si>
    <t>SC THz</t>
  </si>
  <si>
    <t>Rolfe</t>
  </si>
  <si>
    <t>Kivinen</t>
  </si>
  <si>
    <t>Godfrey</t>
  </si>
  <si>
    <t>Kohno</t>
  </si>
  <si>
    <t>Kürner</t>
  </si>
  <si>
    <t>Jang</t>
  </si>
  <si>
    <t>Jungnickel</t>
  </si>
  <si>
    <t>TG4 2020 Cor1</t>
  </si>
  <si>
    <t>Powell</t>
  </si>
  <si>
    <t xml:space="preserve">LIAISON REPORT: 802.18 </t>
  </si>
  <si>
    <t xml:space="preserve">LIAISON REPORT: 802.19 </t>
  </si>
  <si>
    <t xml:space="preserve">LIAISON REPORT: 802.11 </t>
  </si>
  <si>
    <t>ME</t>
  </si>
  <si>
    <t>UTC</t>
  </si>
  <si>
    <t>BEECHER</t>
  </si>
  <si>
    <t>POWELL</t>
  </si>
  <si>
    <t>Beecher</t>
  </si>
  <si>
    <t>Adjourn</t>
  </si>
  <si>
    <t xml:space="preserve">AoB: </t>
  </si>
  <si>
    <t>LIAISON REPORT: 802.24</t>
  </si>
  <si>
    <t>TG4ab</t>
  </si>
  <si>
    <t>TG4ab NG-UWB</t>
  </si>
  <si>
    <t>Update on NesCom and RevCom dates</t>
  </si>
  <si>
    <t>AoB</t>
  </si>
  <si>
    <t>1.1d</t>
  </si>
  <si>
    <t>TG16t Lic-NB</t>
  </si>
  <si>
    <t>TG7a OCC</t>
  </si>
  <si>
    <t>TG13 MG-OWC</t>
  </si>
  <si>
    <t>Joint 802.1/802.15</t>
  </si>
  <si>
    <t>Registration for this Session</t>
  </si>
  <si>
    <t>Still need permanent chairs for TG14, TG15</t>
  </si>
  <si>
    <t>https://grouper.ieee.org/groups/802/15/pub/Meeting_Plan.html</t>
  </si>
  <si>
    <t>1</t>
  </si>
  <si>
    <t>4.15</t>
  </si>
  <si>
    <t>4.16</t>
  </si>
  <si>
    <t>4.17</t>
  </si>
  <si>
    <t>5</t>
  </si>
  <si>
    <t>3.1</t>
  </si>
  <si>
    <t>3.2</t>
  </si>
  <si>
    <t>7</t>
  </si>
  <si>
    <t>Item #</t>
  </si>
  <si>
    <t>802.1/802.15 Joint Mtg. topics</t>
  </si>
  <si>
    <t>AU</t>
  </si>
  <si>
    <t>Agenda Item</t>
  </si>
  <si>
    <t>Registration Link:</t>
  </si>
  <si>
    <t>Agenda</t>
  </si>
  <si>
    <t>Cat.</t>
  </si>
  <si>
    <t>Owner</t>
  </si>
  <si>
    <t>SubGroup Agendas</t>
  </si>
  <si>
    <t>1.1e</t>
  </si>
  <si>
    <t>4.14</t>
  </si>
  <si>
    <t xml:space="preserve">  </t>
  </si>
  <si>
    <t>Mtg. Local Time</t>
  </si>
  <si>
    <t>SUNDAY</t>
  </si>
  <si>
    <t>MONDAY</t>
  </si>
  <si>
    <t>TUESDAY</t>
  </si>
  <si>
    <t>WEDNESDAY</t>
  </si>
  <si>
    <t>THURSDAY</t>
  </si>
  <si>
    <t>FRIDAY</t>
  </si>
  <si>
    <t>SATURDAY</t>
  </si>
  <si>
    <t>07:00-07:30</t>
  </si>
  <si>
    <t>CONTINENTAL BREAKFAST</t>
  </si>
  <si>
    <t>07:30-08:00</t>
  </si>
  <si>
    <t>08:00-08:30</t>
  </si>
  <si>
    <t>TG4ab
NG-UWB</t>
  </si>
  <si>
    <t>TG6ma
BAN/
VAN</t>
  </si>
  <si>
    <t>08:30-09:00</t>
  </si>
  <si>
    <t>09:00-09:30</t>
  </si>
  <si>
    <t>09:30-10:00</t>
  </si>
  <si>
    <t>10:00-10:30</t>
  </si>
  <si>
    <t>Break</t>
  </si>
  <si>
    <t>10:30-11:00</t>
  </si>
  <si>
    <t>11:00-11:30</t>
  </si>
  <si>
    <t>11:30-12:00</t>
  </si>
  <si>
    <t>12:00-12:30</t>
  </si>
  <si>
    <t>12:30-13:00</t>
  </si>
  <si>
    <t>13:00-13:30</t>
  </si>
  <si>
    <t>13:30-14:00</t>
  </si>
  <si>
    <t>TG13  OWC</t>
  </si>
  <si>
    <t>TG16t
LicNB</t>
  </si>
  <si>
    <t>14:00-14:30</t>
  </si>
  <si>
    <t>14:30-15:00</t>
  </si>
  <si>
    <t>15:00-15:30</t>
  </si>
  <si>
    <t>15:30-16:00</t>
  </si>
  <si>
    <t>16:00-16:30</t>
  </si>
  <si>
    <t>WIRELESS CHAIRS MEETING</t>
  </si>
  <si>
    <t>16:30-17:00</t>
  </si>
  <si>
    <t>17:00-17:30</t>
  </si>
  <si>
    <t>17:30-18:00</t>
  </si>
  <si>
    <t>18:00-18:30</t>
  </si>
  <si>
    <t>18:30-19:00</t>
  </si>
  <si>
    <t>Dinner on your own</t>
  </si>
  <si>
    <t>19:00-19:30</t>
  </si>
  <si>
    <t>19:30-20:00</t>
  </si>
  <si>
    <t>20:00-20:30</t>
  </si>
  <si>
    <t>20:30-21:00</t>
  </si>
  <si>
    <t>21:00-21:30</t>
  </si>
  <si>
    <t>21:30-22:00</t>
  </si>
  <si>
    <t>22:00-22:30</t>
  </si>
  <si>
    <t>22:30-23:00</t>
  </si>
  <si>
    <t>LEGEND</t>
  </si>
  <si>
    <t>AC</t>
  </si>
  <si>
    <t>802.15 ADVISORY COMMITTEE</t>
  </si>
  <si>
    <t>SC-IETF</t>
  </si>
  <si>
    <t>IETF/802.15 Jtoint Activity Standing Committee</t>
  </si>
  <si>
    <t>SC-M</t>
  </si>
  <si>
    <t>Standing Committee on Maintenance and Rules</t>
  </si>
  <si>
    <t>TG6ma</t>
  </si>
  <si>
    <t>SC-THz</t>
  </si>
  <si>
    <t>Standing Committee on Terahertz</t>
  </si>
  <si>
    <t>WNG</t>
  </si>
  <si>
    <t>802.15 Wireless Next Generation Standing Committee</t>
  </si>
  <si>
    <t>TG13 OWC</t>
  </si>
  <si>
    <t>EC</t>
  </si>
  <si>
    <t>802  EXECUTIVE COMMITTEE</t>
  </si>
  <si>
    <t>TG14</t>
  </si>
  <si>
    <t>TG15</t>
  </si>
  <si>
    <t>Licensed Narrowband</t>
  </si>
  <si>
    <t>ROOM SETUPS</t>
  </si>
  <si>
    <t>SIZE</t>
  </si>
  <si>
    <t>LAYOUT</t>
  </si>
  <si>
    <t>T MIC</t>
  </si>
  <si>
    <t>F MIC</t>
  </si>
  <si>
    <t>ROOM 1</t>
  </si>
  <si>
    <t>CR</t>
  </si>
  <si>
    <t>BR</t>
  </si>
  <si>
    <t>2.1</t>
  </si>
  <si>
    <t>TG6ma BAN/VAN</t>
  </si>
  <si>
    <t>Opening 802.15 WG CAC meeting:</t>
  </si>
  <si>
    <t>Opening 802.15 WG meeting:</t>
  </si>
  <si>
    <t>Mid-Week 802.15 WG CAC meeting:</t>
  </si>
  <si>
    <t>Mid-Week 802.15 WG meeting:</t>
  </si>
  <si>
    <t>Closing 802.15 WG meeting:</t>
  </si>
  <si>
    <t>802 Wireless Chairs (WCSC) meeting:</t>
  </si>
  <si>
    <t>SC MAIN</t>
  </si>
  <si>
    <t>All motions for WG closing are due to Chair (Clint Powell), and Vice-Chair (Phil Beecher) immediately after the close of your last mtg.</t>
  </si>
  <si>
    <t>See 802.15 WG &amp; CAC Mins for the mtg.</t>
  </si>
  <si>
    <t>1.1f</t>
  </si>
  <si>
    <t>2.6</t>
  </si>
  <si>
    <r>
      <t xml:space="preserve">IEEE PATENT POLICY--CALL FOR LOAs
</t>
    </r>
    <r>
      <rPr>
        <sz val="10"/>
        <color rgb="FF000000"/>
        <rFont val="Times New Roman"/>
        <family val="1"/>
      </rPr>
      <t>(https://mentor.ieee.org/myproject/Public/mytools/mob/slideset.pdf)</t>
    </r>
  </si>
  <si>
    <r>
      <t xml:space="preserve">IEEE COPYRIGHT POLICY
</t>
    </r>
    <r>
      <rPr>
        <sz val="10"/>
        <rFont val="Times New Roman"/>
        <family val="1"/>
      </rPr>
      <t>(https://standards.ieee.org/wp-content/uploads/2022/02/ieee-sa-copyright-policy.pdf)</t>
    </r>
  </si>
  <si>
    <t>1.5</t>
  </si>
  <si>
    <t>1.6</t>
  </si>
  <si>
    <t>1.7</t>
  </si>
  <si>
    <r>
      <t xml:space="preserve">IEEE PARTICIPANT BEHAVIOR
</t>
    </r>
    <r>
      <rPr>
        <sz val="10"/>
        <rFont val="Times New Roman"/>
        <family val="1"/>
      </rPr>
      <t>(https://standards.ieee.org/wp-content/uploads/import/documents/other/Participant-Behavior-Individual-Method.pdf)</t>
    </r>
  </si>
  <si>
    <t>Reminder to still show opening slides and ask patent claim question</t>
  </si>
  <si>
    <t>Closing motions
EC Agenda items
PAR extension needed
Any issues</t>
  </si>
  <si>
    <t>FUTURE MTGS AND POLLS</t>
  </si>
  <si>
    <t>REMOTE INFORMATION FOR THE WEEK
    http://grouper.ieee.org/groups/802/15/calendar.html</t>
  </si>
  <si>
    <t>POLLS</t>
  </si>
  <si>
    <t>3.1a</t>
  </si>
  <si>
    <t>3.1b</t>
  </si>
  <si>
    <t>3.1c</t>
  </si>
  <si>
    <t>3.1d</t>
  </si>
  <si>
    <t>3.1e</t>
  </si>
  <si>
    <t>6</t>
  </si>
  <si>
    <t>???</t>
  </si>
  <si>
    <t>Virtual Rm 1</t>
  </si>
  <si>
    <t>TG4me</t>
  </si>
  <si>
    <t>TG4me Revision to 2020</t>
  </si>
  <si>
    <t>Stuebing</t>
  </si>
  <si>
    <t>TG14 UWB-AHN &amp; TG15 NB-AHN</t>
  </si>
  <si>
    <t>NesCom RevCom UPDATES</t>
  </si>
  <si>
    <t>WIRELESS CHAIRS STEERING COMMITTEE (WCSC) (minutes: ec-22-0xxx-00-WCSG)</t>
  </si>
  <si>
    <t>Plans for Jan. Mtg.</t>
  </si>
  <si>
    <t>Attendance requirements for Mtg.</t>
  </si>
  <si>
    <t>Subgroup Status and Objectives for Mtg.</t>
  </si>
  <si>
    <t>Mtg. Update</t>
  </si>
  <si>
    <t>Mixed-Mode Meeting Ground Rules &amp; 75% Criteria</t>
  </si>
  <si>
    <t>Mtg. Mid-Week Updates</t>
  </si>
  <si>
    <t>STUEBING</t>
  </si>
  <si>
    <t>SUB-GROUPS AND COMMITTEES OPENING VERBAL REPORTS</t>
  </si>
  <si>
    <t>SUB-GROUPS AND COMMITTEES MID-WEEK VERBAL UPDATES (UNLESS CLOSING REPORT)</t>
  </si>
  <si>
    <t>Still need WG Sec. &amp; 1 WG Vice-Chair</t>
  </si>
  <si>
    <t>TREASURER'S REPORT (ec-22-0xxx-0x-WCSC)</t>
  </si>
  <si>
    <t>Jang/Choi</t>
  </si>
  <si>
    <t>SUB-GROUPS AND COMMITTEES CLOSING REPORTS</t>
  </si>
  <si>
    <t>This session is part of the Nov. IEEE 802 Mtg.
  - You must pay the registration fee in order to attend
  - If you have not already done so, you can follow the registration link below
  - If you do not intend to register for this session you must leave this meeting and, if you have already logged attendance on IMAT,
    email Jon Rosdahl (jrosdahl@ieee.org), or your WG leadership to have it removed</t>
  </si>
  <si>
    <t>Rolfe/Beecher</t>
  </si>
  <si>
    <t>Plans for March Mtg.</t>
  </si>
  <si>
    <t>Virtual Rm 2</t>
  </si>
  <si>
    <t>Virtual Rm 3</t>
  </si>
  <si>
    <t>Virtual Rm 4</t>
  </si>
  <si>
    <t>TG3mb
HDR</t>
  </si>
  <si>
    <t>SC
IETF</t>
  </si>
  <si>
    <t>Social</t>
  </si>
  <si>
    <t>15.3 Revision to 15.3-2016</t>
  </si>
  <si>
    <t>15.4 Amend: IR-UWB Next Gen</t>
  </si>
  <si>
    <t>15.4 Revision to 15.4-2020</t>
  </si>
  <si>
    <t>15.6 Revision to 15.6-2012</t>
  </si>
  <si>
    <t>15.7 Amend: Optical Camera Communications</t>
  </si>
  <si>
    <t>Task Group-15.3 Optical Wireless Communications</t>
  </si>
  <si>
    <t>UWB-AHN (in hibernation)</t>
  </si>
  <si>
    <t>NB-AHN (in hibernation)</t>
  </si>
  <si>
    <t>ROOM 2</t>
  </si>
  <si>
    <t>ROOM 3</t>
  </si>
  <si>
    <t>ROOM 4</t>
  </si>
  <si>
    <t>DirectVoteLive (DVL) for Closing Plenary [rem: highly recomm. to use one email for all 802 items]</t>
  </si>
  <si>
    <t>TG 3mb Revision</t>
  </si>
  <si>
    <t>TG 4/2020Cor1 Corrigenda - IN IEEE EDITING</t>
  </si>
  <si>
    <t>TG 4ab UWB-NG Amendment</t>
  </si>
  <si>
    <t>TG 4me Revision to 2020</t>
  </si>
  <si>
    <t>TG 6ma BAN/VAN Revision</t>
  </si>
  <si>
    <t>TG 7a OCC Amendment</t>
  </si>
  <si>
    <t>TG 13 MG-OWC New Standard</t>
  </si>
  <si>
    <t>TG 14 UWB-AHN New Standard - IN HIBERNATION</t>
  </si>
  <si>
    <t>TG 15 NB-AHN New Standard - IN HIBERNATION</t>
  </si>
  <si>
    <t>TG 16t Lic-NB Amendment</t>
  </si>
  <si>
    <t>Joint 802.1/802.15 Mtg.</t>
  </si>
  <si>
    <t>SC M/RULES</t>
  </si>
  <si>
    <t>4.18</t>
  </si>
  <si>
    <t>4.19</t>
  </si>
  <si>
    <t>4.20</t>
  </si>
  <si>
    <t xml:space="preserve">Agenda for WG15 AC Mtg. - </t>
  </si>
  <si>
    <t>WNG
(Virtual Rm 1)</t>
  </si>
  <si>
    <t>802.15
AC MEETING
(Virtual Rm 1)</t>
  </si>
  <si>
    <t>802.15/802.1 Joint Mtg
(Virtual Rm 1)</t>
  </si>
  <si>
    <t>802.15 AC Meeting
(Virtual Rm 1)</t>
  </si>
  <si>
    <t>802.15.4 Revision PAR Approved on 9/21</t>
  </si>
  <si>
    <t>TG4ab
NG-UWB
Joint w/
802.11 WNG</t>
  </si>
  <si>
    <t>LUNCH</t>
  </si>
  <si>
    <t>TG3mb</t>
  </si>
  <si>
    <t>Recess</t>
  </si>
  <si>
    <t>PST</t>
  </si>
  <si>
    <t>EST</t>
  </si>
  <si>
    <t>3.2a</t>
  </si>
  <si>
    <t>3.2b</t>
  </si>
  <si>
    <t>3.2c</t>
  </si>
  <si>
    <t>STRAW POLLS</t>
  </si>
  <si>
    <t>JANG/CHOI</t>
  </si>
  <si>
    <t>Every single mtg. requires a Chair, Vice-Chair, or other designated persons in person to run each mtg. of the SubGroup.
    - All TG and SC Chairs please identify who will be attending in person and running each of the
      mtgs. and send info to Clint &amp; Phil by EOW
Every single mtg. requires a Vice-Chair or other designated person in person to run video and audio portion of virtual mtg.
    - A 2nd computer is highly encouraged (hotel or 802 will not supply this, to be brought by TG designee),
      which needs to support HMDI out and audio in/out via USB
    - Training on tool will be provided before and possibly at the mtg. as well
    - All TG and SC Chairs identify this person this week and send info to Clint &amp; Phil by EOW</t>
  </si>
  <si>
    <t>141st IEEE 802.15 WSN Session</t>
  </si>
  <si>
    <t>141st IEEE 802.15 WSN MEETING</t>
  </si>
  <si>
    <t>Hilton Inner Harbor</t>
  </si>
  <si>
    <t>Baltimore, Maryland</t>
  </si>
  <si>
    <t>The graphic below describes the weekly session of the IEEE P802.15 WG in graphic format. All local times are Baltimore time.</t>
  </si>
  <si>
    <t>Baltimore</t>
  </si>
  <si>
    <t>802 WIRELESS
OPENING MEETING</t>
  </si>
  <si>
    <t>AdHoc
-
Needs
WG15
Chair
Approv.</t>
  </si>
  <si>
    <t>802.15 WG Opening Plenary
(Virtual Rm 1)</t>
  </si>
  <si>
    <t>TG7a
OCC</t>
  </si>
  <si>
    <r>
      <t xml:space="preserve">SG
</t>
    </r>
    <r>
      <rPr>
        <b/>
        <sz val="7"/>
        <rFont val="Arial"/>
        <family val="2"/>
      </rPr>
      <t>Privacy</t>
    </r>
  </si>
  <si>
    <t>802.15 WG Midweek Plenary (Virtual Rm 1)</t>
  </si>
  <si>
    <t>802.15 WG Closing Plenary
(Virtual Rm 1)</t>
  </si>
  <si>
    <t>SG on Privacy</t>
  </si>
  <si>
    <t>WCSC Joint Opening meeting:</t>
  </si>
  <si>
    <t>Kurner</t>
  </si>
  <si>
    <t>15.13mb draft to SA Ballot - TG, WG Motions</t>
  </si>
  <si>
    <t>WEBEX/ATTENDANCE/VOTERS (voters: 136, nearly: 9, aspirant: 26)</t>
  </si>
  <si>
    <t>CHAIR'S ADVISORY COMMITTEE (CAC) (minutes: 15-22-0xxx-00)</t>
  </si>
  <si>
    <t>WG Opening Report (15-22-0682-00)</t>
  </si>
  <si>
    <t>REVIEW AND APPROVE MTG AGENDA (15-22-0683-00)</t>
  </si>
  <si>
    <t>MARCH 2023 802 PLENARY MIXED MODE MTG. - PLAN OF RECORD FOR IEEE 802.15 WG</t>
  </si>
  <si>
    <t>APPROVE THE MINUTES FROM Nov. Mtg. (15-22-0566-00)</t>
  </si>
  <si>
    <t>Registration for the Jan. Mtg. is required -
If you have not already done so, you can follow the registration link
    https://grouper.ieee.org/groups/802/15/pub/Meeting_Plan.html</t>
  </si>
  <si>
    <t>Jan. 2023 Mtg. is being held Mixed-Mode as per the vote in the 802 LMSC</t>
  </si>
  <si>
    <t>The 802 Wireless Chairs Adv. Committee for the March Mtg. will be held at the Hilton, Atlanta on Sun. March 12, 2023, at 4:00pm local time</t>
  </si>
  <si>
    <t>The 802.15 CAC for the March Mtg. will be held at the Hilton, Atlanta on Sun. March 12, 2023, at 5:30pm local time</t>
  </si>
  <si>
    <t xml:space="preserve">802.15 WG will hold its March Mtg. session from March 12-17, 2023, with the in-person part being held at the Hilton, Atlanta </t>
  </si>
  <si>
    <t>TBD</t>
  </si>
  <si>
    <t>802 March Mtg. Registration Fees &amp; Deadlines have been set at $600 on or before 27 Jan., $800 on or before 3 March., and $1000 after 3 March</t>
  </si>
  <si>
    <t>Plans for May Mtg.</t>
  </si>
  <si>
    <t>WG Sec. &amp; 1 WG Vice-Chair STILL NEEDED</t>
  </si>
  <si>
    <t>Guidance Timing Local Time</t>
  </si>
  <si>
    <t>R3</t>
  </si>
  <si>
    <t>SG Privacy</t>
  </si>
  <si>
    <t>Study Group on Privacy</t>
  </si>
  <si>
    <t>Status Update Topic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</si>
</sst>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General_)"/>
    <numFmt numFmtId="165" formatCode="hh:mm\ AM/PM_)"/>
    <numFmt numFmtId="166" formatCode="_([$€]* #,##0.00_);_([$€]* \(#,##0.00\);_([$€]* &quot;-&quot;??_);_(@_)"/>
    <numFmt numFmtId="167" formatCode="h:mm;@"/>
    <numFmt numFmtId="168" formatCode="[$-409]d\-mmm\-yyyy;@"/>
    <numFmt numFmtId="169" formatCode="[$-F800]dddd\,\ mmmm\ dd\,\ yyyy"/>
  </numFmts>
  <fonts count="72" x14ac:knownFonts="1">
    <font>
      <sz val="12"/>
      <name val="Courier"/>
    </font>
    <font>
      <sz val="10"/>
      <name val="Arial"/>
      <family val="2"/>
    </font>
    <font>
      <b/>
      <sz val="10"/>
      <color indexed="8"/>
      <name val="Times New Roman"/>
      <family val="1"/>
    </font>
    <font>
      <b/>
      <sz val="10"/>
      <name val="Times New Roman"/>
      <family val="1"/>
    </font>
    <font>
      <sz val="12"/>
      <name val="Courier"/>
      <family val="3"/>
    </font>
    <font>
      <sz val="12"/>
      <color indexed="8"/>
      <name val="Courier"/>
      <family val="3"/>
    </font>
    <font>
      <sz val="10"/>
      <color indexed="8"/>
      <name val="Times New Roman"/>
      <family val="1"/>
    </font>
    <font>
      <b/>
      <sz val="14"/>
      <color indexed="8"/>
      <name val="Times New Roman"/>
      <family val="1"/>
    </font>
    <font>
      <sz val="12"/>
      <color indexed="8"/>
      <name val="Times New Roman"/>
      <family val="1"/>
    </font>
    <font>
      <sz val="16"/>
      <name val="Arial"/>
      <family val="2"/>
    </font>
    <font>
      <sz val="14"/>
      <name val="Arial"/>
      <family val="2"/>
    </font>
    <font>
      <sz val="12"/>
      <name val="Courier"/>
      <family val="1"/>
    </font>
    <font>
      <b/>
      <sz val="14"/>
      <name val="Arial"/>
      <family val="2"/>
    </font>
    <font>
      <sz val="8"/>
      <name val="Courier"/>
      <family val="1"/>
    </font>
    <font>
      <b/>
      <u/>
      <sz val="10"/>
      <color theme="10"/>
      <name val="Arial"/>
      <family val="2"/>
    </font>
    <font>
      <sz val="14"/>
      <color rgb="FF000000"/>
      <name val="Helvetica"/>
      <family val="2"/>
    </font>
    <font>
      <sz val="10"/>
      <name val="Times New Roman"/>
      <family val="1"/>
    </font>
    <font>
      <b/>
      <sz val="12"/>
      <name val="Arial"/>
      <family val="2"/>
    </font>
    <font>
      <b/>
      <sz val="10"/>
      <color theme="1"/>
      <name val="Times New Roman"/>
      <family val="1"/>
    </font>
    <font>
      <b/>
      <u/>
      <sz val="10"/>
      <name val="Arial"/>
      <family val="2"/>
    </font>
    <font>
      <sz val="10"/>
      <name val="Courier"/>
    </font>
    <font>
      <sz val="10"/>
      <color rgb="FF000000"/>
      <name val="Arial"/>
      <family val="2"/>
    </font>
    <font>
      <b/>
      <sz val="10"/>
      <color rgb="FF000000"/>
      <name val="Arial"/>
      <family val="2"/>
    </font>
    <font>
      <b/>
      <sz val="11"/>
      <name val="Arial"/>
      <family val="2"/>
    </font>
    <font>
      <b/>
      <sz val="10"/>
      <name val="Arial"/>
      <family val="2"/>
    </font>
    <font>
      <b/>
      <sz val="10"/>
      <color theme="1"/>
      <name val="Arial"/>
      <family val="2"/>
    </font>
    <font>
      <sz val="10"/>
      <name val="Wingdings"/>
      <charset val="2"/>
    </font>
    <font>
      <sz val="10"/>
      <name val="Helvetica"/>
      <family val="2"/>
    </font>
    <font>
      <sz val="10"/>
      <color theme="1"/>
      <name val="Helvetica"/>
      <family val="2"/>
    </font>
    <font>
      <sz val="10"/>
      <color theme="1"/>
      <name val="Arial"/>
      <family val="2"/>
    </font>
    <font>
      <b/>
      <sz val="36"/>
      <name val="Arial"/>
      <family val="2"/>
    </font>
    <font>
      <b/>
      <sz val="18"/>
      <name val="Arial"/>
      <family val="2"/>
    </font>
    <font>
      <b/>
      <sz val="18"/>
      <color indexed="8"/>
      <name val="Arial"/>
      <family val="2"/>
    </font>
    <font>
      <sz val="10"/>
      <color indexed="8"/>
      <name val="Arial"/>
      <family val="2"/>
    </font>
    <font>
      <b/>
      <sz val="10"/>
      <color indexed="50"/>
      <name val="Arial"/>
      <family val="2"/>
    </font>
    <font>
      <b/>
      <sz val="10"/>
      <color indexed="8"/>
      <name val="Arial"/>
      <family val="2"/>
    </font>
    <font>
      <b/>
      <sz val="8"/>
      <name val="Arial"/>
      <family val="2"/>
    </font>
    <font>
      <b/>
      <sz val="8"/>
      <color theme="0"/>
      <name val="Arial"/>
      <family val="2"/>
    </font>
    <font>
      <b/>
      <sz val="10"/>
      <color indexed="9"/>
      <name val="Arial"/>
      <family val="2"/>
    </font>
    <font>
      <b/>
      <sz val="10"/>
      <color theme="0"/>
      <name val="Arial"/>
      <family val="2"/>
    </font>
    <font>
      <b/>
      <sz val="11"/>
      <color theme="0"/>
      <name val="Arial"/>
      <family val="2"/>
    </font>
    <font>
      <b/>
      <sz val="8"/>
      <color indexed="9"/>
      <name val="Arial"/>
      <family val="2"/>
    </font>
    <font>
      <b/>
      <sz val="10"/>
      <color indexed="14"/>
      <name val="Arial"/>
      <family val="2"/>
    </font>
    <font>
      <b/>
      <sz val="9"/>
      <color indexed="14"/>
      <name val="Arial"/>
      <family val="2"/>
    </font>
    <font>
      <b/>
      <sz val="9"/>
      <color indexed="8"/>
      <name val="Arial"/>
      <family val="2"/>
    </font>
    <font>
      <b/>
      <sz val="9"/>
      <color indexed="53"/>
      <name val="Arial"/>
      <family val="2"/>
    </font>
    <font>
      <b/>
      <sz val="10"/>
      <color indexed="12"/>
      <name val="Arial"/>
      <family val="2"/>
    </font>
    <font>
      <b/>
      <sz val="9"/>
      <color indexed="12"/>
      <name val="Arial"/>
      <family val="2"/>
    </font>
    <font>
      <b/>
      <sz val="9"/>
      <color indexed="21"/>
      <name val="Arial"/>
      <family val="2"/>
    </font>
    <font>
      <b/>
      <sz val="10"/>
      <color rgb="FFFF3377"/>
      <name val="Arial"/>
      <family val="2"/>
    </font>
    <font>
      <b/>
      <sz val="9"/>
      <color rgb="FFFF3377"/>
      <name val="Arial"/>
      <family val="2"/>
    </font>
    <font>
      <b/>
      <sz val="9"/>
      <color indexed="62"/>
      <name val="Arial"/>
      <family val="2"/>
    </font>
    <font>
      <b/>
      <sz val="10"/>
      <color indexed="62"/>
      <name val="Arial"/>
      <family val="2"/>
    </font>
    <font>
      <b/>
      <sz val="9"/>
      <color indexed="11"/>
      <name val="Arial"/>
      <family val="2"/>
    </font>
    <font>
      <b/>
      <sz val="10"/>
      <color indexed="11"/>
      <name val="Arial"/>
      <family val="2"/>
    </font>
    <font>
      <b/>
      <sz val="10"/>
      <color theme="3" tint="0.39997558519241921"/>
      <name val="Arial"/>
      <family val="2"/>
    </font>
    <font>
      <b/>
      <sz val="9"/>
      <color indexed="20"/>
      <name val="Arial"/>
      <family val="2"/>
    </font>
    <font>
      <b/>
      <sz val="10"/>
      <color indexed="20"/>
      <name val="Arial"/>
      <family val="2"/>
    </font>
    <font>
      <b/>
      <sz val="10"/>
      <color indexed="61"/>
      <name val="Arial"/>
      <family val="2"/>
    </font>
    <font>
      <b/>
      <u/>
      <sz val="8"/>
      <name val="Arial"/>
      <family val="2"/>
    </font>
    <font>
      <b/>
      <sz val="9"/>
      <name val="Arial"/>
      <family val="2"/>
    </font>
    <font>
      <b/>
      <sz val="8"/>
      <color indexed="12"/>
      <name val="Arial"/>
      <family val="2"/>
    </font>
    <font>
      <b/>
      <sz val="8"/>
      <color indexed="16"/>
      <name val="Arial"/>
      <family val="2"/>
    </font>
    <font>
      <b/>
      <sz val="8"/>
      <color indexed="21"/>
      <name val="Arial"/>
      <family val="2"/>
    </font>
    <font>
      <b/>
      <sz val="8"/>
      <color indexed="54"/>
      <name val="Arial"/>
      <family val="2"/>
    </font>
    <font>
      <b/>
      <sz val="8"/>
      <color indexed="17"/>
      <name val="Arial"/>
      <family val="2"/>
    </font>
    <font>
      <b/>
      <sz val="8"/>
      <color indexed="8"/>
      <name val="Arial"/>
      <family val="2"/>
    </font>
    <font>
      <sz val="10"/>
      <color rgb="FF000000"/>
      <name val="Times New Roman"/>
      <family val="1"/>
    </font>
    <font>
      <b/>
      <sz val="7"/>
      <color indexed="9"/>
      <name val="Arial"/>
      <family val="2"/>
    </font>
    <font>
      <b/>
      <sz val="7"/>
      <name val="Arial"/>
      <family val="2"/>
    </font>
    <font>
      <b/>
      <sz val="10"/>
      <color rgb="FF000000"/>
      <name val="Times New Roman"/>
      <family val="1"/>
    </font>
    <font>
      <b/>
      <u/>
      <sz val="11"/>
      <color theme="10"/>
      <name val="Calibri"/>
      <family val="2"/>
      <scheme val="minor"/>
    </font>
  </fonts>
  <fills count="35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rgb="FF0000FF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darkDown">
        <bgColor theme="0" tint="-0.14996795556505021"/>
      </patternFill>
    </fill>
    <fill>
      <patternFill patternType="solid">
        <fgColor rgb="FF990000"/>
        <bgColor indexed="64"/>
      </patternFill>
    </fill>
    <fill>
      <patternFill patternType="solid">
        <fgColor rgb="FF96368B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66CCFF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indexed="6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CCC0DA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17FDD"/>
        <bgColor indexed="64"/>
      </patternFill>
    </fill>
    <fill>
      <patternFill patternType="solid">
        <fgColor rgb="FFFFABAB"/>
        <bgColor indexed="64"/>
      </patternFill>
    </fill>
    <fill>
      <patternFill patternType="solid">
        <fgColor rgb="FF37FB82"/>
        <bgColor indexed="64"/>
      </patternFill>
    </fill>
    <fill>
      <patternFill patternType="solid">
        <fgColor rgb="FFCCFFFF"/>
        <bgColor indexed="64"/>
      </patternFill>
    </fill>
  </fills>
  <borders count="44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</borders>
  <cellStyleXfs count="5">
    <xf numFmtId="164" fontId="0" fillId="0" borderId="0"/>
    <xf numFmtId="166" fontId="1" fillId="0" borderId="0" applyFont="0" applyFill="0" applyBorder="0" applyAlignment="0" applyProtection="0"/>
    <xf numFmtId="164" fontId="4" fillId="0" borderId="0"/>
    <xf numFmtId="164" fontId="4" fillId="0" borderId="0"/>
    <xf numFmtId="164" fontId="14" fillId="0" borderId="0" applyNumberFormat="0" applyFill="0" applyBorder="0" applyAlignment="0" applyProtection="0"/>
  </cellStyleXfs>
  <cellXfs count="383">
    <xf numFmtId="164" fontId="0" fillId="0" borderId="0" xfId="0"/>
    <xf numFmtId="164" fontId="3" fillId="0" borderId="0" xfId="0" applyFont="1"/>
    <xf numFmtId="164" fontId="2" fillId="0" borderId="0" xfId="0" applyFont="1" applyAlignment="1">
      <alignment horizontal="left"/>
    </xf>
    <xf numFmtId="164" fontId="2" fillId="0" borderId="0" xfId="0" quotePrefix="1" applyFont="1" applyAlignment="1">
      <alignment horizontal="left"/>
    </xf>
    <xf numFmtId="49" fontId="2" fillId="0" borderId="0" xfId="0" applyNumberFormat="1" applyFont="1" applyAlignment="1">
      <alignment horizontal="left"/>
    </xf>
    <xf numFmtId="49" fontId="2" fillId="0" borderId="0" xfId="0" quotePrefix="1" applyNumberFormat="1" applyFont="1" applyAlignment="1">
      <alignment horizontal="left"/>
    </xf>
    <xf numFmtId="164" fontId="3" fillId="0" borderId="0" xfId="0" applyFont="1" applyAlignment="1">
      <alignment horizontal="left" indent="2"/>
    </xf>
    <xf numFmtId="164" fontId="5" fillId="0" borderId="0" xfId="0" applyFont="1"/>
    <xf numFmtId="164" fontId="6" fillId="0" borderId="0" xfId="0" applyFont="1"/>
    <xf numFmtId="164" fontId="2" fillId="0" borderId="0" xfId="0" applyFont="1"/>
    <xf numFmtId="164" fontId="7" fillId="0" borderId="0" xfId="0" quotePrefix="1" applyFont="1" applyAlignment="1">
      <alignment horizontal="left" vertical="top"/>
    </xf>
    <xf numFmtId="164" fontId="7" fillId="0" borderId="0" xfId="0" applyFont="1" applyAlignment="1">
      <alignment vertical="top"/>
    </xf>
    <xf numFmtId="165" fontId="2" fillId="0" borderId="0" xfId="0" applyNumberFormat="1" applyFont="1"/>
    <xf numFmtId="164" fontId="8" fillId="0" borderId="0" xfId="0" applyFont="1" applyAlignment="1">
      <alignment vertical="top"/>
    </xf>
    <xf numFmtId="164" fontId="2" fillId="0" borderId="0" xfId="0" applyFont="1" applyAlignment="1">
      <alignment horizontal="left" indent="1"/>
    </xf>
    <xf numFmtId="164" fontId="2" fillId="0" borderId="0" xfId="0" applyFont="1" applyAlignment="1">
      <alignment horizontal="left" indent="2"/>
    </xf>
    <xf numFmtId="164" fontId="6" fillId="0" borderId="0" xfId="2" applyFont="1" applyAlignment="1">
      <alignment horizontal="left" vertical="center"/>
    </xf>
    <xf numFmtId="164" fontId="6" fillId="0" borderId="0" xfId="2" applyFont="1" applyAlignment="1">
      <alignment horizontal="left" vertical="center" wrapText="1"/>
    </xf>
    <xf numFmtId="164" fontId="2" fillId="0" borderId="0" xfId="2" applyFont="1" applyAlignment="1">
      <alignment horizontal="center" vertical="center"/>
    </xf>
    <xf numFmtId="164" fontId="8" fillId="0" borderId="0" xfId="3" applyFont="1" applyAlignment="1">
      <alignment horizontal="left" vertical="center"/>
    </xf>
    <xf numFmtId="164" fontId="6" fillId="0" borderId="0" xfId="2" applyFont="1" applyAlignment="1">
      <alignment horizontal="center" vertical="center"/>
    </xf>
    <xf numFmtId="0" fontId="6" fillId="0" borderId="0" xfId="2" applyNumberFormat="1" applyFont="1" applyAlignment="1">
      <alignment horizontal="left" vertical="center"/>
    </xf>
    <xf numFmtId="0" fontId="2" fillId="0" borderId="0" xfId="0" applyNumberFormat="1" applyFont="1" applyAlignment="1">
      <alignment horizontal="left"/>
    </xf>
    <xf numFmtId="164" fontId="3" fillId="0" borderId="0" xfId="0" applyFont="1" applyAlignment="1">
      <alignment horizontal="left"/>
    </xf>
    <xf numFmtId="164" fontId="2" fillId="0" borderId="0" xfId="0" applyFont="1" applyAlignment="1">
      <alignment horizontal="left" wrapText="1"/>
    </xf>
    <xf numFmtId="164" fontId="3" fillId="0" borderId="0" xfId="0" applyFont="1" applyAlignment="1">
      <alignment horizontal="left" indent="1"/>
    </xf>
    <xf numFmtId="165" fontId="3" fillId="0" borderId="0" xfId="0" applyNumberFormat="1" applyFont="1"/>
    <xf numFmtId="164" fontId="3" fillId="2" borderId="0" xfId="0" applyFont="1" applyFill="1"/>
    <xf numFmtId="164" fontId="2" fillId="2" borderId="0" xfId="0" applyFont="1" applyFill="1" applyAlignment="1">
      <alignment horizontal="left"/>
    </xf>
    <xf numFmtId="0" fontId="5" fillId="0" borderId="0" xfId="0" applyNumberFormat="1" applyFont="1"/>
    <xf numFmtId="164" fontId="3" fillId="2" borderId="0" xfId="0" applyFont="1" applyFill="1" applyAlignment="1">
      <alignment horizontal="left" indent="1"/>
    </xf>
    <xf numFmtId="164" fontId="2" fillId="0" borderId="0" xfId="0" applyFont="1" applyAlignment="1">
      <alignment horizontal="left" vertical="center" wrapText="1"/>
    </xf>
    <xf numFmtId="164" fontId="2" fillId="0" borderId="0" xfId="0" applyFont="1" applyAlignment="1">
      <alignment horizontal="left" vertical="center" wrapText="1" indent="1"/>
    </xf>
    <xf numFmtId="164" fontId="2" fillId="0" borderId="0" xfId="0" applyFont="1" applyAlignment="1">
      <alignment horizontal="left" vertical="center" indent="1"/>
    </xf>
    <xf numFmtId="164" fontId="3" fillId="0" borderId="0" xfId="0" applyFont="1" applyAlignment="1">
      <alignment horizontal="left" wrapText="1" indent="1"/>
    </xf>
    <xf numFmtId="164" fontId="12" fillId="0" borderId="0" xfId="0" applyFont="1"/>
    <xf numFmtId="164" fontId="15" fillId="0" borderId="0" xfId="0" applyFont="1"/>
    <xf numFmtId="164" fontId="14" fillId="0" borderId="0" xfId="4"/>
    <xf numFmtId="164" fontId="3" fillId="0" borderId="0" xfId="0" applyFont="1" applyAlignment="1">
      <alignment vertical="center" wrapText="1"/>
    </xf>
    <xf numFmtId="164" fontId="18" fillId="0" borderId="0" xfId="4" applyFont="1" applyAlignment="1">
      <alignment horizontal="left" wrapText="1" indent="2"/>
    </xf>
    <xf numFmtId="164" fontId="11" fillId="0" borderId="0" xfId="0" applyFont="1"/>
    <xf numFmtId="164" fontId="10" fillId="0" borderId="0" xfId="0" applyFont="1"/>
    <xf numFmtId="164" fontId="3" fillId="2" borderId="0" xfId="0" applyFont="1" applyFill="1" applyAlignment="1">
      <alignment wrapText="1"/>
    </xf>
    <xf numFmtId="164" fontId="20" fillId="0" borderId="0" xfId="0" applyFont="1"/>
    <xf numFmtId="164" fontId="1" fillId="0" borderId="0" xfId="0" applyFont="1"/>
    <xf numFmtId="164" fontId="21" fillId="0" borderId="0" xfId="0" applyFont="1" applyAlignment="1">
      <alignment horizontal="left" indent="1"/>
    </xf>
    <xf numFmtId="164" fontId="1" fillId="0" borderId="0" xfId="0" applyFont="1" applyAlignment="1">
      <alignment horizontal="left" indent="1"/>
    </xf>
    <xf numFmtId="164" fontId="1" fillId="0" borderId="0" xfId="0" applyFont="1" applyAlignment="1">
      <alignment horizontal="center"/>
    </xf>
    <xf numFmtId="164" fontId="20" fillId="0" borderId="0" xfId="0" applyFont="1" applyAlignment="1">
      <alignment horizontal="center"/>
    </xf>
    <xf numFmtId="164" fontId="0" fillId="0" borderId="0" xfId="0" applyAlignment="1">
      <alignment horizontal="center"/>
    </xf>
    <xf numFmtId="164" fontId="9" fillId="0" borderId="0" xfId="0" applyFont="1" applyAlignment="1">
      <alignment horizontal="center"/>
    </xf>
    <xf numFmtId="164" fontId="23" fillId="0" borderId="0" xfId="0" applyFont="1"/>
    <xf numFmtId="164" fontId="24" fillId="0" borderId="21" xfId="0" applyFont="1" applyBorder="1"/>
    <xf numFmtId="164" fontId="24" fillId="0" borderId="22" xfId="0" applyFont="1" applyBorder="1" applyAlignment="1">
      <alignment wrapText="1"/>
    </xf>
    <xf numFmtId="164" fontId="24" fillId="0" borderId="23" xfId="0" applyFont="1" applyBorder="1"/>
    <xf numFmtId="164" fontId="24" fillId="0" borderId="0" xfId="0" applyFont="1"/>
    <xf numFmtId="164" fontId="25" fillId="0" borderId="0" xfId="0" applyFont="1"/>
    <xf numFmtId="164" fontId="1" fillId="0" borderId="0" xfId="0" applyFont="1" applyAlignment="1">
      <alignment vertical="center"/>
    </xf>
    <xf numFmtId="164" fontId="26" fillId="0" borderId="0" xfId="0" applyFont="1" applyAlignment="1">
      <alignment horizontal="left" vertical="center" indent="1" readingOrder="1"/>
    </xf>
    <xf numFmtId="164" fontId="21" fillId="0" borderId="0" xfId="0" applyFont="1" applyAlignment="1">
      <alignment vertical="center"/>
    </xf>
    <xf numFmtId="164" fontId="21" fillId="0" borderId="0" xfId="0" applyFont="1" applyAlignment="1">
      <alignment horizontal="left" vertical="center" indent="1" readingOrder="1"/>
    </xf>
    <xf numFmtId="164" fontId="27" fillId="0" borderId="0" xfId="0" applyFont="1"/>
    <xf numFmtId="164" fontId="21" fillId="0" borderId="0" xfId="0" applyFont="1" applyAlignment="1">
      <alignment horizontal="left" vertical="center" indent="3" readingOrder="1"/>
    </xf>
    <xf numFmtId="164" fontId="27" fillId="0" borderId="0" xfId="0" applyFont="1" applyAlignment="1">
      <alignment wrapText="1"/>
    </xf>
    <xf numFmtId="164" fontId="28" fillId="0" borderId="0" xfId="0" applyFont="1"/>
    <xf numFmtId="164" fontId="1" fillId="0" borderId="0" xfId="0" applyFont="1" applyAlignment="1">
      <alignment horizontal="left"/>
    </xf>
    <xf numFmtId="164" fontId="27" fillId="0" borderId="0" xfId="0" applyFont="1" applyAlignment="1">
      <alignment horizontal="left" indent="1"/>
    </xf>
    <xf numFmtId="164" fontId="29" fillId="0" borderId="0" xfId="0" applyFont="1"/>
    <xf numFmtId="164" fontId="2" fillId="0" borderId="0" xfId="2" applyFont="1" applyAlignment="1">
      <alignment vertical="center"/>
    </xf>
    <xf numFmtId="0" fontId="2" fillId="0" borderId="21" xfId="2" applyNumberFormat="1" applyFont="1" applyBorder="1" applyAlignment="1">
      <alignment horizontal="left" vertical="center"/>
    </xf>
    <xf numFmtId="164" fontId="2" fillId="0" borderId="22" xfId="2" quotePrefix="1" applyFont="1" applyBorder="1" applyAlignment="1">
      <alignment horizontal="left" vertical="center"/>
    </xf>
    <xf numFmtId="164" fontId="2" fillId="0" borderId="22" xfId="2" quotePrefix="1" applyFont="1" applyBorder="1" applyAlignment="1">
      <alignment horizontal="left" vertical="center" wrapText="1"/>
    </xf>
    <xf numFmtId="164" fontId="19" fillId="0" borderId="18" xfId="0" applyFont="1" applyBorder="1" applyAlignment="1">
      <alignment horizontal="center"/>
    </xf>
    <xf numFmtId="164" fontId="19" fillId="0" borderId="19" xfId="0" applyFont="1" applyBorder="1"/>
    <xf numFmtId="164" fontId="20" fillId="0" borderId="19" xfId="0" applyFont="1" applyBorder="1"/>
    <xf numFmtId="164" fontId="20" fillId="0" borderId="20" xfId="0" applyFont="1" applyBorder="1"/>
    <xf numFmtId="164" fontId="24" fillId="5" borderId="0" xfId="0" applyFont="1" applyFill="1"/>
    <xf numFmtId="164" fontId="31" fillId="8" borderId="12" xfId="0" applyFont="1" applyFill="1" applyBorder="1" applyAlignment="1">
      <alignment horizontal="left" vertical="center" indent="2"/>
    </xf>
    <xf numFmtId="164" fontId="24" fillId="8" borderId="12" xfId="0" applyFont="1" applyFill="1" applyBorder="1" applyAlignment="1">
      <alignment vertical="center"/>
    </xf>
    <xf numFmtId="164" fontId="24" fillId="8" borderId="12" xfId="0" applyFont="1" applyFill="1" applyBorder="1" applyAlignment="1">
      <alignment horizontal="center" vertical="center"/>
    </xf>
    <xf numFmtId="164" fontId="24" fillId="8" borderId="11" xfId="0" applyFont="1" applyFill="1" applyBorder="1" applyAlignment="1">
      <alignment horizontal="center" vertical="center"/>
    </xf>
    <xf numFmtId="164" fontId="31" fillId="8" borderId="0" xfId="0" applyFont="1" applyFill="1" applyAlignment="1">
      <alignment horizontal="left" indent="2"/>
    </xf>
    <xf numFmtId="164" fontId="1" fillId="8" borderId="0" xfId="0" applyFont="1" applyFill="1"/>
    <xf numFmtId="164" fontId="1" fillId="8" borderId="7" xfId="0" applyFont="1" applyFill="1" applyBorder="1"/>
    <xf numFmtId="164" fontId="32" fillId="8" borderId="0" xfId="0" applyFont="1" applyFill="1" applyAlignment="1">
      <alignment horizontal="left" vertical="center" indent="2"/>
    </xf>
    <xf numFmtId="164" fontId="33" fillId="8" borderId="0" xfId="0" applyFont="1" applyFill="1" applyAlignment="1">
      <alignment horizontal="left" indent="2"/>
    </xf>
    <xf numFmtId="164" fontId="33" fillId="9" borderId="0" xfId="0" applyFont="1" applyFill="1" applyAlignment="1">
      <alignment horizontal="left" indent="2"/>
    </xf>
    <xf numFmtId="164" fontId="33" fillId="8" borderId="7" xfId="0" applyFont="1" applyFill="1" applyBorder="1" applyAlignment="1">
      <alignment horizontal="left" indent="2"/>
    </xf>
    <xf numFmtId="164" fontId="33" fillId="0" borderId="0" xfId="0" applyFont="1" applyAlignment="1">
      <alignment horizontal="left" indent="2"/>
    </xf>
    <xf numFmtId="164" fontId="24" fillId="8" borderId="6" xfId="0" applyFont="1" applyFill="1" applyBorder="1" applyAlignment="1">
      <alignment vertical="center"/>
    </xf>
    <xf numFmtId="164" fontId="24" fillId="8" borderId="6" xfId="0" applyFont="1" applyFill="1" applyBorder="1" applyAlignment="1">
      <alignment horizontal="center" vertical="center"/>
    </xf>
    <xf numFmtId="164" fontId="24" fillId="8" borderId="9" xfId="0" applyFont="1" applyFill="1" applyBorder="1" applyAlignment="1">
      <alignment horizontal="center" vertical="center"/>
    </xf>
    <xf numFmtId="164" fontId="34" fillId="11" borderId="4" xfId="0" applyFont="1" applyFill="1" applyBorder="1" applyAlignment="1">
      <alignment horizontal="center" vertical="center" wrapText="1"/>
    </xf>
    <xf numFmtId="164" fontId="34" fillId="11" borderId="0" xfId="0" applyFont="1" applyFill="1" applyAlignment="1">
      <alignment horizontal="center" vertical="center" wrapText="1"/>
    </xf>
    <xf numFmtId="164" fontId="34" fillId="11" borderId="7" xfId="0" applyFont="1" applyFill="1" applyBorder="1" applyAlignment="1">
      <alignment horizontal="center" vertical="center" wrapText="1"/>
    </xf>
    <xf numFmtId="167" fontId="17" fillId="0" borderId="17" xfId="0" applyNumberFormat="1" applyFont="1" applyBorder="1" applyAlignment="1">
      <alignment horizontal="center"/>
    </xf>
    <xf numFmtId="167" fontId="17" fillId="0" borderId="5" xfId="0" applyNumberFormat="1" applyFont="1" applyBorder="1" applyAlignment="1">
      <alignment horizontal="center"/>
    </xf>
    <xf numFmtId="167" fontId="17" fillId="0" borderId="16" xfId="0" applyNumberFormat="1" applyFont="1" applyBorder="1" applyAlignment="1">
      <alignment horizontal="center"/>
    </xf>
    <xf numFmtId="167" fontId="17" fillId="0" borderId="35" xfId="0" applyNumberFormat="1" applyFont="1" applyBorder="1" applyAlignment="1">
      <alignment horizontal="center"/>
    </xf>
    <xf numFmtId="164" fontId="24" fillId="25" borderId="3" xfId="0" applyFont="1" applyFill="1" applyBorder="1" applyAlignment="1">
      <alignment vertical="center"/>
    </xf>
    <xf numFmtId="164" fontId="42" fillId="25" borderId="12" xfId="0" applyFont="1" applyFill="1" applyBorder="1" applyAlignment="1">
      <alignment horizontal="left" vertical="center"/>
    </xf>
    <xf numFmtId="164" fontId="43" fillId="25" borderId="12" xfId="0" applyFont="1" applyFill="1" applyBorder="1" applyAlignment="1">
      <alignment horizontal="left" vertical="center"/>
    </xf>
    <xf numFmtId="164" fontId="43" fillId="25" borderId="11" xfId="0" applyFont="1" applyFill="1" applyBorder="1" applyAlignment="1">
      <alignment horizontal="left" vertical="center"/>
    </xf>
    <xf numFmtId="164" fontId="35" fillId="25" borderId="12" xfId="0" applyFont="1" applyFill="1" applyBorder="1" applyAlignment="1">
      <alignment vertical="center"/>
    </xf>
    <xf numFmtId="164" fontId="44" fillId="25" borderId="12" xfId="0" applyFont="1" applyFill="1" applyBorder="1" applyAlignment="1">
      <alignment vertical="center"/>
    </xf>
    <xf numFmtId="164" fontId="44" fillId="25" borderId="11" xfId="0" applyFont="1" applyFill="1" applyBorder="1" applyAlignment="1">
      <alignment vertical="center"/>
    </xf>
    <xf numFmtId="164" fontId="24" fillId="25" borderId="4" xfId="0" applyFont="1" applyFill="1" applyBorder="1" applyAlignment="1">
      <alignment vertical="center"/>
    </xf>
    <xf numFmtId="164" fontId="24" fillId="25" borderId="0" xfId="0" applyFont="1" applyFill="1" applyAlignment="1">
      <alignment horizontal="left" vertical="center"/>
    </xf>
    <xf numFmtId="164" fontId="45" fillId="25" borderId="0" xfId="0" applyFont="1" applyFill="1" applyAlignment="1">
      <alignment horizontal="left" vertical="center"/>
    </xf>
    <xf numFmtId="164" fontId="45" fillId="25" borderId="7" xfId="0" applyFont="1" applyFill="1" applyBorder="1" applyAlignment="1">
      <alignment horizontal="left" vertical="center"/>
    </xf>
    <xf numFmtId="164" fontId="46" fillId="25" borderId="0" xfId="0" applyFont="1" applyFill="1" applyAlignment="1">
      <alignment vertical="center"/>
    </xf>
    <xf numFmtId="164" fontId="47" fillId="25" borderId="0" xfId="0" applyFont="1" applyFill="1" applyAlignment="1">
      <alignment vertical="center"/>
    </xf>
    <xf numFmtId="164" fontId="47" fillId="25" borderId="7" xfId="0" applyFont="1" applyFill="1" applyBorder="1" applyAlignment="1">
      <alignment vertical="center"/>
    </xf>
    <xf numFmtId="164" fontId="24" fillId="25" borderId="0" xfId="0" applyFont="1" applyFill="1" applyAlignment="1">
      <alignment vertical="center"/>
    </xf>
    <xf numFmtId="164" fontId="48" fillId="25" borderId="0" xfId="0" applyFont="1" applyFill="1" applyAlignment="1">
      <alignment horizontal="left" vertical="center"/>
    </xf>
    <xf numFmtId="164" fontId="48" fillId="25" borderId="7" xfId="0" applyFont="1" applyFill="1" applyBorder="1" applyAlignment="1">
      <alignment horizontal="left" vertical="center"/>
    </xf>
    <xf numFmtId="164" fontId="49" fillId="25" borderId="0" xfId="0" applyFont="1" applyFill="1" applyAlignment="1">
      <alignment vertical="center"/>
    </xf>
    <xf numFmtId="164" fontId="50" fillId="25" borderId="0" xfId="0" applyFont="1" applyFill="1" applyAlignment="1">
      <alignment vertical="center"/>
    </xf>
    <xf numFmtId="164" fontId="42" fillId="25" borderId="0" xfId="0" applyFont="1" applyFill="1" applyAlignment="1">
      <alignment vertical="center"/>
    </xf>
    <xf numFmtId="164" fontId="43" fillId="25" borderId="0" xfId="0" applyFont="1" applyFill="1" applyAlignment="1">
      <alignment vertical="center"/>
    </xf>
    <xf numFmtId="164" fontId="43" fillId="25" borderId="7" xfId="0" applyFont="1" applyFill="1" applyBorder="1" applyAlignment="1">
      <alignment vertical="center"/>
    </xf>
    <xf numFmtId="164" fontId="51" fillId="25" borderId="0" xfId="0" applyFont="1" applyFill="1" applyAlignment="1">
      <alignment vertical="center"/>
    </xf>
    <xf numFmtId="164" fontId="52" fillId="25" borderId="0" xfId="0" applyFont="1" applyFill="1" applyAlignment="1">
      <alignment vertical="center"/>
    </xf>
    <xf numFmtId="164" fontId="53" fillId="25" borderId="0" xfId="0" applyFont="1" applyFill="1" applyAlignment="1">
      <alignment horizontal="left" vertical="center" indent="1"/>
    </xf>
    <xf numFmtId="164" fontId="53" fillId="25" borderId="0" xfId="0" applyFont="1" applyFill="1" applyAlignment="1">
      <alignment vertical="center"/>
    </xf>
    <xf numFmtId="164" fontId="53" fillId="25" borderId="7" xfId="0" applyFont="1" applyFill="1" applyBorder="1" applyAlignment="1">
      <alignment horizontal="left" vertical="center" indent="1"/>
    </xf>
    <xf numFmtId="164" fontId="53" fillId="25" borderId="7" xfId="0" applyFont="1" applyFill="1" applyBorder="1" applyAlignment="1">
      <alignment vertical="center"/>
    </xf>
    <xf numFmtId="164" fontId="54" fillId="25" borderId="0" xfId="0" applyFont="1" applyFill="1" applyAlignment="1">
      <alignment vertical="center"/>
    </xf>
    <xf numFmtId="164" fontId="54" fillId="25" borderId="0" xfId="0" applyFont="1" applyFill="1" applyAlignment="1">
      <alignment horizontal="left" vertical="center" indent="1"/>
    </xf>
    <xf numFmtId="164" fontId="55" fillId="25" borderId="4" xfId="0" applyFont="1" applyFill="1" applyBorder="1" applyAlignment="1">
      <alignment vertical="center"/>
    </xf>
    <xf numFmtId="164" fontId="57" fillId="25" borderId="8" xfId="0" applyFont="1" applyFill="1" applyBorder="1" applyAlignment="1">
      <alignment horizontal="left" vertical="center"/>
    </xf>
    <xf numFmtId="164" fontId="42" fillId="25" borderId="6" xfId="0" applyFont="1" applyFill="1" applyBorder="1" applyAlignment="1">
      <alignment vertical="center"/>
    </xf>
    <xf numFmtId="164" fontId="53" fillId="25" borderId="6" xfId="0" applyFont="1" applyFill="1" applyBorder="1" applyAlignment="1">
      <alignment vertical="center"/>
    </xf>
    <xf numFmtId="164" fontId="53" fillId="25" borderId="9" xfId="0" applyFont="1" applyFill="1" applyBorder="1" applyAlignment="1">
      <alignment vertical="center"/>
    </xf>
    <xf numFmtId="164" fontId="55" fillId="25" borderId="8" xfId="0" applyFont="1" applyFill="1" applyBorder="1" applyAlignment="1">
      <alignment vertical="center"/>
    </xf>
    <xf numFmtId="164" fontId="52" fillId="25" borderId="6" xfId="0" applyFont="1" applyFill="1" applyBorder="1" applyAlignment="1">
      <alignment vertical="center"/>
    </xf>
    <xf numFmtId="164" fontId="53" fillId="25" borderId="6" xfId="0" applyFont="1" applyFill="1" applyBorder="1" applyAlignment="1">
      <alignment horizontal="left" vertical="center" indent="1"/>
    </xf>
    <xf numFmtId="164" fontId="53" fillId="25" borderId="9" xfId="0" applyFont="1" applyFill="1" applyBorder="1" applyAlignment="1">
      <alignment horizontal="left" vertical="center" indent="1"/>
    </xf>
    <xf numFmtId="164" fontId="60" fillId="0" borderId="0" xfId="0" applyFont="1"/>
    <xf numFmtId="164" fontId="36" fillId="7" borderId="21" xfId="0" applyFont="1" applyFill="1" applyBorder="1" applyAlignment="1">
      <alignment horizontal="center" vertical="center"/>
    </xf>
    <xf numFmtId="164" fontId="36" fillId="7" borderId="22" xfId="0" applyFont="1" applyFill="1" applyBorder="1" applyAlignment="1">
      <alignment horizontal="left" vertical="center"/>
    </xf>
    <xf numFmtId="164" fontId="36" fillId="7" borderId="19" xfId="0" applyFont="1" applyFill="1" applyBorder="1" applyAlignment="1">
      <alignment horizontal="center" vertical="center"/>
    </xf>
    <xf numFmtId="164" fontId="36" fillId="7" borderId="22" xfId="0" applyFont="1" applyFill="1" applyBorder="1" applyAlignment="1">
      <alignment horizontal="center" vertical="center"/>
    </xf>
    <xf numFmtId="164" fontId="36" fillId="7" borderId="23" xfId="0" applyFont="1" applyFill="1" applyBorder="1" applyAlignment="1">
      <alignment horizontal="center" vertical="center"/>
    </xf>
    <xf numFmtId="164" fontId="36" fillId="0" borderId="0" xfId="0" applyFont="1"/>
    <xf numFmtId="164" fontId="36" fillId="25" borderId="13" xfId="0" applyFont="1" applyFill="1" applyBorder="1" applyAlignment="1">
      <alignment horizontal="center" vertical="center"/>
    </xf>
    <xf numFmtId="164" fontId="36" fillId="25" borderId="0" xfId="0" applyFont="1" applyFill="1" applyAlignment="1">
      <alignment horizontal="center" vertical="center"/>
    </xf>
    <xf numFmtId="164" fontId="36" fillId="26" borderId="13" xfId="0" quotePrefix="1" applyFont="1" applyFill="1" applyBorder="1" applyAlignment="1">
      <alignment horizontal="center" vertical="center"/>
    </xf>
    <xf numFmtId="164" fontId="36" fillId="27" borderId="0" xfId="0" applyFont="1" applyFill="1" applyAlignment="1">
      <alignment horizontal="center" vertical="center"/>
    </xf>
    <xf numFmtId="164" fontId="36" fillId="25" borderId="13" xfId="0" quotePrefix="1" applyFont="1" applyFill="1" applyBorder="1" applyAlignment="1">
      <alignment horizontal="center" vertical="center"/>
    </xf>
    <xf numFmtId="164" fontId="36" fillId="26" borderId="13" xfId="0" applyFont="1" applyFill="1" applyBorder="1" applyAlignment="1">
      <alignment horizontal="center" vertical="center"/>
    </xf>
    <xf numFmtId="164" fontId="36" fillId="26" borderId="0" xfId="0" applyFont="1" applyFill="1" applyAlignment="1">
      <alignment horizontal="center" vertical="center"/>
    </xf>
    <xf numFmtId="164" fontId="36" fillId="25" borderId="0" xfId="0" quotePrefix="1" applyFont="1" applyFill="1" applyAlignment="1">
      <alignment horizontal="center" vertical="center"/>
    </xf>
    <xf numFmtId="164" fontId="36" fillId="25" borderId="14" xfId="0" quotePrefix="1" applyFont="1" applyFill="1" applyBorder="1" applyAlignment="1">
      <alignment horizontal="center" vertical="center"/>
    </xf>
    <xf numFmtId="164" fontId="36" fillId="25" borderId="14" xfId="0" applyFont="1" applyFill="1" applyBorder="1" applyAlignment="1">
      <alignment horizontal="center" vertical="center"/>
    </xf>
    <xf numFmtId="164" fontId="36" fillId="0" borderId="0" xfId="0" applyFont="1" applyAlignment="1">
      <alignment vertical="center"/>
    </xf>
    <xf numFmtId="164" fontId="24" fillId="0" borderId="0" xfId="0" applyFont="1" applyAlignment="1">
      <alignment horizontal="center"/>
    </xf>
    <xf numFmtId="164" fontId="24" fillId="6" borderId="10" xfId="0" applyFont="1" applyFill="1" applyBorder="1" applyAlignment="1">
      <alignment horizontal="center" vertical="center"/>
    </xf>
    <xf numFmtId="164" fontId="38" fillId="13" borderId="15" xfId="0" quotePrefix="1" applyFont="1" applyFill="1" applyBorder="1" applyAlignment="1">
      <alignment horizontal="center" vertical="center" wrapText="1"/>
    </xf>
    <xf numFmtId="164" fontId="24" fillId="19" borderId="15" xfId="0" applyFont="1" applyFill="1" applyBorder="1" applyAlignment="1">
      <alignment horizontal="center" vertical="center" wrapText="1"/>
    </xf>
    <xf numFmtId="164" fontId="38" fillId="13" borderId="15" xfId="0" applyFont="1" applyFill="1" applyBorder="1" applyAlignment="1">
      <alignment horizontal="center" vertical="center" wrapText="1"/>
    </xf>
    <xf numFmtId="164" fontId="38" fillId="24" borderId="37" xfId="0" applyFont="1" applyFill="1" applyBorder="1" applyAlignment="1">
      <alignment horizontal="center" vertical="center" wrapText="1"/>
    </xf>
    <xf numFmtId="164" fontId="38" fillId="24" borderId="14" xfId="0" applyFont="1" applyFill="1" applyBorder="1" applyAlignment="1">
      <alignment horizontal="center" vertical="center" wrapText="1"/>
    </xf>
    <xf numFmtId="164" fontId="24" fillId="10" borderId="10" xfId="0" applyFont="1" applyFill="1" applyBorder="1"/>
    <xf numFmtId="167" fontId="17" fillId="0" borderId="38" xfId="0" applyNumberFormat="1" applyFont="1" applyBorder="1" applyAlignment="1">
      <alignment horizontal="center"/>
    </xf>
    <xf numFmtId="167" fontId="17" fillId="0" borderId="39" xfId="0" applyNumberFormat="1" applyFont="1" applyBorder="1" applyAlignment="1">
      <alignment horizontal="center"/>
    </xf>
    <xf numFmtId="164" fontId="21" fillId="0" borderId="0" xfId="0" applyFont="1"/>
    <xf numFmtId="168" fontId="24" fillId="6" borderId="13" xfId="0" applyNumberFormat="1" applyFont="1" applyFill="1" applyBorder="1" applyAlignment="1">
      <alignment horizontal="center" vertical="center"/>
    </xf>
    <xf numFmtId="164" fontId="1" fillId="0" borderId="0" xfId="0" applyFont="1" applyAlignment="1">
      <alignment wrapText="1"/>
    </xf>
    <xf numFmtId="164" fontId="3" fillId="0" borderId="0" xfId="0" applyFont="1" applyAlignment="1">
      <alignment horizontal="left" wrapText="1"/>
    </xf>
    <xf numFmtId="167" fontId="17" fillId="28" borderId="16" xfId="0" applyNumberFormat="1" applyFont="1" applyFill="1" applyBorder="1" applyAlignment="1">
      <alignment horizontal="center"/>
    </xf>
    <xf numFmtId="167" fontId="17" fillId="28" borderId="5" xfId="0" applyNumberFormat="1" applyFont="1" applyFill="1" applyBorder="1" applyAlignment="1">
      <alignment horizontal="center"/>
    </xf>
    <xf numFmtId="164" fontId="24" fillId="6" borderId="4" xfId="0" applyFont="1" applyFill="1" applyBorder="1" applyAlignment="1">
      <alignment horizontal="right" vertical="center"/>
    </xf>
    <xf numFmtId="164" fontId="24" fillId="6" borderId="0" xfId="0" applyFont="1" applyFill="1" applyAlignment="1">
      <alignment vertical="center"/>
    </xf>
    <xf numFmtId="164" fontId="24" fillId="6" borderId="0" xfId="0" applyFont="1" applyFill="1" applyAlignment="1">
      <alignment horizontal="center" vertical="center"/>
    </xf>
    <xf numFmtId="164" fontId="24" fillId="6" borderId="7" xfId="0" applyFont="1" applyFill="1" applyBorder="1" applyAlignment="1">
      <alignment horizontal="center" vertical="center"/>
    </xf>
    <xf numFmtId="164" fontId="24" fillId="6" borderId="0" xfId="0" applyFont="1" applyFill="1" applyAlignment="1">
      <alignment horizontal="right" vertical="center"/>
    </xf>
    <xf numFmtId="164" fontId="2" fillId="0" borderId="0" xfId="2" applyFont="1" applyAlignment="1">
      <alignment horizontal="left" vertical="center"/>
    </xf>
    <xf numFmtId="167" fontId="17" fillId="28" borderId="39" xfId="0" applyNumberFormat="1" applyFont="1" applyFill="1" applyBorder="1" applyAlignment="1">
      <alignment horizontal="center"/>
    </xf>
    <xf numFmtId="167" fontId="17" fillId="0" borderId="40" xfId="0" applyNumberFormat="1" applyFont="1" applyBorder="1" applyAlignment="1">
      <alignment horizontal="center"/>
    </xf>
    <xf numFmtId="164" fontId="38" fillId="13" borderId="37" xfId="0" applyFont="1" applyFill="1" applyBorder="1" applyAlignment="1">
      <alignment horizontal="center" vertical="center" wrapText="1"/>
    </xf>
    <xf numFmtId="167" fontId="17" fillId="0" borderId="34" xfId="0" applyNumberFormat="1" applyFont="1" applyBorder="1" applyAlignment="1">
      <alignment horizontal="center"/>
    </xf>
    <xf numFmtId="164" fontId="34" fillId="11" borderId="8" xfId="0" applyFont="1" applyFill="1" applyBorder="1" applyAlignment="1">
      <alignment horizontal="center" vertical="center" wrapText="1"/>
    </xf>
    <xf numFmtId="164" fontId="34" fillId="11" borderId="6" xfId="0" applyFont="1" applyFill="1" applyBorder="1" applyAlignment="1">
      <alignment horizontal="center" vertical="center" wrapText="1"/>
    </xf>
    <xf numFmtId="164" fontId="34" fillId="11" borderId="9" xfId="0" applyFont="1" applyFill="1" applyBorder="1" applyAlignment="1">
      <alignment horizontal="center" vertical="center" wrapText="1"/>
    </xf>
    <xf numFmtId="164" fontId="2" fillId="0" borderId="0" xfId="0" applyFont="1" applyAlignment="1">
      <alignment horizontal="left" wrapText="1" indent="1"/>
    </xf>
    <xf numFmtId="169" fontId="20" fillId="0" borderId="0" xfId="0" applyNumberFormat="1" applyFont="1"/>
    <xf numFmtId="164" fontId="70" fillId="0" borderId="0" xfId="2" applyFont="1" applyAlignment="1">
      <alignment horizontal="left" vertical="center" wrapText="1"/>
    </xf>
    <xf numFmtId="164" fontId="37" fillId="16" borderId="10" xfId="0" applyFont="1" applyFill="1" applyBorder="1" applyAlignment="1">
      <alignment vertical="center" wrapText="1"/>
    </xf>
    <xf numFmtId="164" fontId="3" fillId="0" borderId="0" xfId="0" applyFont="1" applyAlignment="1">
      <alignment horizontal="left" vertical="top" wrapText="1"/>
    </xf>
    <xf numFmtId="164" fontId="24" fillId="6" borderId="12" xfId="0" applyFont="1" applyFill="1" applyBorder="1" applyAlignment="1">
      <alignment horizontal="center" vertical="center"/>
    </xf>
    <xf numFmtId="167" fontId="17" fillId="28" borderId="35" xfId="0" applyNumberFormat="1" applyFont="1" applyFill="1" applyBorder="1" applyAlignment="1">
      <alignment horizontal="center"/>
    </xf>
    <xf numFmtId="167" fontId="17" fillId="0" borderId="36" xfId="0" applyNumberFormat="1" applyFont="1" applyBorder="1" applyAlignment="1">
      <alignment horizontal="center"/>
    </xf>
    <xf numFmtId="10" fontId="61" fillId="34" borderId="0" xfId="0" applyNumberFormat="1" applyFont="1" applyFill="1" applyAlignment="1">
      <alignment horizontal="right" vertical="center"/>
    </xf>
    <xf numFmtId="164" fontId="60" fillId="34" borderId="4" xfId="0" applyFont="1" applyFill="1" applyBorder="1" applyAlignment="1">
      <alignment horizontal="center" vertical="center"/>
    </xf>
    <xf numFmtId="164" fontId="7" fillId="0" borderId="3" xfId="0" applyFont="1" applyBorder="1" applyAlignment="1">
      <alignment horizontal="center" wrapText="1"/>
    </xf>
    <xf numFmtId="164" fontId="7" fillId="0" borderId="12" xfId="0" applyFont="1" applyBorder="1" applyAlignment="1">
      <alignment horizontal="center" wrapText="1"/>
    </xf>
    <xf numFmtId="164" fontId="7" fillId="0" borderId="11" xfId="0" applyFont="1" applyBorder="1" applyAlignment="1">
      <alignment horizontal="center" wrapText="1"/>
    </xf>
    <xf numFmtId="164" fontId="7" fillId="0" borderId="8" xfId="0" applyFont="1" applyBorder="1" applyAlignment="1">
      <alignment horizontal="center" wrapText="1"/>
    </xf>
    <xf numFmtId="164" fontId="7" fillId="0" borderId="6" xfId="0" applyFont="1" applyBorder="1" applyAlignment="1">
      <alignment horizontal="center" wrapText="1"/>
    </xf>
    <xf numFmtId="164" fontId="7" fillId="0" borderId="9" xfId="0" applyFont="1" applyBorder="1" applyAlignment="1">
      <alignment horizontal="center" wrapText="1"/>
    </xf>
    <xf numFmtId="164" fontId="22" fillId="0" borderId="24" xfId="0" applyFont="1" applyBorder="1" applyAlignment="1">
      <alignment horizontal="left" vertical="top" wrapText="1" readingOrder="1"/>
    </xf>
    <xf numFmtId="164" fontId="22" fillId="0" borderId="25" xfId="0" applyFont="1" applyBorder="1" applyAlignment="1">
      <alignment horizontal="left" vertical="top" readingOrder="1"/>
    </xf>
    <xf numFmtId="164" fontId="22" fillId="0" borderId="1" xfId="0" applyFont="1" applyBorder="1" applyAlignment="1">
      <alignment horizontal="left" vertical="top" readingOrder="1"/>
    </xf>
    <xf numFmtId="164" fontId="22" fillId="0" borderId="26" xfId="0" applyFont="1" applyBorder="1" applyAlignment="1">
      <alignment horizontal="left" vertical="top" readingOrder="1"/>
    </xf>
    <xf numFmtId="164" fontId="22" fillId="0" borderId="0" xfId="0" applyFont="1" applyAlignment="1">
      <alignment horizontal="left" vertical="top" readingOrder="1"/>
    </xf>
    <xf numFmtId="164" fontId="22" fillId="0" borderId="27" xfId="0" applyFont="1" applyBorder="1" applyAlignment="1">
      <alignment horizontal="left" vertical="top" readingOrder="1"/>
    </xf>
    <xf numFmtId="164" fontId="22" fillId="0" borderId="28" xfId="0" applyFont="1" applyBorder="1" applyAlignment="1">
      <alignment horizontal="left" vertical="top" readingOrder="1"/>
    </xf>
    <xf numFmtId="164" fontId="22" fillId="0" borderId="29" xfId="0" applyFont="1" applyBorder="1" applyAlignment="1">
      <alignment horizontal="left" vertical="top" readingOrder="1"/>
    </xf>
    <xf numFmtId="164" fontId="22" fillId="0" borderId="2" xfId="0" applyFont="1" applyBorder="1" applyAlignment="1">
      <alignment horizontal="left" vertical="top" readingOrder="1"/>
    </xf>
    <xf numFmtId="169" fontId="7" fillId="0" borderId="6" xfId="0" applyNumberFormat="1" applyFont="1" applyBorder="1" applyAlignment="1">
      <alignment horizontal="left"/>
    </xf>
    <xf numFmtId="169" fontId="7" fillId="0" borderId="9" xfId="0" applyNumberFormat="1" applyFont="1" applyBorder="1" applyAlignment="1">
      <alignment horizontal="left"/>
    </xf>
    <xf numFmtId="164" fontId="7" fillId="0" borderId="8" xfId="0" applyFont="1" applyBorder="1" applyAlignment="1">
      <alignment horizontal="right"/>
    </xf>
    <xf numFmtId="164" fontId="7" fillId="0" borderId="6" xfId="0" applyFont="1" applyBorder="1" applyAlignment="1">
      <alignment horizontal="right"/>
    </xf>
    <xf numFmtId="164" fontId="2" fillId="0" borderId="22" xfId="2" applyFont="1" applyBorder="1" applyAlignment="1">
      <alignment horizontal="center" vertical="center" wrapText="1"/>
    </xf>
    <xf numFmtId="164" fontId="2" fillId="0" borderId="23" xfId="2" applyFont="1" applyBorder="1" applyAlignment="1">
      <alignment horizontal="center" vertical="center" wrapText="1"/>
    </xf>
    <xf numFmtId="169" fontId="7" fillId="0" borderId="8" xfId="0" applyNumberFormat="1" applyFont="1" applyBorder="1" applyAlignment="1">
      <alignment horizontal="center" wrapText="1"/>
    </xf>
    <xf numFmtId="169" fontId="7" fillId="0" borderId="6" xfId="0" applyNumberFormat="1" applyFont="1" applyBorder="1" applyAlignment="1">
      <alignment horizontal="center" wrapText="1"/>
    </xf>
    <xf numFmtId="169" fontId="7" fillId="0" borderId="9" xfId="0" applyNumberFormat="1" applyFont="1" applyBorder="1" applyAlignment="1">
      <alignment horizontal="center" wrapText="1"/>
    </xf>
    <xf numFmtId="164" fontId="35" fillId="14" borderId="3" xfId="0" applyFont="1" applyFill="1" applyBorder="1" applyAlignment="1">
      <alignment horizontal="center" vertical="center" wrapText="1"/>
    </xf>
    <xf numFmtId="164" fontId="35" fillId="14" borderId="12" xfId="0" applyFont="1" applyFill="1" applyBorder="1" applyAlignment="1">
      <alignment horizontal="center" vertical="center" wrapText="1"/>
    </xf>
    <xf numFmtId="164" fontId="35" fillId="14" borderId="11" xfId="0" applyFont="1" applyFill="1" applyBorder="1" applyAlignment="1">
      <alignment horizontal="center" vertical="center" wrapText="1"/>
    </xf>
    <xf numFmtId="164" fontId="35" fillId="14" borderId="8" xfId="0" applyFont="1" applyFill="1" applyBorder="1" applyAlignment="1">
      <alignment horizontal="center" vertical="center" wrapText="1"/>
    </xf>
    <xf numFmtId="164" fontId="35" fillId="14" borderId="6" xfId="0" applyFont="1" applyFill="1" applyBorder="1" applyAlignment="1">
      <alignment horizontal="center" vertical="center" wrapText="1"/>
    </xf>
    <xf numFmtId="164" fontId="35" fillId="14" borderId="9" xfId="0" applyFont="1" applyFill="1" applyBorder="1" applyAlignment="1">
      <alignment horizontal="center" vertical="center" wrapText="1"/>
    </xf>
    <xf numFmtId="164" fontId="39" fillId="12" borderId="3" xfId="0" applyFont="1" applyFill="1" applyBorder="1" applyAlignment="1">
      <alignment horizontal="center" vertical="center" wrapText="1"/>
    </xf>
    <xf numFmtId="164" fontId="39" fillId="12" borderId="12" xfId="0" applyFont="1" applyFill="1" applyBorder="1" applyAlignment="1">
      <alignment horizontal="center" vertical="center" wrapText="1"/>
    </xf>
    <xf numFmtId="164" fontId="39" fillId="12" borderId="11" xfId="0" applyFont="1" applyFill="1" applyBorder="1" applyAlignment="1">
      <alignment horizontal="center" vertical="center" wrapText="1"/>
    </xf>
    <xf numFmtId="164" fontId="39" fillId="12" borderId="8" xfId="0" applyFont="1" applyFill="1" applyBorder="1" applyAlignment="1">
      <alignment horizontal="center" vertical="center" wrapText="1"/>
    </xf>
    <xf numFmtId="164" fontId="39" fillId="12" borderId="6" xfId="0" applyFont="1" applyFill="1" applyBorder="1" applyAlignment="1">
      <alignment horizontal="center" vertical="center" wrapText="1"/>
    </xf>
    <xf numFmtId="164" fontId="39" fillId="12" borderId="9" xfId="0" applyFont="1" applyFill="1" applyBorder="1" applyAlignment="1">
      <alignment horizontal="center" vertical="center" wrapText="1"/>
    </xf>
    <xf numFmtId="164" fontId="37" fillId="17" borderId="10" xfId="0" applyFont="1" applyFill="1" applyBorder="1" applyAlignment="1">
      <alignment horizontal="center" vertical="center" wrapText="1"/>
    </xf>
    <xf numFmtId="164" fontId="37" fillId="17" borderId="14" xfId="0" applyFont="1" applyFill="1" applyBorder="1" applyAlignment="1">
      <alignment horizontal="center" vertical="center" wrapText="1"/>
    </xf>
    <xf numFmtId="164" fontId="36" fillId="20" borderId="10" xfId="0" applyFont="1" applyFill="1" applyBorder="1" applyAlignment="1">
      <alignment horizontal="center" vertical="center" wrapText="1"/>
    </xf>
    <xf numFmtId="164" fontId="36" fillId="20" borderId="14" xfId="0" applyFont="1" applyFill="1" applyBorder="1" applyAlignment="1">
      <alignment horizontal="center" vertical="center" wrapText="1"/>
    </xf>
    <xf numFmtId="164" fontId="36" fillId="33" borderId="10" xfId="0" applyFont="1" applyFill="1" applyBorder="1" applyAlignment="1">
      <alignment horizontal="center" vertical="center" wrapText="1"/>
    </xf>
    <xf numFmtId="164" fontId="36" fillId="33" borderId="14" xfId="0" applyFont="1" applyFill="1" applyBorder="1" applyAlignment="1">
      <alignment horizontal="center" vertical="center" wrapText="1"/>
    </xf>
    <xf numFmtId="164" fontId="36" fillId="15" borderId="10" xfId="0" applyFont="1" applyFill="1" applyBorder="1" applyAlignment="1">
      <alignment horizontal="center" vertical="center" wrapText="1"/>
    </xf>
    <xf numFmtId="164" fontId="36" fillId="15" borderId="13" xfId="0" applyFont="1" applyFill="1" applyBorder="1" applyAlignment="1">
      <alignment horizontal="center" vertical="center" wrapText="1"/>
    </xf>
    <xf numFmtId="164" fontId="36" fillId="15" borderId="14" xfId="0" applyFont="1" applyFill="1" applyBorder="1" applyAlignment="1">
      <alignment horizontal="center" vertical="center" wrapText="1"/>
    </xf>
    <xf numFmtId="164" fontId="36" fillId="32" borderId="10" xfId="0" applyFont="1" applyFill="1" applyBorder="1" applyAlignment="1">
      <alignment horizontal="center" vertical="center" wrapText="1"/>
    </xf>
    <xf numFmtId="164" fontId="36" fillId="32" borderId="13" xfId="0" applyFont="1" applyFill="1" applyBorder="1" applyAlignment="1">
      <alignment horizontal="center" vertical="center" wrapText="1"/>
    </xf>
    <xf numFmtId="164" fontId="36" fillId="32" borderId="14" xfId="0" applyFont="1" applyFill="1" applyBorder="1" applyAlignment="1">
      <alignment horizontal="center" vertical="center" wrapText="1"/>
    </xf>
    <xf numFmtId="164" fontId="37" fillId="16" borderId="10" xfId="0" applyFont="1" applyFill="1" applyBorder="1" applyAlignment="1">
      <alignment horizontal="center" vertical="center" wrapText="1"/>
    </xf>
    <xf numFmtId="164" fontId="37" fillId="16" borderId="13" xfId="0" applyFont="1" applyFill="1" applyBorder="1" applyAlignment="1">
      <alignment horizontal="center" vertical="center" wrapText="1"/>
    </xf>
    <xf numFmtId="164" fontId="37" fillId="16" borderId="14" xfId="0" applyFont="1" applyFill="1" applyBorder="1" applyAlignment="1">
      <alignment horizontal="center" vertical="center" wrapText="1"/>
    </xf>
    <xf numFmtId="164" fontId="36" fillId="33" borderId="13" xfId="0" applyFont="1" applyFill="1" applyBorder="1" applyAlignment="1">
      <alignment horizontal="center" vertical="center" wrapText="1"/>
    </xf>
    <xf numFmtId="164" fontId="36" fillId="19" borderId="18" xfId="0" applyFont="1" applyFill="1" applyBorder="1" applyAlignment="1">
      <alignment horizontal="center" vertical="center" wrapText="1"/>
    </xf>
    <xf numFmtId="164" fontId="36" fillId="19" borderId="19" xfId="0" applyFont="1" applyFill="1" applyBorder="1" applyAlignment="1">
      <alignment horizontal="center" vertical="center" wrapText="1"/>
    </xf>
    <xf numFmtId="164" fontId="36" fillId="19" borderId="20" xfId="0" applyFont="1" applyFill="1" applyBorder="1" applyAlignment="1">
      <alignment horizontal="center" vertical="center" wrapText="1"/>
    </xf>
    <xf numFmtId="164" fontId="24" fillId="19" borderId="19" xfId="0" applyFont="1" applyFill="1" applyBorder="1" applyAlignment="1">
      <alignment horizontal="center" vertical="center" wrapText="1"/>
    </xf>
    <xf numFmtId="164" fontId="24" fillId="19" borderId="20" xfId="0" applyFont="1" applyFill="1" applyBorder="1" applyAlignment="1">
      <alignment horizontal="center" vertical="center" wrapText="1"/>
    </xf>
    <xf numFmtId="164" fontId="36" fillId="3" borderId="10" xfId="0" applyFont="1" applyFill="1" applyBorder="1" applyAlignment="1">
      <alignment horizontal="center" vertical="center" wrapText="1"/>
    </xf>
    <xf numFmtId="164" fontId="36" fillId="3" borderId="13" xfId="0" applyFont="1" applyFill="1" applyBorder="1" applyAlignment="1">
      <alignment horizontal="center" vertical="center" wrapText="1"/>
    </xf>
    <xf numFmtId="164" fontId="36" fillId="3" borderId="14" xfId="0" applyFont="1" applyFill="1" applyBorder="1" applyAlignment="1">
      <alignment horizontal="center" vertical="center" wrapText="1"/>
    </xf>
    <xf numFmtId="164" fontId="37" fillId="18" borderId="10" xfId="0" applyFont="1" applyFill="1" applyBorder="1" applyAlignment="1">
      <alignment horizontal="center" vertical="center" wrapText="1"/>
    </xf>
    <xf numFmtId="164" fontId="37" fillId="18" borderId="13" xfId="0" applyFont="1" applyFill="1" applyBorder="1" applyAlignment="1">
      <alignment horizontal="center" vertical="center" wrapText="1"/>
    </xf>
    <xf numFmtId="164" fontId="37" fillId="18" borderId="14" xfId="0" applyFont="1" applyFill="1" applyBorder="1" applyAlignment="1">
      <alignment horizontal="center" vertical="center" wrapText="1"/>
    </xf>
    <xf numFmtId="164" fontId="36" fillId="4" borderId="10" xfId="0" applyFont="1" applyFill="1" applyBorder="1" applyAlignment="1">
      <alignment horizontal="center" vertical="center" wrapText="1"/>
    </xf>
    <xf numFmtId="164" fontId="36" fillId="4" borderId="13" xfId="0" applyFont="1" applyFill="1" applyBorder="1" applyAlignment="1">
      <alignment horizontal="center" vertical="center" wrapText="1"/>
    </xf>
    <xf numFmtId="164" fontId="36" fillId="4" borderId="14" xfId="0" applyFont="1" applyFill="1" applyBorder="1" applyAlignment="1">
      <alignment horizontal="center" vertical="center" wrapText="1"/>
    </xf>
    <xf numFmtId="164" fontId="40" fillId="12" borderId="3" xfId="0" applyFont="1" applyFill="1" applyBorder="1" applyAlignment="1">
      <alignment horizontal="center" vertical="center" wrapText="1"/>
    </xf>
    <xf numFmtId="164" fontId="40" fillId="12" borderId="12" xfId="0" applyFont="1" applyFill="1" applyBorder="1" applyAlignment="1">
      <alignment horizontal="center" vertical="center" wrapText="1"/>
    </xf>
    <xf numFmtId="164" fontId="40" fillId="12" borderId="11" xfId="0" applyFont="1" applyFill="1" applyBorder="1" applyAlignment="1">
      <alignment horizontal="center" vertical="center" wrapText="1"/>
    </xf>
    <xf numFmtId="164" fontId="40" fillId="12" borderId="8" xfId="0" applyFont="1" applyFill="1" applyBorder="1" applyAlignment="1">
      <alignment horizontal="center" vertical="center" wrapText="1"/>
    </xf>
    <xf numFmtId="164" fontId="40" fillId="12" borderId="6" xfId="0" applyFont="1" applyFill="1" applyBorder="1" applyAlignment="1">
      <alignment horizontal="center" vertical="center" wrapText="1"/>
    </xf>
    <xf numFmtId="164" fontId="40" fillId="12" borderId="9" xfId="0" applyFont="1" applyFill="1" applyBorder="1" applyAlignment="1">
      <alignment horizontal="center" vertical="center" wrapText="1"/>
    </xf>
    <xf numFmtId="164" fontId="69" fillId="15" borderId="10" xfId="0" applyFont="1" applyFill="1" applyBorder="1" applyAlignment="1">
      <alignment horizontal="center" vertical="center" wrapText="1"/>
    </xf>
    <xf numFmtId="164" fontId="69" fillId="15" borderId="13" xfId="0" applyFont="1" applyFill="1" applyBorder="1" applyAlignment="1">
      <alignment horizontal="center" vertical="center" wrapText="1"/>
    </xf>
    <xf numFmtId="164" fontId="69" fillId="15" borderId="14" xfId="0" applyFont="1" applyFill="1" applyBorder="1" applyAlignment="1">
      <alignment horizontal="center" vertical="center" wrapText="1"/>
    </xf>
    <xf numFmtId="164" fontId="24" fillId="8" borderId="12" xfId="0" applyFont="1" applyFill="1" applyBorder="1" applyAlignment="1">
      <alignment horizontal="center" vertical="center" wrapText="1"/>
    </xf>
    <xf numFmtId="164" fontId="24" fillId="8" borderId="11" xfId="0" applyFont="1" applyFill="1" applyBorder="1" applyAlignment="1">
      <alignment horizontal="center" vertical="center" wrapText="1"/>
    </xf>
    <xf numFmtId="164" fontId="24" fillId="8" borderId="6" xfId="0" applyFont="1" applyFill="1" applyBorder="1" applyAlignment="1">
      <alignment horizontal="center" vertical="center" wrapText="1"/>
    </xf>
    <xf numFmtId="164" fontId="24" fillId="8" borderId="9" xfId="0" applyFont="1" applyFill="1" applyBorder="1" applyAlignment="1">
      <alignment horizontal="center" vertical="center" wrapText="1"/>
    </xf>
    <xf numFmtId="164" fontId="24" fillId="6" borderId="3" xfId="0" applyFont="1" applyFill="1" applyBorder="1" applyAlignment="1">
      <alignment horizontal="center" vertical="center" wrapText="1"/>
    </xf>
    <xf numFmtId="164" fontId="24" fillId="6" borderId="12" xfId="0" applyFont="1" applyFill="1" applyBorder="1" applyAlignment="1">
      <alignment horizontal="center" vertical="center" wrapText="1"/>
    </xf>
    <xf numFmtId="164" fontId="24" fillId="6" borderId="11" xfId="0" applyFont="1" applyFill="1" applyBorder="1" applyAlignment="1">
      <alignment horizontal="center" vertical="center" wrapText="1"/>
    </xf>
    <xf numFmtId="164" fontId="24" fillId="6" borderId="30" xfId="0" applyFont="1" applyFill="1" applyBorder="1" applyAlignment="1">
      <alignment horizontal="center"/>
    </xf>
    <xf numFmtId="164" fontId="24" fillId="6" borderId="31" xfId="0" applyFont="1" applyFill="1" applyBorder="1" applyAlignment="1">
      <alignment horizontal="center"/>
    </xf>
    <xf numFmtId="164" fontId="24" fillId="6" borderId="32" xfId="0" applyFont="1" applyFill="1" applyBorder="1" applyAlignment="1">
      <alignment horizontal="center"/>
    </xf>
    <xf numFmtId="164" fontId="24" fillId="6" borderId="41" xfId="0" applyFont="1" applyFill="1" applyBorder="1" applyAlignment="1">
      <alignment horizontal="center"/>
    </xf>
    <xf numFmtId="164" fontId="24" fillId="6" borderId="42" xfId="0" applyFont="1" applyFill="1" applyBorder="1" applyAlignment="1">
      <alignment horizontal="center"/>
    </xf>
    <xf numFmtId="164" fontId="24" fillId="6" borderId="43" xfId="0" applyFont="1" applyFill="1" applyBorder="1" applyAlignment="1">
      <alignment horizontal="center"/>
    </xf>
    <xf numFmtId="164" fontId="30" fillId="7" borderId="10" xfId="0" applyFont="1" applyFill="1" applyBorder="1" applyAlignment="1">
      <alignment horizontal="center" vertical="center" wrapText="1"/>
    </xf>
    <xf numFmtId="164" fontId="30" fillId="7" borderId="13" xfId="0" applyFont="1" applyFill="1" applyBorder="1" applyAlignment="1">
      <alignment horizontal="center" vertical="center" wrapText="1"/>
    </xf>
    <xf numFmtId="168" fontId="24" fillId="6" borderId="6" xfId="0" applyNumberFormat="1" applyFont="1" applyFill="1" applyBorder="1" applyAlignment="1">
      <alignment horizontal="center" vertical="center"/>
    </xf>
    <xf numFmtId="168" fontId="24" fillId="6" borderId="9" xfId="0" applyNumberFormat="1" applyFont="1" applyFill="1" applyBorder="1" applyAlignment="1">
      <alignment horizontal="center" vertical="center"/>
    </xf>
    <xf numFmtId="168" fontId="24" fillId="6" borderId="6" xfId="0" applyNumberFormat="1" applyFont="1" applyFill="1" applyBorder="1" applyAlignment="1">
      <alignment horizontal="center" vertical="center" wrapText="1"/>
    </xf>
    <xf numFmtId="168" fontId="24" fillId="6" borderId="9" xfId="0" applyNumberFormat="1" applyFont="1" applyFill="1" applyBorder="1" applyAlignment="1">
      <alignment horizontal="center" vertical="center" wrapText="1"/>
    </xf>
    <xf numFmtId="164" fontId="24" fillId="6" borderId="12" xfId="0" applyFont="1" applyFill="1" applyBorder="1" applyAlignment="1">
      <alignment horizontal="center" vertical="center"/>
    </xf>
    <xf numFmtId="164" fontId="24" fillId="6" borderId="11" xfId="0" applyFont="1" applyFill="1" applyBorder="1" applyAlignment="1">
      <alignment horizontal="center" vertical="center"/>
    </xf>
    <xf numFmtId="164" fontId="24" fillId="8" borderId="3" xfId="0" applyFont="1" applyFill="1" applyBorder="1" applyAlignment="1">
      <alignment horizontal="center" vertical="center" wrapText="1"/>
    </xf>
    <xf numFmtId="164" fontId="24" fillId="8" borderId="8" xfId="0" applyFont="1" applyFill="1" applyBorder="1" applyAlignment="1">
      <alignment horizontal="center" vertical="center" wrapText="1"/>
    </xf>
    <xf numFmtId="164" fontId="36" fillId="8" borderId="3" xfId="0" applyFont="1" applyFill="1" applyBorder="1" applyAlignment="1">
      <alignment horizontal="center" vertical="center" wrapText="1"/>
    </xf>
    <xf numFmtId="164" fontId="36" fillId="8" borderId="12" xfId="0" applyFont="1" applyFill="1" applyBorder="1" applyAlignment="1">
      <alignment horizontal="center" vertical="center" wrapText="1"/>
    </xf>
    <xf numFmtId="164" fontId="36" fillId="8" borderId="11" xfId="0" applyFont="1" applyFill="1" applyBorder="1" applyAlignment="1">
      <alignment horizontal="center" vertical="center" wrapText="1"/>
    </xf>
    <xf numFmtId="168" fontId="24" fillId="6" borderId="8" xfId="0" applyNumberFormat="1" applyFont="1" applyFill="1" applyBorder="1" applyAlignment="1">
      <alignment horizontal="center" vertical="center" wrapText="1"/>
    </xf>
    <xf numFmtId="164" fontId="37" fillId="12" borderId="3" xfId="0" applyFont="1" applyFill="1" applyBorder="1" applyAlignment="1">
      <alignment horizontal="center" vertical="center" wrapText="1"/>
    </xf>
    <xf numFmtId="164" fontId="37" fillId="12" borderId="12" xfId="0" applyFont="1" applyFill="1" applyBorder="1" applyAlignment="1">
      <alignment horizontal="center" vertical="center" wrapText="1"/>
    </xf>
    <xf numFmtId="164" fontId="37" fillId="12" borderId="11" xfId="0" applyFont="1" applyFill="1" applyBorder="1" applyAlignment="1">
      <alignment horizontal="center" vertical="center" wrapText="1"/>
    </xf>
    <xf numFmtId="164" fontId="37" fillId="12" borderId="8" xfId="0" applyFont="1" applyFill="1" applyBorder="1" applyAlignment="1">
      <alignment horizontal="center" vertical="center" wrapText="1"/>
    </xf>
    <xf numFmtId="164" fontId="37" fillId="12" borderId="6" xfId="0" applyFont="1" applyFill="1" applyBorder="1" applyAlignment="1">
      <alignment horizontal="center" vertical="center" wrapText="1"/>
    </xf>
    <xf numFmtId="164" fontId="37" fillId="12" borderId="9" xfId="0" applyFont="1" applyFill="1" applyBorder="1" applyAlignment="1">
      <alignment horizontal="center" vertical="center" wrapText="1"/>
    </xf>
    <xf numFmtId="164" fontId="36" fillId="29" borderId="10" xfId="0" applyFont="1" applyFill="1" applyBorder="1" applyAlignment="1">
      <alignment horizontal="center" vertical="center" wrapText="1"/>
    </xf>
    <xf numFmtId="164" fontId="36" fillId="29" borderId="13" xfId="0" applyFont="1" applyFill="1" applyBorder="1" applyAlignment="1">
      <alignment horizontal="center" vertical="center" wrapText="1"/>
    </xf>
    <xf numFmtId="164" fontId="36" fillId="29" borderId="14" xfId="0" applyFont="1" applyFill="1" applyBorder="1" applyAlignment="1">
      <alignment horizontal="center" vertical="center" wrapText="1"/>
    </xf>
    <xf numFmtId="164" fontId="36" fillId="20" borderId="13" xfId="0" applyFont="1" applyFill="1" applyBorder="1" applyAlignment="1">
      <alignment horizontal="center" vertical="center" wrapText="1"/>
    </xf>
    <xf numFmtId="164" fontId="36" fillId="31" borderId="10" xfId="0" applyFont="1" applyFill="1" applyBorder="1" applyAlignment="1">
      <alignment horizontal="center" vertical="center" wrapText="1"/>
    </xf>
    <xf numFmtId="164" fontId="36" fillId="31" borderId="13" xfId="0" applyFont="1" applyFill="1" applyBorder="1" applyAlignment="1">
      <alignment horizontal="center" vertical="center" wrapText="1"/>
    </xf>
    <xf numFmtId="164" fontId="36" fillId="31" borderId="14" xfId="0" applyFont="1" applyFill="1" applyBorder="1" applyAlignment="1">
      <alignment horizontal="center" vertical="center" wrapText="1"/>
    </xf>
    <xf numFmtId="164" fontId="41" fillId="12" borderId="12" xfId="0" applyFont="1" applyFill="1" applyBorder="1" applyAlignment="1">
      <alignment horizontal="center" vertical="center" wrapText="1"/>
    </xf>
    <xf numFmtId="164" fontId="41" fillId="12" borderId="11" xfId="0" applyFont="1" applyFill="1" applyBorder="1" applyAlignment="1">
      <alignment horizontal="center" vertical="center" wrapText="1"/>
    </xf>
    <xf numFmtId="164" fontId="41" fillId="12" borderId="6" xfId="0" applyFont="1" applyFill="1" applyBorder="1" applyAlignment="1">
      <alignment horizontal="center" vertical="center" wrapText="1"/>
    </xf>
    <xf numFmtId="164" fontId="41" fillId="12" borderId="9" xfId="0" applyFont="1" applyFill="1" applyBorder="1" applyAlignment="1">
      <alignment horizontal="center" vertical="center" wrapText="1"/>
    </xf>
    <xf numFmtId="164" fontId="24" fillId="8" borderId="0" xfId="0" applyFont="1" applyFill="1" applyAlignment="1">
      <alignment horizontal="center" vertical="center" wrapText="1"/>
    </xf>
    <xf numFmtId="164" fontId="24" fillId="8" borderId="7" xfId="0" applyFont="1" applyFill="1" applyBorder="1" applyAlignment="1">
      <alignment horizontal="center" vertical="center" wrapText="1"/>
    </xf>
    <xf numFmtId="164" fontId="37" fillId="21" borderId="10" xfId="0" applyFont="1" applyFill="1" applyBorder="1" applyAlignment="1">
      <alignment horizontal="center" vertical="center" wrapText="1"/>
    </xf>
    <xf numFmtId="164" fontId="37" fillId="21" borderId="13" xfId="0" applyFont="1" applyFill="1" applyBorder="1" applyAlignment="1">
      <alignment horizontal="center" vertical="center" wrapText="1"/>
    </xf>
    <xf numFmtId="164" fontId="37" fillId="21" borderId="14" xfId="0" applyFont="1" applyFill="1" applyBorder="1" applyAlignment="1">
      <alignment horizontal="center" vertical="center" wrapText="1"/>
    </xf>
    <xf numFmtId="164" fontId="68" fillId="22" borderId="12" xfId="0" applyFont="1" applyFill="1" applyBorder="1" applyAlignment="1">
      <alignment horizontal="center" vertical="center" wrapText="1"/>
    </xf>
    <xf numFmtId="164" fontId="68" fillId="22" borderId="11" xfId="0" applyFont="1" applyFill="1" applyBorder="1" applyAlignment="1">
      <alignment horizontal="center" vertical="center" wrapText="1"/>
    </xf>
    <xf numFmtId="164" fontId="68" fillId="22" borderId="0" xfId="0" applyFont="1" applyFill="1" applyAlignment="1">
      <alignment horizontal="center" vertical="center" wrapText="1"/>
    </xf>
    <xf numFmtId="164" fontId="68" fillId="22" borderId="7" xfId="0" applyFont="1" applyFill="1" applyBorder="1" applyAlignment="1">
      <alignment horizontal="center" vertical="center" wrapText="1"/>
    </xf>
    <xf numFmtId="164" fontId="68" fillId="22" borderId="6" xfId="0" applyFont="1" applyFill="1" applyBorder="1" applyAlignment="1">
      <alignment horizontal="center" vertical="center" wrapText="1"/>
    </xf>
    <xf numFmtId="164" fontId="68" fillId="22" borderId="9" xfId="0" applyFont="1" applyFill="1" applyBorder="1" applyAlignment="1">
      <alignment horizontal="center" vertical="center" wrapText="1"/>
    </xf>
    <xf numFmtId="164" fontId="39" fillId="12" borderId="4" xfId="0" applyFont="1" applyFill="1" applyBorder="1" applyAlignment="1">
      <alignment horizontal="center" vertical="center" wrapText="1"/>
    </xf>
    <xf numFmtId="164" fontId="39" fillId="12" borderId="0" xfId="0" applyFont="1" applyFill="1" applyAlignment="1">
      <alignment horizontal="center" vertical="center" wrapText="1"/>
    </xf>
    <xf numFmtId="164" fontId="39" fillId="12" borderId="7" xfId="0" applyFont="1" applyFill="1" applyBorder="1" applyAlignment="1">
      <alignment horizontal="center" vertical="center" wrapText="1"/>
    </xf>
    <xf numFmtId="164" fontId="24" fillId="8" borderId="4" xfId="0" applyFont="1" applyFill="1" applyBorder="1" applyAlignment="1">
      <alignment horizontal="center" vertical="center" wrapText="1"/>
    </xf>
    <xf numFmtId="164" fontId="23" fillId="23" borderId="3" xfId="0" applyFont="1" applyFill="1" applyBorder="1" applyAlignment="1">
      <alignment horizontal="center" vertical="center" wrapText="1"/>
    </xf>
    <xf numFmtId="164" fontId="23" fillId="23" borderId="12" xfId="0" applyFont="1" applyFill="1" applyBorder="1" applyAlignment="1">
      <alignment horizontal="center" vertical="center" wrapText="1"/>
    </xf>
    <xf numFmtId="164" fontId="23" fillId="23" borderId="11" xfId="0" applyFont="1" applyFill="1" applyBorder="1" applyAlignment="1">
      <alignment horizontal="center" vertical="center" wrapText="1"/>
    </xf>
    <xf numFmtId="164" fontId="23" fillId="23" borderId="4" xfId="0" applyFont="1" applyFill="1" applyBorder="1" applyAlignment="1">
      <alignment horizontal="center" vertical="center" wrapText="1"/>
    </xf>
    <xf numFmtId="164" fontId="23" fillId="23" borderId="0" xfId="0" applyFont="1" applyFill="1" applyAlignment="1">
      <alignment horizontal="center" vertical="center" wrapText="1"/>
    </xf>
    <xf numFmtId="164" fontId="23" fillId="23" borderId="7" xfId="0" applyFont="1" applyFill="1" applyBorder="1" applyAlignment="1">
      <alignment horizontal="center" vertical="center" wrapText="1"/>
    </xf>
    <xf numFmtId="164" fontId="23" fillId="23" borderId="8" xfId="0" applyFont="1" applyFill="1" applyBorder="1" applyAlignment="1">
      <alignment horizontal="center" vertical="center" wrapText="1"/>
    </xf>
    <xf numFmtId="164" fontId="23" fillId="23" borderId="6" xfId="0" applyFont="1" applyFill="1" applyBorder="1" applyAlignment="1">
      <alignment horizontal="center" vertical="center" wrapText="1"/>
    </xf>
    <xf numFmtId="164" fontId="23" fillId="23" borderId="9" xfId="0" applyFont="1" applyFill="1" applyBorder="1" applyAlignment="1">
      <alignment horizontal="center" vertical="center" wrapText="1"/>
    </xf>
    <xf numFmtId="164" fontId="24" fillId="10" borderId="3" xfId="0" applyFont="1" applyFill="1" applyBorder="1" applyAlignment="1">
      <alignment horizontal="center"/>
    </xf>
    <xf numFmtId="164" fontId="24" fillId="10" borderId="12" xfId="0" applyFont="1" applyFill="1" applyBorder="1" applyAlignment="1">
      <alignment horizontal="center"/>
    </xf>
    <xf numFmtId="164" fontId="24" fillId="10" borderId="11" xfId="0" applyFont="1" applyFill="1" applyBorder="1" applyAlignment="1">
      <alignment horizontal="center"/>
    </xf>
    <xf numFmtId="164" fontId="71" fillId="30" borderId="19" xfId="4" applyFont="1" applyFill="1" applyBorder="1" applyAlignment="1">
      <alignment horizontal="center" vertical="center" wrapText="1"/>
    </xf>
    <xf numFmtId="164" fontId="71" fillId="30" borderId="20" xfId="4" applyFont="1" applyFill="1" applyBorder="1" applyAlignment="1">
      <alignment horizontal="center" vertical="center" wrapText="1"/>
    </xf>
    <xf numFmtId="164" fontId="71" fillId="30" borderId="20" xfId="4" applyFont="1" applyFill="1" applyBorder="1" applyAlignment="1">
      <alignment horizontal="center" vertical="center" wrapText="1"/>
    </xf>
    <xf numFmtId="164" fontId="35" fillId="6" borderId="33" xfId="0" applyFont="1" applyFill="1" applyBorder="1" applyAlignment="1">
      <alignment horizontal="center" vertical="center" wrapText="1"/>
    </xf>
    <xf numFmtId="164" fontId="35" fillId="6" borderId="15" xfId="0" applyFont="1" applyFill="1" applyBorder="1" applyAlignment="1">
      <alignment horizontal="center" vertical="center" wrapText="1"/>
    </xf>
    <xf numFmtId="164" fontId="19" fillId="6" borderId="3" xfId="0" applyFont="1" applyFill="1" applyBorder="1" applyAlignment="1">
      <alignment horizontal="center" vertical="center"/>
    </xf>
    <xf numFmtId="164" fontId="55" fillId="6" borderId="4" xfId="0" applyFont="1" applyFill="1" applyBorder="1" applyAlignment="1">
      <alignment horizontal="right" vertical="center"/>
    </xf>
    <xf numFmtId="164" fontId="56" fillId="6" borderId="4" xfId="0" applyFont="1" applyFill="1" applyBorder="1" applyAlignment="1">
      <alignment horizontal="right" vertical="center"/>
    </xf>
    <xf numFmtId="164" fontId="58" fillId="6" borderId="8" xfId="0" applyFont="1" applyFill="1" applyBorder="1" applyAlignment="1">
      <alignment horizontal="center" vertical="center"/>
    </xf>
    <xf numFmtId="164" fontId="58" fillId="6" borderId="6" xfId="0" applyFont="1" applyFill="1" applyBorder="1" applyAlignment="1">
      <alignment horizontal="center" vertical="center"/>
    </xf>
    <xf numFmtId="164" fontId="35" fillId="6" borderId="6" xfId="0" applyFont="1" applyFill="1" applyBorder="1" applyAlignment="1">
      <alignment horizontal="center" vertical="center"/>
    </xf>
    <xf numFmtId="164" fontId="24" fillId="6" borderId="6" xfId="0" applyFont="1" applyFill="1" applyBorder="1" applyAlignment="1">
      <alignment vertical="center"/>
    </xf>
    <xf numFmtId="164" fontId="35" fillId="6" borderId="9" xfId="0" applyFont="1" applyFill="1" applyBorder="1" applyAlignment="1">
      <alignment horizontal="center" vertical="center"/>
    </xf>
    <xf numFmtId="164" fontId="24" fillId="6" borderId="12" xfId="0" applyFont="1" applyFill="1" applyBorder="1" applyAlignment="1">
      <alignment vertical="center"/>
    </xf>
    <xf numFmtId="164" fontId="24" fillId="6" borderId="11" xfId="0" applyFont="1" applyFill="1" applyBorder="1" applyAlignment="1">
      <alignment vertical="center"/>
    </xf>
    <xf numFmtId="164" fontId="55" fillId="6" borderId="0" xfId="0" applyFont="1" applyFill="1" applyAlignment="1">
      <alignment horizontal="right" vertical="center"/>
    </xf>
    <xf numFmtId="164" fontId="59" fillId="34" borderId="8" xfId="0" applyFont="1" applyFill="1" applyBorder="1" applyAlignment="1">
      <alignment horizontal="left" vertical="center"/>
    </xf>
    <xf numFmtId="164" fontId="59" fillId="34" borderId="6" xfId="0" applyFont="1" applyFill="1" applyBorder="1" applyAlignment="1">
      <alignment horizontal="left" vertical="center"/>
    </xf>
    <xf numFmtId="164" fontId="36" fillId="34" borderId="6" xfId="0" applyFont="1" applyFill="1" applyBorder="1" applyAlignment="1">
      <alignment vertical="center"/>
    </xf>
    <xf numFmtId="164" fontId="36" fillId="34" borderId="9" xfId="0" applyFont="1" applyFill="1" applyBorder="1" applyAlignment="1">
      <alignment vertical="center"/>
    </xf>
    <xf numFmtId="164" fontId="36" fillId="34" borderId="0" xfId="0" applyFont="1" applyFill="1" applyAlignment="1">
      <alignment vertical="center"/>
    </xf>
    <xf numFmtId="164" fontId="59" fillId="34" borderId="0" xfId="0" applyFont="1" applyFill="1" applyAlignment="1">
      <alignment horizontal="left" vertical="center"/>
    </xf>
    <xf numFmtId="164" fontId="59" fillId="34" borderId="0" xfId="0" applyFont="1" applyFill="1" applyAlignment="1">
      <alignment horizontal="center" vertical="center"/>
    </xf>
    <xf numFmtId="164" fontId="59" fillId="34" borderId="7" xfId="0" applyFont="1" applyFill="1" applyBorder="1" applyAlignment="1">
      <alignment horizontal="center" vertical="center"/>
    </xf>
    <xf numFmtId="10" fontId="64" fillId="34" borderId="0" xfId="0" applyNumberFormat="1" applyFont="1" applyFill="1" applyAlignment="1">
      <alignment horizontal="right" vertical="center"/>
    </xf>
    <xf numFmtId="10" fontId="65" fillId="34" borderId="0" xfId="0" applyNumberFormat="1" applyFont="1" applyFill="1" applyAlignment="1">
      <alignment horizontal="right" vertical="center"/>
    </xf>
    <xf numFmtId="10" fontId="62" fillId="34" borderId="0" xfId="0" applyNumberFormat="1" applyFont="1" applyFill="1" applyAlignment="1">
      <alignment horizontal="right" vertical="center"/>
    </xf>
    <xf numFmtId="10" fontId="63" fillId="34" borderId="0" xfId="0" applyNumberFormat="1" applyFont="1" applyFill="1" applyAlignment="1">
      <alignment horizontal="right" vertical="center"/>
    </xf>
    <xf numFmtId="164" fontId="36" fillId="34" borderId="4" xfId="0" applyFont="1" applyFill="1" applyBorder="1" applyAlignment="1">
      <alignment horizontal="right" vertical="center"/>
    </xf>
    <xf numFmtId="164" fontId="36" fillId="34" borderId="0" xfId="0" applyFont="1" applyFill="1" applyAlignment="1">
      <alignment horizontal="right" vertical="center"/>
    </xf>
    <xf numFmtId="164" fontId="61" fillId="34" borderId="0" xfId="0" applyFont="1" applyFill="1" applyAlignment="1">
      <alignment horizontal="right" vertical="center"/>
    </xf>
    <xf numFmtId="164" fontId="62" fillId="34" borderId="0" xfId="0" applyFont="1" applyFill="1" applyAlignment="1">
      <alignment horizontal="right" vertical="center"/>
    </xf>
    <xf numFmtId="164" fontId="63" fillId="34" borderId="0" xfId="0" applyFont="1" applyFill="1" applyAlignment="1">
      <alignment horizontal="right" vertical="center"/>
    </xf>
    <xf numFmtId="164" fontId="65" fillId="34" borderId="0" xfId="0" applyFont="1" applyFill="1" applyAlignment="1">
      <alignment horizontal="right" vertical="center"/>
    </xf>
    <xf numFmtId="164" fontId="65" fillId="34" borderId="4" xfId="0" applyFont="1" applyFill="1" applyBorder="1" applyAlignment="1">
      <alignment horizontal="right" vertical="center"/>
    </xf>
    <xf numFmtId="164" fontId="66" fillId="34" borderId="0" xfId="0" applyFont="1" applyFill="1" applyAlignment="1">
      <alignment horizontal="right" vertical="center"/>
    </xf>
    <xf numFmtId="164" fontId="66" fillId="34" borderId="4" xfId="0" applyFont="1" applyFill="1" applyBorder="1" applyAlignment="1">
      <alignment horizontal="right" vertical="center"/>
    </xf>
    <xf numFmtId="164" fontId="19" fillId="34" borderId="3" xfId="0" applyFont="1" applyFill="1" applyBorder="1" applyAlignment="1">
      <alignment horizontal="center" vertical="center"/>
    </xf>
    <xf numFmtId="164" fontId="59" fillId="34" borderId="12" xfId="0" applyFont="1" applyFill="1" applyBorder="1" applyAlignment="1">
      <alignment horizontal="left" vertical="center"/>
    </xf>
    <xf numFmtId="164" fontId="36" fillId="34" borderId="12" xfId="0" applyFont="1" applyFill="1" applyBorder="1" applyAlignment="1">
      <alignment horizontal="center" vertical="center"/>
    </xf>
    <xf numFmtId="164" fontId="36" fillId="34" borderId="12" xfId="0" applyFont="1" applyFill="1" applyBorder="1" applyAlignment="1">
      <alignment horizontal="center" vertical="center"/>
    </xf>
    <xf numFmtId="164" fontId="36" fillId="34" borderId="11" xfId="0" applyFont="1" applyFill="1" applyBorder="1" applyAlignment="1">
      <alignment horizontal="center" vertical="center"/>
    </xf>
  </cellXfs>
  <cellStyles count="5">
    <cellStyle name="Euro" xfId="1" xr:uid="{00000000-0005-0000-0000-000000000000}"/>
    <cellStyle name="Hyperlink" xfId="4" builtinId="8" customBuiltin="1"/>
    <cellStyle name="Normal" xfId="0" builtinId="0"/>
    <cellStyle name="Normal_00250r0P802-15_WG-Sep00 Meeting Objectives and Agenda" xfId="2" xr:uid="{00000000-0005-0000-0000-000003000000}"/>
    <cellStyle name="Normal_00250r0P802-15_WG-Sep00 Meeting Objectives and Agenda1" xfId="3" xr:uid="{00000000-0005-0000-0000-000004000000}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FFCC99"/>
      <color rgb="FF0000FF"/>
      <color rgb="FFFFFF99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tmp"/><Relationship Id="rId3" Type="http://schemas.openxmlformats.org/officeDocument/2006/relationships/image" Target="../media/image3.jpeg"/><Relationship Id="rId7" Type="http://schemas.openxmlformats.org/officeDocument/2006/relationships/image" Target="../media/image7.emf"/><Relationship Id="rId2" Type="http://schemas.openxmlformats.org/officeDocument/2006/relationships/image" Target="../media/image2.jpeg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5" Type="http://schemas.openxmlformats.org/officeDocument/2006/relationships/image" Target="../media/image5.jpeg"/><Relationship Id="rId10" Type="http://schemas.openxmlformats.org/officeDocument/2006/relationships/image" Target="../media/image10.tmp"/><Relationship Id="rId4" Type="http://schemas.openxmlformats.org/officeDocument/2006/relationships/image" Target="../media/image4.jpeg"/><Relationship Id="rId9" Type="http://schemas.openxmlformats.org/officeDocument/2006/relationships/image" Target="../media/image9.tmp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81.png"/><Relationship Id="rId13" Type="http://schemas.openxmlformats.org/officeDocument/2006/relationships/customXml" Target="../ink/ink7.xml"/><Relationship Id="rId18" Type="http://schemas.openxmlformats.org/officeDocument/2006/relationships/image" Target="../media/image813.png"/><Relationship Id="rId26" Type="http://schemas.openxmlformats.org/officeDocument/2006/relationships/image" Target="../media/image8001.png"/><Relationship Id="rId39" Type="http://schemas.openxmlformats.org/officeDocument/2006/relationships/customXml" Target="../ink/ink20.xml"/><Relationship Id="rId3" Type="http://schemas.openxmlformats.org/officeDocument/2006/relationships/customXml" Target="../ink/ink2.xml"/><Relationship Id="rId21" Type="http://schemas.openxmlformats.org/officeDocument/2006/relationships/customXml" Target="../ink/ink11.xml"/><Relationship Id="rId34" Type="http://schemas.openxmlformats.org/officeDocument/2006/relationships/image" Target="../media/image811.png"/><Relationship Id="rId42" Type="http://schemas.openxmlformats.org/officeDocument/2006/relationships/image" Target="../media/image812.png"/><Relationship Id="rId47" Type="http://schemas.openxmlformats.org/officeDocument/2006/relationships/customXml" Target="../ink/ink24.xml"/><Relationship Id="rId7" Type="http://schemas.openxmlformats.org/officeDocument/2006/relationships/customXml" Target="../ink/ink4.xml"/><Relationship Id="rId12" Type="http://schemas.openxmlformats.org/officeDocument/2006/relationships/image" Target="../media/image800.png"/><Relationship Id="rId17" Type="http://schemas.openxmlformats.org/officeDocument/2006/relationships/customXml" Target="../ink/ink9.xml"/><Relationship Id="rId25" Type="http://schemas.openxmlformats.org/officeDocument/2006/relationships/customXml" Target="../ink/ink13.xml"/><Relationship Id="rId33" Type="http://schemas.openxmlformats.org/officeDocument/2006/relationships/customXml" Target="../ink/ink17.xml"/><Relationship Id="rId38" Type="http://schemas.openxmlformats.org/officeDocument/2006/relationships/image" Target="../media/image820.png"/><Relationship Id="rId46" Type="http://schemas.openxmlformats.org/officeDocument/2006/relationships/image" Target="../media/image8000.png"/><Relationship Id="rId2" Type="http://schemas.openxmlformats.org/officeDocument/2006/relationships/image" Target="../media/image8.png"/><Relationship Id="rId16" Type="http://schemas.openxmlformats.org/officeDocument/2006/relationships/image" Target="../media/image86.png"/><Relationship Id="rId20" Type="http://schemas.openxmlformats.org/officeDocument/2006/relationships/image" Target="../media/image803.png"/><Relationship Id="rId29" Type="http://schemas.openxmlformats.org/officeDocument/2006/relationships/customXml" Target="../ink/ink15.xml"/><Relationship Id="rId41" Type="http://schemas.openxmlformats.org/officeDocument/2006/relationships/customXml" Target="../ink/ink21.xml"/><Relationship Id="rId1" Type="http://schemas.openxmlformats.org/officeDocument/2006/relationships/customXml" Target="../ink/ink1.xml"/><Relationship Id="rId6" Type="http://schemas.openxmlformats.org/officeDocument/2006/relationships/image" Target="../media/image80.png"/><Relationship Id="rId11" Type="http://schemas.openxmlformats.org/officeDocument/2006/relationships/customXml" Target="../ink/ink6.xml"/><Relationship Id="rId24" Type="http://schemas.openxmlformats.org/officeDocument/2006/relationships/image" Target="../media/image831.png"/><Relationship Id="rId32" Type="http://schemas.openxmlformats.org/officeDocument/2006/relationships/image" Target="../media/image801.png"/><Relationship Id="rId37" Type="http://schemas.openxmlformats.org/officeDocument/2006/relationships/customXml" Target="../ink/ink19.xml"/><Relationship Id="rId40" Type="http://schemas.openxmlformats.org/officeDocument/2006/relationships/image" Target="../media/image802.png"/><Relationship Id="rId45" Type="http://schemas.openxmlformats.org/officeDocument/2006/relationships/customXml" Target="../ink/ink23.xml"/><Relationship Id="rId5" Type="http://schemas.openxmlformats.org/officeDocument/2006/relationships/customXml" Target="../ink/ink3.xml"/><Relationship Id="rId15" Type="http://schemas.openxmlformats.org/officeDocument/2006/relationships/customXml" Target="../ink/ink8.xml"/><Relationship Id="rId23" Type="http://schemas.openxmlformats.org/officeDocument/2006/relationships/customXml" Target="../ink/ink12.xml"/><Relationship Id="rId28" Type="http://schemas.openxmlformats.org/officeDocument/2006/relationships/image" Target="../media/image8101.png"/><Relationship Id="rId36" Type="http://schemas.openxmlformats.org/officeDocument/2006/relationships/image" Target="../media/image85.png"/><Relationship Id="rId10" Type="http://schemas.openxmlformats.org/officeDocument/2006/relationships/image" Target="../media/image83.png"/><Relationship Id="rId19" Type="http://schemas.openxmlformats.org/officeDocument/2006/relationships/customXml" Target="../ink/ink10.xml"/><Relationship Id="rId31" Type="http://schemas.openxmlformats.org/officeDocument/2006/relationships/customXml" Target="../ink/ink16.xml"/><Relationship Id="rId44" Type="http://schemas.openxmlformats.org/officeDocument/2006/relationships/image" Target="../media/image830.png"/><Relationship Id="rId4" Type="http://schemas.openxmlformats.org/officeDocument/2006/relationships/image" Target="../media/image82.png"/><Relationship Id="rId9" Type="http://schemas.openxmlformats.org/officeDocument/2006/relationships/customXml" Target="../ink/ink5.xml"/><Relationship Id="rId14" Type="http://schemas.openxmlformats.org/officeDocument/2006/relationships/image" Target="../media/image810.png"/><Relationship Id="rId22" Type="http://schemas.openxmlformats.org/officeDocument/2006/relationships/image" Target="../media/image821.png"/><Relationship Id="rId27" Type="http://schemas.openxmlformats.org/officeDocument/2006/relationships/customXml" Target="../ink/ink14.xml"/><Relationship Id="rId30" Type="http://schemas.openxmlformats.org/officeDocument/2006/relationships/image" Target="../media/image84.png"/><Relationship Id="rId35" Type="http://schemas.openxmlformats.org/officeDocument/2006/relationships/customXml" Target="../ink/ink18.xml"/><Relationship Id="rId43" Type="http://schemas.openxmlformats.org/officeDocument/2006/relationships/customXml" Target="../ink/ink22.xml"/><Relationship Id="rId48" Type="http://schemas.openxmlformats.org/officeDocument/2006/relationships/image" Target="../media/image8100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ustomXml" Target="../ink/ink26.xml"/><Relationship Id="rId2" Type="http://schemas.openxmlformats.org/officeDocument/2006/relationships/image" Target="../media/image8.png"/><Relationship Id="rId1" Type="http://schemas.openxmlformats.org/officeDocument/2006/relationships/customXml" Target="../ink/ink25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259081</xdr:colOff>
      <xdr:row>0</xdr:row>
      <xdr:rowOff>64770</xdr:rowOff>
    </xdr:from>
    <xdr:to>
      <xdr:col>6</xdr:col>
      <xdr:colOff>436881</xdr:colOff>
      <xdr:row>18</xdr:row>
      <xdr:rowOff>15240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E90AD026-E67A-7749-B982-1EE31B9211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9081" y="64770"/>
          <a:ext cx="4810760" cy="360807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296332</xdr:colOff>
      <xdr:row>18</xdr:row>
      <xdr:rowOff>93133</xdr:rowOff>
    </xdr:from>
    <xdr:to>
      <xdr:col>6</xdr:col>
      <xdr:colOff>553719</xdr:colOff>
      <xdr:row>36</xdr:row>
      <xdr:rowOff>103293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28D2E911-5F03-2C47-A166-69C2F55309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6332" y="3598333"/>
          <a:ext cx="5083387" cy="3515360"/>
        </a:xfrm>
        <a:prstGeom prst="rect">
          <a:avLst/>
        </a:prstGeom>
      </xdr:spPr>
    </xdr:pic>
    <xdr:clientData/>
  </xdr:twoCellAnchor>
  <xdr:twoCellAnchor editAs="oneCell">
    <xdr:from>
      <xdr:col>6</xdr:col>
      <xdr:colOff>590973</xdr:colOff>
      <xdr:row>17</xdr:row>
      <xdr:rowOff>179494</xdr:rowOff>
    </xdr:from>
    <xdr:to>
      <xdr:col>13</xdr:col>
      <xdr:colOff>138853</xdr:colOff>
      <xdr:row>36</xdr:row>
      <xdr:rowOff>66041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24CB1700-6DF5-C748-A61A-02C27F1C76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6973" y="3489961"/>
          <a:ext cx="5178213" cy="3586480"/>
        </a:xfrm>
        <a:prstGeom prst="rect">
          <a:avLst/>
        </a:prstGeom>
      </xdr:spPr>
    </xdr:pic>
    <xdr:clientData/>
  </xdr:twoCellAnchor>
  <xdr:twoCellAnchor editAs="oneCell">
    <xdr:from>
      <xdr:col>0</xdr:col>
      <xdr:colOff>237068</xdr:colOff>
      <xdr:row>36</xdr:row>
      <xdr:rowOff>182880</xdr:rowOff>
    </xdr:from>
    <xdr:to>
      <xdr:col>6</xdr:col>
      <xdr:colOff>584200</xdr:colOff>
      <xdr:row>55</xdr:row>
      <xdr:rowOff>41486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4659A9AF-033C-4444-A5DD-36D9FE7EFE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7068" y="7193280"/>
          <a:ext cx="5173132" cy="3558539"/>
        </a:xfrm>
        <a:prstGeom prst="rect">
          <a:avLst/>
        </a:prstGeom>
      </xdr:spPr>
    </xdr:pic>
    <xdr:clientData/>
  </xdr:twoCellAnchor>
  <xdr:twoCellAnchor editAs="oneCell">
    <xdr:from>
      <xdr:col>6</xdr:col>
      <xdr:colOff>683057</xdr:colOff>
      <xdr:row>36</xdr:row>
      <xdr:rowOff>133679</xdr:rowOff>
    </xdr:from>
    <xdr:to>
      <xdr:col>13</xdr:col>
      <xdr:colOff>274482</xdr:colOff>
      <xdr:row>55</xdr:row>
      <xdr:rowOff>6640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2DAA60A4-6429-984B-8E28-7BD6D3FBDF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09057" y="7144079"/>
          <a:ext cx="5221758" cy="3572894"/>
        </a:xfrm>
        <a:prstGeom prst="rect">
          <a:avLst/>
        </a:prstGeom>
      </xdr:spPr>
    </xdr:pic>
    <xdr:clientData/>
  </xdr:twoCellAnchor>
  <xdr:twoCellAnchor editAs="oneCell">
    <xdr:from>
      <xdr:col>0</xdr:col>
      <xdr:colOff>190728</xdr:colOff>
      <xdr:row>56</xdr:row>
      <xdr:rowOff>16</xdr:rowOff>
    </xdr:from>
    <xdr:to>
      <xdr:col>6</xdr:col>
      <xdr:colOff>465667</xdr:colOff>
      <xdr:row>74</xdr:row>
      <xdr:rowOff>59267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114C3C8-A4C0-644D-9E75-C2B29B1028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90728" y="8890016"/>
          <a:ext cx="4275439" cy="2916751"/>
        </a:xfrm>
        <a:prstGeom prst="rect">
          <a:avLst/>
        </a:prstGeom>
      </xdr:spPr>
    </xdr:pic>
    <xdr:clientData/>
  </xdr:twoCellAnchor>
  <xdr:twoCellAnchor editAs="oneCell">
    <xdr:from>
      <xdr:col>6</xdr:col>
      <xdr:colOff>796955</xdr:colOff>
      <xdr:row>55</xdr:row>
      <xdr:rowOff>186268</xdr:rowOff>
    </xdr:from>
    <xdr:to>
      <xdr:col>13</xdr:col>
      <xdr:colOff>372534</xdr:colOff>
      <xdr:row>74</xdr:row>
      <xdr:rowOff>127000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FC6117A-B33D-C944-9B34-D82033936B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5622955" y="10896601"/>
          <a:ext cx="5205912" cy="3640666"/>
        </a:xfrm>
        <a:prstGeom prst="rect">
          <a:avLst/>
        </a:prstGeom>
      </xdr:spPr>
    </xdr:pic>
    <xdr:clientData/>
  </xdr:twoCellAnchor>
  <xdr:twoCellAnchor editAs="oneCell">
    <xdr:from>
      <xdr:col>0</xdr:col>
      <xdr:colOff>261759</xdr:colOff>
      <xdr:row>75</xdr:row>
      <xdr:rowOff>53554</xdr:rowOff>
    </xdr:from>
    <xdr:to>
      <xdr:col>6</xdr:col>
      <xdr:colOff>448523</xdr:colOff>
      <xdr:row>95</xdr:row>
      <xdr:rowOff>25213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8DC1F090-8A76-5D39-5F87-1AB2AFC2A8F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720" t="21613" r="22454" b="2088"/>
        <a:stretch/>
      </xdr:blipFill>
      <xdr:spPr>
        <a:xfrm>
          <a:off x="261759" y="12142977"/>
          <a:ext cx="4201918" cy="3195505"/>
        </a:xfrm>
        <a:prstGeom prst="rect">
          <a:avLst/>
        </a:prstGeom>
      </xdr:spPr>
    </xdr:pic>
    <xdr:clientData/>
  </xdr:twoCellAnchor>
  <xdr:twoCellAnchor editAs="oneCell">
    <xdr:from>
      <xdr:col>6</xdr:col>
      <xdr:colOff>667419</xdr:colOff>
      <xdr:row>75</xdr:row>
      <xdr:rowOff>53731</xdr:rowOff>
    </xdr:from>
    <xdr:to>
      <xdr:col>13</xdr:col>
      <xdr:colOff>190501</xdr:colOff>
      <xdr:row>95</xdr:row>
      <xdr:rowOff>56451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82159F01-85CA-36BB-8D47-21918914F6E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495" t="21991" r="21685" b="1735"/>
        <a:stretch/>
      </xdr:blipFill>
      <xdr:spPr>
        <a:xfrm>
          <a:off x="4682573" y="12143154"/>
          <a:ext cx="4207428" cy="3226566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254000</xdr:colOff>
      <xdr:row>95</xdr:row>
      <xdr:rowOff>147984</xdr:rowOff>
    </xdr:from>
    <xdr:to>
      <xdr:col>6</xdr:col>
      <xdr:colOff>443713</xdr:colOff>
      <xdr:row>115</xdr:row>
      <xdr:rowOff>138043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A37375F4-76F6-E787-C5B2-A6FF2D4F6AC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177" t="20687" r="22417" b="2290"/>
        <a:stretch/>
      </xdr:blipFill>
      <xdr:spPr>
        <a:xfrm>
          <a:off x="254000" y="15360375"/>
          <a:ext cx="4198496" cy="319266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">
          <xdr14:nvContentPartPr>
            <xdr14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">
          <xdr14:nvContentPartPr>
            <xdr14:cNvPr id="3" name="Ink 2">
              <a:extLst>
                <a:ext uri="{FF2B5EF4-FFF2-40B4-BE49-F238E27FC236}">
                  <a16:creationId xmlns:a16="http://schemas.microsoft.com/office/drawing/2014/main" id="{87C3B6BE-B2FB-4A7E-85D8-AC5B427B868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">
          <xdr14:nvContentPartPr>
            <xdr14:cNvPr id="4" name="Ink 3">
              <a:extLst>
                <a:ext uri="{FF2B5EF4-FFF2-40B4-BE49-F238E27FC236}">
                  <a16:creationId xmlns:a16="http://schemas.microsoft.com/office/drawing/2014/main" id="{873F2AD2-FFD1-47F8-AB7F-767E7CDA15FC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">
          <xdr14:nvContentPartPr>
            <xdr14:cNvPr id="5" name="Ink 4">
              <a:extLst>
                <a:ext uri="{FF2B5EF4-FFF2-40B4-BE49-F238E27FC236}">
                  <a16:creationId xmlns:a16="http://schemas.microsoft.com/office/drawing/2014/main" id="{8DE59136-17D6-47DA-AB52-E98524F1F8C6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">
          <xdr14:nvContentPartPr>
            <xdr14:cNvPr id="6" name="Ink 5">
              <a:extLst>
                <a:ext uri="{FF2B5EF4-FFF2-40B4-BE49-F238E27FC236}">
                  <a16:creationId xmlns:a16="http://schemas.microsoft.com/office/drawing/2014/main" id="{7CC4D380-4B9B-4FC2-AC9B-CAA1392C8BE3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">
          <xdr14:nvContentPartPr>
            <xdr14:cNvPr id="7" name="Ink 6">
              <a:extLst>
                <a:ext uri="{FF2B5EF4-FFF2-40B4-BE49-F238E27FC236}">
                  <a16:creationId xmlns:a16="http://schemas.microsoft.com/office/drawing/2014/main" id="{C1B4DCA2-4EB3-490F-9833-E99712170961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">
          <xdr14:nvContentPartPr>
            <xdr14:cNvPr id="8" name="Ink 7">
              <a:extLst>
                <a:ext uri="{FF2B5EF4-FFF2-40B4-BE49-F238E27FC236}">
                  <a16:creationId xmlns:a16="http://schemas.microsoft.com/office/drawing/2014/main" id="{EC1F993E-7E65-472C-8FA6-85C2E5A08C6C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">
          <xdr14:nvContentPartPr>
            <xdr14:cNvPr id="9" name="Ink 8">
              <a:extLst>
                <a:ext uri="{FF2B5EF4-FFF2-40B4-BE49-F238E27FC236}">
                  <a16:creationId xmlns:a16="http://schemas.microsoft.com/office/drawing/2014/main" id="{FEBAE106-04D4-40AA-B945-AB08CC33393D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">
          <xdr14:nvContentPartPr>
            <xdr14:cNvPr id="10" name="Ink 9">
              <a:extLst>
                <a:ext uri="{FF2B5EF4-FFF2-40B4-BE49-F238E27FC236}">
                  <a16:creationId xmlns:a16="http://schemas.microsoft.com/office/drawing/2014/main" id="{D6AFED4E-634B-41D0-8866-0EC6ACE37589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">
          <xdr14:nvContentPartPr>
            <xdr14:cNvPr id="11" name="Ink 10">
              <a:extLst>
                <a:ext uri="{FF2B5EF4-FFF2-40B4-BE49-F238E27FC236}">
                  <a16:creationId xmlns:a16="http://schemas.microsoft.com/office/drawing/2014/main" id="{B69226F8-C245-4E12-8501-62E1EF673E1B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">
          <xdr14:nvContentPartPr>
            <xdr14:cNvPr id="12" name="Ink 11">
              <a:extLst>
                <a:ext uri="{FF2B5EF4-FFF2-40B4-BE49-F238E27FC236}">
                  <a16:creationId xmlns:a16="http://schemas.microsoft.com/office/drawing/2014/main" id="{C692F7F4-C977-48C2-9177-DE5298B3537E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">
          <xdr14:nvContentPartPr>
            <xdr14:cNvPr id="13" name="Ink 12">
              <a:extLst>
                <a:ext uri="{FF2B5EF4-FFF2-40B4-BE49-F238E27FC236}">
                  <a16:creationId xmlns:a16="http://schemas.microsoft.com/office/drawing/2014/main" id="{F0F27B18-5A7B-463B-B7A4-7A80988617CC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">
          <xdr14:nvContentPartPr>
            <xdr14:cNvPr id="14" name="Ink 13">
              <a:extLst>
                <a:ext uri="{FF2B5EF4-FFF2-40B4-BE49-F238E27FC236}">
                  <a16:creationId xmlns:a16="http://schemas.microsoft.com/office/drawing/2014/main" id="{F1CC0E07-FDA6-458C-AA40-EEDE9604B8E0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">
          <xdr14:nvContentPartPr>
            <xdr14:cNvPr id="15" name="Ink 14">
              <a:extLst>
                <a:ext uri="{FF2B5EF4-FFF2-40B4-BE49-F238E27FC236}">
                  <a16:creationId xmlns:a16="http://schemas.microsoft.com/office/drawing/2014/main" id="{13660702-2EE8-4154-A779-E03B8669F766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">
          <xdr14:nvContentPartPr>
            <xdr14:cNvPr id="16" name="Ink 15">
              <a:extLst>
                <a:ext uri="{FF2B5EF4-FFF2-40B4-BE49-F238E27FC236}">
                  <a16:creationId xmlns:a16="http://schemas.microsoft.com/office/drawing/2014/main" id="{05FBDAD9-228C-4664-9435-12DE42AD3926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">
          <xdr14:nvContentPartPr>
            <xdr14:cNvPr id="17" name="Ink 16">
              <a:extLst>
                <a:ext uri="{FF2B5EF4-FFF2-40B4-BE49-F238E27FC236}">
                  <a16:creationId xmlns:a16="http://schemas.microsoft.com/office/drawing/2014/main" id="{5358CEAC-A946-4108-AAA2-EDF2B62A2A7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">
          <xdr14:nvContentPartPr>
            <xdr14:cNvPr id="18" name="Ink 17">
              <a:extLst>
                <a:ext uri="{FF2B5EF4-FFF2-40B4-BE49-F238E27FC236}">
                  <a16:creationId xmlns:a16="http://schemas.microsoft.com/office/drawing/2014/main" id="{FFDF3A5E-7A54-4EE6-BF0F-8CD614990E83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">
          <xdr14:nvContentPartPr>
            <xdr14:cNvPr id="19" name="Ink 18">
              <a:extLst>
                <a:ext uri="{FF2B5EF4-FFF2-40B4-BE49-F238E27FC236}">
                  <a16:creationId xmlns:a16="http://schemas.microsoft.com/office/drawing/2014/main" id="{49AC78E5-B62D-4E90-973C-99A955998EFE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">
          <xdr14:nvContentPartPr>
            <xdr14:cNvPr id="20" name="Ink 19">
              <a:extLst>
                <a:ext uri="{FF2B5EF4-FFF2-40B4-BE49-F238E27FC236}">
                  <a16:creationId xmlns:a16="http://schemas.microsoft.com/office/drawing/2014/main" id="{0DA8C1A9-E3FC-4827-85A2-97A52EEA83EC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">
          <xdr14:nvContentPartPr>
            <xdr14:cNvPr id="21" name="Ink 20">
              <a:extLst>
                <a:ext uri="{FF2B5EF4-FFF2-40B4-BE49-F238E27FC236}">
                  <a16:creationId xmlns:a16="http://schemas.microsoft.com/office/drawing/2014/main" id="{FBC63765-8B89-4FBF-B5E1-FB7A32F57315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4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">
          <xdr14:nvContentPartPr>
            <xdr14:cNvPr id="22" name="Ink 21">
              <a:extLst>
                <a:ext uri="{FF2B5EF4-FFF2-40B4-BE49-F238E27FC236}">
                  <a16:creationId xmlns:a16="http://schemas.microsoft.com/office/drawing/2014/main" id="{E9C470E8-BE63-44EE-BDF1-3762A7904FBF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4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">
          <xdr14:nvContentPartPr>
            <xdr14:cNvPr id="23" name="Ink 22">
              <a:extLst>
                <a:ext uri="{FF2B5EF4-FFF2-40B4-BE49-F238E27FC236}">
                  <a16:creationId xmlns:a16="http://schemas.microsoft.com/office/drawing/2014/main" id="{A87F64E0-1A45-4610-ABA7-AB90D746CC6B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4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">
          <xdr14:nvContentPartPr>
            <xdr14:cNvPr id="24" name="Ink 23">
              <a:extLst>
                <a:ext uri="{FF2B5EF4-FFF2-40B4-BE49-F238E27FC236}">
                  <a16:creationId xmlns:a16="http://schemas.microsoft.com/office/drawing/2014/main" id="{C8012FAF-A103-4352-998A-BC1E251F6C40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4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">
          <xdr14:nvContentPartPr>
            <xdr14:cNvPr id="25" name="Ink 24">
              <a:extLst>
                <a:ext uri="{FF2B5EF4-FFF2-40B4-BE49-F238E27FC236}">
                  <a16:creationId xmlns:a16="http://schemas.microsoft.com/office/drawing/2014/main" id="{003C87E8-FE4C-4944-BEA7-40EB9560DFC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4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1153240</xdr:colOff>
      <xdr:row>40</xdr:row>
      <xdr:rowOff>2600</xdr:rowOff>
    </xdr:from>
    <xdr:to>
      <xdr:col>2</xdr:col>
      <xdr:colOff>1153600</xdr:colOff>
      <xdr:row>40</xdr:row>
      <xdr:rowOff>2960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">
          <xdr14:nvContentPartPr>
            <xdr14:cNvPr id="2" name="Ink 1">
              <a:extLst>
                <a:ext uri="{FF2B5EF4-FFF2-40B4-BE49-F238E27FC236}">
                  <a16:creationId xmlns:a16="http://schemas.microsoft.com/office/drawing/2014/main" id="{9B3E5D57-F9C5-2142-9456-503122FCDA31}"/>
                </a:ext>
              </a:extLst>
            </xdr14:cNvPr>
            <xdr14:cNvContentPartPr/>
          </xdr14:nvContentPartPr>
          <xdr14:nvPr macro=""/>
          <xdr14:xfrm>
            <a:off x="3363040" y="762260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9B3E5D57-F9C5-2142-9456-503122FCDA31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998440" y="96764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oneCellAnchor>
    <xdr:from>
      <xdr:col>2</xdr:col>
      <xdr:colOff>1153240</xdr:colOff>
      <xdr:row>19</xdr:row>
      <xdr:rowOff>2600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">
          <xdr14:nvContentPartPr>
            <xdr14:cNvPr id="3" name="Ink 2">
              <a:extLst>
                <a:ext uri="{FF2B5EF4-FFF2-40B4-BE49-F238E27FC236}">
                  <a16:creationId xmlns:a16="http://schemas.microsoft.com/office/drawing/2014/main" id="{3E4A75AB-2CE9-EB4C-9A94-C668290FAE01}"/>
                </a:ext>
              </a:extLst>
            </xdr14:cNvPr>
            <xdr14:cNvContentPartPr/>
          </xdr14:nvContentPartPr>
          <xdr14:nvPr macro=""/>
          <xdr14:xfrm>
            <a:off x="3363040" y="362210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9B3E5D57-F9C5-2142-9456-503122FCDA31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998440" y="96764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619125</xdr:colOff>
      <xdr:row>31</xdr:row>
      <xdr:rowOff>95250</xdr:rowOff>
    </xdr:to>
    <xdr:pic>
      <xdr:nvPicPr>
        <xdr:cNvPr id="2075" name="Picture 1" descr="C:\Users\bheile\Bobs Documents\eccfcdbi.jpg">
          <a:extLst>
            <a:ext uri="{FF2B5EF4-FFF2-40B4-BE49-F238E27FC236}">
              <a16:creationId xmlns:a16="http://schemas.microsoft.com/office/drawing/2014/main" id="{00000000-0008-0000-0300-00001B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715125" cy="6000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ink/ink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3-12T17:11:34.248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0-09T23:13:48.634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0-09T23:13:48.635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0-09T23:13:48.636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0-09T23:13:48.637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0-09T23:13:48.638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0-09T23:13:48.639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0-09T23:13:48.640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0-09T23:13:48.64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0-09T23:13:48.64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0-09T23:13:48.64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5-10T23:06:35.577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0-09T23:13:48.644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0-09T23:13:48.645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0-09T23:13:48.646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0-09T23:13:48.647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0-09T23:13:48.648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3-12T18:48:50.428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02T14:13:52.80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5-10T23:06:35.579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5-10T23:06:35.580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5-18T16:30:56.979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5-18T16:30:56.980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5-18T16:30:56.98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0-09T23:13:48.63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0-09T23:13:48.63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hyperlink" Target="https://grouper.ieee.org/groups/802/15/pub/Meeting_Plan.html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s://mentor.ieee.org/myproject/Public/mytools/mob/slideset.pdf" TargetMode="External"/><Relationship Id="rId1" Type="http://schemas.openxmlformats.org/officeDocument/2006/relationships/hyperlink" Target="https://mentor.ieee.org/myproject/Public/mytools/mob/slideset.pdf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hyperlink" Target="https://ieeesa.webex.com/ieeesa/j.php?MTID=m5684159d01df7689c1e06444a7327b84" TargetMode="External"/><Relationship Id="rId13" Type="http://schemas.openxmlformats.org/officeDocument/2006/relationships/hyperlink" Target="https://ieeesa.webex.com/ieeesa/j.php?MTID=mdbdbe2adba4d30747cdbe88505bafe53" TargetMode="External"/><Relationship Id="rId18" Type="http://schemas.openxmlformats.org/officeDocument/2006/relationships/hyperlink" Target="https://ieeesa.webex.com/ieeesa/j.php?MTID=m01382bc320df45f4d934299569ca8a67" TargetMode="External"/><Relationship Id="rId3" Type="http://schemas.openxmlformats.org/officeDocument/2006/relationships/hyperlink" Target="https://ieeesa.webex.com/ieeesa/j.php?MTID=m22e1c65a51a7d579767c404ae635c65c" TargetMode="External"/><Relationship Id="rId7" Type="http://schemas.openxmlformats.org/officeDocument/2006/relationships/hyperlink" Target="https://ieeesa.webex.com/ieeesa/j.php?MTID=m5684159d01df7689c1e06444a7327b84" TargetMode="External"/><Relationship Id="rId12" Type="http://schemas.openxmlformats.org/officeDocument/2006/relationships/hyperlink" Target="https://ieeesa.webex.com/ieeesa/j.php?MTID=m22e1c65a51a7d579767c404ae635c65c" TargetMode="External"/><Relationship Id="rId17" Type="http://schemas.openxmlformats.org/officeDocument/2006/relationships/hyperlink" Target="https://ieeesa.webex.com/ieeesa/j.php?MTID=m01382bc320df45f4d934299569ca8a67" TargetMode="External"/><Relationship Id="rId2" Type="http://schemas.openxmlformats.org/officeDocument/2006/relationships/hyperlink" Target="https://ieeesa.webex.com/ieeesa/j.php?MTID=m5dff7eac804a555afce33031902f8b9e" TargetMode="External"/><Relationship Id="rId16" Type="http://schemas.openxmlformats.org/officeDocument/2006/relationships/hyperlink" Target="https://ieeesa.webex.com/ieeesa/j.php?MTID=m01382bc320df45f4d934299569ca8a67" TargetMode="External"/><Relationship Id="rId20" Type="http://schemas.openxmlformats.org/officeDocument/2006/relationships/drawing" Target="../drawings/drawing2.xml"/><Relationship Id="rId1" Type="http://schemas.openxmlformats.org/officeDocument/2006/relationships/hyperlink" Target="https://ieeesa.webex.com/ieeesa/j.php?MTID=m5684159d01df7689c1e06444a7327b84" TargetMode="External"/><Relationship Id="rId6" Type="http://schemas.openxmlformats.org/officeDocument/2006/relationships/hyperlink" Target="https://ieeesa.webex.com/ieeesa/j.php?MTID=m01382bc320df45f4d934299569ca8a67" TargetMode="External"/><Relationship Id="rId11" Type="http://schemas.openxmlformats.org/officeDocument/2006/relationships/hyperlink" Target="https://ieeesa.webex.com/ieeesa/j.php?MTID=m22e1c65a51a7d579767c404ae635c65c" TargetMode="External"/><Relationship Id="rId5" Type="http://schemas.openxmlformats.org/officeDocument/2006/relationships/hyperlink" Target="https://ieeesa.webex.com/ieeesa/j.php?MTID=mdbdbe2adba4d30747cdbe88505bafe53" TargetMode="External"/><Relationship Id="rId15" Type="http://schemas.openxmlformats.org/officeDocument/2006/relationships/hyperlink" Target="https://ieeesa.webex.com/ieeesa/j.php?MTID=mdbdbe2adba4d30747cdbe88505bafe53" TargetMode="External"/><Relationship Id="rId10" Type="http://schemas.openxmlformats.org/officeDocument/2006/relationships/hyperlink" Target="https://ieeesa.webex.com/ieeesa/j.php?MTID=m22e1c65a51a7d579767c404ae635c65c" TargetMode="External"/><Relationship Id="rId19" Type="http://schemas.openxmlformats.org/officeDocument/2006/relationships/printerSettings" Target="../printerSettings/printerSettings5.bin"/><Relationship Id="rId4" Type="http://schemas.openxmlformats.org/officeDocument/2006/relationships/hyperlink" Target="https://ieeesa.webex.com/ieeesa/j.php?MTID=m22e1c65a51a7d579767c404ae635c65c" TargetMode="External"/><Relationship Id="rId9" Type="http://schemas.openxmlformats.org/officeDocument/2006/relationships/hyperlink" Target="https://ieeesa.webex.com/ieeesa/j.php?MTID=m5684159d01df7689c1e06444a7327b84" TargetMode="External"/><Relationship Id="rId14" Type="http://schemas.openxmlformats.org/officeDocument/2006/relationships/hyperlink" Target="https://ieeesa.webex.com/ieeesa/j.php?MTID=mdbdbe2adba4d30747cdbe88505bafe53" TargetMode="Externa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"/>
  <sheetViews>
    <sheetView topLeftCell="G7" zoomScale="150" zoomScaleNormal="150" workbookViewId="0"/>
  </sheetViews>
  <sheetFormatPr defaultColWidth="8.75" defaultRowHeight="15" x14ac:dyDescent="0.25"/>
  <sheetData/>
  <phoneticPr fontId="0" type="noConversion"/>
  <pageMargins left="0.75" right="0.75" top="1" bottom="1" header="0.5" footer="0.5"/>
  <pageSetup orientation="landscape" horizontalDpi="0" verticalDpi="0"/>
  <headerFooter alignWithMargins="0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>
      <selection activeCell="J1" sqref="J1"/>
    </sheetView>
  </sheetViews>
  <sheetFormatPr defaultColWidth="8.75" defaultRowHeight="15" x14ac:dyDescent="0.25"/>
  <sheetData/>
  <pageMargins left="0.7" right="0.7" top="0.75" bottom="0.75" header="0.3" footer="0.3"/>
  <pageSetup orientation="landscape" horizontalDpi="0" verticalDpi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05C481-D5EC-7F48-9147-7667E316FECF}">
  <dimension ref="A1:I9"/>
  <sheetViews>
    <sheetView zoomScaleNormal="100" workbookViewId="0">
      <selection activeCell="B9" sqref="B9"/>
    </sheetView>
  </sheetViews>
  <sheetFormatPr defaultColWidth="10.6640625" defaultRowHeight="15" x14ac:dyDescent="0.25"/>
  <cols>
    <col min="1" max="7" width="15.58203125" customWidth="1"/>
  </cols>
  <sheetData>
    <row r="1" spans="1:9" s="8" customFormat="1" ht="15" customHeight="1" x14ac:dyDescent="0.3">
      <c r="A1" s="195" t="s">
        <v>278</v>
      </c>
      <c r="B1" s="196"/>
      <c r="C1" s="196"/>
      <c r="D1" s="196"/>
      <c r="E1" s="196"/>
      <c r="F1" s="196"/>
      <c r="G1" s="197"/>
      <c r="I1" s="10"/>
    </row>
    <row r="2" spans="1:9" s="8" customFormat="1" ht="15" customHeight="1" thickBot="1" x14ac:dyDescent="0.35">
      <c r="A2" s="198" t="s">
        <v>76</v>
      </c>
      <c r="B2" s="199"/>
      <c r="C2" s="199"/>
      <c r="D2" s="199"/>
      <c r="E2" s="199"/>
      <c r="F2" s="199"/>
      <c r="G2" s="200"/>
      <c r="I2" s="11"/>
    </row>
    <row r="3" spans="1:9" ht="15" customHeight="1" x14ac:dyDescent="0.25"/>
    <row r="4" spans="1:9" s="44" customFormat="1" ht="15" customHeight="1" x14ac:dyDescent="0.25">
      <c r="A4" s="201" t="s">
        <v>224</v>
      </c>
      <c r="B4" s="202"/>
      <c r="C4" s="202"/>
      <c r="D4" s="202"/>
      <c r="E4" s="202"/>
      <c r="F4" s="202"/>
      <c r="G4" s="203"/>
    </row>
    <row r="5" spans="1:9" s="44" customFormat="1" ht="15" customHeight="1" x14ac:dyDescent="0.25">
      <c r="A5" s="204"/>
      <c r="B5" s="205"/>
      <c r="C5" s="205"/>
      <c r="D5" s="205"/>
      <c r="E5" s="205"/>
      <c r="F5" s="205"/>
      <c r="G5" s="206"/>
    </row>
    <row r="6" spans="1:9" s="44" customFormat="1" ht="15" customHeight="1" x14ac:dyDescent="0.25">
      <c r="A6" s="204"/>
      <c r="B6" s="205"/>
      <c r="C6" s="205"/>
      <c r="D6" s="205"/>
      <c r="E6" s="205"/>
      <c r="F6" s="205"/>
      <c r="G6" s="206"/>
    </row>
    <row r="7" spans="1:9" s="44" customFormat="1" ht="15" customHeight="1" x14ac:dyDescent="0.25">
      <c r="A7" s="204"/>
      <c r="B7" s="205"/>
      <c r="C7" s="205"/>
      <c r="D7" s="205"/>
      <c r="E7" s="205"/>
      <c r="F7" s="205"/>
      <c r="G7" s="206"/>
    </row>
    <row r="8" spans="1:9" ht="15" customHeight="1" x14ac:dyDescent="0.25">
      <c r="A8" s="207"/>
      <c r="B8" s="208"/>
      <c r="C8" s="208"/>
      <c r="D8" s="208"/>
      <c r="E8" s="208"/>
      <c r="F8" s="208"/>
      <c r="G8" s="209"/>
    </row>
    <row r="9" spans="1:9" x14ac:dyDescent="0.25">
      <c r="A9" s="51" t="s">
        <v>91</v>
      </c>
      <c r="B9" s="37" t="s">
        <v>78</v>
      </c>
    </row>
  </sheetData>
  <mergeCells count="3">
    <mergeCell ref="A1:G1"/>
    <mergeCell ref="A2:G2"/>
    <mergeCell ref="A4:G8"/>
  </mergeCells>
  <hyperlinks>
    <hyperlink ref="B9" r:id="rId1" xr:uid="{B1261241-F0CB-4E35-A8A9-4394C12F5A5A}"/>
  </hyperlinks>
  <pageMargins left="0.7" right="0.7" top="0.75" bottom="0.75" header="0.3" footer="0.3"/>
  <pageSetup orientation="landscape" horizontalDpi="0" verticalDpi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CCC008-F588-BD44-A9BC-D1495B84CA99}">
  <dimension ref="A1:I66"/>
  <sheetViews>
    <sheetView zoomScaleNormal="100"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E7" sqref="E7"/>
    </sheetView>
  </sheetViews>
  <sheetFormatPr defaultColWidth="10.6640625" defaultRowHeight="15" x14ac:dyDescent="0.25"/>
  <cols>
    <col min="1" max="1" width="5.58203125" style="49" customWidth="1"/>
    <col min="2" max="2" width="35.58203125" customWidth="1"/>
    <col min="3" max="3" width="12" customWidth="1"/>
    <col min="4" max="4" width="12.25" customWidth="1"/>
    <col min="8" max="8" width="19.6640625" bestFit="1" customWidth="1"/>
  </cols>
  <sheetData>
    <row r="1" spans="1:9" s="8" customFormat="1" ht="15" customHeight="1" x14ac:dyDescent="0.3">
      <c r="A1" s="195" t="str">
        <f>Registration!A1</f>
        <v>141st IEEE 802.15 WSN Session</v>
      </c>
      <c r="B1" s="196"/>
      <c r="C1" s="196"/>
      <c r="D1" s="196"/>
      <c r="E1" s="196"/>
      <c r="F1" s="196"/>
      <c r="G1" s="197"/>
      <c r="I1" s="10"/>
    </row>
    <row r="2" spans="1:9" s="8" customFormat="1" ht="15" customHeight="1" thickBot="1" x14ac:dyDescent="0.35">
      <c r="A2" s="212" t="s">
        <v>260</v>
      </c>
      <c r="B2" s="213"/>
      <c r="C2" s="213"/>
      <c r="D2" s="210">
        <v>44941</v>
      </c>
      <c r="E2" s="210"/>
      <c r="F2" s="210"/>
      <c r="G2" s="211"/>
      <c r="I2" s="11"/>
    </row>
    <row r="3" spans="1:9" s="43" customFormat="1" ht="15" customHeight="1" thickBot="1" x14ac:dyDescent="0.3">
      <c r="A3" s="72" t="s">
        <v>87</v>
      </c>
      <c r="B3" s="73" t="s">
        <v>90</v>
      </c>
      <c r="C3" s="73" t="s">
        <v>94</v>
      </c>
      <c r="D3" s="74"/>
      <c r="E3" s="74"/>
      <c r="F3" s="74"/>
      <c r="G3" s="75"/>
    </row>
    <row r="4" spans="1:9" s="43" customFormat="1" ht="15" customHeight="1" x14ac:dyDescent="0.25">
      <c r="A4" s="47">
        <v>1</v>
      </c>
      <c r="B4" s="44" t="s">
        <v>212</v>
      </c>
      <c r="C4" s="44" t="s">
        <v>55</v>
      </c>
    </row>
    <row r="5" spans="1:9" s="43" customFormat="1" ht="15" customHeight="1" x14ac:dyDescent="0.25">
      <c r="A5" s="47">
        <v>2</v>
      </c>
      <c r="B5" s="44" t="s">
        <v>77</v>
      </c>
      <c r="C5" s="44" t="s">
        <v>55</v>
      </c>
      <c r="I5" s="186"/>
    </row>
    <row r="6" spans="1:9" s="43" customFormat="1" ht="15" customHeight="1" x14ac:dyDescent="0.25">
      <c r="A6" s="47">
        <v>3</v>
      </c>
      <c r="B6" s="44" t="s">
        <v>220</v>
      </c>
      <c r="C6" s="44" t="s">
        <v>55</v>
      </c>
    </row>
    <row r="7" spans="1:9" s="43" customFormat="1" ht="15" customHeight="1" x14ac:dyDescent="0.25">
      <c r="A7" s="47">
        <v>4</v>
      </c>
      <c r="B7" s="44" t="s">
        <v>69</v>
      </c>
      <c r="C7" s="44" t="s">
        <v>55</v>
      </c>
    </row>
    <row r="8" spans="1:9" s="43" customFormat="1" ht="15" customHeight="1" x14ac:dyDescent="0.25">
      <c r="A8" s="47"/>
      <c r="B8" s="44" t="s">
        <v>265</v>
      </c>
      <c r="C8" s="44" t="s">
        <v>55</v>
      </c>
    </row>
    <row r="9" spans="1:9" s="43" customFormat="1" ht="15" customHeight="1" x14ac:dyDescent="0.25">
      <c r="A9" s="47">
        <v>5</v>
      </c>
      <c r="B9" s="44" t="s">
        <v>214</v>
      </c>
      <c r="C9" s="44" t="s">
        <v>55</v>
      </c>
    </row>
    <row r="10" spans="1:9" s="43" customFormat="1" ht="15" customHeight="1" x14ac:dyDescent="0.25">
      <c r="A10" s="47"/>
      <c r="B10" s="45" t="s">
        <v>180</v>
      </c>
      <c r="C10" s="166" t="str">
        <f>_xlfn.CONCAT("4pm to 5:30pm on ",TEXT(('CAC Opening'!D2),"DDD., MMM. DD, YYYY"))</f>
        <v>4pm to 5:30pm on Sun., Jan. 15, 2023</v>
      </c>
    </row>
    <row r="11" spans="1:9" s="43" customFormat="1" ht="15" customHeight="1" x14ac:dyDescent="0.25">
      <c r="A11" s="47"/>
      <c r="B11" s="45" t="s">
        <v>175</v>
      </c>
      <c r="C11" s="166" t="str">
        <f>_xlfn.CONCAT("5:30pm to 6:30pm on ",TEXT(('CAC Opening'!D2),"DDD., MMM. DD, YYYY"))</f>
        <v>5:30pm to 6:30pm on Sun., Jan. 15, 2023</v>
      </c>
    </row>
    <row r="12" spans="1:9" s="43" customFormat="1" ht="15" customHeight="1" x14ac:dyDescent="0.25">
      <c r="A12" s="47"/>
      <c r="B12" s="45" t="s">
        <v>292</v>
      </c>
      <c r="C12" s="166" t="str">
        <f>_xlfn.CONCAT("8am to 9am on ",TEXT(('CAC Opening'!D2)+1,"DDD., MMM. DD, YYYY"))</f>
        <v>8am to 9am on Mon., Jan. 16, 2023</v>
      </c>
    </row>
    <row r="13" spans="1:9" s="43" customFormat="1" ht="15" customHeight="1" x14ac:dyDescent="0.25">
      <c r="A13" s="47"/>
      <c r="B13" s="45" t="s">
        <v>176</v>
      </c>
      <c r="C13" s="166" t="str">
        <f>_xlfn.CONCAT("9am to 10am on ",TEXT(('CAC Opening'!D2)+1,"DDD., MMM. DD, YYYY"))</f>
        <v>9am to 10am on Mon., Jan. 16, 2023</v>
      </c>
    </row>
    <row r="14" spans="1:9" s="43" customFormat="1" ht="15" customHeight="1" x14ac:dyDescent="0.25">
      <c r="A14" s="47"/>
      <c r="B14" s="45" t="s">
        <v>177</v>
      </c>
      <c r="C14" s="166" t="str">
        <f>_xlfn.CONCAT("7:30am to 8:30am on ",TEXT(('CAC Opening'!D2)+3,"DDD., MMM. DD, YYYY"))</f>
        <v>7:30am to 8:30am on Wed., Jan. 18, 2023</v>
      </c>
    </row>
    <row r="15" spans="1:9" s="43" customFormat="1" ht="15" customHeight="1" x14ac:dyDescent="0.25">
      <c r="A15" s="48"/>
      <c r="B15" s="45" t="s">
        <v>178</v>
      </c>
      <c r="C15" s="166" t="str">
        <f>_xlfn.CONCAT("10:30am to 11:30am on ",TEXT(('CAC Opening'!D2)+3,"DDD., MMM. DD, YYYY"))</f>
        <v>10:30am to 11:30am on Wed., Jan. 18, 2023</v>
      </c>
    </row>
    <row r="16" spans="1:9" s="43" customFormat="1" ht="15" customHeight="1" x14ac:dyDescent="0.25">
      <c r="A16" s="48"/>
      <c r="B16" s="45" t="s">
        <v>179</v>
      </c>
      <c r="C16" s="166" t="str">
        <f>_xlfn.CONCAT("4pm to 6pm on ",TEXT(('CAC Opening'!D2)+4,"DDD., MMM. DD, YYYY"))</f>
        <v>4pm to 6pm on Thu., Jan. 19, 2023</v>
      </c>
    </row>
    <row r="17" spans="1:3" s="43" customFormat="1" ht="15" customHeight="1" x14ac:dyDescent="0.25">
      <c r="A17" s="47">
        <v>6</v>
      </c>
      <c r="B17" s="44" t="s">
        <v>213</v>
      </c>
      <c r="C17" s="44" t="s">
        <v>55</v>
      </c>
    </row>
    <row r="18" spans="1:3" s="43" customFormat="1" ht="15" customHeight="1" x14ac:dyDescent="0.25">
      <c r="A18" s="47"/>
      <c r="B18" s="44" t="s">
        <v>268</v>
      </c>
      <c r="C18" s="44" t="s">
        <v>51</v>
      </c>
    </row>
    <row r="19" spans="1:3" s="43" customFormat="1" ht="15" customHeight="1" x14ac:dyDescent="0.25">
      <c r="A19" s="48"/>
      <c r="B19" s="44" t="s">
        <v>46</v>
      </c>
      <c r="C19" s="44" t="s">
        <v>51</v>
      </c>
    </row>
    <row r="20" spans="1:3" s="43" customFormat="1" ht="15" customHeight="1" x14ac:dyDescent="0.25">
      <c r="A20" s="47"/>
      <c r="B20" s="44" t="s">
        <v>54</v>
      </c>
      <c r="C20" s="44" t="s">
        <v>48</v>
      </c>
    </row>
    <row r="21" spans="1:3" s="43" customFormat="1" ht="15" customHeight="1" x14ac:dyDescent="0.25">
      <c r="A21" s="48"/>
      <c r="B21" s="44" t="s">
        <v>68</v>
      </c>
      <c r="C21" s="44" t="s">
        <v>47</v>
      </c>
    </row>
    <row r="22" spans="1:3" s="43" customFormat="1" ht="15" customHeight="1" x14ac:dyDescent="0.25">
      <c r="A22" s="48"/>
      <c r="B22" s="44" t="s">
        <v>206</v>
      </c>
      <c r="C22" s="44" t="s">
        <v>207</v>
      </c>
    </row>
    <row r="23" spans="1:3" s="43" customFormat="1" ht="15" customHeight="1" x14ac:dyDescent="0.25">
      <c r="A23" s="48"/>
      <c r="B23" s="44" t="s">
        <v>174</v>
      </c>
      <c r="C23" s="44" t="s">
        <v>50</v>
      </c>
    </row>
    <row r="24" spans="1:3" s="43" customFormat="1" ht="15" customHeight="1" x14ac:dyDescent="0.25">
      <c r="A24" s="48"/>
      <c r="B24" s="44" t="s">
        <v>73</v>
      </c>
      <c r="C24" s="44" t="s">
        <v>52</v>
      </c>
    </row>
    <row r="25" spans="1:3" s="43" customFormat="1" ht="15" customHeight="1" x14ac:dyDescent="0.25">
      <c r="A25" s="48"/>
      <c r="B25" s="44" t="s">
        <v>74</v>
      </c>
      <c r="C25" s="44" t="s">
        <v>53</v>
      </c>
    </row>
    <row r="26" spans="1:3" s="43" customFormat="1" ht="15" customHeight="1" x14ac:dyDescent="0.25">
      <c r="A26" s="48"/>
      <c r="B26" s="44" t="s">
        <v>208</v>
      </c>
      <c r="C26" s="44" t="s">
        <v>63</v>
      </c>
    </row>
    <row r="27" spans="1:3" s="43" customFormat="1" ht="15" customHeight="1" x14ac:dyDescent="0.25">
      <c r="A27" s="48"/>
      <c r="B27" s="44" t="s">
        <v>72</v>
      </c>
      <c r="C27" s="44" t="s">
        <v>49</v>
      </c>
    </row>
    <row r="28" spans="1:3" s="43" customFormat="1" ht="15" customHeight="1" x14ac:dyDescent="0.25">
      <c r="A28" s="48"/>
      <c r="B28" s="44" t="s">
        <v>291</v>
      </c>
      <c r="C28" s="44" t="s">
        <v>48</v>
      </c>
    </row>
    <row r="29" spans="1:3" s="43" customFormat="1" ht="15" customHeight="1" x14ac:dyDescent="0.25">
      <c r="A29" s="48"/>
      <c r="B29" s="44" t="s">
        <v>44</v>
      </c>
      <c r="C29" s="44" t="s">
        <v>48</v>
      </c>
    </row>
    <row r="30" spans="1:3" s="43" customFormat="1" ht="15" customHeight="1" x14ac:dyDescent="0.25">
      <c r="A30" s="48"/>
      <c r="B30" s="44" t="s">
        <v>75</v>
      </c>
      <c r="C30" s="44" t="s">
        <v>63</v>
      </c>
    </row>
    <row r="31" spans="1:3" s="43" customFormat="1" ht="15" customHeight="1" x14ac:dyDescent="0.25">
      <c r="A31" s="47"/>
      <c r="B31" s="44" t="s">
        <v>181</v>
      </c>
      <c r="C31" s="44" t="s">
        <v>63</v>
      </c>
    </row>
    <row r="32" spans="1:3" s="43" customFormat="1" ht="15" customHeight="1" x14ac:dyDescent="0.25">
      <c r="A32" s="48"/>
      <c r="B32" s="44" t="s">
        <v>43</v>
      </c>
      <c r="C32" s="44" t="s">
        <v>47</v>
      </c>
    </row>
    <row r="33" spans="1:4" s="43" customFormat="1" ht="15" customHeight="1" x14ac:dyDescent="0.25">
      <c r="A33" s="47">
        <v>7</v>
      </c>
      <c r="B33" s="44" t="s">
        <v>211</v>
      </c>
      <c r="C33" s="44" t="s">
        <v>55</v>
      </c>
    </row>
    <row r="34" spans="1:4" s="43" customFormat="1" ht="15" customHeight="1" x14ac:dyDescent="0.25">
      <c r="A34" s="47"/>
      <c r="B34" s="44" t="s">
        <v>226</v>
      </c>
      <c r="C34" s="44" t="s">
        <v>55</v>
      </c>
    </row>
    <row r="35" spans="1:4" s="43" customFormat="1" ht="15" customHeight="1" x14ac:dyDescent="0.25">
      <c r="A35" s="47">
        <v>8</v>
      </c>
      <c r="B35" s="44" t="s">
        <v>65</v>
      </c>
      <c r="C35" s="44" t="s">
        <v>55</v>
      </c>
    </row>
    <row r="36" spans="1:4" s="43" customFormat="1" ht="15" customHeight="1" x14ac:dyDescent="0.25">
      <c r="A36" s="47"/>
      <c r="B36" s="46" t="s">
        <v>294</v>
      </c>
      <c r="C36" s="44" t="s">
        <v>293</v>
      </c>
      <c r="D36" s="44"/>
    </row>
    <row r="37" spans="1:4" s="43" customFormat="1" ht="15" customHeight="1" x14ac:dyDescent="0.25">
      <c r="A37" s="47"/>
      <c r="B37" s="46" t="s">
        <v>88</v>
      </c>
      <c r="C37" s="65" t="s">
        <v>225</v>
      </c>
      <c r="D37" s="65"/>
    </row>
    <row r="38" spans="1:4" s="43" customFormat="1" ht="15" customHeight="1" x14ac:dyDescent="0.25">
      <c r="A38" s="47">
        <v>9</v>
      </c>
      <c r="B38" s="44" t="s">
        <v>269</v>
      </c>
      <c r="C38" s="44" t="s">
        <v>55</v>
      </c>
    </row>
    <row r="39" spans="1:4" s="43" customFormat="1" ht="15" customHeight="1" x14ac:dyDescent="0.25">
      <c r="A39" s="47"/>
      <c r="B39" s="44"/>
    </row>
    <row r="40" spans="1:4" ht="17.399999999999999" x14ac:dyDescent="0.3">
      <c r="B40" s="35"/>
    </row>
    <row r="41" spans="1:4" ht="20.399999999999999" x14ac:dyDescent="0.35">
      <c r="A41" s="50"/>
      <c r="C41" s="37"/>
    </row>
    <row r="42" spans="1:4" ht="17.399999999999999" x14ac:dyDescent="0.3">
      <c r="B42" s="35"/>
    </row>
    <row r="43" spans="1:4" ht="17.399999999999999" x14ac:dyDescent="0.3">
      <c r="B43" s="35"/>
      <c r="C43" s="36"/>
    </row>
    <row r="44" spans="1:4" ht="17.399999999999999" x14ac:dyDescent="0.3">
      <c r="B44" s="35"/>
      <c r="C44" s="36"/>
    </row>
    <row r="45" spans="1:4" ht="17.399999999999999" x14ac:dyDescent="0.3">
      <c r="B45" s="35"/>
      <c r="C45" s="36"/>
    </row>
    <row r="46" spans="1:4" ht="17.399999999999999" x14ac:dyDescent="0.3">
      <c r="B46" s="35"/>
      <c r="C46" s="36"/>
    </row>
    <row r="47" spans="1:4" ht="17.399999999999999" x14ac:dyDescent="0.3">
      <c r="C47" s="36"/>
    </row>
    <row r="48" spans="1:4" ht="17.399999999999999" x14ac:dyDescent="0.3">
      <c r="B48" s="35"/>
      <c r="C48" s="36"/>
    </row>
    <row r="49" spans="2:3" ht="17.399999999999999" x14ac:dyDescent="0.3">
      <c r="B49" s="35"/>
      <c r="C49" s="36"/>
    </row>
    <row r="50" spans="2:3" ht="17.399999999999999" x14ac:dyDescent="0.3">
      <c r="C50" s="36"/>
    </row>
    <row r="51" spans="2:3" ht="17.399999999999999" x14ac:dyDescent="0.3">
      <c r="B51" s="35"/>
      <c r="C51" s="37"/>
    </row>
    <row r="52" spans="2:3" ht="17.399999999999999" x14ac:dyDescent="0.3">
      <c r="B52" s="35"/>
      <c r="C52" s="36"/>
    </row>
    <row r="53" spans="2:3" ht="17.399999999999999" x14ac:dyDescent="0.3">
      <c r="C53" s="36"/>
    </row>
    <row r="54" spans="2:3" ht="17.399999999999999" x14ac:dyDescent="0.3">
      <c r="B54" s="35"/>
      <c r="C54" s="36"/>
    </row>
    <row r="55" spans="2:3" ht="17.399999999999999" x14ac:dyDescent="0.3">
      <c r="C55" s="36"/>
    </row>
    <row r="56" spans="2:3" ht="17.399999999999999" x14ac:dyDescent="0.3">
      <c r="B56" s="35"/>
      <c r="C56" s="36"/>
    </row>
    <row r="57" spans="2:3" ht="17.399999999999999" x14ac:dyDescent="0.3">
      <c r="C57" s="36"/>
    </row>
    <row r="58" spans="2:3" ht="17.399999999999999" x14ac:dyDescent="0.3">
      <c r="B58" s="35"/>
      <c r="C58" s="36"/>
    </row>
    <row r="59" spans="2:3" ht="17.399999999999999" x14ac:dyDescent="0.3">
      <c r="B59" s="35"/>
      <c r="C59" s="36"/>
    </row>
    <row r="60" spans="2:3" ht="17.399999999999999" x14ac:dyDescent="0.3">
      <c r="C60" s="36"/>
    </row>
    <row r="61" spans="2:3" ht="17.399999999999999" x14ac:dyDescent="0.3">
      <c r="B61" s="35"/>
      <c r="C61" s="36"/>
    </row>
    <row r="62" spans="2:3" ht="17.399999999999999" x14ac:dyDescent="0.3">
      <c r="C62" s="36"/>
    </row>
    <row r="63" spans="2:3" ht="17.399999999999999" x14ac:dyDescent="0.3">
      <c r="B63" s="35"/>
      <c r="C63" s="36"/>
    </row>
    <row r="64" spans="2:3" ht="17.399999999999999" x14ac:dyDescent="0.3">
      <c r="C64" s="36"/>
    </row>
    <row r="65" spans="3:3" ht="17.399999999999999" x14ac:dyDescent="0.3">
      <c r="C65" s="36"/>
    </row>
    <row r="66" spans="3:3" ht="17.399999999999999" x14ac:dyDescent="0.3">
      <c r="C66" s="36"/>
    </row>
  </sheetData>
  <mergeCells count="3">
    <mergeCell ref="A1:G1"/>
    <mergeCell ref="D2:G2"/>
    <mergeCell ref="A2:C2"/>
  </mergeCells>
  <pageMargins left="0.7" right="0.7" top="0.75" bottom="0.75" header="0.3" footer="0.3"/>
  <pageSetup orientation="landscape" horizontalDpi="0" verticalDpi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B3E0D8-5223-417B-BF07-56A790AF15A8}">
  <dimension ref="A1:IV93"/>
  <sheetViews>
    <sheetView tabSelected="1"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H4" sqref="H4"/>
    </sheetView>
  </sheetViews>
  <sheetFormatPr defaultColWidth="9.4140625" defaultRowHeight="13.2" x14ac:dyDescent="0.25"/>
  <cols>
    <col min="1" max="1" width="4.58203125" style="21" customWidth="1"/>
    <col min="2" max="2" width="3.58203125" style="16" customWidth="1"/>
    <col min="3" max="3" width="70.58203125" style="17" customWidth="1"/>
    <col min="4" max="4" width="2.75" style="16" customWidth="1"/>
    <col min="5" max="5" width="11.58203125" style="16" customWidth="1"/>
    <col min="6" max="6" width="3.1640625" style="18" customWidth="1"/>
    <col min="7" max="7" width="8.75" style="20" customWidth="1"/>
    <col min="8" max="8" width="4.1640625" style="16" customWidth="1"/>
    <col min="9" max="256" width="9.4140625" style="16"/>
    <col min="257" max="257" width="6.25" style="16" customWidth="1"/>
    <col min="258" max="258" width="4.75" style="16" customWidth="1"/>
    <col min="259" max="259" width="55.83203125" style="16" customWidth="1"/>
    <col min="260" max="260" width="2.75" style="16" customWidth="1"/>
    <col min="261" max="261" width="14.75" style="16" customWidth="1"/>
    <col min="262" max="262" width="3.25" style="16" customWidth="1"/>
    <col min="263" max="263" width="8.1640625" style="16" customWidth="1"/>
    <col min="264" max="264" width="4.1640625" style="16" customWidth="1"/>
    <col min="265" max="512" width="9.4140625" style="16"/>
    <col min="513" max="513" width="6.25" style="16" customWidth="1"/>
    <col min="514" max="514" width="4.75" style="16" customWidth="1"/>
    <col min="515" max="515" width="55.83203125" style="16" customWidth="1"/>
    <col min="516" max="516" width="2.75" style="16" customWidth="1"/>
    <col min="517" max="517" width="14.75" style="16" customWidth="1"/>
    <col min="518" max="518" width="3.25" style="16" customWidth="1"/>
    <col min="519" max="519" width="8.1640625" style="16" customWidth="1"/>
    <col min="520" max="520" width="4.1640625" style="16" customWidth="1"/>
    <col min="521" max="768" width="9.4140625" style="16"/>
    <col min="769" max="769" width="6.25" style="16" customWidth="1"/>
    <col min="770" max="770" width="4.75" style="16" customWidth="1"/>
    <col min="771" max="771" width="55.83203125" style="16" customWidth="1"/>
    <col min="772" max="772" width="2.75" style="16" customWidth="1"/>
    <col min="773" max="773" width="14.75" style="16" customWidth="1"/>
    <col min="774" max="774" width="3.25" style="16" customWidth="1"/>
    <col min="775" max="775" width="8.1640625" style="16" customWidth="1"/>
    <col min="776" max="776" width="4.1640625" style="16" customWidth="1"/>
    <col min="777" max="1024" width="9.4140625" style="16"/>
    <col min="1025" max="1025" width="6.25" style="16" customWidth="1"/>
    <col min="1026" max="1026" width="4.75" style="16" customWidth="1"/>
    <col min="1027" max="1027" width="55.83203125" style="16" customWidth="1"/>
    <col min="1028" max="1028" width="2.75" style="16" customWidth="1"/>
    <col min="1029" max="1029" width="14.75" style="16" customWidth="1"/>
    <col min="1030" max="1030" width="3.25" style="16" customWidth="1"/>
    <col min="1031" max="1031" width="8.1640625" style="16" customWidth="1"/>
    <col min="1032" max="1032" width="4.1640625" style="16" customWidth="1"/>
    <col min="1033" max="1280" width="9.4140625" style="16"/>
    <col min="1281" max="1281" width="6.25" style="16" customWidth="1"/>
    <col min="1282" max="1282" width="4.75" style="16" customWidth="1"/>
    <col min="1283" max="1283" width="55.83203125" style="16" customWidth="1"/>
    <col min="1284" max="1284" width="2.75" style="16" customWidth="1"/>
    <col min="1285" max="1285" width="14.75" style="16" customWidth="1"/>
    <col min="1286" max="1286" width="3.25" style="16" customWidth="1"/>
    <col min="1287" max="1287" width="8.1640625" style="16" customWidth="1"/>
    <col min="1288" max="1288" width="4.1640625" style="16" customWidth="1"/>
    <col min="1289" max="1536" width="9.4140625" style="16"/>
    <col min="1537" max="1537" width="6.25" style="16" customWidth="1"/>
    <col min="1538" max="1538" width="4.75" style="16" customWidth="1"/>
    <col min="1539" max="1539" width="55.83203125" style="16" customWidth="1"/>
    <col min="1540" max="1540" width="2.75" style="16" customWidth="1"/>
    <col min="1541" max="1541" width="14.75" style="16" customWidth="1"/>
    <col min="1542" max="1542" width="3.25" style="16" customWidth="1"/>
    <col min="1543" max="1543" width="8.1640625" style="16" customWidth="1"/>
    <col min="1544" max="1544" width="4.1640625" style="16" customWidth="1"/>
    <col min="1545" max="1792" width="9.4140625" style="16"/>
    <col min="1793" max="1793" width="6.25" style="16" customWidth="1"/>
    <col min="1794" max="1794" width="4.75" style="16" customWidth="1"/>
    <col min="1795" max="1795" width="55.83203125" style="16" customWidth="1"/>
    <col min="1796" max="1796" width="2.75" style="16" customWidth="1"/>
    <col min="1797" max="1797" width="14.75" style="16" customWidth="1"/>
    <col min="1798" max="1798" width="3.25" style="16" customWidth="1"/>
    <col min="1799" max="1799" width="8.1640625" style="16" customWidth="1"/>
    <col min="1800" max="1800" width="4.1640625" style="16" customWidth="1"/>
    <col min="1801" max="2048" width="9.4140625" style="16"/>
    <col min="2049" max="2049" width="6.25" style="16" customWidth="1"/>
    <col min="2050" max="2050" width="4.75" style="16" customWidth="1"/>
    <col min="2051" max="2051" width="55.83203125" style="16" customWidth="1"/>
    <col min="2052" max="2052" width="2.75" style="16" customWidth="1"/>
    <col min="2053" max="2053" width="14.75" style="16" customWidth="1"/>
    <col min="2054" max="2054" width="3.25" style="16" customWidth="1"/>
    <col min="2055" max="2055" width="8.1640625" style="16" customWidth="1"/>
    <col min="2056" max="2056" width="4.1640625" style="16" customWidth="1"/>
    <col min="2057" max="2304" width="9.4140625" style="16"/>
    <col min="2305" max="2305" width="6.25" style="16" customWidth="1"/>
    <col min="2306" max="2306" width="4.75" style="16" customWidth="1"/>
    <col min="2307" max="2307" width="55.83203125" style="16" customWidth="1"/>
    <col min="2308" max="2308" width="2.75" style="16" customWidth="1"/>
    <col min="2309" max="2309" width="14.75" style="16" customWidth="1"/>
    <col min="2310" max="2310" width="3.25" style="16" customWidth="1"/>
    <col min="2311" max="2311" width="8.1640625" style="16" customWidth="1"/>
    <col min="2312" max="2312" width="4.1640625" style="16" customWidth="1"/>
    <col min="2313" max="2560" width="9.4140625" style="16"/>
    <col min="2561" max="2561" width="6.25" style="16" customWidth="1"/>
    <col min="2562" max="2562" width="4.75" style="16" customWidth="1"/>
    <col min="2563" max="2563" width="55.83203125" style="16" customWidth="1"/>
    <col min="2564" max="2564" width="2.75" style="16" customWidth="1"/>
    <col min="2565" max="2565" width="14.75" style="16" customWidth="1"/>
    <col min="2566" max="2566" width="3.25" style="16" customWidth="1"/>
    <col min="2567" max="2567" width="8.1640625" style="16" customWidth="1"/>
    <col min="2568" max="2568" width="4.1640625" style="16" customWidth="1"/>
    <col min="2569" max="2816" width="9.4140625" style="16"/>
    <col min="2817" max="2817" width="6.25" style="16" customWidth="1"/>
    <col min="2818" max="2818" width="4.75" style="16" customWidth="1"/>
    <col min="2819" max="2819" width="55.83203125" style="16" customWidth="1"/>
    <col min="2820" max="2820" width="2.75" style="16" customWidth="1"/>
    <col min="2821" max="2821" width="14.75" style="16" customWidth="1"/>
    <col min="2822" max="2822" width="3.25" style="16" customWidth="1"/>
    <col min="2823" max="2823" width="8.1640625" style="16" customWidth="1"/>
    <col min="2824" max="2824" width="4.1640625" style="16" customWidth="1"/>
    <col min="2825" max="3072" width="9.4140625" style="16"/>
    <col min="3073" max="3073" width="6.25" style="16" customWidth="1"/>
    <col min="3074" max="3074" width="4.75" style="16" customWidth="1"/>
    <col min="3075" max="3075" width="55.83203125" style="16" customWidth="1"/>
    <col min="3076" max="3076" width="2.75" style="16" customWidth="1"/>
    <col min="3077" max="3077" width="14.75" style="16" customWidth="1"/>
    <col min="3078" max="3078" width="3.25" style="16" customWidth="1"/>
    <col min="3079" max="3079" width="8.1640625" style="16" customWidth="1"/>
    <col min="3080" max="3080" width="4.1640625" style="16" customWidth="1"/>
    <col min="3081" max="3328" width="9.4140625" style="16"/>
    <col min="3329" max="3329" width="6.25" style="16" customWidth="1"/>
    <col min="3330" max="3330" width="4.75" style="16" customWidth="1"/>
    <col min="3331" max="3331" width="55.83203125" style="16" customWidth="1"/>
    <col min="3332" max="3332" width="2.75" style="16" customWidth="1"/>
    <col min="3333" max="3333" width="14.75" style="16" customWidth="1"/>
    <col min="3334" max="3334" width="3.25" style="16" customWidth="1"/>
    <col min="3335" max="3335" width="8.1640625" style="16" customWidth="1"/>
    <col min="3336" max="3336" width="4.1640625" style="16" customWidth="1"/>
    <col min="3337" max="3584" width="9.4140625" style="16"/>
    <col min="3585" max="3585" width="6.25" style="16" customWidth="1"/>
    <col min="3586" max="3586" width="4.75" style="16" customWidth="1"/>
    <col min="3587" max="3587" width="55.83203125" style="16" customWidth="1"/>
    <col min="3588" max="3588" width="2.75" style="16" customWidth="1"/>
    <col min="3589" max="3589" width="14.75" style="16" customWidth="1"/>
    <col min="3590" max="3590" width="3.25" style="16" customWidth="1"/>
    <col min="3591" max="3591" width="8.1640625" style="16" customWidth="1"/>
    <col min="3592" max="3592" width="4.1640625" style="16" customWidth="1"/>
    <col min="3593" max="3840" width="9.4140625" style="16"/>
    <col min="3841" max="3841" width="6.25" style="16" customWidth="1"/>
    <col min="3842" max="3842" width="4.75" style="16" customWidth="1"/>
    <col min="3843" max="3843" width="55.83203125" style="16" customWidth="1"/>
    <col min="3844" max="3844" width="2.75" style="16" customWidth="1"/>
    <col min="3845" max="3845" width="14.75" style="16" customWidth="1"/>
    <col min="3846" max="3846" width="3.25" style="16" customWidth="1"/>
    <col min="3847" max="3847" width="8.1640625" style="16" customWidth="1"/>
    <col min="3848" max="3848" width="4.1640625" style="16" customWidth="1"/>
    <col min="3849" max="4096" width="9.4140625" style="16"/>
    <col min="4097" max="4097" width="6.25" style="16" customWidth="1"/>
    <col min="4098" max="4098" width="4.75" style="16" customWidth="1"/>
    <col min="4099" max="4099" width="55.83203125" style="16" customWidth="1"/>
    <col min="4100" max="4100" width="2.75" style="16" customWidth="1"/>
    <col min="4101" max="4101" width="14.75" style="16" customWidth="1"/>
    <col min="4102" max="4102" width="3.25" style="16" customWidth="1"/>
    <col min="4103" max="4103" width="8.1640625" style="16" customWidth="1"/>
    <col min="4104" max="4104" width="4.1640625" style="16" customWidth="1"/>
    <col min="4105" max="4352" width="9.4140625" style="16"/>
    <col min="4353" max="4353" width="6.25" style="16" customWidth="1"/>
    <col min="4354" max="4354" width="4.75" style="16" customWidth="1"/>
    <col min="4355" max="4355" width="55.83203125" style="16" customWidth="1"/>
    <col min="4356" max="4356" width="2.75" style="16" customWidth="1"/>
    <col min="4357" max="4357" width="14.75" style="16" customWidth="1"/>
    <col min="4358" max="4358" width="3.25" style="16" customWidth="1"/>
    <col min="4359" max="4359" width="8.1640625" style="16" customWidth="1"/>
    <col min="4360" max="4360" width="4.1640625" style="16" customWidth="1"/>
    <col min="4361" max="4608" width="9.4140625" style="16"/>
    <col min="4609" max="4609" width="6.25" style="16" customWidth="1"/>
    <col min="4610" max="4610" width="4.75" style="16" customWidth="1"/>
    <col min="4611" max="4611" width="55.83203125" style="16" customWidth="1"/>
    <col min="4612" max="4612" width="2.75" style="16" customWidth="1"/>
    <col min="4613" max="4613" width="14.75" style="16" customWidth="1"/>
    <col min="4614" max="4614" width="3.25" style="16" customWidth="1"/>
    <col min="4615" max="4615" width="8.1640625" style="16" customWidth="1"/>
    <col min="4616" max="4616" width="4.1640625" style="16" customWidth="1"/>
    <col min="4617" max="4864" width="9.4140625" style="16"/>
    <col min="4865" max="4865" width="6.25" style="16" customWidth="1"/>
    <col min="4866" max="4866" width="4.75" style="16" customWidth="1"/>
    <col min="4867" max="4867" width="55.83203125" style="16" customWidth="1"/>
    <col min="4868" max="4868" width="2.75" style="16" customWidth="1"/>
    <col min="4869" max="4869" width="14.75" style="16" customWidth="1"/>
    <col min="4870" max="4870" width="3.25" style="16" customWidth="1"/>
    <col min="4871" max="4871" width="8.1640625" style="16" customWidth="1"/>
    <col min="4872" max="4872" width="4.1640625" style="16" customWidth="1"/>
    <col min="4873" max="5120" width="9.4140625" style="16"/>
    <col min="5121" max="5121" width="6.25" style="16" customWidth="1"/>
    <col min="5122" max="5122" width="4.75" style="16" customWidth="1"/>
    <col min="5123" max="5123" width="55.83203125" style="16" customWidth="1"/>
    <col min="5124" max="5124" width="2.75" style="16" customWidth="1"/>
    <col min="5125" max="5125" width="14.75" style="16" customWidth="1"/>
    <col min="5126" max="5126" width="3.25" style="16" customWidth="1"/>
    <col min="5127" max="5127" width="8.1640625" style="16" customWidth="1"/>
    <col min="5128" max="5128" width="4.1640625" style="16" customWidth="1"/>
    <col min="5129" max="5376" width="9.4140625" style="16"/>
    <col min="5377" max="5377" width="6.25" style="16" customWidth="1"/>
    <col min="5378" max="5378" width="4.75" style="16" customWidth="1"/>
    <col min="5379" max="5379" width="55.83203125" style="16" customWidth="1"/>
    <col min="5380" max="5380" width="2.75" style="16" customWidth="1"/>
    <col min="5381" max="5381" width="14.75" style="16" customWidth="1"/>
    <col min="5382" max="5382" width="3.25" style="16" customWidth="1"/>
    <col min="5383" max="5383" width="8.1640625" style="16" customWidth="1"/>
    <col min="5384" max="5384" width="4.1640625" style="16" customWidth="1"/>
    <col min="5385" max="5632" width="9.4140625" style="16"/>
    <col min="5633" max="5633" width="6.25" style="16" customWidth="1"/>
    <col min="5634" max="5634" width="4.75" style="16" customWidth="1"/>
    <col min="5635" max="5635" width="55.83203125" style="16" customWidth="1"/>
    <col min="5636" max="5636" width="2.75" style="16" customWidth="1"/>
    <col min="5637" max="5637" width="14.75" style="16" customWidth="1"/>
    <col min="5638" max="5638" width="3.25" style="16" customWidth="1"/>
    <col min="5639" max="5639" width="8.1640625" style="16" customWidth="1"/>
    <col min="5640" max="5640" width="4.1640625" style="16" customWidth="1"/>
    <col min="5641" max="5888" width="9.4140625" style="16"/>
    <col min="5889" max="5889" width="6.25" style="16" customWidth="1"/>
    <col min="5890" max="5890" width="4.75" style="16" customWidth="1"/>
    <col min="5891" max="5891" width="55.83203125" style="16" customWidth="1"/>
    <col min="5892" max="5892" width="2.75" style="16" customWidth="1"/>
    <col min="5893" max="5893" width="14.75" style="16" customWidth="1"/>
    <col min="5894" max="5894" width="3.25" style="16" customWidth="1"/>
    <col min="5895" max="5895" width="8.1640625" style="16" customWidth="1"/>
    <col min="5896" max="5896" width="4.1640625" style="16" customWidth="1"/>
    <col min="5897" max="6144" width="9.4140625" style="16"/>
    <col min="6145" max="6145" width="6.25" style="16" customWidth="1"/>
    <col min="6146" max="6146" width="4.75" style="16" customWidth="1"/>
    <col min="6147" max="6147" width="55.83203125" style="16" customWidth="1"/>
    <col min="6148" max="6148" width="2.75" style="16" customWidth="1"/>
    <col min="6149" max="6149" width="14.75" style="16" customWidth="1"/>
    <col min="6150" max="6150" width="3.25" style="16" customWidth="1"/>
    <col min="6151" max="6151" width="8.1640625" style="16" customWidth="1"/>
    <col min="6152" max="6152" width="4.1640625" style="16" customWidth="1"/>
    <col min="6153" max="6400" width="9.4140625" style="16"/>
    <col min="6401" max="6401" width="6.25" style="16" customWidth="1"/>
    <col min="6402" max="6402" width="4.75" style="16" customWidth="1"/>
    <col min="6403" max="6403" width="55.83203125" style="16" customWidth="1"/>
    <col min="6404" max="6404" width="2.75" style="16" customWidth="1"/>
    <col min="6405" max="6405" width="14.75" style="16" customWidth="1"/>
    <col min="6406" max="6406" width="3.25" style="16" customWidth="1"/>
    <col min="6407" max="6407" width="8.1640625" style="16" customWidth="1"/>
    <col min="6408" max="6408" width="4.1640625" style="16" customWidth="1"/>
    <col min="6409" max="6656" width="9.4140625" style="16"/>
    <col min="6657" max="6657" width="6.25" style="16" customWidth="1"/>
    <col min="6658" max="6658" width="4.75" style="16" customWidth="1"/>
    <col min="6659" max="6659" width="55.83203125" style="16" customWidth="1"/>
    <col min="6660" max="6660" width="2.75" style="16" customWidth="1"/>
    <col min="6661" max="6661" width="14.75" style="16" customWidth="1"/>
    <col min="6662" max="6662" width="3.25" style="16" customWidth="1"/>
    <col min="6663" max="6663" width="8.1640625" style="16" customWidth="1"/>
    <col min="6664" max="6664" width="4.1640625" style="16" customWidth="1"/>
    <col min="6665" max="6912" width="9.4140625" style="16"/>
    <col min="6913" max="6913" width="6.25" style="16" customWidth="1"/>
    <col min="6914" max="6914" width="4.75" style="16" customWidth="1"/>
    <col min="6915" max="6915" width="55.83203125" style="16" customWidth="1"/>
    <col min="6916" max="6916" width="2.75" style="16" customWidth="1"/>
    <col min="6917" max="6917" width="14.75" style="16" customWidth="1"/>
    <col min="6918" max="6918" width="3.25" style="16" customWidth="1"/>
    <col min="6919" max="6919" width="8.1640625" style="16" customWidth="1"/>
    <col min="6920" max="6920" width="4.1640625" style="16" customWidth="1"/>
    <col min="6921" max="7168" width="9.4140625" style="16"/>
    <col min="7169" max="7169" width="6.25" style="16" customWidth="1"/>
    <col min="7170" max="7170" width="4.75" style="16" customWidth="1"/>
    <col min="7171" max="7171" width="55.83203125" style="16" customWidth="1"/>
    <col min="7172" max="7172" width="2.75" style="16" customWidth="1"/>
    <col min="7173" max="7173" width="14.75" style="16" customWidth="1"/>
    <col min="7174" max="7174" width="3.25" style="16" customWidth="1"/>
    <col min="7175" max="7175" width="8.1640625" style="16" customWidth="1"/>
    <col min="7176" max="7176" width="4.1640625" style="16" customWidth="1"/>
    <col min="7177" max="7424" width="9.4140625" style="16"/>
    <col min="7425" max="7425" width="6.25" style="16" customWidth="1"/>
    <col min="7426" max="7426" width="4.75" style="16" customWidth="1"/>
    <col min="7427" max="7427" width="55.83203125" style="16" customWidth="1"/>
    <col min="7428" max="7428" width="2.75" style="16" customWidth="1"/>
    <col min="7429" max="7429" width="14.75" style="16" customWidth="1"/>
    <col min="7430" max="7430" width="3.25" style="16" customWidth="1"/>
    <col min="7431" max="7431" width="8.1640625" style="16" customWidth="1"/>
    <col min="7432" max="7432" width="4.1640625" style="16" customWidth="1"/>
    <col min="7433" max="7680" width="9.4140625" style="16"/>
    <col min="7681" max="7681" width="6.25" style="16" customWidth="1"/>
    <col min="7682" max="7682" width="4.75" style="16" customWidth="1"/>
    <col min="7683" max="7683" width="55.83203125" style="16" customWidth="1"/>
    <col min="7684" max="7684" width="2.75" style="16" customWidth="1"/>
    <col min="7685" max="7685" width="14.75" style="16" customWidth="1"/>
    <col min="7686" max="7686" width="3.25" style="16" customWidth="1"/>
    <col min="7687" max="7687" width="8.1640625" style="16" customWidth="1"/>
    <col min="7688" max="7688" width="4.1640625" style="16" customWidth="1"/>
    <col min="7689" max="7936" width="9.4140625" style="16"/>
    <col min="7937" max="7937" width="6.25" style="16" customWidth="1"/>
    <col min="7938" max="7938" width="4.75" style="16" customWidth="1"/>
    <col min="7939" max="7939" width="55.83203125" style="16" customWidth="1"/>
    <col min="7940" max="7940" width="2.75" style="16" customWidth="1"/>
    <col min="7941" max="7941" width="14.75" style="16" customWidth="1"/>
    <col min="7942" max="7942" width="3.25" style="16" customWidth="1"/>
    <col min="7943" max="7943" width="8.1640625" style="16" customWidth="1"/>
    <col min="7944" max="7944" width="4.1640625" style="16" customWidth="1"/>
    <col min="7945" max="8192" width="9.4140625" style="16"/>
    <col min="8193" max="8193" width="6.25" style="16" customWidth="1"/>
    <col min="8194" max="8194" width="4.75" style="16" customWidth="1"/>
    <col min="8195" max="8195" width="55.83203125" style="16" customWidth="1"/>
    <col min="8196" max="8196" width="2.75" style="16" customWidth="1"/>
    <col min="8197" max="8197" width="14.75" style="16" customWidth="1"/>
    <col min="8198" max="8198" width="3.25" style="16" customWidth="1"/>
    <col min="8199" max="8199" width="8.1640625" style="16" customWidth="1"/>
    <col min="8200" max="8200" width="4.1640625" style="16" customWidth="1"/>
    <col min="8201" max="8448" width="9.4140625" style="16"/>
    <col min="8449" max="8449" width="6.25" style="16" customWidth="1"/>
    <col min="8450" max="8450" width="4.75" style="16" customWidth="1"/>
    <col min="8451" max="8451" width="55.83203125" style="16" customWidth="1"/>
    <col min="8452" max="8452" width="2.75" style="16" customWidth="1"/>
    <col min="8453" max="8453" width="14.75" style="16" customWidth="1"/>
    <col min="8454" max="8454" width="3.25" style="16" customWidth="1"/>
    <col min="8455" max="8455" width="8.1640625" style="16" customWidth="1"/>
    <col min="8456" max="8456" width="4.1640625" style="16" customWidth="1"/>
    <col min="8457" max="8704" width="9.4140625" style="16"/>
    <col min="8705" max="8705" width="6.25" style="16" customWidth="1"/>
    <col min="8706" max="8706" width="4.75" style="16" customWidth="1"/>
    <col min="8707" max="8707" width="55.83203125" style="16" customWidth="1"/>
    <col min="8708" max="8708" width="2.75" style="16" customWidth="1"/>
    <col min="8709" max="8709" width="14.75" style="16" customWidth="1"/>
    <col min="8710" max="8710" width="3.25" style="16" customWidth="1"/>
    <col min="8711" max="8711" width="8.1640625" style="16" customWidth="1"/>
    <col min="8712" max="8712" width="4.1640625" style="16" customWidth="1"/>
    <col min="8713" max="8960" width="9.4140625" style="16"/>
    <col min="8961" max="8961" width="6.25" style="16" customWidth="1"/>
    <col min="8962" max="8962" width="4.75" style="16" customWidth="1"/>
    <col min="8963" max="8963" width="55.83203125" style="16" customWidth="1"/>
    <col min="8964" max="8964" width="2.75" style="16" customWidth="1"/>
    <col min="8965" max="8965" width="14.75" style="16" customWidth="1"/>
    <col min="8966" max="8966" width="3.25" style="16" customWidth="1"/>
    <col min="8967" max="8967" width="8.1640625" style="16" customWidth="1"/>
    <col min="8968" max="8968" width="4.1640625" style="16" customWidth="1"/>
    <col min="8969" max="9216" width="9.4140625" style="16"/>
    <col min="9217" max="9217" width="6.25" style="16" customWidth="1"/>
    <col min="9218" max="9218" width="4.75" style="16" customWidth="1"/>
    <col min="9219" max="9219" width="55.83203125" style="16" customWidth="1"/>
    <col min="9220" max="9220" width="2.75" style="16" customWidth="1"/>
    <col min="9221" max="9221" width="14.75" style="16" customWidth="1"/>
    <col min="9222" max="9222" width="3.25" style="16" customWidth="1"/>
    <col min="9223" max="9223" width="8.1640625" style="16" customWidth="1"/>
    <col min="9224" max="9224" width="4.1640625" style="16" customWidth="1"/>
    <col min="9225" max="9472" width="9.4140625" style="16"/>
    <col min="9473" max="9473" width="6.25" style="16" customWidth="1"/>
    <col min="9474" max="9474" width="4.75" style="16" customWidth="1"/>
    <col min="9475" max="9475" width="55.83203125" style="16" customWidth="1"/>
    <col min="9476" max="9476" width="2.75" style="16" customWidth="1"/>
    <col min="9477" max="9477" width="14.75" style="16" customWidth="1"/>
    <col min="9478" max="9478" width="3.25" style="16" customWidth="1"/>
    <col min="9479" max="9479" width="8.1640625" style="16" customWidth="1"/>
    <col min="9480" max="9480" width="4.1640625" style="16" customWidth="1"/>
    <col min="9481" max="9728" width="9.4140625" style="16"/>
    <col min="9729" max="9729" width="6.25" style="16" customWidth="1"/>
    <col min="9730" max="9730" width="4.75" style="16" customWidth="1"/>
    <col min="9731" max="9731" width="55.83203125" style="16" customWidth="1"/>
    <col min="9732" max="9732" width="2.75" style="16" customWidth="1"/>
    <col min="9733" max="9733" width="14.75" style="16" customWidth="1"/>
    <col min="9734" max="9734" width="3.25" style="16" customWidth="1"/>
    <col min="9735" max="9735" width="8.1640625" style="16" customWidth="1"/>
    <col min="9736" max="9736" width="4.1640625" style="16" customWidth="1"/>
    <col min="9737" max="9984" width="9.4140625" style="16"/>
    <col min="9985" max="9985" width="6.25" style="16" customWidth="1"/>
    <col min="9986" max="9986" width="4.75" style="16" customWidth="1"/>
    <col min="9987" max="9987" width="55.83203125" style="16" customWidth="1"/>
    <col min="9988" max="9988" width="2.75" style="16" customWidth="1"/>
    <col min="9989" max="9989" width="14.75" style="16" customWidth="1"/>
    <col min="9990" max="9990" width="3.25" style="16" customWidth="1"/>
    <col min="9991" max="9991" width="8.1640625" style="16" customWidth="1"/>
    <col min="9992" max="9992" width="4.1640625" style="16" customWidth="1"/>
    <col min="9993" max="10240" width="9.4140625" style="16"/>
    <col min="10241" max="10241" width="6.25" style="16" customWidth="1"/>
    <col min="10242" max="10242" width="4.75" style="16" customWidth="1"/>
    <col min="10243" max="10243" width="55.83203125" style="16" customWidth="1"/>
    <col min="10244" max="10244" width="2.75" style="16" customWidth="1"/>
    <col min="10245" max="10245" width="14.75" style="16" customWidth="1"/>
    <col min="10246" max="10246" width="3.25" style="16" customWidth="1"/>
    <col min="10247" max="10247" width="8.1640625" style="16" customWidth="1"/>
    <col min="10248" max="10248" width="4.1640625" style="16" customWidth="1"/>
    <col min="10249" max="10496" width="9.4140625" style="16"/>
    <col min="10497" max="10497" width="6.25" style="16" customWidth="1"/>
    <col min="10498" max="10498" width="4.75" style="16" customWidth="1"/>
    <col min="10499" max="10499" width="55.83203125" style="16" customWidth="1"/>
    <col min="10500" max="10500" width="2.75" style="16" customWidth="1"/>
    <col min="10501" max="10501" width="14.75" style="16" customWidth="1"/>
    <col min="10502" max="10502" width="3.25" style="16" customWidth="1"/>
    <col min="10503" max="10503" width="8.1640625" style="16" customWidth="1"/>
    <col min="10504" max="10504" width="4.1640625" style="16" customWidth="1"/>
    <col min="10505" max="10752" width="9.4140625" style="16"/>
    <col min="10753" max="10753" width="6.25" style="16" customWidth="1"/>
    <col min="10754" max="10754" width="4.75" style="16" customWidth="1"/>
    <col min="10755" max="10755" width="55.83203125" style="16" customWidth="1"/>
    <col min="10756" max="10756" width="2.75" style="16" customWidth="1"/>
    <col min="10757" max="10757" width="14.75" style="16" customWidth="1"/>
    <col min="10758" max="10758" width="3.25" style="16" customWidth="1"/>
    <col min="10759" max="10759" width="8.1640625" style="16" customWidth="1"/>
    <col min="10760" max="10760" width="4.1640625" style="16" customWidth="1"/>
    <col min="10761" max="11008" width="9.4140625" style="16"/>
    <col min="11009" max="11009" width="6.25" style="16" customWidth="1"/>
    <col min="11010" max="11010" width="4.75" style="16" customWidth="1"/>
    <col min="11011" max="11011" width="55.83203125" style="16" customWidth="1"/>
    <col min="11012" max="11012" width="2.75" style="16" customWidth="1"/>
    <col min="11013" max="11013" width="14.75" style="16" customWidth="1"/>
    <col min="11014" max="11014" width="3.25" style="16" customWidth="1"/>
    <col min="11015" max="11015" width="8.1640625" style="16" customWidth="1"/>
    <col min="11016" max="11016" width="4.1640625" style="16" customWidth="1"/>
    <col min="11017" max="11264" width="9.4140625" style="16"/>
    <col min="11265" max="11265" width="6.25" style="16" customWidth="1"/>
    <col min="11266" max="11266" width="4.75" style="16" customWidth="1"/>
    <col min="11267" max="11267" width="55.83203125" style="16" customWidth="1"/>
    <col min="11268" max="11268" width="2.75" style="16" customWidth="1"/>
    <col min="11269" max="11269" width="14.75" style="16" customWidth="1"/>
    <col min="11270" max="11270" width="3.25" style="16" customWidth="1"/>
    <col min="11271" max="11271" width="8.1640625" style="16" customWidth="1"/>
    <col min="11272" max="11272" width="4.1640625" style="16" customWidth="1"/>
    <col min="11273" max="11520" width="9.4140625" style="16"/>
    <col min="11521" max="11521" width="6.25" style="16" customWidth="1"/>
    <col min="11522" max="11522" width="4.75" style="16" customWidth="1"/>
    <col min="11523" max="11523" width="55.83203125" style="16" customWidth="1"/>
    <col min="11524" max="11524" width="2.75" style="16" customWidth="1"/>
    <col min="11525" max="11525" width="14.75" style="16" customWidth="1"/>
    <col min="11526" max="11526" width="3.25" style="16" customWidth="1"/>
    <col min="11527" max="11527" width="8.1640625" style="16" customWidth="1"/>
    <col min="11528" max="11528" width="4.1640625" style="16" customWidth="1"/>
    <col min="11529" max="11776" width="9.4140625" style="16"/>
    <col min="11777" max="11777" width="6.25" style="16" customWidth="1"/>
    <col min="11778" max="11778" width="4.75" style="16" customWidth="1"/>
    <col min="11779" max="11779" width="55.83203125" style="16" customWidth="1"/>
    <col min="11780" max="11780" width="2.75" style="16" customWidth="1"/>
    <col min="11781" max="11781" width="14.75" style="16" customWidth="1"/>
    <col min="11782" max="11782" width="3.25" style="16" customWidth="1"/>
    <col min="11783" max="11783" width="8.1640625" style="16" customWidth="1"/>
    <col min="11784" max="11784" width="4.1640625" style="16" customWidth="1"/>
    <col min="11785" max="12032" width="9.4140625" style="16"/>
    <col min="12033" max="12033" width="6.25" style="16" customWidth="1"/>
    <col min="12034" max="12034" width="4.75" style="16" customWidth="1"/>
    <col min="12035" max="12035" width="55.83203125" style="16" customWidth="1"/>
    <col min="12036" max="12036" width="2.75" style="16" customWidth="1"/>
    <col min="12037" max="12037" width="14.75" style="16" customWidth="1"/>
    <col min="12038" max="12038" width="3.25" style="16" customWidth="1"/>
    <col min="12039" max="12039" width="8.1640625" style="16" customWidth="1"/>
    <col min="12040" max="12040" width="4.1640625" style="16" customWidth="1"/>
    <col min="12041" max="12288" width="9.4140625" style="16"/>
    <col min="12289" max="12289" width="6.25" style="16" customWidth="1"/>
    <col min="12290" max="12290" width="4.75" style="16" customWidth="1"/>
    <col min="12291" max="12291" width="55.83203125" style="16" customWidth="1"/>
    <col min="12292" max="12292" width="2.75" style="16" customWidth="1"/>
    <col min="12293" max="12293" width="14.75" style="16" customWidth="1"/>
    <col min="12294" max="12294" width="3.25" style="16" customWidth="1"/>
    <col min="12295" max="12295" width="8.1640625" style="16" customWidth="1"/>
    <col min="12296" max="12296" width="4.1640625" style="16" customWidth="1"/>
    <col min="12297" max="12544" width="9.4140625" style="16"/>
    <col min="12545" max="12545" width="6.25" style="16" customWidth="1"/>
    <col min="12546" max="12546" width="4.75" style="16" customWidth="1"/>
    <col min="12547" max="12547" width="55.83203125" style="16" customWidth="1"/>
    <col min="12548" max="12548" width="2.75" style="16" customWidth="1"/>
    <col min="12549" max="12549" width="14.75" style="16" customWidth="1"/>
    <col min="12550" max="12550" width="3.25" style="16" customWidth="1"/>
    <col min="12551" max="12551" width="8.1640625" style="16" customWidth="1"/>
    <col min="12552" max="12552" width="4.1640625" style="16" customWidth="1"/>
    <col min="12553" max="12800" width="9.4140625" style="16"/>
    <col min="12801" max="12801" width="6.25" style="16" customWidth="1"/>
    <col min="12802" max="12802" width="4.75" style="16" customWidth="1"/>
    <col min="12803" max="12803" width="55.83203125" style="16" customWidth="1"/>
    <col min="12804" max="12804" width="2.75" style="16" customWidth="1"/>
    <col min="12805" max="12805" width="14.75" style="16" customWidth="1"/>
    <col min="12806" max="12806" width="3.25" style="16" customWidth="1"/>
    <col min="12807" max="12807" width="8.1640625" style="16" customWidth="1"/>
    <col min="12808" max="12808" width="4.1640625" style="16" customWidth="1"/>
    <col min="12809" max="13056" width="9.4140625" style="16"/>
    <col min="13057" max="13057" width="6.25" style="16" customWidth="1"/>
    <col min="13058" max="13058" width="4.75" style="16" customWidth="1"/>
    <col min="13059" max="13059" width="55.83203125" style="16" customWidth="1"/>
    <col min="13060" max="13060" width="2.75" style="16" customWidth="1"/>
    <col min="13061" max="13061" width="14.75" style="16" customWidth="1"/>
    <col min="13062" max="13062" width="3.25" style="16" customWidth="1"/>
    <col min="13063" max="13063" width="8.1640625" style="16" customWidth="1"/>
    <col min="13064" max="13064" width="4.1640625" style="16" customWidth="1"/>
    <col min="13065" max="13312" width="9.4140625" style="16"/>
    <col min="13313" max="13313" width="6.25" style="16" customWidth="1"/>
    <col min="13314" max="13314" width="4.75" style="16" customWidth="1"/>
    <col min="13315" max="13315" width="55.83203125" style="16" customWidth="1"/>
    <col min="13316" max="13316" width="2.75" style="16" customWidth="1"/>
    <col min="13317" max="13317" width="14.75" style="16" customWidth="1"/>
    <col min="13318" max="13318" width="3.25" style="16" customWidth="1"/>
    <col min="13319" max="13319" width="8.1640625" style="16" customWidth="1"/>
    <col min="13320" max="13320" width="4.1640625" style="16" customWidth="1"/>
    <col min="13321" max="13568" width="9.4140625" style="16"/>
    <col min="13569" max="13569" width="6.25" style="16" customWidth="1"/>
    <col min="13570" max="13570" width="4.75" style="16" customWidth="1"/>
    <col min="13571" max="13571" width="55.83203125" style="16" customWidth="1"/>
    <col min="13572" max="13572" width="2.75" style="16" customWidth="1"/>
    <col min="13573" max="13573" width="14.75" style="16" customWidth="1"/>
    <col min="13574" max="13574" width="3.25" style="16" customWidth="1"/>
    <col min="13575" max="13575" width="8.1640625" style="16" customWidth="1"/>
    <col min="13576" max="13576" width="4.1640625" style="16" customWidth="1"/>
    <col min="13577" max="13824" width="9.4140625" style="16"/>
    <col min="13825" max="13825" width="6.25" style="16" customWidth="1"/>
    <col min="13826" max="13826" width="4.75" style="16" customWidth="1"/>
    <col min="13827" max="13827" width="55.83203125" style="16" customWidth="1"/>
    <col min="13828" max="13828" width="2.75" style="16" customWidth="1"/>
    <col min="13829" max="13829" width="14.75" style="16" customWidth="1"/>
    <col min="13830" max="13830" width="3.25" style="16" customWidth="1"/>
    <col min="13831" max="13831" width="8.1640625" style="16" customWidth="1"/>
    <col min="13832" max="13832" width="4.1640625" style="16" customWidth="1"/>
    <col min="13833" max="14080" width="9.4140625" style="16"/>
    <col min="14081" max="14081" width="6.25" style="16" customWidth="1"/>
    <col min="14082" max="14082" width="4.75" style="16" customWidth="1"/>
    <col min="14083" max="14083" width="55.83203125" style="16" customWidth="1"/>
    <col min="14084" max="14084" width="2.75" style="16" customWidth="1"/>
    <col min="14085" max="14085" width="14.75" style="16" customWidth="1"/>
    <col min="14086" max="14086" width="3.25" style="16" customWidth="1"/>
    <col min="14087" max="14087" width="8.1640625" style="16" customWidth="1"/>
    <col min="14088" max="14088" width="4.1640625" style="16" customWidth="1"/>
    <col min="14089" max="14336" width="9.4140625" style="16"/>
    <col min="14337" max="14337" width="6.25" style="16" customWidth="1"/>
    <col min="14338" max="14338" width="4.75" style="16" customWidth="1"/>
    <col min="14339" max="14339" width="55.83203125" style="16" customWidth="1"/>
    <col min="14340" max="14340" width="2.75" style="16" customWidth="1"/>
    <col min="14341" max="14341" width="14.75" style="16" customWidth="1"/>
    <col min="14342" max="14342" width="3.25" style="16" customWidth="1"/>
    <col min="14343" max="14343" width="8.1640625" style="16" customWidth="1"/>
    <col min="14344" max="14344" width="4.1640625" style="16" customWidth="1"/>
    <col min="14345" max="14592" width="9.4140625" style="16"/>
    <col min="14593" max="14593" width="6.25" style="16" customWidth="1"/>
    <col min="14594" max="14594" width="4.75" style="16" customWidth="1"/>
    <col min="14595" max="14595" width="55.83203125" style="16" customWidth="1"/>
    <col min="14596" max="14596" width="2.75" style="16" customWidth="1"/>
    <col min="14597" max="14597" width="14.75" style="16" customWidth="1"/>
    <col min="14598" max="14598" width="3.25" style="16" customWidth="1"/>
    <col min="14599" max="14599" width="8.1640625" style="16" customWidth="1"/>
    <col min="14600" max="14600" width="4.1640625" style="16" customWidth="1"/>
    <col min="14601" max="14848" width="9.4140625" style="16"/>
    <col min="14849" max="14849" width="6.25" style="16" customWidth="1"/>
    <col min="14850" max="14850" width="4.75" style="16" customWidth="1"/>
    <col min="14851" max="14851" width="55.83203125" style="16" customWidth="1"/>
    <col min="14852" max="14852" width="2.75" style="16" customWidth="1"/>
    <col min="14853" max="14853" width="14.75" style="16" customWidth="1"/>
    <col min="14854" max="14854" width="3.25" style="16" customWidth="1"/>
    <col min="14855" max="14855" width="8.1640625" style="16" customWidth="1"/>
    <col min="14856" max="14856" width="4.1640625" style="16" customWidth="1"/>
    <col min="14857" max="15104" width="9.4140625" style="16"/>
    <col min="15105" max="15105" width="6.25" style="16" customWidth="1"/>
    <col min="15106" max="15106" width="4.75" style="16" customWidth="1"/>
    <col min="15107" max="15107" width="55.83203125" style="16" customWidth="1"/>
    <col min="15108" max="15108" width="2.75" style="16" customWidth="1"/>
    <col min="15109" max="15109" width="14.75" style="16" customWidth="1"/>
    <col min="15110" max="15110" width="3.25" style="16" customWidth="1"/>
    <col min="15111" max="15111" width="8.1640625" style="16" customWidth="1"/>
    <col min="15112" max="15112" width="4.1640625" style="16" customWidth="1"/>
    <col min="15113" max="15360" width="9.4140625" style="16"/>
    <col min="15361" max="15361" width="6.25" style="16" customWidth="1"/>
    <col min="15362" max="15362" width="4.75" style="16" customWidth="1"/>
    <col min="15363" max="15363" width="55.83203125" style="16" customWidth="1"/>
    <col min="15364" max="15364" width="2.75" style="16" customWidth="1"/>
    <col min="15365" max="15365" width="14.75" style="16" customWidth="1"/>
    <col min="15366" max="15366" width="3.25" style="16" customWidth="1"/>
    <col min="15367" max="15367" width="8.1640625" style="16" customWidth="1"/>
    <col min="15368" max="15368" width="4.1640625" style="16" customWidth="1"/>
    <col min="15369" max="15616" width="9.4140625" style="16"/>
    <col min="15617" max="15617" width="6.25" style="16" customWidth="1"/>
    <col min="15618" max="15618" width="4.75" style="16" customWidth="1"/>
    <col min="15619" max="15619" width="55.83203125" style="16" customWidth="1"/>
    <col min="15620" max="15620" width="2.75" style="16" customWidth="1"/>
    <col min="15621" max="15621" width="14.75" style="16" customWidth="1"/>
    <col min="15622" max="15622" width="3.25" style="16" customWidth="1"/>
    <col min="15623" max="15623" width="8.1640625" style="16" customWidth="1"/>
    <col min="15624" max="15624" width="4.1640625" style="16" customWidth="1"/>
    <col min="15625" max="15872" width="9.4140625" style="16"/>
    <col min="15873" max="15873" width="6.25" style="16" customWidth="1"/>
    <col min="15874" max="15874" width="4.75" style="16" customWidth="1"/>
    <col min="15875" max="15875" width="55.83203125" style="16" customWidth="1"/>
    <col min="15876" max="15876" width="2.75" style="16" customWidth="1"/>
    <col min="15877" max="15877" width="14.75" style="16" customWidth="1"/>
    <col min="15878" max="15878" width="3.25" style="16" customWidth="1"/>
    <col min="15879" max="15879" width="8.1640625" style="16" customWidth="1"/>
    <col min="15880" max="15880" width="4.1640625" style="16" customWidth="1"/>
    <col min="15881" max="16128" width="9.4140625" style="16"/>
    <col min="16129" max="16129" width="6.25" style="16" customWidth="1"/>
    <col min="16130" max="16130" width="4.75" style="16" customWidth="1"/>
    <col min="16131" max="16131" width="55.83203125" style="16" customWidth="1"/>
    <col min="16132" max="16132" width="2.75" style="16" customWidth="1"/>
    <col min="16133" max="16133" width="14.75" style="16" customWidth="1"/>
    <col min="16134" max="16134" width="3.25" style="16" customWidth="1"/>
    <col min="16135" max="16135" width="8.1640625" style="16" customWidth="1"/>
    <col min="16136" max="16136" width="4.1640625" style="16" customWidth="1"/>
    <col min="16137" max="16384" width="9.4140625" style="16"/>
  </cols>
  <sheetData>
    <row r="1" spans="1:13" s="8" customFormat="1" ht="15" customHeight="1" x14ac:dyDescent="0.3">
      <c r="A1" s="195" t="str">
        <f>Registration!A1</f>
        <v>141st IEEE 802.15 WSN Session</v>
      </c>
      <c r="B1" s="196"/>
      <c r="C1" s="196"/>
      <c r="D1" s="196"/>
      <c r="E1" s="196"/>
      <c r="F1" s="196"/>
      <c r="G1" s="197"/>
      <c r="I1" s="7"/>
      <c r="J1" s="7"/>
      <c r="K1" s="7"/>
      <c r="L1" s="7"/>
      <c r="M1" s="7"/>
    </row>
    <row r="2" spans="1:13" s="8" customFormat="1" ht="15" customHeight="1" thickBot="1" x14ac:dyDescent="0.35">
      <c r="A2" s="216" t="str">
        <f>_xlfn.CONCAT("Agenda for WG15 Opening Plenary - ",TEXT(('CAC Opening'!D2)+1,"DDDD, MMMM DD, YYYY"))</f>
        <v>Agenda for WG15 Opening Plenary - Monday, January 16, 2023</v>
      </c>
      <c r="B2" s="217"/>
      <c r="C2" s="217"/>
      <c r="D2" s="217"/>
      <c r="E2" s="217"/>
      <c r="F2" s="217"/>
      <c r="G2" s="218"/>
      <c r="I2" s="7"/>
      <c r="J2" s="7"/>
      <c r="K2" s="7"/>
      <c r="L2" s="7"/>
      <c r="M2" s="7"/>
    </row>
    <row r="3" spans="1:13" ht="25.05" customHeight="1" thickBot="1" x14ac:dyDescent="0.3">
      <c r="A3" s="69" t="s">
        <v>87</v>
      </c>
      <c r="B3" s="70" t="s">
        <v>93</v>
      </c>
      <c r="C3" s="71" t="s">
        <v>90</v>
      </c>
      <c r="D3" s="70"/>
      <c r="E3" s="70" t="s">
        <v>94</v>
      </c>
      <c r="F3" s="214" t="s">
        <v>310</v>
      </c>
      <c r="G3" s="215"/>
      <c r="H3" s="68"/>
      <c r="I3" s="7"/>
      <c r="J3" s="7"/>
      <c r="K3" s="7"/>
      <c r="L3" s="7"/>
      <c r="M3" s="7"/>
    </row>
    <row r="4" spans="1:13" s="7" customFormat="1" ht="15" customHeight="1" x14ac:dyDescent="0.25">
      <c r="A4" s="5">
        <v>1</v>
      </c>
      <c r="B4" s="9" t="s">
        <v>19</v>
      </c>
      <c r="C4" s="24" t="s">
        <v>11</v>
      </c>
      <c r="D4" s="2" t="s">
        <v>12</v>
      </c>
      <c r="E4" s="2" t="s">
        <v>62</v>
      </c>
      <c r="F4" s="1">
        <v>1</v>
      </c>
      <c r="G4" s="12">
        <f>TIME(9,0,0)</f>
        <v>0.375</v>
      </c>
    </row>
    <row r="5" spans="1:13" s="7" customFormat="1" ht="15" customHeight="1" x14ac:dyDescent="0.25">
      <c r="A5" s="5">
        <v>1.1000000000000001</v>
      </c>
      <c r="B5" s="9" t="s">
        <v>16</v>
      </c>
      <c r="C5" s="2" t="s">
        <v>38</v>
      </c>
      <c r="D5" s="2" t="s">
        <v>12</v>
      </c>
      <c r="E5" s="2" t="s">
        <v>61</v>
      </c>
      <c r="F5" s="9">
        <v>1</v>
      </c>
      <c r="G5" s="12">
        <f t="shared" ref="G5:G60" si="0">G4+TIME(0,F4,0)</f>
        <v>0.37569444444444444</v>
      </c>
    </row>
    <row r="6" spans="1:13" s="7" customFormat="1" ht="30" customHeight="1" x14ac:dyDescent="0.25">
      <c r="A6" s="5" t="s">
        <v>34</v>
      </c>
      <c r="B6" s="9" t="s">
        <v>16</v>
      </c>
      <c r="C6" s="32" t="s">
        <v>195</v>
      </c>
      <c r="D6" s="2" t="s">
        <v>12</v>
      </c>
      <c r="E6" s="2" t="s">
        <v>61</v>
      </c>
      <c r="F6" s="9">
        <v>1</v>
      </c>
      <c r="G6" s="12">
        <f t="shared" si="0"/>
        <v>0.37638888888888888</v>
      </c>
    </row>
    <row r="7" spans="1:13" s="7" customFormat="1" ht="45" customHeight="1" x14ac:dyDescent="0.25">
      <c r="A7" s="5" t="s">
        <v>35</v>
      </c>
      <c r="B7" s="9" t="s">
        <v>16</v>
      </c>
      <c r="C7" s="34" t="s">
        <v>301</v>
      </c>
      <c r="D7" s="2" t="s">
        <v>12</v>
      </c>
      <c r="E7" s="2" t="s">
        <v>61</v>
      </c>
      <c r="F7" s="9">
        <v>1</v>
      </c>
      <c r="G7" s="12">
        <f t="shared" si="0"/>
        <v>0.37708333333333333</v>
      </c>
    </row>
    <row r="8" spans="1:13" s="7" customFormat="1" ht="15" customHeight="1" x14ac:dyDescent="0.25">
      <c r="A8" s="5" t="s">
        <v>36</v>
      </c>
      <c r="B8" s="9" t="s">
        <v>16</v>
      </c>
      <c r="C8" s="25" t="s">
        <v>302</v>
      </c>
      <c r="D8" s="2" t="s">
        <v>12</v>
      </c>
      <c r="E8" s="2" t="s">
        <v>61</v>
      </c>
      <c r="F8" s="9">
        <v>1</v>
      </c>
      <c r="G8" s="12">
        <f t="shared" si="0"/>
        <v>0.37777777777777777</v>
      </c>
    </row>
    <row r="9" spans="1:13" s="7" customFormat="1" ht="15" customHeight="1" x14ac:dyDescent="0.25">
      <c r="A9" s="5" t="s">
        <v>71</v>
      </c>
      <c r="B9" s="9" t="s">
        <v>16</v>
      </c>
      <c r="C9" s="33" t="s">
        <v>244</v>
      </c>
      <c r="D9" s="2" t="s">
        <v>12</v>
      </c>
      <c r="E9" s="2" t="s">
        <v>61</v>
      </c>
      <c r="F9" s="9">
        <v>1</v>
      </c>
      <c r="G9" s="12">
        <f t="shared" si="0"/>
        <v>0.37847222222222221</v>
      </c>
    </row>
    <row r="10" spans="1:13" s="7" customFormat="1" ht="30" customHeight="1" x14ac:dyDescent="0.25">
      <c r="A10" s="5" t="s">
        <v>96</v>
      </c>
      <c r="B10" s="9" t="s">
        <v>16</v>
      </c>
      <c r="C10" s="32" t="s">
        <v>182</v>
      </c>
      <c r="D10" s="2" t="s">
        <v>12</v>
      </c>
      <c r="E10" s="2" t="s">
        <v>61</v>
      </c>
      <c r="F10" s="9">
        <v>1</v>
      </c>
      <c r="G10" s="12">
        <f t="shared" si="0"/>
        <v>0.37916666666666665</v>
      </c>
    </row>
    <row r="11" spans="1:13" s="7" customFormat="1" ht="15" customHeight="1" x14ac:dyDescent="0.25">
      <c r="A11" s="5" t="s">
        <v>184</v>
      </c>
      <c r="B11" s="9" t="s">
        <v>16</v>
      </c>
      <c r="C11" s="32" t="s">
        <v>215</v>
      </c>
      <c r="D11" s="2" t="s">
        <v>12</v>
      </c>
      <c r="E11" s="2" t="s">
        <v>61</v>
      </c>
      <c r="F11" s="9">
        <v>1</v>
      </c>
      <c r="G11" s="12">
        <f t="shared" si="0"/>
        <v>0.37986111111111109</v>
      </c>
    </row>
    <row r="12" spans="1:13" s="7" customFormat="1" ht="15" customHeight="1" x14ac:dyDescent="0.25">
      <c r="A12" s="5">
        <v>1.2</v>
      </c>
      <c r="B12" s="9" t="s">
        <v>15</v>
      </c>
      <c r="C12" s="31" t="s">
        <v>37</v>
      </c>
      <c r="D12" s="2" t="s">
        <v>12</v>
      </c>
      <c r="E12" s="2" t="s">
        <v>62</v>
      </c>
      <c r="F12" s="9">
        <v>2</v>
      </c>
      <c r="G12" s="12">
        <f t="shared" si="0"/>
        <v>0.38055555555555554</v>
      </c>
    </row>
    <row r="13" spans="1:13" s="7" customFormat="1" ht="30" customHeight="1" x14ac:dyDescent="0.25">
      <c r="A13" s="5">
        <v>1.3</v>
      </c>
      <c r="B13" s="9" t="s">
        <v>16</v>
      </c>
      <c r="C13" s="31" t="s">
        <v>186</v>
      </c>
      <c r="D13" s="2" t="s">
        <v>12</v>
      </c>
      <c r="E13" s="2" t="s">
        <v>62</v>
      </c>
      <c r="F13" s="9">
        <v>3</v>
      </c>
      <c r="G13" s="12">
        <f t="shared" si="0"/>
        <v>0.38194444444444442</v>
      </c>
    </row>
    <row r="14" spans="1:13" s="7" customFormat="1" ht="30" customHeight="1" x14ac:dyDescent="0.25">
      <c r="A14" s="5">
        <v>1.4</v>
      </c>
      <c r="B14" s="9" t="s">
        <v>16</v>
      </c>
      <c r="C14" s="38" t="s">
        <v>187</v>
      </c>
      <c r="D14" s="2" t="s">
        <v>12</v>
      </c>
      <c r="E14" s="2" t="s">
        <v>62</v>
      </c>
      <c r="F14" s="9">
        <v>2</v>
      </c>
      <c r="G14" s="12">
        <f t="shared" si="0"/>
        <v>0.38402777777777775</v>
      </c>
    </row>
    <row r="15" spans="1:13" s="7" customFormat="1" ht="30" customHeight="1" x14ac:dyDescent="0.25">
      <c r="A15" s="5" t="s">
        <v>188</v>
      </c>
      <c r="B15" s="9" t="s">
        <v>16</v>
      </c>
      <c r="C15" s="38" t="s">
        <v>191</v>
      </c>
      <c r="D15" s="2" t="s">
        <v>12</v>
      </c>
      <c r="E15" s="2" t="s">
        <v>62</v>
      </c>
      <c r="F15" s="9">
        <v>2</v>
      </c>
      <c r="G15" s="12">
        <f t="shared" si="0"/>
        <v>0.38541666666666663</v>
      </c>
    </row>
    <row r="16" spans="1:13" s="7" customFormat="1" ht="15" customHeight="1" x14ac:dyDescent="0.25">
      <c r="A16" s="5" t="s">
        <v>189</v>
      </c>
      <c r="B16" s="9" t="s">
        <v>14</v>
      </c>
      <c r="C16" s="31" t="s">
        <v>298</v>
      </c>
      <c r="D16" s="2" t="s">
        <v>12</v>
      </c>
      <c r="E16" s="2" t="s">
        <v>62</v>
      </c>
      <c r="F16" s="9">
        <v>1</v>
      </c>
      <c r="G16" s="12">
        <f t="shared" si="0"/>
        <v>0.38680555555555551</v>
      </c>
    </row>
    <row r="17" spans="1:256" s="7" customFormat="1" ht="15" customHeight="1" x14ac:dyDescent="0.25">
      <c r="A17" s="5" t="s">
        <v>190</v>
      </c>
      <c r="B17" s="9" t="s">
        <v>14</v>
      </c>
      <c r="C17" s="1" t="s">
        <v>300</v>
      </c>
      <c r="D17" s="2" t="s">
        <v>12</v>
      </c>
      <c r="E17" s="2" t="s">
        <v>62</v>
      </c>
      <c r="F17" s="9">
        <v>1</v>
      </c>
      <c r="G17" s="12">
        <f t="shared" si="0"/>
        <v>0.38749999999999996</v>
      </c>
    </row>
    <row r="18" spans="1:256" customFormat="1" ht="15" customHeight="1" x14ac:dyDescent="0.25">
      <c r="A18" s="2">
        <v>1.8</v>
      </c>
      <c r="B18" s="2" t="s">
        <v>16</v>
      </c>
      <c r="C18" s="169" t="s">
        <v>209</v>
      </c>
      <c r="D18" s="2" t="s">
        <v>12</v>
      </c>
      <c r="E18" s="2" t="s">
        <v>62</v>
      </c>
      <c r="F18" s="1">
        <v>0</v>
      </c>
      <c r="G18" s="12">
        <f t="shared" si="0"/>
        <v>0.3881944444444444</v>
      </c>
    </row>
    <row r="19" spans="1:256" s="7" customFormat="1" ht="15" customHeight="1" x14ac:dyDescent="0.25">
      <c r="A19" s="22"/>
      <c r="B19" s="9"/>
      <c r="D19" s="2"/>
      <c r="E19" s="2"/>
      <c r="F19" s="9"/>
      <c r="G19" s="12">
        <f t="shared" si="0"/>
        <v>0.3881944444444444</v>
      </c>
    </row>
    <row r="20" spans="1:256" s="7" customFormat="1" ht="15" customHeight="1" x14ac:dyDescent="0.25">
      <c r="A20" s="5">
        <v>2</v>
      </c>
      <c r="B20" s="9" t="s">
        <v>19</v>
      </c>
      <c r="C20" s="31" t="s">
        <v>26</v>
      </c>
      <c r="D20" s="2"/>
      <c r="E20" s="2"/>
      <c r="F20" s="9"/>
      <c r="G20" s="12">
        <f t="shared" si="0"/>
        <v>0.3881944444444444</v>
      </c>
    </row>
    <row r="21" spans="1:256" s="9" customFormat="1" ht="15" customHeight="1" x14ac:dyDescent="0.25">
      <c r="A21" s="5">
        <v>2.1</v>
      </c>
      <c r="B21" s="9" t="s">
        <v>16</v>
      </c>
      <c r="C21" s="32" t="s">
        <v>295</v>
      </c>
      <c r="D21" s="2" t="s">
        <v>12</v>
      </c>
      <c r="E21" s="2" t="s">
        <v>62</v>
      </c>
      <c r="F21" s="9">
        <v>1</v>
      </c>
      <c r="G21" s="12">
        <f t="shared" si="0"/>
        <v>0.3881944444444444</v>
      </c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  <c r="HH21" s="7"/>
      <c r="HI21" s="7"/>
      <c r="HJ21" s="7"/>
      <c r="HK21" s="7"/>
      <c r="HL21" s="7"/>
      <c r="HM21" s="7"/>
      <c r="HN21" s="7"/>
      <c r="HO21" s="7"/>
      <c r="HP21" s="7"/>
      <c r="HQ21" s="7"/>
      <c r="HR21" s="7"/>
      <c r="HS21" s="7"/>
      <c r="HT21" s="7"/>
      <c r="HU21" s="7"/>
      <c r="HV21" s="7"/>
      <c r="HW21" s="7"/>
      <c r="HX21" s="7"/>
      <c r="HY21" s="7"/>
      <c r="HZ21" s="7"/>
      <c r="IA21" s="7"/>
      <c r="IB21" s="7"/>
      <c r="IC21" s="7"/>
      <c r="ID21" s="7"/>
      <c r="IE21" s="7"/>
      <c r="IF21" s="7"/>
      <c r="IG21" s="7"/>
      <c r="IH21" s="7"/>
      <c r="II21" s="7"/>
      <c r="IJ21" s="7"/>
      <c r="IK21" s="7"/>
      <c r="IL21" s="7"/>
      <c r="IM21" s="7"/>
      <c r="IN21" s="7"/>
      <c r="IO21" s="7"/>
      <c r="IP21" s="7"/>
      <c r="IQ21" s="7"/>
      <c r="IR21" s="7"/>
      <c r="IS21" s="7"/>
      <c r="IT21" s="7"/>
      <c r="IU21" s="7"/>
      <c r="IV21" s="7"/>
    </row>
    <row r="22" spans="1:256" s="7" customFormat="1" ht="15" customHeight="1" x14ac:dyDescent="0.25">
      <c r="A22" s="5">
        <v>2.2000000000000002</v>
      </c>
      <c r="B22" s="1" t="s">
        <v>16</v>
      </c>
      <c r="C22" s="33" t="s">
        <v>221</v>
      </c>
      <c r="D22" s="2" t="s">
        <v>12</v>
      </c>
      <c r="E22" s="2" t="s">
        <v>27</v>
      </c>
      <c r="F22" s="9">
        <v>2</v>
      </c>
      <c r="G22" s="12">
        <f t="shared" si="0"/>
        <v>0.38888888888888884</v>
      </c>
    </row>
    <row r="23" spans="1:256" s="19" customFormat="1" ht="15" customHeight="1" x14ac:dyDescent="0.25">
      <c r="A23" s="5">
        <v>2.2999999999999998</v>
      </c>
      <c r="B23" s="1" t="s">
        <v>16</v>
      </c>
      <c r="C23" s="33" t="s">
        <v>296</v>
      </c>
      <c r="D23" s="2" t="s">
        <v>12</v>
      </c>
      <c r="E23" s="2" t="s">
        <v>62</v>
      </c>
      <c r="F23" s="9">
        <v>1</v>
      </c>
      <c r="G23" s="12">
        <f t="shared" si="0"/>
        <v>0.39027777777777772</v>
      </c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  <c r="BB23" s="23"/>
      <c r="BC23" s="23"/>
      <c r="BD23" s="23"/>
      <c r="BE23" s="23"/>
      <c r="BF23" s="23"/>
      <c r="BG23" s="23"/>
      <c r="BH23" s="23"/>
      <c r="BI23" s="23"/>
      <c r="BJ23" s="23"/>
      <c r="BK23" s="23"/>
      <c r="BL23" s="23"/>
      <c r="BM23" s="23"/>
      <c r="BN23" s="23"/>
      <c r="BO23" s="23"/>
      <c r="BP23" s="23"/>
      <c r="BQ23" s="23"/>
      <c r="BR23" s="23"/>
      <c r="BS23" s="23"/>
      <c r="BT23" s="23"/>
      <c r="BU23" s="23"/>
      <c r="BV23" s="23"/>
      <c r="BW23" s="23"/>
      <c r="BX23" s="23"/>
      <c r="BY23" s="23"/>
      <c r="BZ23" s="23"/>
      <c r="CA23" s="23"/>
      <c r="CB23" s="23"/>
      <c r="CC23" s="23"/>
      <c r="CD23" s="23"/>
      <c r="CE23" s="23"/>
      <c r="CF23" s="23"/>
      <c r="CG23" s="23"/>
      <c r="CH23" s="23"/>
      <c r="CI23" s="23"/>
      <c r="CJ23" s="23"/>
      <c r="CK23" s="23"/>
      <c r="CL23" s="23"/>
      <c r="CM23" s="23"/>
      <c r="CN23" s="23"/>
      <c r="CO23" s="23"/>
      <c r="CP23" s="23"/>
      <c r="CQ23" s="23"/>
      <c r="CR23" s="23"/>
      <c r="CS23" s="23"/>
      <c r="CT23" s="23"/>
      <c r="CU23" s="23"/>
      <c r="CV23" s="23"/>
      <c r="CW23" s="23"/>
      <c r="CX23" s="23"/>
      <c r="CY23" s="23"/>
      <c r="CZ23" s="23"/>
      <c r="DA23" s="23"/>
      <c r="DB23" s="23"/>
      <c r="DC23" s="23"/>
      <c r="DD23" s="23"/>
      <c r="DE23" s="23"/>
      <c r="DF23" s="23"/>
      <c r="DG23" s="23"/>
      <c r="DH23" s="23"/>
      <c r="DI23" s="23"/>
      <c r="DJ23" s="23"/>
      <c r="DK23" s="23"/>
      <c r="DL23" s="23"/>
      <c r="DM23" s="23"/>
      <c r="DN23" s="23"/>
      <c r="DO23" s="23"/>
      <c r="DP23" s="23"/>
      <c r="DQ23" s="23"/>
      <c r="DR23" s="23"/>
      <c r="DS23" s="23"/>
      <c r="DT23" s="23"/>
      <c r="DU23" s="23"/>
      <c r="DV23" s="23"/>
      <c r="DW23" s="23"/>
      <c r="DX23" s="23"/>
      <c r="DY23" s="23"/>
      <c r="DZ23" s="23"/>
      <c r="EA23" s="23"/>
      <c r="EB23" s="23"/>
      <c r="EC23" s="23"/>
      <c r="ED23" s="23"/>
      <c r="EE23" s="23"/>
      <c r="EF23" s="23"/>
      <c r="EG23" s="23"/>
      <c r="EH23" s="23"/>
      <c r="EI23" s="23"/>
      <c r="EJ23" s="23"/>
      <c r="EK23" s="23"/>
      <c r="EL23" s="23"/>
      <c r="EM23" s="23"/>
      <c r="EN23" s="23"/>
      <c r="EO23" s="23"/>
      <c r="EP23" s="23"/>
      <c r="EQ23" s="23"/>
      <c r="ER23" s="23"/>
      <c r="ES23" s="23"/>
      <c r="ET23" s="23"/>
      <c r="EU23" s="23"/>
      <c r="EV23" s="23"/>
      <c r="EW23" s="23"/>
      <c r="EX23" s="23"/>
      <c r="EY23" s="23"/>
      <c r="EZ23" s="23"/>
      <c r="FA23" s="23"/>
      <c r="FB23" s="23"/>
      <c r="FC23" s="23"/>
      <c r="FD23" s="23"/>
      <c r="FE23" s="23"/>
      <c r="FF23" s="23"/>
      <c r="FG23" s="23"/>
      <c r="FH23" s="23"/>
      <c r="FI23" s="23"/>
      <c r="FJ23" s="23"/>
      <c r="FK23" s="23"/>
      <c r="FL23" s="23"/>
      <c r="FM23" s="23"/>
      <c r="FN23" s="23"/>
      <c r="FO23" s="23"/>
      <c r="FP23" s="23"/>
      <c r="FQ23" s="23"/>
      <c r="FR23" s="23"/>
      <c r="FS23" s="23"/>
      <c r="FT23" s="23"/>
      <c r="FU23" s="23"/>
      <c r="FV23" s="23"/>
      <c r="FW23" s="23"/>
      <c r="FX23" s="23"/>
      <c r="FY23" s="23"/>
      <c r="FZ23" s="23"/>
      <c r="GA23" s="23"/>
      <c r="GB23" s="23"/>
      <c r="GC23" s="23"/>
      <c r="GD23" s="23"/>
      <c r="GE23" s="23"/>
      <c r="GF23" s="23"/>
      <c r="GG23" s="23"/>
      <c r="GH23" s="23"/>
      <c r="GI23" s="23"/>
      <c r="GJ23" s="23"/>
      <c r="GK23" s="23"/>
      <c r="GL23" s="23"/>
      <c r="GM23" s="23"/>
      <c r="GN23" s="23"/>
      <c r="GO23" s="23"/>
      <c r="GP23" s="23"/>
      <c r="GQ23" s="23"/>
      <c r="GR23" s="23"/>
      <c r="GS23" s="23"/>
      <c r="GT23" s="23"/>
      <c r="GU23" s="23"/>
      <c r="GV23" s="23"/>
      <c r="GW23" s="23"/>
      <c r="GX23" s="23"/>
      <c r="GY23" s="23"/>
      <c r="GZ23" s="23"/>
      <c r="HA23" s="23"/>
      <c r="HB23" s="23"/>
      <c r="HC23" s="23"/>
      <c r="HD23" s="23"/>
      <c r="HE23" s="23"/>
      <c r="HF23" s="23"/>
      <c r="HG23" s="23"/>
      <c r="HH23" s="23"/>
      <c r="HI23" s="23"/>
      <c r="HJ23" s="23"/>
      <c r="HK23" s="23"/>
      <c r="HL23" s="23"/>
      <c r="HM23" s="23"/>
      <c r="HN23" s="23"/>
      <c r="HO23" s="23"/>
      <c r="HP23" s="23"/>
      <c r="HQ23" s="23"/>
      <c r="HR23" s="23"/>
      <c r="HS23" s="23"/>
      <c r="HT23" s="23"/>
      <c r="HU23" s="23"/>
      <c r="HV23" s="23"/>
      <c r="HW23" s="23"/>
      <c r="HX23" s="23"/>
      <c r="HY23" s="23"/>
      <c r="HZ23" s="23"/>
      <c r="IA23" s="23"/>
      <c r="IB23" s="23"/>
      <c r="IC23" s="23"/>
      <c r="ID23" s="23"/>
      <c r="IE23" s="23"/>
      <c r="IF23" s="23"/>
      <c r="IG23" s="23"/>
      <c r="IH23" s="23"/>
      <c r="II23" s="23"/>
      <c r="IJ23" s="23"/>
      <c r="IK23" s="23"/>
      <c r="IL23" s="23"/>
      <c r="IM23" s="23"/>
      <c r="IN23" s="23"/>
      <c r="IO23" s="23"/>
      <c r="IP23" s="23"/>
      <c r="IQ23" s="23"/>
      <c r="IR23" s="23"/>
      <c r="IS23" s="23"/>
      <c r="IT23" s="23"/>
      <c r="IU23" s="23"/>
      <c r="IV23" s="23"/>
    </row>
    <row r="24" spans="1:256" ht="15" customHeight="1" x14ac:dyDescent="0.25">
      <c r="A24" s="5">
        <v>2.4</v>
      </c>
      <c r="B24" s="1" t="s">
        <v>16</v>
      </c>
      <c r="C24" s="34" t="s">
        <v>210</v>
      </c>
      <c r="D24" s="2" t="s">
        <v>12</v>
      </c>
      <c r="E24" s="2" t="s">
        <v>62</v>
      </c>
      <c r="F24" s="9">
        <v>1</v>
      </c>
      <c r="G24" s="12">
        <f t="shared" si="0"/>
        <v>0.39097222222222217</v>
      </c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  <c r="FX24" s="7"/>
      <c r="FY24" s="7"/>
      <c r="FZ24" s="7"/>
      <c r="GA24" s="7"/>
      <c r="GB24" s="7"/>
      <c r="GC24" s="7"/>
      <c r="GD24" s="7"/>
      <c r="GE24" s="7"/>
      <c r="GF24" s="7"/>
      <c r="GG24" s="7"/>
      <c r="GH24" s="7"/>
      <c r="GI24" s="7"/>
      <c r="GJ24" s="7"/>
      <c r="GK24" s="7"/>
      <c r="GL24" s="7"/>
      <c r="GM24" s="7"/>
      <c r="GN24" s="7"/>
      <c r="GO24" s="7"/>
      <c r="GP24" s="7"/>
      <c r="GQ24" s="7"/>
      <c r="GR24" s="7"/>
      <c r="GS24" s="7"/>
      <c r="GT24" s="7"/>
      <c r="GU24" s="7"/>
      <c r="GV24" s="7"/>
      <c r="GW24" s="7"/>
      <c r="GX24" s="7"/>
      <c r="GY24" s="7"/>
      <c r="GZ24" s="7"/>
      <c r="HA24" s="7"/>
      <c r="HB24" s="7"/>
      <c r="HC24" s="7"/>
      <c r="HD24" s="7"/>
      <c r="HE24" s="7"/>
      <c r="HF24" s="7"/>
      <c r="HG24" s="7"/>
      <c r="HH24" s="7"/>
      <c r="HI24" s="7"/>
      <c r="HJ24" s="7"/>
      <c r="HK24" s="7"/>
      <c r="HL24" s="7"/>
      <c r="HM24" s="7"/>
      <c r="HN24" s="7"/>
      <c r="HO24" s="7"/>
      <c r="HP24" s="7"/>
      <c r="HQ24" s="7"/>
      <c r="HR24" s="7"/>
      <c r="HS24" s="7"/>
      <c r="HT24" s="7"/>
      <c r="HU24" s="7"/>
      <c r="HV24" s="7"/>
      <c r="HW24" s="7"/>
      <c r="HX24" s="7"/>
      <c r="HY24" s="7"/>
      <c r="HZ24" s="7"/>
      <c r="IA24" s="7"/>
      <c r="IB24" s="7"/>
      <c r="IC24" s="7"/>
      <c r="ID24" s="7"/>
      <c r="IE24" s="7"/>
      <c r="IF24" s="7"/>
      <c r="IG24" s="7"/>
      <c r="IH24" s="7"/>
      <c r="II24" s="7"/>
      <c r="IJ24" s="7"/>
      <c r="IK24" s="7"/>
      <c r="IL24" s="7"/>
      <c r="IM24" s="7"/>
      <c r="IN24" s="7"/>
      <c r="IO24" s="7"/>
      <c r="IP24" s="7"/>
      <c r="IQ24" s="7"/>
      <c r="IR24" s="7"/>
      <c r="IS24" s="7"/>
      <c r="IT24" s="7"/>
      <c r="IU24" s="7"/>
      <c r="IV24" s="7"/>
    </row>
    <row r="25" spans="1:256" ht="15" customHeight="1" x14ac:dyDescent="0.25">
      <c r="A25" s="5">
        <v>2.5</v>
      </c>
      <c r="B25" s="1" t="s">
        <v>16</v>
      </c>
      <c r="C25" s="34" t="s">
        <v>309</v>
      </c>
      <c r="D25" s="2" t="s">
        <v>12</v>
      </c>
      <c r="E25" s="2" t="s">
        <v>62</v>
      </c>
      <c r="F25" s="9">
        <v>1</v>
      </c>
      <c r="G25" s="12">
        <f t="shared" si="0"/>
        <v>0.39166666666666661</v>
      </c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  <c r="AA25" s="7"/>
      <c r="AB25" s="7"/>
      <c r="AC25" s="7"/>
      <c r="AD25" s="7"/>
      <c r="AE25" s="7"/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/>
      <c r="DC25" s="7"/>
      <c r="DD25" s="7"/>
      <c r="DE25" s="7"/>
      <c r="DF25" s="7"/>
      <c r="DG25" s="7"/>
      <c r="DH25" s="7"/>
      <c r="DI25" s="7"/>
      <c r="DJ25" s="7"/>
      <c r="DK25" s="7"/>
      <c r="DL25" s="7"/>
      <c r="DM25" s="7"/>
      <c r="DN25" s="7"/>
      <c r="DO25" s="7"/>
      <c r="DP25" s="7"/>
      <c r="DQ25" s="7"/>
      <c r="DR25" s="7"/>
      <c r="DS25" s="7"/>
      <c r="DT25" s="7"/>
      <c r="DU25" s="7"/>
      <c r="DV25" s="7"/>
      <c r="DW25" s="7"/>
      <c r="DX25" s="7"/>
      <c r="DY25" s="7"/>
      <c r="DZ25" s="7"/>
      <c r="EA25" s="7"/>
      <c r="EB25" s="7"/>
      <c r="EC25" s="7"/>
      <c r="ED25" s="7"/>
      <c r="EE25" s="7"/>
      <c r="EF25" s="7"/>
      <c r="EG25" s="7"/>
      <c r="EH25" s="7"/>
      <c r="EI25" s="7"/>
      <c r="EJ25" s="7"/>
      <c r="EK25" s="7"/>
      <c r="EL25" s="7"/>
      <c r="EM25" s="7"/>
      <c r="EN25" s="7"/>
      <c r="EO25" s="7"/>
      <c r="EP25" s="7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  <c r="FX25" s="7"/>
      <c r="FY25" s="7"/>
      <c r="FZ25" s="7"/>
      <c r="GA25" s="7"/>
      <c r="GB25" s="7"/>
      <c r="GC25" s="7"/>
      <c r="GD25" s="7"/>
      <c r="GE25" s="7"/>
      <c r="GF25" s="7"/>
      <c r="GG25" s="7"/>
      <c r="GH25" s="7"/>
      <c r="GI25" s="7"/>
      <c r="GJ25" s="7"/>
      <c r="GK25" s="7"/>
      <c r="GL25" s="7"/>
      <c r="GM25" s="7"/>
      <c r="GN25" s="7"/>
      <c r="GO25" s="7"/>
      <c r="GP25" s="7"/>
      <c r="GQ25" s="7"/>
      <c r="GR25" s="7"/>
      <c r="GS25" s="7"/>
      <c r="GT25" s="7"/>
      <c r="GU25" s="7"/>
      <c r="GV25" s="7"/>
      <c r="GW25" s="7"/>
      <c r="GX25" s="7"/>
      <c r="GY25" s="7"/>
      <c r="GZ25" s="7"/>
      <c r="HA25" s="7"/>
      <c r="HB25" s="7"/>
      <c r="HC25" s="7"/>
      <c r="HD25" s="7"/>
      <c r="HE25" s="7"/>
      <c r="HF25" s="7"/>
      <c r="HG25" s="7"/>
      <c r="HH25" s="7"/>
      <c r="HI25" s="7"/>
      <c r="HJ25" s="7"/>
      <c r="HK25" s="7"/>
      <c r="HL25" s="7"/>
      <c r="HM25" s="7"/>
      <c r="HN25" s="7"/>
      <c r="HO25" s="7"/>
      <c r="HP25" s="7"/>
      <c r="HQ25" s="7"/>
      <c r="HR25" s="7"/>
      <c r="HS25" s="7"/>
      <c r="HT25" s="7"/>
      <c r="HU25" s="7"/>
      <c r="HV25" s="7"/>
      <c r="HW25" s="7"/>
      <c r="HX25" s="7"/>
      <c r="HY25" s="7"/>
      <c r="HZ25" s="7"/>
      <c r="IA25" s="7"/>
      <c r="IB25" s="7"/>
      <c r="IC25" s="7"/>
      <c r="ID25" s="7"/>
      <c r="IE25" s="7"/>
      <c r="IF25" s="7"/>
      <c r="IG25" s="7"/>
      <c r="IH25" s="7"/>
      <c r="II25" s="7"/>
      <c r="IJ25" s="7"/>
      <c r="IK25" s="7"/>
      <c r="IL25" s="7"/>
      <c r="IM25" s="7"/>
      <c r="IN25" s="7"/>
      <c r="IO25" s="7"/>
      <c r="IP25" s="7"/>
      <c r="IQ25" s="7"/>
      <c r="IR25" s="7"/>
      <c r="IS25" s="7"/>
      <c r="IT25" s="7"/>
      <c r="IU25" s="7"/>
      <c r="IV25" s="7"/>
    </row>
    <row r="26" spans="1:256" ht="15" customHeight="1" x14ac:dyDescent="0.25">
      <c r="A26" s="5" t="s">
        <v>185</v>
      </c>
      <c r="B26" s="1" t="s">
        <v>16</v>
      </c>
      <c r="C26" s="34" t="s">
        <v>297</v>
      </c>
      <c r="D26" s="2" t="s">
        <v>12</v>
      </c>
      <c r="E26" s="2" t="s">
        <v>62</v>
      </c>
      <c r="F26" s="9">
        <v>3</v>
      </c>
      <c r="G26" s="12">
        <f t="shared" si="0"/>
        <v>0.39236111111111105</v>
      </c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  <c r="AR26" s="7"/>
      <c r="AS26" s="7"/>
      <c r="AT26" s="7"/>
      <c r="AU26" s="7"/>
      <c r="AV26" s="7"/>
      <c r="AW26" s="7"/>
      <c r="AX26" s="7"/>
      <c r="AY26" s="7"/>
      <c r="AZ26" s="7"/>
      <c r="BA26" s="7"/>
      <c r="BB26" s="7"/>
      <c r="BC26" s="7"/>
      <c r="BD26" s="7"/>
      <c r="BE26" s="7"/>
      <c r="BF26" s="7"/>
      <c r="BG26" s="7"/>
      <c r="BH26" s="7"/>
      <c r="BI26" s="7"/>
      <c r="BJ26" s="7"/>
      <c r="BK26" s="7"/>
      <c r="BL26" s="7"/>
      <c r="BM26" s="7"/>
      <c r="BN26" s="7"/>
      <c r="BO26" s="7"/>
      <c r="BP26" s="7"/>
      <c r="BQ26" s="7"/>
      <c r="BR26" s="7"/>
      <c r="BS26" s="7"/>
      <c r="BT26" s="7"/>
      <c r="BU26" s="7"/>
      <c r="BV26" s="7"/>
      <c r="BW26" s="7"/>
      <c r="BX26" s="7"/>
      <c r="BY26" s="7"/>
      <c r="BZ26" s="7"/>
      <c r="CA26" s="7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7"/>
      <c r="DB26" s="7"/>
      <c r="DC26" s="7"/>
      <c r="DD26" s="7"/>
      <c r="DE26" s="7"/>
      <c r="DF26" s="7"/>
      <c r="DG26" s="7"/>
      <c r="DH26" s="7"/>
      <c r="DI26" s="7"/>
      <c r="DJ26" s="7"/>
      <c r="DK26" s="7"/>
      <c r="DL26" s="7"/>
      <c r="DM26" s="7"/>
      <c r="DN26" s="7"/>
      <c r="DO26" s="7"/>
      <c r="DP26" s="7"/>
      <c r="DQ26" s="7"/>
      <c r="DR26" s="7"/>
      <c r="DS26" s="7"/>
      <c r="DT26" s="7"/>
      <c r="DU26" s="7"/>
      <c r="DV26" s="7"/>
      <c r="DW26" s="7"/>
      <c r="DX26" s="7"/>
      <c r="DY26" s="7"/>
      <c r="DZ26" s="7"/>
      <c r="EA26" s="7"/>
      <c r="EB26" s="7"/>
      <c r="EC26" s="7"/>
      <c r="ED26" s="7"/>
      <c r="EE26" s="7"/>
      <c r="EF26" s="7"/>
      <c r="EG26" s="7"/>
      <c r="EH26" s="7"/>
      <c r="EI26" s="7"/>
      <c r="EJ26" s="7"/>
      <c r="EK26" s="7"/>
      <c r="EL26" s="7"/>
      <c r="EM26" s="7"/>
      <c r="EN26" s="7"/>
      <c r="EO26" s="7"/>
      <c r="EP26" s="7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  <c r="FN26" s="7"/>
      <c r="FO26" s="7"/>
      <c r="FP26" s="7"/>
      <c r="FQ26" s="7"/>
      <c r="FR26" s="7"/>
      <c r="FS26" s="7"/>
      <c r="FT26" s="7"/>
      <c r="FU26" s="7"/>
      <c r="FV26" s="7"/>
      <c r="FW26" s="7"/>
      <c r="FX26" s="7"/>
      <c r="FY26" s="7"/>
      <c r="FZ26" s="7"/>
      <c r="GA26" s="7"/>
      <c r="GB26" s="7"/>
      <c r="GC26" s="7"/>
      <c r="GD26" s="7"/>
      <c r="GE26" s="7"/>
      <c r="GF26" s="7"/>
      <c r="GG26" s="7"/>
      <c r="GH26" s="7"/>
      <c r="GI26" s="7"/>
      <c r="GJ26" s="7"/>
      <c r="GK26" s="7"/>
      <c r="GL26" s="7"/>
      <c r="GM26" s="7"/>
      <c r="GN26" s="7"/>
      <c r="GO26" s="7"/>
      <c r="GP26" s="7"/>
      <c r="GQ26" s="7"/>
      <c r="GR26" s="7"/>
      <c r="GS26" s="7"/>
      <c r="GT26" s="7"/>
      <c r="GU26" s="7"/>
      <c r="GV26" s="7"/>
      <c r="GW26" s="7"/>
      <c r="GX26" s="7"/>
      <c r="GY26" s="7"/>
      <c r="GZ26" s="7"/>
      <c r="HA26" s="7"/>
      <c r="HB26" s="7"/>
      <c r="HC26" s="7"/>
      <c r="HD26" s="7"/>
      <c r="HE26" s="7"/>
      <c r="HF26" s="7"/>
      <c r="HG26" s="7"/>
      <c r="HH26" s="7"/>
      <c r="HI26" s="7"/>
      <c r="HJ26" s="7"/>
      <c r="HK26" s="7"/>
      <c r="HL26" s="7"/>
      <c r="HM26" s="7"/>
      <c r="HN26" s="7"/>
      <c r="HO26" s="7"/>
      <c r="HP26" s="7"/>
      <c r="HQ26" s="7"/>
      <c r="HR26" s="7"/>
      <c r="HS26" s="7"/>
      <c r="HT26" s="7"/>
      <c r="HU26" s="7"/>
      <c r="HV26" s="7"/>
      <c r="HW26" s="7"/>
      <c r="HX26" s="7"/>
      <c r="HY26" s="7"/>
      <c r="HZ26" s="7"/>
      <c r="IA26" s="7"/>
      <c r="IB26" s="7"/>
      <c r="IC26" s="7"/>
      <c r="ID26" s="7"/>
      <c r="IE26" s="7"/>
      <c r="IF26" s="7"/>
      <c r="IG26" s="7"/>
      <c r="IH26" s="7"/>
      <c r="II26" s="7"/>
      <c r="IJ26" s="7"/>
      <c r="IK26" s="7"/>
      <c r="IL26" s="7"/>
      <c r="IM26" s="7"/>
      <c r="IN26" s="7"/>
      <c r="IO26" s="7"/>
      <c r="IP26" s="7"/>
      <c r="IQ26" s="7"/>
      <c r="IR26" s="7"/>
      <c r="IS26" s="7"/>
      <c r="IT26" s="7"/>
      <c r="IU26" s="7"/>
      <c r="IV26" s="7"/>
    </row>
    <row r="27" spans="1:256" ht="15" customHeight="1" x14ac:dyDescent="0.25">
      <c r="A27" s="16"/>
      <c r="C27" s="39"/>
      <c r="D27" s="2"/>
      <c r="E27" s="2"/>
      <c r="F27" s="1"/>
      <c r="G27" s="12">
        <f t="shared" si="0"/>
        <v>0.39444444444444438</v>
      </c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  <c r="FX27" s="7"/>
      <c r="FY27" s="7"/>
      <c r="FZ27" s="7"/>
      <c r="GA27" s="7"/>
      <c r="GB27" s="7"/>
      <c r="GC27" s="7"/>
      <c r="GD27" s="7"/>
      <c r="GE27" s="7"/>
      <c r="GF27" s="7"/>
      <c r="GG27" s="7"/>
      <c r="GH27" s="7"/>
      <c r="GI27" s="7"/>
      <c r="GJ27" s="7"/>
      <c r="GK27" s="7"/>
      <c r="GL27" s="7"/>
      <c r="GM27" s="7"/>
      <c r="GN27" s="7"/>
      <c r="GO27" s="7"/>
      <c r="GP27" s="7"/>
      <c r="GQ27" s="7"/>
      <c r="GR27" s="7"/>
      <c r="GS27" s="7"/>
      <c r="GT27" s="7"/>
      <c r="GU27" s="7"/>
      <c r="GV27" s="7"/>
      <c r="GW27" s="7"/>
      <c r="GX27" s="7"/>
      <c r="GY27" s="7"/>
      <c r="GZ27" s="7"/>
      <c r="HA27" s="7"/>
      <c r="HB27" s="7"/>
      <c r="HC27" s="7"/>
      <c r="HD27" s="7"/>
      <c r="HE27" s="7"/>
      <c r="HF27" s="7"/>
      <c r="HG27" s="7"/>
      <c r="HH27" s="7"/>
      <c r="HI27" s="7"/>
      <c r="HJ27" s="7"/>
      <c r="HK27" s="7"/>
      <c r="HL27" s="7"/>
      <c r="HM27" s="7"/>
      <c r="HN27" s="7"/>
      <c r="HO27" s="7"/>
      <c r="HP27" s="7"/>
      <c r="HQ27" s="7"/>
      <c r="HR27" s="7"/>
      <c r="HS27" s="7"/>
      <c r="HT27" s="7"/>
      <c r="HU27" s="7"/>
      <c r="HV27" s="7"/>
      <c r="HW27" s="7"/>
      <c r="HX27" s="7"/>
      <c r="HY27" s="7"/>
      <c r="HZ27" s="7"/>
      <c r="IA27" s="7"/>
      <c r="IB27" s="7"/>
      <c r="IC27" s="7"/>
      <c r="ID27" s="7"/>
      <c r="IE27" s="7"/>
      <c r="IF27" s="7"/>
      <c r="IG27" s="7"/>
      <c r="IH27" s="7"/>
      <c r="II27" s="7"/>
      <c r="IJ27" s="7"/>
      <c r="IK27" s="7"/>
      <c r="IL27" s="7"/>
      <c r="IM27" s="7"/>
      <c r="IN27" s="7"/>
      <c r="IO27" s="7"/>
      <c r="IP27" s="7"/>
      <c r="IQ27" s="7"/>
      <c r="IR27" s="7"/>
      <c r="IS27" s="7"/>
      <c r="IT27" s="7"/>
      <c r="IU27" s="7"/>
      <c r="IV27" s="7"/>
    </row>
    <row r="28" spans="1:256" ht="15" customHeight="1" x14ac:dyDescent="0.25">
      <c r="A28" s="5">
        <v>3</v>
      </c>
      <c r="B28" s="2" t="s">
        <v>19</v>
      </c>
      <c r="C28" s="2" t="s">
        <v>194</v>
      </c>
      <c r="D28" s="2"/>
      <c r="E28" s="2"/>
      <c r="F28" s="1"/>
      <c r="G28" s="12">
        <f t="shared" si="0"/>
        <v>0.39444444444444438</v>
      </c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/>
      <c r="AV28" s="7"/>
      <c r="AW28" s="7"/>
      <c r="AX28" s="7"/>
      <c r="AY28" s="7"/>
      <c r="AZ28" s="7"/>
      <c r="BA28" s="7"/>
      <c r="BB28" s="7"/>
      <c r="BC28" s="7"/>
      <c r="BD28" s="7"/>
      <c r="BE28" s="7"/>
      <c r="BF28" s="7"/>
      <c r="BG28" s="7"/>
      <c r="BH28" s="7"/>
      <c r="BI28" s="7"/>
      <c r="BJ28" s="7"/>
      <c r="BK28" s="7"/>
      <c r="BL28" s="7"/>
      <c r="BM28" s="7"/>
      <c r="BN28" s="7"/>
      <c r="BO28" s="7"/>
      <c r="BP28" s="7"/>
      <c r="BQ28" s="7"/>
      <c r="BR28" s="7"/>
      <c r="BS28" s="7"/>
      <c r="BT28" s="7"/>
      <c r="BU28" s="7"/>
      <c r="BV28" s="7"/>
      <c r="BW28" s="7"/>
      <c r="BX28" s="7"/>
      <c r="BY28" s="7"/>
      <c r="BZ28" s="7"/>
      <c r="CA28" s="7"/>
      <c r="CB28" s="7"/>
      <c r="CC28" s="7"/>
      <c r="CD28" s="7"/>
      <c r="CE28" s="7"/>
      <c r="CF28" s="7"/>
      <c r="CG28" s="7"/>
      <c r="CH28" s="7"/>
      <c r="CI28" s="7"/>
      <c r="CJ28" s="7"/>
      <c r="CK28" s="7"/>
      <c r="CL28" s="7"/>
      <c r="CM28" s="7"/>
      <c r="CN28" s="7"/>
      <c r="CO28" s="7"/>
      <c r="CP28" s="7"/>
      <c r="CQ28" s="7"/>
      <c r="CR28" s="7"/>
      <c r="CS28" s="7"/>
      <c r="CT28" s="7"/>
      <c r="CU28" s="7"/>
      <c r="CV28" s="7"/>
      <c r="CW28" s="7"/>
      <c r="CX28" s="7"/>
      <c r="CY28" s="7"/>
      <c r="CZ28" s="7"/>
      <c r="DA28" s="7"/>
      <c r="DB28" s="7"/>
      <c r="DC28" s="7"/>
      <c r="DD28" s="7"/>
      <c r="DE28" s="7"/>
      <c r="DF28" s="7"/>
      <c r="DG28" s="7"/>
      <c r="DH28" s="7"/>
      <c r="DI28" s="7"/>
      <c r="DJ28" s="7"/>
      <c r="DK28" s="7"/>
      <c r="DL28" s="7"/>
      <c r="DM28" s="7"/>
      <c r="DN28" s="7"/>
      <c r="DO28" s="7"/>
      <c r="DP28" s="7"/>
      <c r="DQ28" s="7"/>
      <c r="DR28" s="7"/>
      <c r="DS28" s="7"/>
      <c r="DT28" s="7"/>
      <c r="DU28" s="7"/>
      <c r="DV28" s="7"/>
      <c r="DW28" s="7"/>
      <c r="DX28" s="7"/>
      <c r="DY28" s="7"/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  <c r="FT28" s="7"/>
      <c r="FU28" s="7"/>
      <c r="FV28" s="7"/>
      <c r="FW28" s="7"/>
      <c r="FX28" s="7"/>
      <c r="FY28" s="7"/>
      <c r="FZ28" s="7"/>
      <c r="GA28" s="7"/>
      <c r="GB28" s="7"/>
      <c r="GC28" s="7"/>
      <c r="GD28" s="7"/>
      <c r="GE28" s="7"/>
      <c r="GF28" s="7"/>
      <c r="GG28" s="7"/>
      <c r="GH28" s="7"/>
      <c r="GI28" s="7"/>
      <c r="GJ28" s="7"/>
      <c r="GK28" s="7"/>
      <c r="GL28" s="7"/>
      <c r="GM28" s="7"/>
      <c r="GN28" s="7"/>
      <c r="GO28" s="7"/>
      <c r="GP28" s="7"/>
      <c r="GQ28" s="7"/>
      <c r="GR28" s="7"/>
      <c r="GS28" s="7"/>
      <c r="GT28" s="7"/>
      <c r="GU28" s="7"/>
      <c r="GV28" s="7"/>
      <c r="GW28" s="7"/>
      <c r="GX28" s="7"/>
      <c r="GY28" s="7"/>
      <c r="GZ28" s="7"/>
      <c r="HA28" s="7"/>
      <c r="HB28" s="7"/>
      <c r="HC28" s="7"/>
      <c r="HD28" s="7"/>
      <c r="HE28" s="7"/>
      <c r="HF28" s="7"/>
      <c r="HG28" s="7"/>
      <c r="HH28" s="7"/>
      <c r="HI28" s="7"/>
      <c r="HJ28" s="7"/>
      <c r="HK28" s="7"/>
      <c r="HL28" s="7"/>
      <c r="HM28" s="7"/>
      <c r="HN28" s="7"/>
      <c r="HO28" s="7"/>
      <c r="HP28" s="7"/>
      <c r="HQ28" s="7"/>
      <c r="HR28" s="7"/>
      <c r="HS28" s="7"/>
      <c r="HT28" s="7"/>
      <c r="HU28" s="7"/>
      <c r="HV28" s="7"/>
      <c r="HW28" s="7"/>
      <c r="HX28" s="7"/>
      <c r="HY28" s="7"/>
      <c r="HZ28" s="7"/>
      <c r="IA28" s="7"/>
      <c r="IB28" s="7"/>
      <c r="IC28" s="7"/>
      <c r="ID28" s="7"/>
      <c r="IE28" s="7"/>
      <c r="IF28" s="7"/>
      <c r="IG28" s="7"/>
      <c r="IH28" s="7"/>
      <c r="II28" s="7"/>
      <c r="IJ28" s="7"/>
      <c r="IK28" s="7"/>
      <c r="IL28" s="7"/>
      <c r="IM28" s="7"/>
      <c r="IN28" s="7"/>
      <c r="IO28" s="7"/>
      <c r="IP28" s="7"/>
      <c r="IQ28" s="7"/>
      <c r="IR28" s="7"/>
      <c r="IS28" s="7"/>
      <c r="IT28" s="7"/>
      <c r="IU28" s="7"/>
      <c r="IV28" s="7"/>
    </row>
    <row r="29" spans="1:256" ht="15" customHeight="1" x14ac:dyDescent="0.25">
      <c r="A29" s="5" t="s">
        <v>84</v>
      </c>
      <c r="B29" s="2" t="s">
        <v>16</v>
      </c>
      <c r="C29" s="1" t="s">
        <v>299</v>
      </c>
      <c r="D29" s="2" t="s">
        <v>12</v>
      </c>
      <c r="E29" s="1" t="s">
        <v>62</v>
      </c>
      <c r="F29" s="9">
        <v>1</v>
      </c>
      <c r="G29" s="12">
        <f t="shared" si="0"/>
        <v>0.39444444444444438</v>
      </c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  <c r="AD29" s="7"/>
      <c r="AE29" s="7"/>
      <c r="AF29" s="7"/>
      <c r="AG29" s="7"/>
      <c r="AH29" s="7"/>
      <c r="AI29" s="7"/>
      <c r="AJ29" s="7"/>
      <c r="AK29" s="7"/>
      <c r="AL29" s="7"/>
      <c r="AM29" s="7"/>
      <c r="AN29" s="7"/>
      <c r="AO29" s="7"/>
      <c r="AP29" s="7"/>
      <c r="AQ29" s="7"/>
      <c r="AR29" s="7"/>
      <c r="AS29" s="7"/>
      <c r="AT29" s="7"/>
      <c r="AU29" s="7"/>
      <c r="AV29" s="7"/>
      <c r="AW29" s="7"/>
      <c r="AX29" s="7"/>
      <c r="AY29" s="7"/>
      <c r="AZ29" s="7"/>
      <c r="BA29" s="7"/>
      <c r="BB29" s="7"/>
      <c r="BC29" s="7"/>
      <c r="BD29" s="7"/>
      <c r="BE29" s="7"/>
      <c r="BF29" s="7"/>
      <c r="BG29" s="7"/>
      <c r="BH29" s="7"/>
      <c r="BI29" s="7"/>
      <c r="BJ29" s="7"/>
      <c r="BK29" s="7"/>
      <c r="BL29" s="7"/>
      <c r="BM29" s="7"/>
      <c r="BN29" s="7"/>
      <c r="BO29" s="7"/>
      <c r="BP29" s="7"/>
      <c r="BQ29" s="7"/>
      <c r="BR29" s="7"/>
      <c r="BS29" s="7"/>
      <c r="BT29" s="7"/>
      <c r="BU29" s="7"/>
      <c r="BV29" s="7"/>
      <c r="BW29" s="7"/>
      <c r="BX29" s="7"/>
      <c r="BY29" s="7"/>
      <c r="BZ29" s="7"/>
      <c r="CA29" s="7"/>
      <c r="CB29" s="7"/>
      <c r="CC29" s="7"/>
      <c r="CD29" s="7"/>
      <c r="CE29" s="7"/>
      <c r="CF29" s="7"/>
      <c r="CG29" s="7"/>
      <c r="CH29" s="7"/>
      <c r="CI29" s="7"/>
      <c r="CJ29" s="7"/>
      <c r="CK29" s="7"/>
      <c r="CL29" s="7"/>
      <c r="CM29" s="7"/>
      <c r="CN29" s="7"/>
      <c r="CO29" s="7"/>
      <c r="CP29" s="7"/>
      <c r="CQ29" s="7"/>
      <c r="CR29" s="7"/>
      <c r="CS29" s="7"/>
      <c r="CT29" s="7"/>
      <c r="CU29" s="7"/>
      <c r="CV29" s="7"/>
      <c r="CW29" s="7"/>
      <c r="CX29" s="7"/>
      <c r="CY29" s="7"/>
      <c r="CZ29" s="7"/>
      <c r="DA29" s="7"/>
      <c r="DB29" s="7"/>
      <c r="DC29" s="7"/>
      <c r="DD29" s="7"/>
      <c r="DE29" s="7"/>
      <c r="DF29" s="7"/>
      <c r="DG29" s="7"/>
      <c r="DH29" s="7"/>
      <c r="DI29" s="7"/>
      <c r="DJ29" s="7"/>
      <c r="DK29" s="7"/>
      <c r="DL29" s="7"/>
      <c r="DM29" s="7"/>
      <c r="DN29" s="7"/>
      <c r="DO29" s="7"/>
      <c r="DP29" s="7"/>
      <c r="DQ29" s="7"/>
      <c r="DR29" s="7"/>
      <c r="DS29" s="7"/>
      <c r="DT29" s="7"/>
      <c r="DU29" s="7"/>
      <c r="DV29" s="7"/>
      <c r="DW29" s="7"/>
      <c r="DX29" s="7"/>
      <c r="DY29" s="7"/>
      <c r="DZ29" s="7"/>
      <c r="EA29" s="7"/>
      <c r="EB29" s="7"/>
      <c r="EC29" s="7"/>
      <c r="ED29" s="7"/>
      <c r="EE29" s="7"/>
      <c r="EF29" s="7"/>
      <c r="EG29" s="7"/>
      <c r="EH29" s="7"/>
      <c r="EI29" s="7"/>
      <c r="EJ29" s="7"/>
      <c r="EK29" s="7"/>
      <c r="EL29" s="7"/>
      <c r="EM29" s="7"/>
      <c r="EN29" s="7"/>
      <c r="EO29" s="7"/>
      <c r="EP29" s="7"/>
      <c r="EQ29" s="7"/>
      <c r="ER29" s="7"/>
      <c r="ES29" s="7"/>
      <c r="ET29" s="7"/>
      <c r="EU29" s="7"/>
      <c r="EV29" s="7"/>
      <c r="EW29" s="7"/>
      <c r="EX29" s="7"/>
      <c r="EY29" s="7"/>
      <c r="EZ29" s="7"/>
      <c r="FA29" s="7"/>
      <c r="FB29" s="7"/>
      <c r="FC29" s="7"/>
      <c r="FD29" s="7"/>
      <c r="FE29" s="7"/>
      <c r="FF29" s="7"/>
      <c r="FG29" s="7"/>
      <c r="FH29" s="7"/>
      <c r="FI29" s="7"/>
      <c r="FJ29" s="7"/>
      <c r="FK29" s="7"/>
      <c r="FL29" s="7"/>
      <c r="FM29" s="7"/>
      <c r="FN29" s="7"/>
      <c r="FO29" s="7"/>
      <c r="FP29" s="7"/>
      <c r="FQ29" s="7"/>
      <c r="FR29" s="7"/>
      <c r="FS29" s="7"/>
      <c r="FT29" s="7"/>
      <c r="FU29" s="7"/>
      <c r="FV29" s="7"/>
      <c r="FW29" s="7"/>
      <c r="FX29" s="7"/>
      <c r="FY29" s="7"/>
      <c r="FZ29" s="7"/>
      <c r="GA29" s="7"/>
      <c r="GB29" s="7"/>
      <c r="GC29" s="7"/>
      <c r="GD29" s="7"/>
      <c r="GE29" s="7"/>
      <c r="GF29" s="7"/>
      <c r="GG29" s="7"/>
      <c r="GH29" s="7"/>
      <c r="GI29" s="7"/>
      <c r="GJ29" s="7"/>
      <c r="GK29" s="7"/>
      <c r="GL29" s="7"/>
      <c r="GM29" s="7"/>
      <c r="GN29" s="7"/>
      <c r="GO29" s="7"/>
      <c r="GP29" s="7"/>
      <c r="GQ29" s="7"/>
      <c r="GR29" s="7"/>
      <c r="GS29" s="7"/>
      <c r="GT29" s="7"/>
      <c r="GU29" s="7"/>
      <c r="GV29" s="7"/>
      <c r="GW29" s="7"/>
      <c r="GX29" s="7"/>
      <c r="GY29" s="7"/>
      <c r="GZ29" s="7"/>
      <c r="HA29" s="7"/>
      <c r="HB29" s="7"/>
      <c r="HC29" s="7"/>
      <c r="HD29" s="7"/>
      <c r="HE29" s="7"/>
      <c r="HF29" s="7"/>
      <c r="HG29" s="7"/>
      <c r="HH29" s="7"/>
      <c r="HI29" s="7"/>
      <c r="HJ29" s="7"/>
      <c r="HK29" s="7"/>
      <c r="HL29" s="7"/>
      <c r="HM29" s="7"/>
      <c r="HN29" s="7"/>
      <c r="HO29" s="7"/>
      <c r="HP29" s="7"/>
      <c r="HQ29" s="7"/>
      <c r="HR29" s="7"/>
      <c r="HS29" s="7"/>
      <c r="HT29" s="7"/>
      <c r="HU29" s="7"/>
      <c r="HV29" s="7"/>
      <c r="HW29" s="7"/>
      <c r="HX29" s="7"/>
      <c r="HY29" s="7"/>
      <c r="HZ29" s="7"/>
      <c r="IA29" s="7"/>
      <c r="IB29" s="7"/>
      <c r="IC29" s="7"/>
      <c r="ID29" s="7"/>
      <c r="IE29" s="7"/>
      <c r="IF29" s="7"/>
      <c r="IG29" s="7"/>
      <c r="IH29" s="7"/>
      <c r="II29" s="7"/>
      <c r="IJ29" s="7"/>
      <c r="IK29" s="7"/>
      <c r="IL29" s="7"/>
      <c r="IM29" s="7"/>
      <c r="IN29" s="7"/>
      <c r="IO29" s="7"/>
      <c r="IP29" s="7"/>
      <c r="IQ29" s="7"/>
      <c r="IR29" s="7"/>
      <c r="IS29" s="7"/>
      <c r="IT29" s="7"/>
      <c r="IU29" s="7"/>
      <c r="IV29" s="7"/>
    </row>
    <row r="30" spans="1:256" customFormat="1" ht="30" customHeight="1" x14ac:dyDescent="0.25">
      <c r="A30" s="5" t="s">
        <v>197</v>
      </c>
      <c r="B30" s="2" t="s">
        <v>16</v>
      </c>
      <c r="C30" s="34" t="s">
        <v>305</v>
      </c>
      <c r="D30" s="2" t="s">
        <v>12</v>
      </c>
      <c r="E30" s="1" t="s">
        <v>62</v>
      </c>
      <c r="F30" s="9">
        <v>1</v>
      </c>
      <c r="G30" s="12">
        <f t="shared" si="0"/>
        <v>0.39513888888888882</v>
      </c>
    </row>
    <row r="31" spans="1:256" customFormat="1" ht="30" customHeight="1" x14ac:dyDescent="0.25">
      <c r="A31" s="5" t="s">
        <v>198</v>
      </c>
      <c r="B31" s="2" t="s">
        <v>16</v>
      </c>
      <c r="C31" s="32" t="s">
        <v>303</v>
      </c>
      <c r="D31" s="2" t="s">
        <v>12</v>
      </c>
      <c r="E31" s="1" t="s">
        <v>62</v>
      </c>
      <c r="F31" s="9">
        <v>1</v>
      </c>
      <c r="G31" s="12">
        <f t="shared" si="0"/>
        <v>0.39583333333333326</v>
      </c>
      <c r="J31" s="32"/>
    </row>
    <row r="32" spans="1:256" customFormat="1" ht="30" customHeight="1" x14ac:dyDescent="0.25">
      <c r="A32" s="5" t="s">
        <v>199</v>
      </c>
      <c r="B32" s="2" t="s">
        <v>16</v>
      </c>
      <c r="C32" s="32" t="s">
        <v>304</v>
      </c>
      <c r="D32" s="2" t="s">
        <v>12</v>
      </c>
      <c r="E32" s="1" t="s">
        <v>62</v>
      </c>
      <c r="F32" s="9">
        <v>1</v>
      </c>
      <c r="G32" s="12">
        <f t="shared" si="0"/>
        <v>0.3965277777777777</v>
      </c>
    </row>
    <row r="33" spans="1:256" customFormat="1" ht="30" customHeight="1" x14ac:dyDescent="0.25">
      <c r="A33" s="5" t="s">
        <v>200</v>
      </c>
      <c r="B33" s="2" t="s">
        <v>16</v>
      </c>
      <c r="C33" s="34" t="s">
        <v>307</v>
      </c>
      <c r="D33" s="2" t="s">
        <v>12</v>
      </c>
      <c r="E33" s="1" t="s">
        <v>62</v>
      </c>
      <c r="F33" s="9">
        <v>1</v>
      </c>
      <c r="G33" s="12">
        <f t="shared" si="0"/>
        <v>0.39722222222222214</v>
      </c>
    </row>
    <row r="34" spans="1:256" customFormat="1" ht="139.94999999999999" customHeight="1" x14ac:dyDescent="0.25">
      <c r="A34" s="5" t="s">
        <v>201</v>
      </c>
      <c r="B34" s="2" t="s">
        <v>16</v>
      </c>
      <c r="C34" s="34" t="s">
        <v>277</v>
      </c>
      <c r="D34" s="2" t="s">
        <v>12</v>
      </c>
      <c r="E34" s="1" t="s">
        <v>62</v>
      </c>
      <c r="F34" s="9">
        <v>1</v>
      </c>
      <c r="G34" s="12">
        <f t="shared" si="0"/>
        <v>0.39791666666666659</v>
      </c>
    </row>
    <row r="35" spans="1:256" ht="15" customHeight="1" x14ac:dyDescent="0.25">
      <c r="A35" s="5" t="s">
        <v>85</v>
      </c>
      <c r="B35" s="2" t="s">
        <v>16</v>
      </c>
      <c r="C35" s="1" t="s">
        <v>196</v>
      </c>
      <c r="D35" s="2" t="s">
        <v>12</v>
      </c>
      <c r="E35" s="1" t="s">
        <v>62</v>
      </c>
      <c r="F35" s="9">
        <v>1</v>
      </c>
      <c r="G35" s="12">
        <f t="shared" si="0"/>
        <v>0.39861111111111103</v>
      </c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7"/>
      <c r="BA35" s="7"/>
      <c r="BB35" s="7"/>
      <c r="BC35" s="7"/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  <c r="BO35" s="7"/>
      <c r="BP35" s="7"/>
      <c r="BQ35" s="7"/>
      <c r="BR35" s="7"/>
      <c r="BS35" s="7"/>
      <c r="BT35" s="7"/>
      <c r="BU35" s="7"/>
      <c r="BV35" s="7"/>
      <c r="BW35" s="7"/>
      <c r="BX35" s="7"/>
      <c r="BY35" s="7"/>
      <c r="BZ35" s="7"/>
      <c r="CA35" s="7"/>
      <c r="CB35" s="7"/>
      <c r="CC35" s="7"/>
      <c r="CD35" s="7"/>
      <c r="CE35" s="7"/>
      <c r="CF35" s="7"/>
      <c r="CG35" s="7"/>
      <c r="CH35" s="7"/>
      <c r="CI35" s="7"/>
      <c r="CJ35" s="7"/>
      <c r="CK35" s="7"/>
      <c r="CL35" s="7"/>
      <c r="CM35" s="7"/>
      <c r="CN35" s="7"/>
      <c r="CO35" s="7"/>
      <c r="CP35" s="7"/>
      <c r="CQ35" s="7"/>
      <c r="CR35" s="7"/>
      <c r="CS35" s="7"/>
      <c r="CT35" s="7"/>
      <c r="CU35" s="7"/>
      <c r="CV35" s="7"/>
      <c r="CW35" s="7"/>
      <c r="CX35" s="7"/>
      <c r="CY35" s="7"/>
      <c r="CZ35" s="7"/>
      <c r="DA35" s="7"/>
      <c r="DB35" s="7"/>
      <c r="DC35" s="7"/>
      <c r="DD35" s="7"/>
      <c r="DE35" s="7"/>
      <c r="DF35" s="7"/>
      <c r="DG35" s="7"/>
      <c r="DH35" s="7"/>
      <c r="DI35" s="7"/>
      <c r="DJ35" s="7"/>
      <c r="DK35" s="7"/>
      <c r="DL35" s="7"/>
      <c r="DM35" s="7"/>
      <c r="DN35" s="7"/>
      <c r="DO35" s="7"/>
      <c r="DP35" s="7"/>
      <c r="DQ35" s="7"/>
      <c r="DR35" s="7"/>
      <c r="DS35" s="7"/>
      <c r="DT35" s="7"/>
      <c r="DU35" s="7"/>
      <c r="DV35" s="7"/>
      <c r="DW35" s="7"/>
      <c r="DX35" s="7"/>
      <c r="DY35" s="7"/>
      <c r="DZ35" s="7"/>
      <c r="EA35" s="7"/>
      <c r="EB35" s="7"/>
      <c r="EC35" s="7"/>
      <c r="ED35" s="7"/>
      <c r="EE35" s="7"/>
      <c r="EF35" s="7"/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7"/>
      <c r="FJ35" s="7"/>
      <c r="FK35" s="7"/>
      <c r="FL35" s="7"/>
      <c r="FM35" s="7"/>
      <c r="FN35" s="7"/>
      <c r="FO35" s="7"/>
      <c r="FP35" s="7"/>
      <c r="FQ35" s="7"/>
      <c r="FR35" s="7"/>
      <c r="FS35" s="7"/>
      <c r="FT35" s="7"/>
      <c r="FU35" s="7"/>
      <c r="FV35" s="7"/>
      <c r="FW35" s="7"/>
      <c r="FX35" s="7"/>
      <c r="FY35" s="7"/>
      <c r="FZ35" s="7"/>
      <c r="GA35" s="7"/>
      <c r="GB35" s="7"/>
      <c r="GC35" s="7"/>
      <c r="GD35" s="7"/>
      <c r="GE35" s="7"/>
      <c r="GF35" s="7"/>
      <c r="GG35" s="7"/>
      <c r="GH35" s="7"/>
      <c r="GI35" s="7"/>
      <c r="GJ35" s="7"/>
      <c r="GK35" s="7"/>
      <c r="GL35" s="7"/>
      <c r="GM35" s="7"/>
      <c r="GN35" s="7"/>
      <c r="GO35" s="7"/>
      <c r="GP35" s="7"/>
      <c r="GQ35" s="7"/>
      <c r="GR35" s="7"/>
      <c r="GS35" s="7"/>
      <c r="GT35" s="7"/>
      <c r="GU35" s="7"/>
      <c r="GV35" s="7"/>
      <c r="GW35" s="7"/>
      <c r="GX35" s="7"/>
      <c r="GY35" s="7"/>
      <c r="GZ35" s="7"/>
      <c r="HA35" s="7"/>
      <c r="HB35" s="7"/>
      <c r="HC35" s="7"/>
      <c r="HD35" s="7"/>
      <c r="HE35" s="7"/>
      <c r="HF35" s="7"/>
      <c r="HG35" s="7"/>
      <c r="HH35" s="7"/>
      <c r="HI35" s="7"/>
      <c r="HJ35" s="7"/>
      <c r="HK35" s="7"/>
      <c r="HL35" s="7"/>
      <c r="HM35" s="7"/>
      <c r="HN35" s="7"/>
      <c r="HO35" s="7"/>
      <c r="HP35" s="7"/>
      <c r="HQ35" s="7"/>
      <c r="HR35" s="7"/>
      <c r="HS35" s="7"/>
      <c r="HT35" s="7"/>
      <c r="HU35" s="7"/>
      <c r="HV35" s="7"/>
      <c r="HW35" s="7"/>
      <c r="HX35" s="7"/>
      <c r="HY35" s="7"/>
      <c r="HZ35" s="7"/>
      <c r="IA35" s="7"/>
      <c r="IB35" s="7"/>
      <c r="IC35" s="7"/>
      <c r="ID35" s="7"/>
      <c r="IE35" s="7"/>
      <c r="IF35" s="7"/>
      <c r="IG35" s="7"/>
      <c r="IH35" s="7"/>
      <c r="II35" s="7"/>
      <c r="IJ35" s="7"/>
      <c r="IK35" s="7"/>
      <c r="IL35" s="7"/>
      <c r="IM35" s="7"/>
      <c r="IN35" s="7"/>
      <c r="IO35" s="7"/>
      <c r="IP35" s="7"/>
      <c r="IQ35" s="7"/>
      <c r="IR35" s="7"/>
      <c r="IS35" s="7"/>
      <c r="IT35" s="7"/>
      <c r="IU35" s="7"/>
      <c r="IV35" s="7"/>
    </row>
    <row r="36" spans="1:256" ht="100.05" customHeight="1" x14ac:dyDescent="0.25">
      <c r="B36" s="2"/>
      <c r="C36" s="187" t="s">
        <v>306</v>
      </c>
      <c r="D36" s="2" t="s">
        <v>12</v>
      </c>
      <c r="E36" s="1" t="s">
        <v>62</v>
      </c>
      <c r="F36" s="9">
        <v>3</v>
      </c>
      <c r="G36" s="12">
        <f t="shared" si="0"/>
        <v>0.39930555555555547</v>
      </c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/>
      <c r="AP36" s="7"/>
      <c r="AQ36" s="7"/>
      <c r="AR36" s="7"/>
      <c r="AS36" s="7"/>
      <c r="AT36" s="7"/>
      <c r="AU36" s="7"/>
      <c r="AV36" s="7"/>
      <c r="AW36" s="7"/>
      <c r="AX36" s="7"/>
      <c r="AY36" s="7"/>
      <c r="AZ36" s="7"/>
      <c r="BA36" s="7"/>
      <c r="BB36" s="7"/>
      <c r="BC36" s="7"/>
      <c r="BD36" s="7"/>
      <c r="BE36" s="7"/>
      <c r="BF36" s="7"/>
      <c r="BG36" s="7"/>
      <c r="BH36" s="7"/>
      <c r="BI36" s="7"/>
      <c r="BJ36" s="7"/>
      <c r="BK36" s="7"/>
      <c r="BL36" s="7"/>
      <c r="BM36" s="7"/>
      <c r="BN36" s="7"/>
      <c r="BO36" s="7"/>
      <c r="BP36" s="7"/>
      <c r="BQ36" s="7"/>
      <c r="BR36" s="7"/>
      <c r="BS36" s="7"/>
      <c r="BT36" s="7"/>
      <c r="BU36" s="7"/>
      <c r="BV36" s="7"/>
      <c r="BW36" s="7"/>
      <c r="BX36" s="7"/>
      <c r="BY36" s="7"/>
      <c r="BZ36" s="7"/>
      <c r="CA36" s="7"/>
      <c r="CB36" s="7"/>
      <c r="CC36" s="7"/>
      <c r="CD36" s="7"/>
      <c r="CE36" s="7"/>
      <c r="CF36" s="7"/>
      <c r="CG36" s="7"/>
      <c r="CH36" s="7"/>
      <c r="CI36" s="7"/>
      <c r="CJ36" s="7"/>
      <c r="CK36" s="7"/>
      <c r="CL36" s="7"/>
      <c r="CM36" s="7"/>
      <c r="CN36" s="7"/>
      <c r="CO36" s="7"/>
      <c r="CP36" s="7"/>
      <c r="CQ36" s="7"/>
      <c r="CR36" s="7"/>
      <c r="CS36" s="7"/>
      <c r="CT36" s="7"/>
      <c r="CU36" s="7"/>
      <c r="CV36" s="7"/>
      <c r="CW36" s="7"/>
      <c r="CX36" s="7"/>
      <c r="CY36" s="7"/>
      <c r="CZ36" s="7"/>
      <c r="DA36" s="7"/>
      <c r="DB36" s="7"/>
      <c r="DC36" s="7"/>
      <c r="DD36" s="7"/>
      <c r="DE36" s="7"/>
      <c r="DF36" s="7"/>
      <c r="DG36" s="7"/>
      <c r="DH36" s="7"/>
      <c r="DI36" s="7"/>
      <c r="DJ36" s="7"/>
      <c r="DK36" s="7"/>
      <c r="DL36" s="7"/>
      <c r="DM36" s="7"/>
      <c r="DN36" s="7"/>
      <c r="DO36" s="7"/>
      <c r="DP36" s="7"/>
      <c r="DQ36" s="7"/>
      <c r="DR36" s="7"/>
      <c r="DS36" s="7"/>
      <c r="DT36" s="7"/>
      <c r="DU36" s="7"/>
      <c r="DV36" s="7"/>
      <c r="DW36" s="7"/>
      <c r="DX36" s="7"/>
      <c r="DY36" s="7"/>
      <c r="DZ36" s="7"/>
      <c r="EA36" s="7"/>
      <c r="EB36" s="7"/>
      <c r="EC36" s="7"/>
      <c r="ED36" s="7"/>
      <c r="EE36" s="7"/>
      <c r="EF36" s="7"/>
      <c r="EG36" s="7"/>
      <c r="EH36" s="7"/>
      <c r="EI36" s="7"/>
      <c r="EJ36" s="7"/>
      <c r="EK36" s="7"/>
      <c r="EL36" s="7"/>
      <c r="EM36" s="7"/>
      <c r="EN36" s="7"/>
      <c r="EO36" s="7"/>
      <c r="EP36" s="7"/>
      <c r="EQ36" s="7"/>
      <c r="ER36" s="7"/>
      <c r="ES36" s="7"/>
      <c r="ET36" s="7"/>
      <c r="EU36" s="7"/>
      <c r="EV36" s="7"/>
      <c r="EW36" s="7"/>
      <c r="EX36" s="7"/>
      <c r="EY36" s="7"/>
      <c r="EZ36" s="7"/>
      <c r="FA36" s="7"/>
      <c r="FB36" s="7"/>
      <c r="FC36" s="7"/>
      <c r="FD36" s="7"/>
      <c r="FE36" s="7"/>
      <c r="FF36" s="7"/>
      <c r="FG36" s="7"/>
      <c r="FH36" s="7"/>
      <c r="FI36" s="7"/>
      <c r="FJ36" s="7"/>
      <c r="FK36" s="7"/>
      <c r="FL36" s="7"/>
      <c r="FM36" s="7"/>
      <c r="FN36" s="7"/>
      <c r="FO36" s="7"/>
      <c r="FP36" s="7"/>
      <c r="FQ36" s="7"/>
      <c r="FR36" s="7"/>
      <c r="FS36" s="7"/>
      <c r="FT36" s="7"/>
      <c r="FU36" s="7"/>
      <c r="FV36" s="7"/>
      <c r="FW36" s="7"/>
      <c r="FX36" s="7"/>
      <c r="FY36" s="7"/>
      <c r="FZ36" s="7"/>
      <c r="GA36" s="7"/>
      <c r="GB36" s="7"/>
      <c r="GC36" s="7"/>
      <c r="GD36" s="7"/>
      <c r="GE36" s="7"/>
      <c r="GF36" s="7"/>
      <c r="GG36" s="7"/>
      <c r="GH36" s="7"/>
      <c r="GI36" s="7"/>
      <c r="GJ36" s="7"/>
      <c r="GK36" s="7"/>
      <c r="GL36" s="7"/>
      <c r="GM36" s="7"/>
      <c r="GN36" s="7"/>
      <c r="GO36" s="7"/>
      <c r="GP36" s="7"/>
      <c r="GQ36" s="7"/>
      <c r="GR36" s="7"/>
      <c r="GS36" s="7"/>
      <c r="GT36" s="7"/>
      <c r="GU36" s="7"/>
      <c r="GV36" s="7"/>
      <c r="GW36" s="7"/>
      <c r="GX36" s="7"/>
      <c r="GY36" s="7"/>
      <c r="GZ36" s="7"/>
      <c r="HA36" s="7"/>
      <c r="HB36" s="7"/>
      <c r="HC36" s="7"/>
      <c r="HD36" s="7"/>
      <c r="HE36" s="7"/>
      <c r="HF36" s="7"/>
      <c r="HG36" s="7"/>
      <c r="HH36" s="7"/>
      <c r="HI36" s="7"/>
      <c r="HJ36" s="7"/>
      <c r="HK36" s="7"/>
      <c r="HL36" s="7"/>
      <c r="HM36" s="7"/>
      <c r="HN36" s="7"/>
      <c r="HO36" s="7"/>
      <c r="HP36" s="7"/>
      <c r="HQ36" s="7"/>
      <c r="HR36" s="7"/>
      <c r="HS36" s="7"/>
      <c r="HT36" s="7"/>
      <c r="HU36" s="7"/>
      <c r="HV36" s="7"/>
      <c r="HW36" s="7"/>
      <c r="HX36" s="7"/>
      <c r="HY36" s="7"/>
      <c r="HZ36" s="7"/>
      <c r="IA36" s="7"/>
      <c r="IB36" s="7"/>
      <c r="IC36" s="7"/>
      <c r="ID36" s="7"/>
      <c r="IE36" s="7"/>
      <c r="IF36" s="7"/>
      <c r="IG36" s="7"/>
      <c r="IH36" s="7"/>
      <c r="II36" s="7"/>
      <c r="IJ36" s="7"/>
      <c r="IK36" s="7"/>
      <c r="IL36" s="7"/>
      <c r="IM36" s="7"/>
      <c r="IN36" s="7"/>
      <c r="IO36" s="7"/>
      <c r="IP36" s="7"/>
      <c r="IQ36" s="7"/>
      <c r="IR36" s="7"/>
      <c r="IS36" s="7"/>
      <c r="IT36" s="7"/>
      <c r="IU36" s="7"/>
      <c r="IV36" s="7"/>
    </row>
    <row r="37" spans="1:256" ht="15" customHeight="1" x14ac:dyDescent="0.25">
      <c r="A37" s="5" t="s">
        <v>39</v>
      </c>
      <c r="B37" s="2" t="s">
        <v>19</v>
      </c>
      <c r="C37" s="2" t="s">
        <v>218</v>
      </c>
      <c r="D37" s="2" t="s">
        <v>12</v>
      </c>
      <c r="E37" s="2" t="s">
        <v>62</v>
      </c>
      <c r="F37" s="9">
        <v>0</v>
      </c>
      <c r="G37" s="12">
        <f t="shared" si="0"/>
        <v>0.4013888888888888</v>
      </c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7"/>
      <c r="AO37" s="7"/>
      <c r="AP37" s="7"/>
      <c r="AQ37" s="7"/>
      <c r="AR37" s="7"/>
      <c r="AS37" s="7"/>
      <c r="AT37" s="7"/>
      <c r="AU37" s="7"/>
      <c r="AV37" s="7"/>
      <c r="AW37" s="7"/>
      <c r="AX37" s="7"/>
      <c r="AY37" s="7"/>
      <c r="AZ37" s="7"/>
      <c r="BA37" s="7"/>
      <c r="BB37" s="7"/>
      <c r="BC37" s="7"/>
      <c r="BD37" s="7"/>
      <c r="BE37" s="7"/>
      <c r="BF37" s="7"/>
      <c r="BG37" s="7"/>
      <c r="BH37" s="7"/>
      <c r="BI37" s="7"/>
      <c r="BJ37" s="7"/>
      <c r="BK37" s="7"/>
      <c r="BL37" s="7"/>
      <c r="BM37" s="7"/>
      <c r="BN37" s="7"/>
      <c r="BO37" s="7"/>
      <c r="BP37" s="7"/>
      <c r="BQ37" s="7"/>
      <c r="BR37" s="7"/>
      <c r="BS37" s="7"/>
      <c r="BT37" s="7"/>
      <c r="BU37" s="7"/>
      <c r="BV37" s="7"/>
      <c r="BW37" s="7"/>
      <c r="BX37" s="7"/>
      <c r="BY37" s="7"/>
      <c r="BZ37" s="7"/>
      <c r="CA37" s="7"/>
      <c r="CB37" s="7"/>
      <c r="CC37" s="7"/>
      <c r="CD37" s="7"/>
      <c r="CE37" s="7"/>
      <c r="CF37" s="7"/>
      <c r="CG37" s="7"/>
      <c r="CH37" s="7"/>
      <c r="CI37" s="7"/>
      <c r="CJ37" s="7"/>
      <c r="CK37" s="7"/>
      <c r="CL37" s="7"/>
      <c r="CM37" s="7"/>
      <c r="CN37" s="7"/>
      <c r="CO37" s="7"/>
      <c r="CP37" s="7"/>
      <c r="CQ37" s="7"/>
      <c r="CR37" s="7"/>
      <c r="CS37" s="7"/>
      <c r="CT37" s="7"/>
      <c r="CU37" s="7"/>
      <c r="CV37" s="7"/>
      <c r="CW37" s="7"/>
      <c r="CX37" s="7"/>
      <c r="CY37" s="7"/>
      <c r="CZ37" s="7"/>
      <c r="DA37" s="7"/>
      <c r="DB37" s="7"/>
      <c r="DC37" s="7"/>
      <c r="DD37" s="7"/>
      <c r="DE37" s="7"/>
      <c r="DF37" s="7"/>
      <c r="DG37" s="7"/>
      <c r="DH37" s="7"/>
      <c r="DI37" s="7"/>
      <c r="DJ37" s="7"/>
      <c r="DK37" s="7"/>
      <c r="DL37" s="7"/>
      <c r="DM37" s="7"/>
      <c r="DN37" s="7"/>
      <c r="DO37" s="7"/>
      <c r="DP37" s="7"/>
      <c r="DQ37" s="7"/>
      <c r="DR37" s="7"/>
      <c r="DS37" s="7"/>
      <c r="DT37" s="7"/>
      <c r="DU37" s="7"/>
      <c r="DV37" s="7"/>
      <c r="DW37" s="7"/>
      <c r="DX37" s="7"/>
      <c r="DY37" s="7"/>
      <c r="DZ37" s="7"/>
      <c r="EA37" s="7"/>
      <c r="EB37" s="7"/>
      <c r="EC37" s="7"/>
      <c r="ED37" s="7"/>
      <c r="EE37" s="7"/>
      <c r="EF37" s="7"/>
      <c r="EG37" s="7"/>
      <c r="EH37" s="7"/>
      <c r="EI37" s="7"/>
      <c r="EJ37" s="7"/>
      <c r="EK37" s="7"/>
      <c r="EL37" s="7"/>
      <c r="EM37" s="7"/>
      <c r="EN37" s="7"/>
      <c r="EO37" s="7"/>
      <c r="EP37" s="7"/>
      <c r="EQ37" s="7"/>
      <c r="ER37" s="7"/>
      <c r="ES37" s="7"/>
      <c r="ET37" s="7"/>
      <c r="EU37" s="7"/>
      <c r="EV37" s="7"/>
      <c r="EW37" s="7"/>
      <c r="EX37" s="7"/>
      <c r="EY37" s="7"/>
      <c r="EZ37" s="7"/>
      <c r="FA37" s="7"/>
      <c r="FB37" s="7"/>
      <c r="FC37" s="7"/>
      <c r="FD37" s="7"/>
      <c r="FE37" s="7"/>
      <c r="FF37" s="7"/>
      <c r="FG37" s="7"/>
      <c r="FH37" s="7"/>
      <c r="FI37" s="7"/>
      <c r="FJ37" s="7"/>
      <c r="FK37" s="7"/>
      <c r="FL37" s="7"/>
      <c r="FM37" s="7"/>
      <c r="FN37" s="7"/>
      <c r="FO37" s="7"/>
      <c r="FP37" s="7"/>
      <c r="FQ37" s="7"/>
      <c r="FR37" s="7"/>
      <c r="FS37" s="7"/>
      <c r="FT37" s="7"/>
      <c r="FU37" s="7"/>
      <c r="FV37" s="7"/>
      <c r="FW37" s="7"/>
      <c r="FX37" s="7"/>
      <c r="FY37" s="7"/>
      <c r="FZ37" s="7"/>
      <c r="GA37" s="7"/>
      <c r="GB37" s="7"/>
      <c r="GC37" s="7"/>
      <c r="GD37" s="7"/>
      <c r="GE37" s="7"/>
      <c r="GF37" s="7"/>
      <c r="GG37" s="7"/>
      <c r="GH37" s="7"/>
      <c r="GI37" s="7"/>
      <c r="GJ37" s="7"/>
      <c r="GK37" s="7"/>
      <c r="GL37" s="7"/>
      <c r="GM37" s="7"/>
      <c r="GN37" s="7"/>
      <c r="GO37" s="7"/>
      <c r="GP37" s="7"/>
      <c r="GQ37" s="7"/>
      <c r="GR37" s="7"/>
      <c r="GS37" s="7"/>
      <c r="GT37" s="7"/>
      <c r="GU37" s="7"/>
      <c r="GV37" s="7"/>
      <c r="GW37" s="7"/>
      <c r="GX37" s="7"/>
      <c r="GY37" s="7"/>
      <c r="GZ37" s="7"/>
      <c r="HA37" s="7"/>
      <c r="HB37" s="7"/>
      <c r="HC37" s="7"/>
      <c r="HD37" s="7"/>
      <c r="HE37" s="7"/>
      <c r="HF37" s="7"/>
      <c r="HG37" s="7"/>
      <c r="HH37" s="7"/>
      <c r="HI37" s="7"/>
      <c r="HJ37" s="7"/>
      <c r="HK37" s="7"/>
      <c r="HL37" s="7"/>
      <c r="HM37" s="7"/>
      <c r="HN37" s="7"/>
      <c r="HO37" s="7"/>
      <c r="HP37" s="7"/>
      <c r="HQ37" s="7"/>
      <c r="HR37" s="7"/>
      <c r="HS37" s="7"/>
      <c r="HT37" s="7"/>
      <c r="HU37" s="7"/>
      <c r="HV37" s="7"/>
      <c r="HW37" s="7"/>
      <c r="HX37" s="7"/>
      <c r="HY37" s="7"/>
      <c r="HZ37" s="7"/>
      <c r="IA37" s="7"/>
      <c r="IB37" s="7"/>
      <c r="IC37" s="7"/>
      <c r="ID37" s="7"/>
      <c r="IE37" s="7"/>
      <c r="IF37" s="7"/>
      <c r="IG37" s="7"/>
      <c r="IH37" s="7"/>
      <c r="II37" s="7"/>
      <c r="IJ37" s="7"/>
      <c r="IK37" s="7"/>
      <c r="IL37" s="7"/>
      <c r="IM37" s="7"/>
      <c r="IN37" s="7"/>
      <c r="IO37" s="7"/>
      <c r="IP37" s="7"/>
      <c r="IQ37" s="7"/>
      <c r="IR37" s="7"/>
      <c r="IS37" s="7"/>
      <c r="IT37" s="7"/>
      <c r="IU37" s="7"/>
      <c r="IV37" s="7"/>
    </row>
    <row r="38" spans="1:256" ht="15" customHeight="1" x14ac:dyDescent="0.25">
      <c r="A38" s="5" t="s">
        <v>0</v>
      </c>
      <c r="B38" s="2" t="s">
        <v>15</v>
      </c>
      <c r="C38" s="14" t="s">
        <v>245</v>
      </c>
      <c r="D38" s="2" t="s">
        <v>12</v>
      </c>
      <c r="E38" s="2" t="s">
        <v>33</v>
      </c>
      <c r="F38" s="9">
        <v>1</v>
      </c>
      <c r="G38" s="12">
        <f t="shared" si="0"/>
        <v>0.4013888888888888</v>
      </c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  <c r="AD38" s="7"/>
      <c r="AE38" s="7"/>
      <c r="AF38" s="7"/>
      <c r="AG38" s="7"/>
      <c r="AH38" s="7"/>
      <c r="AI38" s="7"/>
      <c r="AJ38" s="7"/>
      <c r="AK38" s="7"/>
      <c r="AL38" s="7"/>
      <c r="AM38" s="7"/>
      <c r="AN38" s="7"/>
      <c r="AO38" s="7"/>
      <c r="AP38" s="7"/>
      <c r="AQ38" s="7"/>
      <c r="AR38" s="7"/>
      <c r="AS38" s="7"/>
      <c r="AT38" s="7"/>
      <c r="AU38" s="7"/>
      <c r="AV38" s="7"/>
      <c r="AW38" s="7"/>
      <c r="AX38" s="7"/>
      <c r="AY38" s="7"/>
      <c r="AZ38" s="7"/>
      <c r="BA38" s="7"/>
      <c r="BB38" s="7"/>
      <c r="BC38" s="7"/>
      <c r="BD38" s="7"/>
      <c r="BE38" s="7"/>
      <c r="BF38" s="7"/>
      <c r="BG38" s="7"/>
      <c r="BH38" s="7"/>
      <c r="BI38" s="7"/>
      <c r="BJ38" s="7"/>
      <c r="BK38" s="7"/>
      <c r="BL38" s="7"/>
      <c r="BM38" s="7"/>
      <c r="BN38" s="7"/>
      <c r="BO38" s="7"/>
      <c r="BP38" s="7"/>
      <c r="BQ38" s="7"/>
      <c r="BR38" s="7"/>
      <c r="BS38" s="7"/>
      <c r="BT38" s="7"/>
      <c r="BU38" s="7"/>
      <c r="BV38" s="7"/>
      <c r="BW38" s="7"/>
      <c r="BX38" s="7"/>
      <c r="BY38" s="7"/>
      <c r="BZ38" s="7"/>
      <c r="CA38" s="7"/>
      <c r="CB38" s="7"/>
      <c r="CC38" s="7"/>
      <c r="CD38" s="7"/>
      <c r="CE38" s="7"/>
      <c r="CF38" s="7"/>
      <c r="CG38" s="7"/>
      <c r="CH38" s="7"/>
      <c r="CI38" s="7"/>
      <c r="CJ38" s="7"/>
      <c r="CK38" s="7"/>
      <c r="CL38" s="7"/>
      <c r="CM38" s="7"/>
      <c r="CN38" s="7"/>
      <c r="CO38" s="7"/>
      <c r="CP38" s="7"/>
      <c r="CQ38" s="7"/>
      <c r="CR38" s="7"/>
      <c r="CS38" s="7"/>
      <c r="CT38" s="7"/>
      <c r="CU38" s="7"/>
      <c r="CV38" s="7"/>
      <c r="CW38" s="7"/>
      <c r="CX38" s="7"/>
      <c r="CY38" s="7"/>
      <c r="CZ38" s="7"/>
      <c r="DA38" s="7"/>
      <c r="DB38" s="7"/>
      <c r="DC38" s="7"/>
      <c r="DD38" s="7"/>
      <c r="DE38" s="7"/>
      <c r="DF38" s="7"/>
      <c r="DG38" s="7"/>
      <c r="DH38" s="7"/>
      <c r="DI38" s="7"/>
      <c r="DJ38" s="7"/>
      <c r="DK38" s="7"/>
      <c r="DL38" s="7"/>
      <c r="DM38" s="7"/>
      <c r="DN38" s="7"/>
      <c r="DO38" s="7"/>
      <c r="DP38" s="7"/>
      <c r="DQ38" s="7"/>
      <c r="DR38" s="7"/>
      <c r="DS38" s="7"/>
      <c r="DT38" s="7"/>
      <c r="DU38" s="7"/>
      <c r="DV38" s="7"/>
      <c r="DW38" s="7"/>
      <c r="DX38" s="7"/>
      <c r="DY38" s="7"/>
      <c r="DZ38" s="7"/>
      <c r="EA38" s="7"/>
      <c r="EB38" s="7"/>
      <c r="EC38" s="7"/>
      <c r="ED38" s="7"/>
      <c r="EE38" s="7"/>
      <c r="EF38" s="7"/>
      <c r="EG38" s="7"/>
      <c r="EH38" s="7"/>
      <c r="EI38" s="7"/>
      <c r="EJ38" s="7"/>
      <c r="EK38" s="7"/>
      <c r="EL38" s="7"/>
      <c r="EM38" s="7"/>
      <c r="EN38" s="7"/>
      <c r="EO38" s="7"/>
      <c r="EP38" s="7"/>
      <c r="EQ38" s="7"/>
      <c r="ER38" s="7"/>
      <c r="ES38" s="7"/>
      <c r="ET38" s="7"/>
      <c r="EU38" s="7"/>
      <c r="EV38" s="7"/>
      <c r="EW38" s="7"/>
      <c r="EX38" s="7"/>
      <c r="EY38" s="7"/>
      <c r="EZ38" s="7"/>
      <c r="FA38" s="7"/>
      <c r="FB38" s="7"/>
      <c r="FC38" s="7"/>
      <c r="FD38" s="7"/>
      <c r="FE38" s="7"/>
      <c r="FF38" s="7"/>
      <c r="FG38" s="7"/>
      <c r="FH38" s="7"/>
      <c r="FI38" s="7"/>
      <c r="FJ38" s="7"/>
      <c r="FK38" s="7"/>
      <c r="FL38" s="7"/>
      <c r="FM38" s="7"/>
      <c r="FN38" s="7"/>
      <c r="FO38" s="7"/>
      <c r="FP38" s="7"/>
      <c r="FQ38" s="7"/>
      <c r="FR38" s="7"/>
      <c r="FS38" s="7"/>
      <c r="FT38" s="7"/>
      <c r="FU38" s="7"/>
      <c r="FV38" s="7"/>
      <c r="FW38" s="7"/>
      <c r="FX38" s="7"/>
      <c r="FY38" s="7"/>
      <c r="FZ38" s="7"/>
      <c r="GA38" s="7"/>
      <c r="GB38" s="7"/>
      <c r="GC38" s="7"/>
      <c r="GD38" s="7"/>
      <c r="GE38" s="7"/>
      <c r="GF38" s="7"/>
      <c r="GG38" s="7"/>
      <c r="GH38" s="7"/>
      <c r="GI38" s="7"/>
      <c r="GJ38" s="7"/>
      <c r="GK38" s="7"/>
      <c r="GL38" s="7"/>
      <c r="GM38" s="7"/>
      <c r="GN38" s="7"/>
      <c r="GO38" s="7"/>
      <c r="GP38" s="7"/>
      <c r="GQ38" s="7"/>
      <c r="GR38" s="7"/>
      <c r="GS38" s="7"/>
      <c r="GT38" s="7"/>
      <c r="GU38" s="7"/>
      <c r="GV38" s="7"/>
      <c r="GW38" s="7"/>
      <c r="GX38" s="7"/>
      <c r="GY38" s="7"/>
      <c r="GZ38" s="7"/>
      <c r="HA38" s="7"/>
      <c r="HB38" s="7"/>
      <c r="HC38" s="7"/>
      <c r="HD38" s="7"/>
      <c r="HE38" s="7"/>
      <c r="HF38" s="7"/>
      <c r="HG38" s="7"/>
      <c r="HH38" s="7"/>
      <c r="HI38" s="7"/>
      <c r="HJ38" s="7"/>
      <c r="HK38" s="7"/>
      <c r="HL38" s="7"/>
      <c r="HM38" s="7"/>
      <c r="HN38" s="7"/>
      <c r="HO38" s="7"/>
      <c r="HP38" s="7"/>
      <c r="HQ38" s="7"/>
      <c r="HR38" s="7"/>
      <c r="HS38" s="7"/>
      <c r="HT38" s="7"/>
      <c r="HU38" s="7"/>
      <c r="HV38" s="7"/>
      <c r="HW38" s="7"/>
      <c r="HX38" s="7"/>
      <c r="HY38" s="7"/>
      <c r="HZ38" s="7"/>
      <c r="IA38" s="7"/>
      <c r="IB38" s="7"/>
      <c r="IC38" s="7"/>
      <c r="ID38" s="7"/>
      <c r="IE38" s="7"/>
      <c r="IF38" s="7"/>
      <c r="IG38" s="7"/>
      <c r="IH38" s="7"/>
      <c r="II38" s="7"/>
      <c r="IJ38" s="7"/>
      <c r="IK38" s="7"/>
      <c r="IL38" s="7"/>
      <c r="IM38" s="7"/>
      <c r="IN38" s="7"/>
      <c r="IO38" s="7"/>
      <c r="IP38" s="7"/>
      <c r="IQ38" s="7"/>
      <c r="IR38" s="7"/>
      <c r="IS38" s="7"/>
      <c r="IT38" s="7"/>
      <c r="IU38" s="7"/>
      <c r="IV38" s="7"/>
    </row>
    <row r="39" spans="1:256" ht="15" customHeight="1" x14ac:dyDescent="0.25">
      <c r="A39" s="5" t="s">
        <v>1</v>
      </c>
      <c r="B39" s="2" t="s">
        <v>15</v>
      </c>
      <c r="C39" s="14" t="s">
        <v>46</v>
      </c>
      <c r="D39" s="2" t="s">
        <v>12</v>
      </c>
      <c r="E39" s="2" t="s">
        <v>33</v>
      </c>
      <c r="F39" s="9">
        <v>0</v>
      </c>
      <c r="G39" s="12">
        <f t="shared" si="0"/>
        <v>0.40208333333333324</v>
      </c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  <c r="AA39" s="7"/>
      <c r="AB39" s="7"/>
      <c r="AC39" s="7"/>
      <c r="AD39" s="7"/>
      <c r="AE39" s="7"/>
      <c r="AF39" s="7"/>
      <c r="AG39" s="7"/>
      <c r="AH39" s="7"/>
      <c r="AI39" s="7"/>
      <c r="AJ39" s="7"/>
      <c r="AK39" s="7"/>
      <c r="AL39" s="7"/>
      <c r="AM39" s="7"/>
      <c r="AN39" s="7"/>
      <c r="AO39" s="7"/>
      <c r="AP39" s="7"/>
      <c r="AQ39" s="7"/>
      <c r="AR39" s="7"/>
      <c r="AS39" s="7"/>
      <c r="AT39" s="7"/>
      <c r="AU39" s="7"/>
      <c r="AV39" s="7"/>
      <c r="AW39" s="7"/>
      <c r="AX39" s="7"/>
      <c r="AY39" s="7"/>
      <c r="AZ39" s="7"/>
      <c r="BA39" s="7"/>
      <c r="BB39" s="7"/>
      <c r="BC39" s="7"/>
      <c r="BD39" s="7"/>
      <c r="BE39" s="7"/>
      <c r="BF39" s="7"/>
      <c r="BG39" s="7"/>
      <c r="BH39" s="7"/>
      <c r="BI39" s="7"/>
      <c r="BJ39" s="7"/>
      <c r="BK39" s="7"/>
      <c r="BL39" s="7"/>
      <c r="BM39" s="7"/>
      <c r="BN39" s="7"/>
      <c r="BO39" s="7"/>
      <c r="BP39" s="7"/>
      <c r="BQ39" s="7"/>
      <c r="BR39" s="7"/>
      <c r="BS39" s="7"/>
      <c r="BT39" s="7"/>
      <c r="BU39" s="7"/>
      <c r="BV39" s="7"/>
      <c r="BW39" s="7"/>
      <c r="BX39" s="7"/>
      <c r="BY39" s="7"/>
      <c r="BZ39" s="7"/>
      <c r="CA39" s="7"/>
      <c r="CB39" s="7"/>
      <c r="CC39" s="7"/>
      <c r="CD39" s="7"/>
      <c r="CE39" s="7"/>
      <c r="CF39" s="7"/>
      <c r="CG39" s="7"/>
      <c r="CH39" s="7"/>
      <c r="CI39" s="7"/>
      <c r="CJ39" s="7"/>
      <c r="CK39" s="7"/>
      <c r="CL39" s="7"/>
      <c r="CM39" s="7"/>
      <c r="CN39" s="7"/>
      <c r="CO39" s="7"/>
      <c r="CP39" s="7"/>
      <c r="CQ39" s="7"/>
      <c r="CR39" s="7"/>
      <c r="CS39" s="7"/>
      <c r="CT39" s="7"/>
      <c r="CU39" s="7"/>
      <c r="CV39" s="7"/>
      <c r="CW39" s="7"/>
      <c r="CX39" s="7"/>
      <c r="CY39" s="7"/>
      <c r="CZ39" s="7"/>
      <c r="DA39" s="7"/>
      <c r="DB39" s="7"/>
      <c r="DC39" s="7"/>
      <c r="DD39" s="7"/>
      <c r="DE39" s="7"/>
      <c r="DF39" s="7"/>
      <c r="DG39" s="7"/>
      <c r="DH39" s="7"/>
      <c r="DI39" s="7"/>
      <c r="DJ39" s="7"/>
      <c r="DK39" s="7"/>
      <c r="DL39" s="7"/>
      <c r="DM39" s="7"/>
      <c r="DN39" s="7"/>
      <c r="DO39" s="7"/>
      <c r="DP39" s="7"/>
      <c r="DQ39" s="7"/>
      <c r="DR39" s="7"/>
      <c r="DS39" s="7"/>
      <c r="DT39" s="7"/>
      <c r="DU39" s="7"/>
      <c r="DV39" s="7"/>
      <c r="DW39" s="7"/>
      <c r="DX39" s="7"/>
      <c r="DY39" s="7"/>
      <c r="DZ39" s="7"/>
      <c r="EA39" s="7"/>
      <c r="EB39" s="7"/>
      <c r="EC39" s="7"/>
      <c r="ED39" s="7"/>
      <c r="EE39" s="7"/>
      <c r="EF39" s="7"/>
      <c r="EG39" s="7"/>
      <c r="EH39" s="7"/>
      <c r="EI39" s="7"/>
      <c r="EJ39" s="7"/>
      <c r="EK39" s="7"/>
      <c r="EL39" s="7"/>
      <c r="EM39" s="7"/>
      <c r="EN39" s="7"/>
      <c r="EO39" s="7"/>
      <c r="EP39" s="7"/>
      <c r="EQ39" s="7"/>
      <c r="ER39" s="7"/>
      <c r="ES39" s="7"/>
      <c r="ET39" s="7"/>
      <c r="EU39" s="7"/>
      <c r="EV39" s="7"/>
      <c r="EW39" s="7"/>
      <c r="EX39" s="7"/>
      <c r="EY39" s="7"/>
      <c r="EZ39" s="7"/>
      <c r="FA39" s="7"/>
      <c r="FB39" s="7"/>
      <c r="FC39" s="7"/>
      <c r="FD39" s="7"/>
      <c r="FE39" s="7"/>
      <c r="FF39" s="7"/>
      <c r="FG39" s="7"/>
      <c r="FH39" s="7"/>
      <c r="FI39" s="7"/>
      <c r="FJ39" s="7"/>
      <c r="FK39" s="7"/>
      <c r="FL39" s="7"/>
      <c r="FM39" s="7"/>
      <c r="FN39" s="7"/>
      <c r="FO39" s="7"/>
      <c r="FP39" s="7"/>
      <c r="FQ39" s="7"/>
      <c r="FR39" s="7"/>
      <c r="FS39" s="7"/>
      <c r="FT39" s="7"/>
      <c r="FU39" s="7"/>
      <c r="FV39" s="7"/>
      <c r="FW39" s="7"/>
      <c r="FX39" s="7"/>
      <c r="FY39" s="7"/>
      <c r="FZ39" s="7"/>
      <c r="GA39" s="7"/>
      <c r="GB39" s="7"/>
      <c r="GC39" s="7"/>
      <c r="GD39" s="7"/>
      <c r="GE39" s="7"/>
      <c r="GF39" s="7"/>
      <c r="GG39" s="7"/>
      <c r="GH39" s="7"/>
      <c r="GI39" s="7"/>
      <c r="GJ39" s="7"/>
      <c r="GK39" s="7"/>
      <c r="GL39" s="7"/>
      <c r="GM39" s="7"/>
      <c r="GN39" s="7"/>
      <c r="GO39" s="7"/>
      <c r="GP39" s="7"/>
      <c r="GQ39" s="7"/>
      <c r="GR39" s="7"/>
      <c r="GS39" s="7"/>
      <c r="GT39" s="7"/>
      <c r="GU39" s="7"/>
      <c r="GV39" s="7"/>
      <c r="GW39" s="7"/>
      <c r="GX39" s="7"/>
      <c r="GY39" s="7"/>
      <c r="GZ39" s="7"/>
      <c r="HA39" s="7"/>
      <c r="HB39" s="7"/>
      <c r="HC39" s="7"/>
      <c r="HD39" s="7"/>
      <c r="HE39" s="7"/>
      <c r="HF39" s="7"/>
      <c r="HG39" s="7"/>
      <c r="HH39" s="7"/>
      <c r="HI39" s="7"/>
      <c r="HJ39" s="7"/>
      <c r="HK39" s="7"/>
      <c r="HL39" s="7"/>
      <c r="HM39" s="7"/>
      <c r="HN39" s="7"/>
      <c r="HO39" s="7"/>
      <c r="HP39" s="7"/>
      <c r="HQ39" s="7"/>
      <c r="HR39" s="7"/>
      <c r="HS39" s="7"/>
      <c r="HT39" s="7"/>
      <c r="HU39" s="7"/>
      <c r="HV39" s="7"/>
      <c r="HW39" s="7"/>
      <c r="HX39" s="7"/>
      <c r="HY39" s="7"/>
      <c r="HZ39" s="7"/>
      <c r="IA39" s="7"/>
      <c r="IB39" s="7"/>
      <c r="IC39" s="7"/>
      <c r="ID39" s="7"/>
      <c r="IE39" s="7"/>
      <c r="IF39" s="7"/>
      <c r="IG39" s="7"/>
      <c r="IH39" s="7"/>
      <c r="II39" s="7"/>
      <c r="IJ39" s="7"/>
      <c r="IK39" s="7"/>
      <c r="IL39" s="7"/>
      <c r="IM39" s="7"/>
      <c r="IN39" s="7"/>
      <c r="IO39" s="7"/>
      <c r="IP39" s="7"/>
      <c r="IQ39" s="7"/>
      <c r="IR39" s="7"/>
      <c r="IS39" s="7"/>
      <c r="IT39" s="7"/>
      <c r="IU39" s="7"/>
      <c r="IV39" s="7"/>
    </row>
    <row r="40" spans="1:256" ht="15" customHeight="1" x14ac:dyDescent="0.25">
      <c r="A40" s="5" t="s">
        <v>23</v>
      </c>
      <c r="B40" s="2" t="s">
        <v>15</v>
      </c>
      <c r="C40" s="14" t="s">
        <v>246</v>
      </c>
      <c r="D40" s="2" t="s">
        <v>12</v>
      </c>
      <c r="E40" s="1" t="s">
        <v>29</v>
      </c>
      <c r="F40" s="9">
        <v>0</v>
      </c>
      <c r="G40" s="12">
        <f t="shared" si="0"/>
        <v>0.40208333333333324</v>
      </c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  <c r="AA40" s="7"/>
      <c r="AB40" s="7"/>
      <c r="AC40" s="7"/>
      <c r="AD40" s="7"/>
      <c r="AE40" s="7"/>
      <c r="AF40" s="7"/>
      <c r="AG40" s="7"/>
      <c r="AH40" s="7"/>
      <c r="AI40" s="7"/>
      <c r="AJ40" s="7"/>
      <c r="AK40" s="7"/>
      <c r="AL40" s="7"/>
      <c r="AM40" s="7"/>
      <c r="AN40" s="7"/>
      <c r="AO40" s="7"/>
      <c r="AP40" s="7"/>
      <c r="AQ40" s="7"/>
      <c r="AR40" s="7"/>
      <c r="AS40" s="7"/>
      <c r="AT40" s="7"/>
      <c r="AU40" s="7"/>
      <c r="AV40" s="7"/>
      <c r="AW40" s="7"/>
      <c r="AX40" s="7"/>
      <c r="AY40" s="7"/>
      <c r="AZ40" s="7"/>
      <c r="BA40" s="7"/>
      <c r="BB40" s="7"/>
      <c r="BC40" s="7"/>
      <c r="BD40" s="7"/>
      <c r="BE40" s="7"/>
      <c r="BF40" s="7"/>
      <c r="BG40" s="7"/>
      <c r="BH40" s="7"/>
      <c r="BI40" s="7"/>
      <c r="BJ40" s="7"/>
      <c r="BK40" s="7"/>
      <c r="BL40" s="7"/>
      <c r="BM40" s="7"/>
      <c r="BN40" s="7"/>
      <c r="BO40" s="7"/>
      <c r="BP40" s="7"/>
      <c r="BQ40" s="7"/>
      <c r="BR40" s="7"/>
      <c r="BS40" s="7"/>
      <c r="BT40" s="7"/>
      <c r="BU40" s="7"/>
      <c r="BV40" s="7"/>
      <c r="BW40" s="7"/>
      <c r="BX40" s="7"/>
      <c r="BY40" s="7"/>
      <c r="BZ40" s="7"/>
      <c r="CA40" s="7"/>
      <c r="CB40" s="7"/>
      <c r="CC40" s="7"/>
      <c r="CD40" s="7"/>
      <c r="CE40" s="7"/>
      <c r="CF40" s="7"/>
      <c r="CG40" s="7"/>
      <c r="CH40" s="7"/>
      <c r="CI40" s="7"/>
      <c r="CJ40" s="7"/>
      <c r="CK40" s="7"/>
      <c r="CL40" s="7"/>
      <c r="CM40" s="7"/>
      <c r="CN40" s="7"/>
      <c r="CO40" s="7"/>
      <c r="CP40" s="7"/>
      <c r="CQ40" s="7"/>
      <c r="CR40" s="7"/>
      <c r="CS40" s="7"/>
      <c r="CT40" s="7"/>
      <c r="CU40" s="7"/>
      <c r="CV40" s="7"/>
      <c r="CW40" s="7"/>
      <c r="CX40" s="7"/>
      <c r="CY40" s="7"/>
      <c r="CZ40" s="7"/>
      <c r="DA40" s="7"/>
      <c r="DB40" s="7"/>
      <c r="DC40" s="7"/>
      <c r="DD40" s="7"/>
      <c r="DE40" s="7"/>
      <c r="DF40" s="7"/>
      <c r="DG40" s="7"/>
      <c r="DH40" s="7"/>
      <c r="DI40" s="7"/>
      <c r="DJ40" s="7"/>
      <c r="DK40" s="7"/>
      <c r="DL40" s="7"/>
      <c r="DM40" s="7"/>
      <c r="DN40" s="7"/>
      <c r="DO40" s="7"/>
      <c r="DP40" s="7"/>
      <c r="DQ40" s="7"/>
      <c r="DR40" s="7"/>
      <c r="DS40" s="7"/>
      <c r="DT40" s="7"/>
      <c r="DU40" s="7"/>
      <c r="DV40" s="7"/>
      <c r="DW40" s="7"/>
      <c r="DX40" s="7"/>
      <c r="DY40" s="7"/>
      <c r="DZ40" s="7"/>
      <c r="EA40" s="7"/>
      <c r="EB40" s="7"/>
      <c r="EC40" s="7"/>
      <c r="ED40" s="7"/>
      <c r="EE40" s="7"/>
      <c r="EF40" s="7"/>
      <c r="EG40" s="7"/>
      <c r="EH40" s="7"/>
      <c r="EI40" s="7"/>
      <c r="EJ40" s="7"/>
      <c r="EK40" s="7"/>
      <c r="EL40" s="7"/>
      <c r="EM40" s="7"/>
      <c r="EN40" s="7"/>
      <c r="EO40" s="7"/>
      <c r="EP40" s="7"/>
      <c r="EQ40" s="7"/>
      <c r="ER40" s="7"/>
      <c r="ES40" s="7"/>
      <c r="ET40" s="7"/>
      <c r="EU40" s="7"/>
      <c r="EV40" s="7"/>
      <c r="EW40" s="7"/>
      <c r="EX40" s="7"/>
      <c r="EY40" s="7"/>
      <c r="EZ40" s="7"/>
      <c r="FA40" s="7"/>
      <c r="FB40" s="7"/>
      <c r="FC40" s="7"/>
      <c r="FD40" s="7"/>
      <c r="FE40" s="7"/>
      <c r="FF40" s="7"/>
      <c r="FG40" s="7"/>
      <c r="FH40" s="7"/>
      <c r="FI40" s="7"/>
      <c r="FJ40" s="7"/>
      <c r="FK40" s="7"/>
      <c r="FL40" s="7"/>
      <c r="FM40" s="7"/>
      <c r="FN40" s="7"/>
      <c r="FO40" s="7"/>
      <c r="FP40" s="7"/>
      <c r="FQ40" s="7"/>
      <c r="FR40" s="7"/>
      <c r="FS40" s="7"/>
      <c r="FT40" s="7"/>
      <c r="FU40" s="7"/>
      <c r="FV40" s="7"/>
      <c r="FW40" s="7"/>
      <c r="FX40" s="7"/>
      <c r="FY40" s="7"/>
      <c r="FZ40" s="7"/>
      <c r="GA40" s="7"/>
      <c r="GB40" s="7"/>
      <c r="GC40" s="7"/>
      <c r="GD40" s="7"/>
      <c r="GE40" s="7"/>
      <c r="GF40" s="7"/>
      <c r="GG40" s="7"/>
      <c r="GH40" s="7"/>
      <c r="GI40" s="7"/>
      <c r="GJ40" s="7"/>
      <c r="GK40" s="7"/>
      <c r="GL40" s="7"/>
      <c r="GM40" s="7"/>
      <c r="GN40" s="7"/>
      <c r="GO40" s="7"/>
      <c r="GP40" s="7"/>
      <c r="GQ40" s="7"/>
      <c r="GR40" s="7"/>
      <c r="GS40" s="7"/>
      <c r="GT40" s="7"/>
      <c r="GU40" s="7"/>
      <c r="GV40" s="7"/>
      <c r="GW40" s="7"/>
      <c r="GX40" s="7"/>
      <c r="GY40" s="7"/>
      <c r="GZ40" s="7"/>
      <c r="HA40" s="7"/>
      <c r="HB40" s="7"/>
      <c r="HC40" s="7"/>
      <c r="HD40" s="7"/>
      <c r="HE40" s="7"/>
      <c r="HF40" s="7"/>
      <c r="HG40" s="7"/>
      <c r="HH40" s="7"/>
      <c r="HI40" s="7"/>
      <c r="HJ40" s="7"/>
      <c r="HK40" s="7"/>
      <c r="HL40" s="7"/>
      <c r="HM40" s="7"/>
      <c r="HN40" s="7"/>
      <c r="HO40" s="7"/>
      <c r="HP40" s="7"/>
      <c r="HQ40" s="7"/>
      <c r="HR40" s="7"/>
      <c r="HS40" s="7"/>
      <c r="HT40" s="7"/>
      <c r="HU40" s="7"/>
      <c r="HV40" s="7"/>
      <c r="HW40" s="7"/>
      <c r="HX40" s="7"/>
      <c r="HY40" s="7"/>
      <c r="HZ40" s="7"/>
      <c r="IA40" s="7"/>
      <c r="IB40" s="7"/>
      <c r="IC40" s="7"/>
      <c r="ID40" s="7"/>
      <c r="IE40" s="7"/>
      <c r="IF40" s="7"/>
      <c r="IG40" s="7"/>
      <c r="IH40" s="7"/>
      <c r="II40" s="7"/>
      <c r="IJ40" s="7"/>
      <c r="IK40" s="7"/>
      <c r="IL40" s="7"/>
      <c r="IM40" s="7"/>
      <c r="IN40" s="7"/>
      <c r="IO40" s="7"/>
      <c r="IP40" s="7"/>
      <c r="IQ40" s="7"/>
      <c r="IR40" s="7"/>
      <c r="IS40" s="7"/>
      <c r="IT40" s="7"/>
      <c r="IU40" s="7"/>
      <c r="IV40" s="7"/>
    </row>
    <row r="41" spans="1:256" ht="15" customHeight="1" x14ac:dyDescent="0.25">
      <c r="A41" s="5" t="s">
        <v>9</v>
      </c>
      <c r="B41" s="2" t="s">
        <v>15</v>
      </c>
      <c r="C41" s="14" t="s">
        <v>247</v>
      </c>
      <c r="D41" s="2" t="s">
        <v>12</v>
      </c>
      <c r="E41" s="1" t="s">
        <v>27</v>
      </c>
      <c r="F41" s="9">
        <v>1</v>
      </c>
      <c r="G41" s="12">
        <f t="shared" si="0"/>
        <v>0.40208333333333324</v>
      </c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  <c r="AA41" s="7"/>
      <c r="AB41" s="7"/>
      <c r="AC41" s="7"/>
      <c r="AD41" s="7"/>
      <c r="AE41" s="7"/>
      <c r="AF41" s="7"/>
      <c r="AG41" s="7"/>
      <c r="AH41" s="7"/>
      <c r="AI41" s="7"/>
      <c r="AJ41" s="7"/>
      <c r="AK41" s="7"/>
      <c r="AL41" s="7"/>
      <c r="AM41" s="7"/>
      <c r="AN41" s="7"/>
      <c r="AO41" s="7"/>
      <c r="AP41" s="7"/>
      <c r="AQ41" s="7"/>
      <c r="AR41" s="7"/>
      <c r="AS41" s="7"/>
      <c r="AT41" s="7"/>
      <c r="AU41" s="7"/>
      <c r="AV41" s="7"/>
      <c r="AW41" s="7"/>
      <c r="AX41" s="7"/>
      <c r="AY41" s="7"/>
      <c r="AZ41" s="7"/>
      <c r="BA41" s="7"/>
      <c r="BB41" s="7"/>
      <c r="BC41" s="7"/>
      <c r="BD41" s="7"/>
      <c r="BE41" s="7"/>
      <c r="BF41" s="7"/>
      <c r="BG41" s="7"/>
      <c r="BH41" s="7"/>
      <c r="BI41" s="7"/>
      <c r="BJ41" s="7"/>
      <c r="BK41" s="7"/>
      <c r="BL41" s="7"/>
      <c r="BM41" s="7"/>
      <c r="BN41" s="7"/>
      <c r="BO41" s="7"/>
      <c r="BP41" s="7"/>
      <c r="BQ41" s="7"/>
      <c r="BR41" s="7"/>
      <c r="BS41" s="7"/>
      <c r="BT41" s="7"/>
      <c r="BU41" s="7"/>
      <c r="BV41" s="7"/>
      <c r="BW41" s="7"/>
      <c r="BX41" s="7"/>
      <c r="BY41" s="7"/>
      <c r="BZ41" s="7"/>
      <c r="CA41" s="7"/>
      <c r="CB41" s="7"/>
      <c r="CC41" s="7"/>
      <c r="CD41" s="7"/>
      <c r="CE41" s="7"/>
      <c r="CF41" s="7"/>
      <c r="CG41" s="7"/>
      <c r="CH41" s="7"/>
      <c r="CI41" s="7"/>
      <c r="CJ41" s="7"/>
      <c r="CK41" s="7"/>
      <c r="CL41" s="7"/>
      <c r="CM41" s="7"/>
      <c r="CN41" s="7"/>
      <c r="CO41" s="7"/>
      <c r="CP41" s="7"/>
      <c r="CQ41" s="7"/>
      <c r="CR41" s="7"/>
      <c r="CS41" s="7"/>
      <c r="CT41" s="7"/>
      <c r="CU41" s="7"/>
      <c r="CV41" s="7"/>
      <c r="CW41" s="7"/>
      <c r="CX41" s="7"/>
      <c r="CY41" s="7"/>
      <c r="CZ41" s="7"/>
      <c r="DA41" s="7"/>
      <c r="DB41" s="7"/>
      <c r="DC41" s="7"/>
      <c r="DD41" s="7"/>
      <c r="DE41" s="7"/>
      <c r="DF41" s="7"/>
      <c r="DG41" s="7"/>
      <c r="DH41" s="7"/>
      <c r="DI41" s="7"/>
      <c r="DJ41" s="7"/>
      <c r="DK41" s="7"/>
      <c r="DL41" s="7"/>
      <c r="DM41" s="7"/>
      <c r="DN41" s="7"/>
      <c r="DO41" s="7"/>
      <c r="DP41" s="7"/>
      <c r="DQ41" s="7"/>
      <c r="DR41" s="7"/>
      <c r="DS41" s="7"/>
      <c r="DT41" s="7"/>
      <c r="DU41" s="7"/>
      <c r="DV41" s="7"/>
      <c r="DW41" s="7"/>
      <c r="DX41" s="7"/>
      <c r="DY41" s="7"/>
      <c r="DZ41" s="7"/>
      <c r="EA41" s="7"/>
      <c r="EB41" s="7"/>
      <c r="EC41" s="7"/>
      <c r="ED41" s="7"/>
      <c r="EE41" s="7"/>
      <c r="EF41" s="7"/>
      <c r="EG41" s="7"/>
      <c r="EH41" s="7"/>
      <c r="EI41" s="7"/>
      <c r="EJ41" s="7"/>
      <c r="EK41" s="7"/>
      <c r="EL41" s="7"/>
      <c r="EM41" s="7"/>
      <c r="EN41" s="7"/>
      <c r="EO41" s="7"/>
      <c r="EP41" s="7"/>
      <c r="EQ41" s="7"/>
      <c r="ER41" s="7"/>
      <c r="ES41" s="7"/>
      <c r="ET41" s="7"/>
      <c r="EU41" s="7"/>
      <c r="EV41" s="7"/>
      <c r="EW41" s="7"/>
      <c r="EX41" s="7"/>
      <c r="EY41" s="7"/>
      <c r="EZ41" s="7"/>
      <c r="FA41" s="7"/>
      <c r="FB41" s="7"/>
      <c r="FC41" s="7"/>
      <c r="FD41" s="7"/>
      <c r="FE41" s="7"/>
      <c r="FF41" s="7"/>
      <c r="FG41" s="7"/>
      <c r="FH41" s="7"/>
      <c r="FI41" s="7"/>
      <c r="FJ41" s="7"/>
      <c r="FK41" s="7"/>
      <c r="FL41" s="7"/>
      <c r="FM41" s="7"/>
      <c r="FN41" s="7"/>
      <c r="FO41" s="7"/>
      <c r="FP41" s="7"/>
      <c r="FQ41" s="7"/>
      <c r="FR41" s="7"/>
      <c r="FS41" s="7"/>
      <c r="FT41" s="7"/>
      <c r="FU41" s="7"/>
      <c r="FV41" s="7"/>
      <c r="FW41" s="7"/>
      <c r="FX41" s="7"/>
      <c r="FY41" s="7"/>
      <c r="FZ41" s="7"/>
      <c r="GA41" s="7"/>
      <c r="GB41" s="7"/>
      <c r="GC41" s="7"/>
      <c r="GD41" s="7"/>
      <c r="GE41" s="7"/>
      <c r="GF41" s="7"/>
      <c r="GG41" s="7"/>
      <c r="GH41" s="7"/>
      <c r="GI41" s="7"/>
      <c r="GJ41" s="7"/>
      <c r="GK41" s="7"/>
      <c r="GL41" s="7"/>
      <c r="GM41" s="7"/>
      <c r="GN41" s="7"/>
      <c r="GO41" s="7"/>
      <c r="GP41" s="7"/>
      <c r="GQ41" s="7"/>
      <c r="GR41" s="7"/>
      <c r="GS41" s="7"/>
      <c r="GT41" s="7"/>
      <c r="GU41" s="7"/>
      <c r="GV41" s="7"/>
      <c r="GW41" s="7"/>
      <c r="GX41" s="7"/>
      <c r="GY41" s="7"/>
      <c r="GZ41" s="7"/>
      <c r="HA41" s="7"/>
      <c r="HB41" s="7"/>
      <c r="HC41" s="7"/>
      <c r="HD41" s="7"/>
      <c r="HE41" s="7"/>
      <c r="HF41" s="7"/>
      <c r="HG41" s="7"/>
      <c r="HH41" s="7"/>
      <c r="HI41" s="7"/>
      <c r="HJ41" s="7"/>
      <c r="HK41" s="7"/>
      <c r="HL41" s="7"/>
      <c r="HM41" s="7"/>
      <c r="HN41" s="7"/>
      <c r="HO41" s="7"/>
      <c r="HP41" s="7"/>
      <c r="HQ41" s="7"/>
      <c r="HR41" s="7"/>
      <c r="HS41" s="7"/>
      <c r="HT41" s="7"/>
      <c r="HU41" s="7"/>
      <c r="HV41" s="7"/>
      <c r="HW41" s="7"/>
      <c r="HX41" s="7"/>
      <c r="HY41" s="7"/>
      <c r="HZ41" s="7"/>
      <c r="IA41" s="7"/>
      <c r="IB41" s="7"/>
      <c r="IC41" s="7"/>
      <c r="ID41" s="7"/>
      <c r="IE41" s="7"/>
      <c r="IF41" s="7"/>
      <c r="IG41" s="7"/>
      <c r="IH41" s="7"/>
      <c r="II41" s="7"/>
      <c r="IJ41" s="7"/>
      <c r="IK41" s="7"/>
      <c r="IL41" s="7"/>
      <c r="IM41" s="7"/>
      <c r="IN41" s="7"/>
      <c r="IO41" s="7"/>
      <c r="IP41" s="7"/>
      <c r="IQ41" s="7"/>
      <c r="IR41" s="7"/>
      <c r="IS41" s="7"/>
      <c r="IT41" s="7"/>
      <c r="IU41" s="7"/>
      <c r="IV41" s="7"/>
    </row>
    <row r="42" spans="1:256" ht="15" customHeight="1" x14ac:dyDescent="0.25">
      <c r="A42" s="5" t="s">
        <v>10</v>
      </c>
      <c r="B42" s="2" t="s">
        <v>15</v>
      </c>
      <c r="C42" s="14" t="s">
        <v>248</v>
      </c>
      <c r="D42" s="2" t="s">
        <v>12</v>
      </c>
      <c r="E42" s="1" t="s">
        <v>217</v>
      </c>
      <c r="F42" s="9">
        <v>1</v>
      </c>
      <c r="G42" s="12">
        <f t="shared" si="0"/>
        <v>0.40277777777777768</v>
      </c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  <c r="AA42" s="7"/>
      <c r="AB42" s="7"/>
      <c r="AC42" s="7"/>
      <c r="AD42" s="7"/>
      <c r="AE42" s="7"/>
      <c r="AF42" s="7"/>
      <c r="AG42" s="7"/>
      <c r="AH42" s="7"/>
      <c r="AI42" s="7"/>
      <c r="AJ42" s="7"/>
      <c r="AK42" s="7"/>
      <c r="AL42" s="7"/>
      <c r="AM42" s="7"/>
      <c r="AN42" s="7"/>
      <c r="AO42" s="7"/>
      <c r="AP42" s="7"/>
      <c r="AQ42" s="7"/>
      <c r="AR42" s="7"/>
      <c r="AS42" s="7"/>
      <c r="AT42" s="7"/>
      <c r="AU42" s="7"/>
      <c r="AV42" s="7"/>
      <c r="AW42" s="7"/>
      <c r="AX42" s="7"/>
      <c r="AY42" s="7"/>
      <c r="AZ42" s="7"/>
      <c r="BA42" s="7"/>
      <c r="BB42" s="7"/>
      <c r="BC42" s="7"/>
      <c r="BD42" s="7"/>
      <c r="BE42" s="7"/>
      <c r="BF42" s="7"/>
      <c r="BG42" s="7"/>
      <c r="BH42" s="7"/>
      <c r="BI42" s="7"/>
      <c r="BJ42" s="7"/>
      <c r="BK42" s="7"/>
      <c r="BL42" s="7"/>
      <c r="BM42" s="7"/>
      <c r="BN42" s="7"/>
      <c r="BO42" s="7"/>
      <c r="BP42" s="7"/>
      <c r="BQ42" s="7"/>
      <c r="BR42" s="7"/>
      <c r="BS42" s="7"/>
      <c r="BT42" s="7"/>
      <c r="BU42" s="7"/>
      <c r="BV42" s="7"/>
      <c r="BW42" s="7"/>
      <c r="BX42" s="7"/>
      <c r="BY42" s="7"/>
      <c r="BZ42" s="7"/>
      <c r="CA42" s="7"/>
      <c r="CB42" s="7"/>
      <c r="CC42" s="7"/>
      <c r="CD42" s="7"/>
      <c r="CE42" s="7"/>
      <c r="CF42" s="7"/>
      <c r="CG42" s="7"/>
      <c r="CH42" s="7"/>
      <c r="CI42" s="7"/>
      <c r="CJ42" s="7"/>
      <c r="CK42" s="7"/>
      <c r="CL42" s="7"/>
      <c r="CM42" s="7"/>
      <c r="CN42" s="7"/>
      <c r="CO42" s="7"/>
      <c r="CP42" s="7"/>
      <c r="CQ42" s="7"/>
      <c r="CR42" s="7"/>
      <c r="CS42" s="7"/>
      <c r="CT42" s="7"/>
      <c r="CU42" s="7"/>
      <c r="CV42" s="7"/>
      <c r="CW42" s="7"/>
      <c r="CX42" s="7"/>
      <c r="CY42" s="7"/>
      <c r="CZ42" s="7"/>
      <c r="DA42" s="7"/>
      <c r="DB42" s="7"/>
      <c r="DC42" s="7"/>
      <c r="DD42" s="7"/>
      <c r="DE42" s="7"/>
      <c r="DF42" s="7"/>
      <c r="DG42" s="7"/>
      <c r="DH42" s="7"/>
      <c r="DI42" s="7"/>
      <c r="DJ42" s="7"/>
      <c r="DK42" s="7"/>
      <c r="DL42" s="7"/>
      <c r="DM42" s="7"/>
      <c r="DN42" s="7"/>
      <c r="DO42" s="7"/>
      <c r="DP42" s="7"/>
      <c r="DQ42" s="7"/>
      <c r="DR42" s="7"/>
      <c r="DS42" s="7"/>
      <c r="DT42" s="7"/>
      <c r="DU42" s="7"/>
      <c r="DV42" s="7"/>
      <c r="DW42" s="7"/>
      <c r="DX42" s="7"/>
      <c r="DY42" s="7"/>
      <c r="DZ42" s="7"/>
      <c r="EA42" s="7"/>
      <c r="EB42" s="7"/>
      <c r="EC42" s="7"/>
      <c r="ED42" s="7"/>
      <c r="EE42" s="7"/>
      <c r="EF42" s="7"/>
      <c r="EG42" s="7"/>
      <c r="EH42" s="7"/>
      <c r="EI42" s="7"/>
      <c r="EJ42" s="7"/>
      <c r="EK42" s="7"/>
      <c r="EL42" s="7"/>
      <c r="EM42" s="7"/>
      <c r="EN42" s="7"/>
      <c r="EO42" s="7"/>
      <c r="EP42" s="7"/>
      <c r="EQ42" s="7"/>
      <c r="ER42" s="7"/>
      <c r="ES42" s="7"/>
      <c r="ET42" s="7"/>
      <c r="EU42" s="7"/>
      <c r="EV42" s="7"/>
      <c r="EW42" s="7"/>
      <c r="EX42" s="7"/>
      <c r="EY42" s="7"/>
      <c r="EZ42" s="7"/>
      <c r="FA42" s="7"/>
      <c r="FB42" s="7"/>
      <c r="FC42" s="7"/>
      <c r="FD42" s="7"/>
      <c r="FE42" s="7"/>
      <c r="FF42" s="7"/>
      <c r="FG42" s="7"/>
      <c r="FH42" s="7"/>
      <c r="FI42" s="7"/>
      <c r="FJ42" s="7"/>
      <c r="FK42" s="7"/>
      <c r="FL42" s="7"/>
      <c r="FM42" s="7"/>
      <c r="FN42" s="7"/>
      <c r="FO42" s="7"/>
      <c r="FP42" s="7"/>
      <c r="FQ42" s="7"/>
      <c r="FR42" s="7"/>
      <c r="FS42" s="7"/>
      <c r="FT42" s="7"/>
      <c r="FU42" s="7"/>
      <c r="FV42" s="7"/>
      <c r="FW42" s="7"/>
      <c r="FX42" s="7"/>
      <c r="FY42" s="7"/>
      <c r="FZ42" s="7"/>
      <c r="GA42" s="7"/>
      <c r="GB42" s="7"/>
      <c r="GC42" s="7"/>
      <c r="GD42" s="7"/>
      <c r="GE42" s="7"/>
      <c r="GF42" s="7"/>
      <c r="GG42" s="7"/>
      <c r="GH42" s="7"/>
      <c r="GI42" s="7"/>
      <c r="GJ42" s="7"/>
      <c r="GK42" s="7"/>
      <c r="GL42" s="7"/>
      <c r="GM42" s="7"/>
      <c r="GN42" s="7"/>
      <c r="GO42" s="7"/>
      <c r="GP42" s="7"/>
      <c r="GQ42" s="7"/>
      <c r="GR42" s="7"/>
      <c r="GS42" s="7"/>
      <c r="GT42" s="7"/>
      <c r="GU42" s="7"/>
      <c r="GV42" s="7"/>
      <c r="GW42" s="7"/>
      <c r="GX42" s="7"/>
      <c r="GY42" s="7"/>
      <c r="GZ42" s="7"/>
      <c r="HA42" s="7"/>
      <c r="HB42" s="7"/>
      <c r="HC42" s="7"/>
      <c r="HD42" s="7"/>
      <c r="HE42" s="7"/>
      <c r="HF42" s="7"/>
      <c r="HG42" s="7"/>
      <c r="HH42" s="7"/>
      <c r="HI42" s="7"/>
      <c r="HJ42" s="7"/>
      <c r="HK42" s="7"/>
      <c r="HL42" s="7"/>
      <c r="HM42" s="7"/>
      <c r="HN42" s="7"/>
      <c r="HO42" s="7"/>
      <c r="HP42" s="7"/>
      <c r="HQ42" s="7"/>
      <c r="HR42" s="7"/>
      <c r="HS42" s="7"/>
      <c r="HT42" s="7"/>
      <c r="HU42" s="7"/>
      <c r="HV42" s="7"/>
      <c r="HW42" s="7"/>
      <c r="HX42" s="7"/>
      <c r="HY42" s="7"/>
      <c r="HZ42" s="7"/>
      <c r="IA42" s="7"/>
      <c r="IB42" s="7"/>
      <c r="IC42" s="7"/>
      <c r="ID42" s="7"/>
      <c r="IE42" s="7"/>
      <c r="IF42" s="7"/>
      <c r="IG42" s="7"/>
      <c r="IH42" s="7"/>
      <c r="II42" s="7"/>
      <c r="IJ42" s="7"/>
      <c r="IK42" s="7"/>
      <c r="IL42" s="7"/>
      <c r="IM42" s="7"/>
      <c r="IN42" s="7"/>
      <c r="IO42" s="7"/>
      <c r="IP42" s="7"/>
      <c r="IQ42" s="7"/>
      <c r="IR42" s="7"/>
      <c r="IS42" s="7"/>
      <c r="IT42" s="7"/>
      <c r="IU42" s="7"/>
      <c r="IV42" s="7"/>
    </row>
    <row r="43" spans="1:256" ht="15" customHeight="1" x14ac:dyDescent="0.25">
      <c r="A43" s="5" t="s">
        <v>2</v>
      </c>
      <c r="B43" s="2" t="s">
        <v>15</v>
      </c>
      <c r="C43" s="14" t="s">
        <v>249</v>
      </c>
      <c r="D43" s="2" t="s">
        <v>12</v>
      </c>
      <c r="E43" s="1" t="s">
        <v>32</v>
      </c>
      <c r="F43" s="9">
        <v>1</v>
      </c>
      <c r="G43" s="12">
        <f t="shared" si="0"/>
        <v>0.40347222222222212</v>
      </c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  <c r="AA43" s="7"/>
      <c r="AB43" s="7"/>
      <c r="AC43" s="7"/>
      <c r="AD43" s="7"/>
      <c r="AE43" s="7"/>
      <c r="AF43" s="7"/>
      <c r="AG43" s="7"/>
      <c r="AH43" s="7"/>
      <c r="AI43" s="7"/>
      <c r="AJ43" s="7"/>
      <c r="AK43" s="7"/>
      <c r="AL43" s="7"/>
      <c r="AM43" s="7"/>
      <c r="AN43" s="7"/>
      <c r="AO43" s="7"/>
      <c r="AP43" s="7"/>
      <c r="AQ43" s="7"/>
      <c r="AR43" s="7"/>
      <c r="AS43" s="7"/>
      <c r="AT43" s="7"/>
      <c r="AU43" s="7"/>
      <c r="AV43" s="7"/>
      <c r="AW43" s="7"/>
      <c r="AX43" s="7"/>
      <c r="AY43" s="7"/>
      <c r="AZ43" s="7"/>
      <c r="BA43" s="7"/>
      <c r="BB43" s="7"/>
      <c r="BC43" s="7"/>
      <c r="BD43" s="7"/>
      <c r="BE43" s="7"/>
      <c r="BF43" s="7"/>
      <c r="BG43" s="7"/>
      <c r="BH43" s="7"/>
      <c r="BI43" s="7"/>
      <c r="BJ43" s="7"/>
      <c r="BK43" s="7"/>
      <c r="BL43" s="7"/>
      <c r="BM43" s="7"/>
      <c r="BN43" s="7"/>
      <c r="BO43" s="7"/>
      <c r="BP43" s="7"/>
      <c r="BQ43" s="7"/>
      <c r="BR43" s="7"/>
      <c r="BS43" s="7"/>
      <c r="BT43" s="7"/>
      <c r="BU43" s="7"/>
      <c r="BV43" s="7"/>
      <c r="BW43" s="7"/>
      <c r="BX43" s="7"/>
      <c r="BY43" s="7"/>
      <c r="BZ43" s="7"/>
      <c r="CA43" s="7"/>
      <c r="CB43" s="7"/>
      <c r="CC43" s="7"/>
      <c r="CD43" s="7"/>
      <c r="CE43" s="7"/>
      <c r="CF43" s="7"/>
      <c r="CG43" s="7"/>
      <c r="CH43" s="7"/>
      <c r="CI43" s="7"/>
      <c r="CJ43" s="7"/>
      <c r="CK43" s="7"/>
      <c r="CL43" s="7"/>
      <c r="CM43" s="7"/>
      <c r="CN43" s="7"/>
      <c r="CO43" s="7"/>
      <c r="CP43" s="7"/>
      <c r="CQ43" s="7"/>
      <c r="CR43" s="7"/>
      <c r="CS43" s="7"/>
      <c r="CT43" s="7"/>
      <c r="CU43" s="7"/>
      <c r="CV43" s="7"/>
      <c r="CW43" s="7"/>
      <c r="CX43" s="7"/>
      <c r="CY43" s="7"/>
      <c r="CZ43" s="7"/>
      <c r="DA43" s="7"/>
      <c r="DB43" s="7"/>
      <c r="DC43" s="7"/>
      <c r="DD43" s="7"/>
      <c r="DE43" s="7"/>
      <c r="DF43" s="7"/>
      <c r="DG43" s="7"/>
      <c r="DH43" s="7"/>
      <c r="DI43" s="7"/>
      <c r="DJ43" s="7"/>
      <c r="DK43" s="7"/>
      <c r="DL43" s="7"/>
      <c r="DM43" s="7"/>
      <c r="DN43" s="7"/>
      <c r="DO43" s="7"/>
      <c r="DP43" s="7"/>
      <c r="DQ43" s="7"/>
      <c r="DR43" s="7"/>
      <c r="DS43" s="7"/>
      <c r="DT43" s="7"/>
      <c r="DU43" s="7"/>
      <c r="DV43" s="7"/>
      <c r="DW43" s="7"/>
      <c r="DX43" s="7"/>
      <c r="DY43" s="7"/>
      <c r="DZ43" s="7"/>
      <c r="EA43" s="7"/>
      <c r="EB43" s="7"/>
      <c r="EC43" s="7"/>
      <c r="ED43" s="7"/>
      <c r="EE43" s="7"/>
      <c r="EF43" s="7"/>
      <c r="EG43" s="7"/>
      <c r="EH43" s="7"/>
      <c r="EI43" s="7"/>
      <c r="EJ43" s="7"/>
      <c r="EK43" s="7"/>
      <c r="EL43" s="7"/>
      <c r="EM43" s="7"/>
      <c r="EN43" s="7"/>
      <c r="EO43" s="7"/>
      <c r="EP43" s="7"/>
      <c r="EQ43" s="7"/>
      <c r="ER43" s="7"/>
      <c r="ES43" s="7"/>
      <c r="ET43" s="7"/>
      <c r="EU43" s="7"/>
      <c r="EV43" s="7"/>
      <c r="EW43" s="7"/>
      <c r="EX43" s="7"/>
      <c r="EY43" s="7"/>
      <c r="EZ43" s="7"/>
      <c r="FA43" s="7"/>
      <c r="FB43" s="7"/>
      <c r="FC43" s="7"/>
      <c r="FD43" s="7"/>
      <c r="FE43" s="7"/>
      <c r="FF43" s="7"/>
      <c r="FG43" s="7"/>
      <c r="FH43" s="7"/>
      <c r="FI43" s="7"/>
      <c r="FJ43" s="7"/>
      <c r="FK43" s="7"/>
      <c r="FL43" s="7"/>
      <c r="FM43" s="7"/>
      <c r="FN43" s="7"/>
      <c r="FO43" s="7"/>
      <c r="FP43" s="7"/>
      <c r="FQ43" s="7"/>
      <c r="FR43" s="7"/>
      <c r="FS43" s="7"/>
      <c r="FT43" s="7"/>
      <c r="FU43" s="7"/>
      <c r="FV43" s="7"/>
      <c r="FW43" s="7"/>
      <c r="FX43" s="7"/>
      <c r="FY43" s="7"/>
      <c r="FZ43" s="7"/>
      <c r="GA43" s="7"/>
      <c r="GB43" s="7"/>
      <c r="GC43" s="7"/>
      <c r="GD43" s="7"/>
      <c r="GE43" s="7"/>
      <c r="GF43" s="7"/>
      <c r="GG43" s="7"/>
      <c r="GH43" s="7"/>
      <c r="GI43" s="7"/>
      <c r="GJ43" s="7"/>
      <c r="GK43" s="7"/>
      <c r="GL43" s="7"/>
      <c r="GM43" s="7"/>
      <c r="GN43" s="7"/>
      <c r="GO43" s="7"/>
      <c r="GP43" s="7"/>
      <c r="GQ43" s="7"/>
      <c r="GR43" s="7"/>
      <c r="GS43" s="7"/>
      <c r="GT43" s="7"/>
      <c r="GU43" s="7"/>
      <c r="GV43" s="7"/>
      <c r="GW43" s="7"/>
      <c r="GX43" s="7"/>
      <c r="GY43" s="7"/>
      <c r="GZ43" s="7"/>
      <c r="HA43" s="7"/>
      <c r="HB43" s="7"/>
      <c r="HC43" s="7"/>
      <c r="HD43" s="7"/>
      <c r="HE43" s="7"/>
      <c r="HF43" s="7"/>
      <c r="HG43" s="7"/>
      <c r="HH43" s="7"/>
      <c r="HI43" s="7"/>
      <c r="HJ43" s="7"/>
      <c r="HK43" s="7"/>
      <c r="HL43" s="7"/>
      <c r="HM43" s="7"/>
      <c r="HN43" s="7"/>
      <c r="HO43" s="7"/>
      <c r="HP43" s="7"/>
      <c r="HQ43" s="7"/>
      <c r="HR43" s="7"/>
      <c r="HS43" s="7"/>
      <c r="HT43" s="7"/>
      <c r="HU43" s="7"/>
      <c r="HV43" s="7"/>
      <c r="HW43" s="7"/>
      <c r="HX43" s="7"/>
      <c r="HY43" s="7"/>
      <c r="HZ43" s="7"/>
      <c r="IA43" s="7"/>
      <c r="IB43" s="7"/>
      <c r="IC43" s="7"/>
      <c r="ID43" s="7"/>
      <c r="IE43" s="7"/>
      <c r="IF43" s="7"/>
      <c r="IG43" s="7"/>
      <c r="IH43" s="7"/>
      <c r="II43" s="7"/>
      <c r="IJ43" s="7"/>
      <c r="IK43" s="7"/>
      <c r="IL43" s="7"/>
      <c r="IM43" s="7"/>
      <c r="IN43" s="7"/>
      <c r="IO43" s="7"/>
      <c r="IP43" s="7"/>
      <c r="IQ43" s="7"/>
      <c r="IR43" s="7"/>
      <c r="IS43" s="7"/>
      <c r="IT43" s="7"/>
      <c r="IU43" s="7"/>
      <c r="IV43" s="7"/>
    </row>
    <row r="44" spans="1:256" ht="15" customHeight="1" x14ac:dyDescent="0.25">
      <c r="A44" s="5" t="s">
        <v>3</v>
      </c>
      <c r="B44" s="2" t="s">
        <v>15</v>
      </c>
      <c r="C44" s="14" t="s">
        <v>250</v>
      </c>
      <c r="D44" s="2" t="s">
        <v>12</v>
      </c>
      <c r="E44" s="2" t="s">
        <v>276</v>
      </c>
      <c r="F44" s="9">
        <v>1</v>
      </c>
      <c r="G44" s="12">
        <f t="shared" si="0"/>
        <v>0.40416666666666656</v>
      </c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7"/>
      <c r="AJ44" s="7"/>
      <c r="AK44" s="7"/>
      <c r="AL44" s="7"/>
      <c r="AM44" s="7"/>
      <c r="AN44" s="7"/>
      <c r="AO44" s="7"/>
      <c r="AP44" s="7"/>
      <c r="AQ44" s="7"/>
      <c r="AR44" s="7"/>
      <c r="AS44" s="7"/>
      <c r="AT44" s="7"/>
      <c r="AU44" s="7"/>
      <c r="AV44" s="7"/>
      <c r="AW44" s="7"/>
      <c r="AX44" s="7"/>
      <c r="AY44" s="7"/>
      <c r="AZ44" s="7"/>
      <c r="BA44" s="7"/>
      <c r="BB44" s="7"/>
      <c r="BC44" s="7"/>
      <c r="BD44" s="7"/>
      <c r="BE44" s="7"/>
      <c r="BF44" s="7"/>
      <c r="BG44" s="7"/>
      <c r="BH44" s="7"/>
      <c r="BI44" s="7"/>
      <c r="BJ44" s="7"/>
      <c r="BK44" s="7"/>
      <c r="BL44" s="7"/>
      <c r="BM44" s="7"/>
      <c r="BN44" s="7"/>
      <c r="BO44" s="7"/>
      <c r="BP44" s="7"/>
      <c r="BQ44" s="7"/>
      <c r="BR44" s="7"/>
      <c r="BS44" s="7"/>
      <c r="BT44" s="7"/>
      <c r="BU44" s="7"/>
      <c r="BV44" s="7"/>
      <c r="BW44" s="7"/>
      <c r="BX44" s="7"/>
      <c r="BY44" s="7"/>
      <c r="BZ44" s="7"/>
      <c r="CA44" s="7"/>
      <c r="CB44" s="7"/>
      <c r="CC44" s="7"/>
      <c r="CD44" s="7"/>
      <c r="CE44" s="7"/>
      <c r="CF44" s="7"/>
      <c r="CG44" s="7"/>
      <c r="CH44" s="7"/>
      <c r="CI44" s="7"/>
      <c r="CJ44" s="7"/>
      <c r="CK44" s="7"/>
      <c r="CL44" s="7"/>
      <c r="CM44" s="7"/>
      <c r="CN44" s="7"/>
      <c r="CO44" s="7"/>
      <c r="CP44" s="7"/>
      <c r="CQ44" s="7"/>
      <c r="CR44" s="7"/>
      <c r="CS44" s="7"/>
      <c r="CT44" s="7"/>
      <c r="CU44" s="7"/>
      <c r="CV44" s="7"/>
      <c r="CW44" s="7"/>
      <c r="CX44" s="7"/>
      <c r="CY44" s="7"/>
      <c r="CZ44" s="7"/>
      <c r="DA44" s="7"/>
      <c r="DB44" s="7"/>
      <c r="DC44" s="7"/>
      <c r="DD44" s="7"/>
      <c r="DE44" s="7"/>
      <c r="DF44" s="7"/>
      <c r="DG44" s="7"/>
      <c r="DH44" s="7"/>
      <c r="DI44" s="7"/>
      <c r="DJ44" s="7"/>
      <c r="DK44" s="7"/>
      <c r="DL44" s="7"/>
      <c r="DM44" s="7"/>
      <c r="DN44" s="7"/>
      <c r="DO44" s="7"/>
      <c r="DP44" s="7"/>
      <c r="DQ44" s="7"/>
      <c r="DR44" s="7"/>
      <c r="DS44" s="7"/>
      <c r="DT44" s="7"/>
      <c r="DU44" s="7"/>
      <c r="DV44" s="7"/>
      <c r="DW44" s="7"/>
      <c r="DX44" s="7"/>
      <c r="DY44" s="7"/>
      <c r="DZ44" s="7"/>
      <c r="EA44" s="7"/>
      <c r="EB44" s="7"/>
      <c r="EC44" s="7"/>
      <c r="ED44" s="7"/>
      <c r="EE44" s="7"/>
      <c r="EF44" s="7"/>
      <c r="EG44" s="7"/>
      <c r="EH44" s="7"/>
      <c r="EI44" s="7"/>
      <c r="EJ44" s="7"/>
      <c r="EK44" s="7"/>
      <c r="EL44" s="7"/>
      <c r="EM44" s="7"/>
      <c r="EN44" s="7"/>
      <c r="EO44" s="7"/>
      <c r="EP44" s="7"/>
      <c r="EQ44" s="7"/>
      <c r="ER44" s="7"/>
      <c r="ES44" s="7"/>
      <c r="ET44" s="7"/>
      <c r="EU44" s="7"/>
      <c r="EV44" s="7"/>
      <c r="EW44" s="7"/>
      <c r="EX44" s="7"/>
      <c r="EY44" s="7"/>
      <c r="EZ44" s="7"/>
      <c r="FA44" s="7"/>
      <c r="FB44" s="7"/>
      <c r="FC44" s="7"/>
      <c r="FD44" s="7"/>
      <c r="FE44" s="7"/>
      <c r="FF44" s="7"/>
      <c r="FG44" s="7"/>
      <c r="FH44" s="7"/>
      <c r="FI44" s="7"/>
      <c r="FJ44" s="7"/>
      <c r="FK44" s="7"/>
      <c r="FL44" s="7"/>
      <c r="FM44" s="7"/>
      <c r="FN44" s="7"/>
      <c r="FO44" s="7"/>
      <c r="FP44" s="7"/>
      <c r="FQ44" s="7"/>
      <c r="FR44" s="7"/>
      <c r="FS44" s="7"/>
      <c r="FT44" s="7"/>
      <c r="FU44" s="7"/>
      <c r="FV44" s="7"/>
      <c r="FW44" s="7"/>
      <c r="FX44" s="7"/>
      <c r="FY44" s="7"/>
      <c r="FZ44" s="7"/>
      <c r="GA44" s="7"/>
      <c r="GB44" s="7"/>
      <c r="GC44" s="7"/>
      <c r="GD44" s="7"/>
      <c r="GE44" s="7"/>
      <c r="GF44" s="7"/>
      <c r="GG44" s="7"/>
      <c r="GH44" s="7"/>
      <c r="GI44" s="7"/>
      <c r="GJ44" s="7"/>
      <c r="GK44" s="7"/>
      <c r="GL44" s="7"/>
      <c r="GM44" s="7"/>
      <c r="GN44" s="7"/>
      <c r="GO44" s="7"/>
      <c r="GP44" s="7"/>
      <c r="GQ44" s="7"/>
      <c r="GR44" s="7"/>
      <c r="GS44" s="7"/>
      <c r="GT44" s="7"/>
      <c r="GU44" s="7"/>
      <c r="GV44" s="7"/>
      <c r="GW44" s="7"/>
      <c r="GX44" s="7"/>
      <c r="GY44" s="7"/>
      <c r="GZ44" s="7"/>
      <c r="HA44" s="7"/>
      <c r="HB44" s="7"/>
      <c r="HC44" s="7"/>
      <c r="HD44" s="7"/>
      <c r="HE44" s="7"/>
      <c r="HF44" s="7"/>
      <c r="HG44" s="7"/>
      <c r="HH44" s="7"/>
      <c r="HI44" s="7"/>
      <c r="HJ44" s="7"/>
      <c r="HK44" s="7"/>
      <c r="HL44" s="7"/>
      <c r="HM44" s="7"/>
      <c r="HN44" s="7"/>
      <c r="HO44" s="7"/>
      <c r="HP44" s="7"/>
      <c r="HQ44" s="7"/>
      <c r="HR44" s="7"/>
      <c r="HS44" s="7"/>
      <c r="HT44" s="7"/>
      <c r="HU44" s="7"/>
      <c r="HV44" s="7"/>
      <c r="HW44" s="7"/>
      <c r="HX44" s="7"/>
      <c r="HY44" s="7"/>
      <c r="HZ44" s="7"/>
      <c r="IA44" s="7"/>
      <c r="IB44" s="7"/>
      <c r="IC44" s="7"/>
      <c r="ID44" s="7"/>
      <c r="IE44" s="7"/>
      <c r="IF44" s="7"/>
      <c r="IG44" s="7"/>
      <c r="IH44" s="7"/>
      <c r="II44" s="7"/>
      <c r="IJ44" s="7"/>
      <c r="IK44" s="7"/>
      <c r="IL44" s="7"/>
      <c r="IM44" s="7"/>
      <c r="IN44" s="7"/>
      <c r="IO44" s="7"/>
      <c r="IP44" s="7"/>
      <c r="IQ44" s="7"/>
      <c r="IR44" s="7"/>
      <c r="IS44" s="7"/>
      <c r="IT44" s="7"/>
      <c r="IU44" s="7"/>
      <c r="IV44" s="7"/>
    </row>
    <row r="45" spans="1:256" ht="15" customHeight="1" x14ac:dyDescent="0.25">
      <c r="A45" s="5" t="s">
        <v>4</v>
      </c>
      <c r="B45" s="2" t="s">
        <v>15</v>
      </c>
      <c r="C45" s="14" t="s">
        <v>251</v>
      </c>
      <c r="D45" s="2" t="s">
        <v>12</v>
      </c>
      <c r="E45" s="1" t="s">
        <v>28</v>
      </c>
      <c r="F45" s="9">
        <v>1</v>
      </c>
      <c r="G45" s="12">
        <f t="shared" si="0"/>
        <v>0.40486111111111101</v>
      </c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  <c r="AA45" s="7"/>
      <c r="AB45" s="7"/>
      <c r="AC45" s="7"/>
      <c r="AD45" s="7"/>
      <c r="AE45" s="7"/>
      <c r="AF45" s="7"/>
      <c r="AG45" s="7"/>
      <c r="AH45" s="7"/>
      <c r="AI45" s="7"/>
      <c r="AJ45" s="7"/>
      <c r="AK45" s="7"/>
      <c r="AL45" s="7"/>
      <c r="AM45" s="7"/>
      <c r="AN45" s="7"/>
      <c r="AO45" s="7"/>
      <c r="AP45" s="7"/>
      <c r="AQ45" s="7"/>
      <c r="AR45" s="7"/>
      <c r="AS45" s="7"/>
      <c r="AT45" s="7"/>
      <c r="AU45" s="7"/>
      <c r="AV45" s="7"/>
      <c r="AW45" s="7"/>
      <c r="AX45" s="7"/>
      <c r="AY45" s="7"/>
      <c r="AZ45" s="7"/>
      <c r="BA45" s="7"/>
      <c r="BB45" s="7"/>
      <c r="BC45" s="7"/>
      <c r="BD45" s="7"/>
      <c r="BE45" s="7"/>
      <c r="BF45" s="7"/>
      <c r="BG45" s="7"/>
      <c r="BH45" s="7"/>
      <c r="BI45" s="7"/>
      <c r="BJ45" s="7"/>
      <c r="BK45" s="7"/>
      <c r="BL45" s="7"/>
      <c r="BM45" s="7"/>
      <c r="BN45" s="7"/>
      <c r="BO45" s="7"/>
      <c r="BP45" s="7"/>
      <c r="BQ45" s="7"/>
      <c r="BR45" s="7"/>
      <c r="BS45" s="7"/>
      <c r="BT45" s="7"/>
      <c r="BU45" s="7"/>
      <c r="BV45" s="7"/>
      <c r="BW45" s="7"/>
      <c r="BX45" s="7"/>
      <c r="BY45" s="7"/>
      <c r="BZ45" s="7"/>
      <c r="CA45" s="7"/>
      <c r="CB45" s="7"/>
      <c r="CC45" s="7"/>
      <c r="CD45" s="7"/>
      <c r="CE45" s="7"/>
      <c r="CF45" s="7"/>
      <c r="CG45" s="7"/>
      <c r="CH45" s="7"/>
      <c r="CI45" s="7"/>
      <c r="CJ45" s="7"/>
      <c r="CK45" s="7"/>
      <c r="CL45" s="7"/>
      <c r="CM45" s="7"/>
      <c r="CN45" s="7"/>
      <c r="CO45" s="7"/>
      <c r="CP45" s="7"/>
      <c r="CQ45" s="7"/>
      <c r="CR45" s="7"/>
      <c r="CS45" s="7"/>
      <c r="CT45" s="7"/>
      <c r="CU45" s="7"/>
      <c r="CV45" s="7"/>
      <c r="CW45" s="7"/>
      <c r="CX45" s="7"/>
      <c r="CY45" s="7"/>
      <c r="CZ45" s="7"/>
      <c r="DA45" s="7"/>
      <c r="DB45" s="7"/>
      <c r="DC45" s="7"/>
      <c r="DD45" s="7"/>
      <c r="DE45" s="7"/>
      <c r="DF45" s="7"/>
      <c r="DG45" s="7"/>
      <c r="DH45" s="7"/>
      <c r="DI45" s="7"/>
      <c r="DJ45" s="7"/>
      <c r="DK45" s="7"/>
      <c r="DL45" s="7"/>
      <c r="DM45" s="7"/>
      <c r="DN45" s="7"/>
      <c r="DO45" s="7"/>
      <c r="DP45" s="7"/>
      <c r="DQ45" s="7"/>
      <c r="DR45" s="7"/>
      <c r="DS45" s="7"/>
      <c r="DT45" s="7"/>
      <c r="DU45" s="7"/>
      <c r="DV45" s="7"/>
      <c r="DW45" s="7"/>
      <c r="DX45" s="7"/>
      <c r="DY45" s="7"/>
      <c r="DZ45" s="7"/>
      <c r="EA45" s="7"/>
      <c r="EB45" s="7"/>
      <c r="EC45" s="7"/>
      <c r="ED45" s="7"/>
      <c r="EE45" s="7"/>
      <c r="EF45" s="7"/>
      <c r="EG45" s="7"/>
      <c r="EH45" s="7"/>
      <c r="EI45" s="7"/>
      <c r="EJ45" s="7"/>
      <c r="EK45" s="7"/>
      <c r="EL45" s="7"/>
      <c r="EM45" s="7"/>
      <c r="EN45" s="7"/>
      <c r="EO45" s="7"/>
      <c r="EP45" s="7"/>
      <c r="EQ45" s="7"/>
      <c r="ER45" s="7"/>
      <c r="ES45" s="7"/>
      <c r="ET45" s="7"/>
      <c r="EU45" s="7"/>
      <c r="EV45" s="7"/>
      <c r="EW45" s="7"/>
      <c r="EX45" s="7"/>
      <c r="EY45" s="7"/>
      <c r="EZ45" s="7"/>
      <c r="FA45" s="7"/>
      <c r="FB45" s="7"/>
      <c r="FC45" s="7"/>
      <c r="FD45" s="7"/>
      <c r="FE45" s="7"/>
      <c r="FF45" s="7"/>
      <c r="FG45" s="7"/>
      <c r="FH45" s="7"/>
      <c r="FI45" s="7"/>
      <c r="FJ45" s="7"/>
      <c r="FK45" s="7"/>
      <c r="FL45" s="7"/>
      <c r="FM45" s="7"/>
      <c r="FN45" s="7"/>
      <c r="FO45" s="7"/>
      <c r="FP45" s="7"/>
      <c r="FQ45" s="7"/>
      <c r="FR45" s="7"/>
      <c r="FS45" s="7"/>
      <c r="FT45" s="7"/>
      <c r="FU45" s="7"/>
      <c r="FV45" s="7"/>
      <c r="FW45" s="7"/>
      <c r="FX45" s="7"/>
      <c r="FY45" s="7"/>
      <c r="FZ45" s="7"/>
      <c r="GA45" s="7"/>
      <c r="GB45" s="7"/>
      <c r="GC45" s="7"/>
      <c r="GD45" s="7"/>
      <c r="GE45" s="7"/>
      <c r="GF45" s="7"/>
      <c r="GG45" s="7"/>
      <c r="GH45" s="7"/>
      <c r="GI45" s="7"/>
      <c r="GJ45" s="7"/>
      <c r="GK45" s="7"/>
      <c r="GL45" s="7"/>
      <c r="GM45" s="7"/>
      <c r="GN45" s="7"/>
      <c r="GO45" s="7"/>
      <c r="GP45" s="7"/>
      <c r="GQ45" s="7"/>
      <c r="GR45" s="7"/>
      <c r="GS45" s="7"/>
      <c r="GT45" s="7"/>
      <c r="GU45" s="7"/>
      <c r="GV45" s="7"/>
      <c r="GW45" s="7"/>
      <c r="GX45" s="7"/>
      <c r="GY45" s="7"/>
      <c r="GZ45" s="7"/>
      <c r="HA45" s="7"/>
      <c r="HB45" s="7"/>
      <c r="HC45" s="7"/>
      <c r="HD45" s="7"/>
      <c r="HE45" s="7"/>
      <c r="HF45" s="7"/>
      <c r="HG45" s="7"/>
      <c r="HH45" s="7"/>
      <c r="HI45" s="7"/>
      <c r="HJ45" s="7"/>
      <c r="HK45" s="7"/>
      <c r="HL45" s="7"/>
      <c r="HM45" s="7"/>
      <c r="HN45" s="7"/>
      <c r="HO45" s="7"/>
      <c r="HP45" s="7"/>
      <c r="HQ45" s="7"/>
      <c r="HR45" s="7"/>
      <c r="HS45" s="7"/>
      <c r="HT45" s="7"/>
      <c r="HU45" s="7"/>
      <c r="HV45" s="7"/>
      <c r="HW45" s="7"/>
      <c r="HX45" s="7"/>
      <c r="HY45" s="7"/>
      <c r="HZ45" s="7"/>
      <c r="IA45" s="7"/>
      <c r="IB45" s="7"/>
      <c r="IC45" s="7"/>
      <c r="ID45" s="7"/>
      <c r="IE45" s="7"/>
      <c r="IF45" s="7"/>
      <c r="IG45" s="7"/>
      <c r="IH45" s="7"/>
      <c r="II45" s="7"/>
      <c r="IJ45" s="7"/>
      <c r="IK45" s="7"/>
      <c r="IL45" s="7"/>
      <c r="IM45" s="7"/>
      <c r="IN45" s="7"/>
      <c r="IO45" s="7"/>
      <c r="IP45" s="7"/>
      <c r="IQ45" s="7"/>
      <c r="IR45" s="7"/>
      <c r="IS45" s="7"/>
      <c r="IT45" s="7"/>
      <c r="IU45" s="7"/>
      <c r="IV45" s="7"/>
    </row>
    <row r="46" spans="1:256" ht="15" customHeight="1" x14ac:dyDescent="0.25">
      <c r="A46" s="5" t="s">
        <v>24</v>
      </c>
      <c r="B46" s="2" t="s">
        <v>15</v>
      </c>
      <c r="C46" s="14" t="s">
        <v>252</v>
      </c>
      <c r="D46" s="2" t="s">
        <v>12</v>
      </c>
      <c r="E46" s="177" t="s">
        <v>62</v>
      </c>
      <c r="F46" s="9">
        <v>0</v>
      </c>
      <c r="G46" s="12">
        <f t="shared" si="0"/>
        <v>0.40555555555555545</v>
      </c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  <c r="AL46" s="7"/>
      <c r="AM46" s="7"/>
      <c r="AN46" s="7"/>
      <c r="AO46" s="7"/>
      <c r="AP46" s="7"/>
      <c r="AQ46" s="7"/>
      <c r="AR46" s="7"/>
      <c r="AS46" s="7"/>
      <c r="AT46" s="7"/>
      <c r="AU46" s="7"/>
      <c r="AV46" s="7"/>
      <c r="AW46" s="7"/>
      <c r="AX46" s="7"/>
      <c r="AY46" s="7"/>
      <c r="AZ46" s="7"/>
      <c r="BA46" s="7"/>
      <c r="BB46" s="7"/>
      <c r="BC46" s="7"/>
      <c r="BD46" s="7"/>
      <c r="BE46" s="7"/>
      <c r="BF46" s="7"/>
      <c r="BG46" s="7"/>
      <c r="BH46" s="7"/>
      <c r="BI46" s="7"/>
      <c r="BJ46" s="7"/>
      <c r="BK46" s="7"/>
      <c r="BL46" s="7"/>
      <c r="BM46" s="7"/>
      <c r="BN46" s="7"/>
      <c r="BO46" s="7"/>
      <c r="BP46" s="7"/>
      <c r="BQ46" s="7"/>
      <c r="BR46" s="7"/>
      <c r="BS46" s="7"/>
      <c r="BT46" s="7"/>
      <c r="BU46" s="7"/>
      <c r="BV46" s="7"/>
      <c r="BW46" s="7"/>
      <c r="BX46" s="7"/>
      <c r="BY46" s="7"/>
      <c r="BZ46" s="7"/>
      <c r="CA46" s="7"/>
      <c r="CB46" s="7"/>
      <c r="CC46" s="7"/>
      <c r="CD46" s="7"/>
      <c r="CE46" s="7"/>
      <c r="CF46" s="7"/>
      <c r="CG46" s="7"/>
      <c r="CH46" s="7"/>
      <c r="CI46" s="7"/>
      <c r="CJ46" s="7"/>
      <c r="CK46" s="7"/>
      <c r="CL46" s="7"/>
      <c r="CM46" s="7"/>
      <c r="CN46" s="7"/>
      <c r="CO46" s="7"/>
      <c r="CP46" s="7"/>
      <c r="CQ46" s="7"/>
      <c r="CR46" s="7"/>
      <c r="CS46" s="7"/>
      <c r="CT46" s="7"/>
      <c r="CU46" s="7"/>
      <c r="CV46" s="7"/>
      <c r="CW46" s="7"/>
      <c r="CX46" s="7"/>
      <c r="CY46" s="7"/>
      <c r="CZ46" s="7"/>
      <c r="DA46" s="7"/>
      <c r="DB46" s="7"/>
      <c r="DC46" s="7"/>
      <c r="DD46" s="7"/>
      <c r="DE46" s="7"/>
      <c r="DF46" s="7"/>
      <c r="DG46" s="7"/>
      <c r="DH46" s="7"/>
      <c r="DI46" s="7"/>
      <c r="DJ46" s="7"/>
      <c r="DK46" s="7"/>
      <c r="DL46" s="7"/>
      <c r="DM46" s="7"/>
      <c r="DN46" s="7"/>
      <c r="DO46" s="7"/>
      <c r="DP46" s="7"/>
      <c r="DQ46" s="7"/>
      <c r="DR46" s="7"/>
      <c r="DS46" s="7"/>
      <c r="DT46" s="7"/>
      <c r="DU46" s="7"/>
      <c r="DV46" s="7"/>
      <c r="DW46" s="7"/>
      <c r="DX46" s="7"/>
      <c r="DY46" s="7"/>
      <c r="DZ46" s="7"/>
      <c r="EA46" s="7"/>
      <c r="EB46" s="7"/>
      <c r="EC46" s="7"/>
      <c r="ED46" s="7"/>
      <c r="EE46" s="7"/>
      <c r="EF46" s="7"/>
      <c r="EG46" s="7"/>
      <c r="EH46" s="7"/>
      <c r="EI46" s="7"/>
      <c r="EJ46" s="7"/>
      <c r="EK46" s="7"/>
      <c r="EL46" s="7"/>
      <c r="EM46" s="7"/>
      <c r="EN46" s="7"/>
      <c r="EO46" s="7"/>
      <c r="EP46" s="7"/>
      <c r="EQ46" s="7"/>
      <c r="ER46" s="7"/>
      <c r="ES46" s="7"/>
      <c r="ET46" s="7"/>
      <c r="EU46" s="7"/>
      <c r="EV46" s="7"/>
      <c r="EW46" s="7"/>
      <c r="EX46" s="7"/>
      <c r="EY46" s="7"/>
      <c r="EZ46" s="7"/>
      <c r="FA46" s="7"/>
      <c r="FB46" s="7"/>
      <c r="FC46" s="7"/>
      <c r="FD46" s="7"/>
      <c r="FE46" s="7"/>
      <c r="FF46" s="7"/>
      <c r="FG46" s="7"/>
      <c r="FH46" s="7"/>
      <c r="FI46" s="7"/>
      <c r="FJ46" s="7"/>
      <c r="FK46" s="7"/>
      <c r="FL46" s="7"/>
      <c r="FM46" s="7"/>
      <c r="FN46" s="7"/>
      <c r="FO46" s="7"/>
      <c r="FP46" s="7"/>
      <c r="FQ46" s="7"/>
      <c r="FR46" s="7"/>
      <c r="FS46" s="7"/>
      <c r="FT46" s="7"/>
      <c r="FU46" s="7"/>
      <c r="FV46" s="7"/>
      <c r="FW46" s="7"/>
      <c r="FX46" s="7"/>
      <c r="FY46" s="7"/>
      <c r="FZ46" s="7"/>
      <c r="GA46" s="7"/>
      <c r="GB46" s="7"/>
      <c r="GC46" s="7"/>
      <c r="GD46" s="7"/>
      <c r="GE46" s="7"/>
      <c r="GF46" s="7"/>
      <c r="GG46" s="7"/>
      <c r="GH46" s="7"/>
      <c r="GI46" s="7"/>
      <c r="GJ46" s="7"/>
      <c r="GK46" s="7"/>
      <c r="GL46" s="7"/>
      <c r="GM46" s="7"/>
      <c r="GN46" s="7"/>
      <c r="GO46" s="7"/>
      <c r="GP46" s="7"/>
      <c r="GQ46" s="7"/>
      <c r="GR46" s="7"/>
      <c r="GS46" s="7"/>
      <c r="GT46" s="7"/>
      <c r="GU46" s="7"/>
      <c r="GV46" s="7"/>
      <c r="GW46" s="7"/>
      <c r="GX46" s="7"/>
      <c r="GY46" s="7"/>
      <c r="GZ46" s="7"/>
      <c r="HA46" s="7"/>
      <c r="HB46" s="7"/>
      <c r="HC46" s="7"/>
      <c r="HD46" s="7"/>
      <c r="HE46" s="7"/>
      <c r="HF46" s="7"/>
      <c r="HG46" s="7"/>
      <c r="HH46" s="7"/>
      <c r="HI46" s="7"/>
      <c r="HJ46" s="7"/>
      <c r="HK46" s="7"/>
      <c r="HL46" s="7"/>
      <c r="HM46" s="7"/>
      <c r="HN46" s="7"/>
      <c r="HO46" s="7"/>
      <c r="HP46" s="7"/>
      <c r="HQ46" s="7"/>
      <c r="HR46" s="7"/>
      <c r="HS46" s="7"/>
      <c r="HT46" s="7"/>
      <c r="HU46" s="7"/>
      <c r="HV46" s="7"/>
      <c r="HW46" s="7"/>
      <c r="HX46" s="7"/>
      <c r="HY46" s="7"/>
      <c r="HZ46" s="7"/>
      <c r="IA46" s="7"/>
      <c r="IB46" s="7"/>
      <c r="IC46" s="7"/>
      <c r="ID46" s="7"/>
      <c r="IE46" s="7"/>
      <c r="IF46" s="7"/>
      <c r="IG46" s="7"/>
      <c r="IH46" s="7"/>
      <c r="II46" s="7"/>
      <c r="IJ46" s="7"/>
      <c r="IK46" s="7"/>
      <c r="IL46" s="7"/>
      <c r="IM46" s="7"/>
      <c r="IN46" s="7"/>
      <c r="IO46" s="7"/>
      <c r="IP46" s="7"/>
      <c r="IQ46" s="7"/>
      <c r="IR46" s="7"/>
      <c r="IS46" s="7"/>
      <c r="IT46" s="7"/>
      <c r="IU46" s="7"/>
      <c r="IV46" s="7"/>
    </row>
    <row r="47" spans="1:256" ht="15" customHeight="1" x14ac:dyDescent="0.25">
      <c r="A47" s="5" t="s">
        <v>5</v>
      </c>
      <c r="B47" s="2" t="s">
        <v>15</v>
      </c>
      <c r="C47" s="14" t="s">
        <v>253</v>
      </c>
      <c r="D47" s="2" t="s">
        <v>12</v>
      </c>
      <c r="E47" s="2" t="s">
        <v>61</v>
      </c>
      <c r="F47" s="9">
        <v>0</v>
      </c>
      <c r="G47" s="12">
        <f t="shared" si="0"/>
        <v>0.40555555555555545</v>
      </c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  <c r="AA47" s="7"/>
      <c r="AB47" s="7"/>
      <c r="AC47" s="7"/>
      <c r="AD47" s="7"/>
      <c r="AE47" s="7"/>
      <c r="AF47" s="7"/>
      <c r="AG47" s="7"/>
      <c r="AH47" s="7"/>
      <c r="AI47" s="7"/>
      <c r="AJ47" s="7"/>
      <c r="AK47" s="7"/>
      <c r="AL47" s="7"/>
      <c r="AM47" s="7"/>
      <c r="AN47" s="7"/>
      <c r="AO47" s="7"/>
      <c r="AP47" s="7"/>
      <c r="AQ47" s="7"/>
      <c r="AR47" s="7"/>
      <c r="AS47" s="7"/>
      <c r="AT47" s="7"/>
      <c r="AU47" s="7"/>
      <c r="AV47" s="7"/>
      <c r="AW47" s="7"/>
      <c r="AX47" s="7"/>
      <c r="AY47" s="7"/>
      <c r="AZ47" s="7"/>
      <c r="BA47" s="7"/>
      <c r="BB47" s="7"/>
      <c r="BC47" s="7"/>
      <c r="BD47" s="7"/>
      <c r="BE47" s="7"/>
      <c r="BF47" s="7"/>
      <c r="BG47" s="7"/>
      <c r="BH47" s="7"/>
      <c r="BI47" s="7"/>
      <c r="BJ47" s="7"/>
      <c r="BK47" s="7"/>
      <c r="BL47" s="7"/>
      <c r="BM47" s="7"/>
      <c r="BN47" s="7"/>
      <c r="BO47" s="7"/>
      <c r="BP47" s="7"/>
      <c r="BQ47" s="7"/>
      <c r="BR47" s="7"/>
      <c r="BS47" s="7"/>
      <c r="BT47" s="7"/>
      <c r="BU47" s="7"/>
      <c r="BV47" s="7"/>
      <c r="BW47" s="7"/>
      <c r="BX47" s="7"/>
      <c r="BY47" s="7"/>
      <c r="BZ47" s="7"/>
      <c r="CA47" s="7"/>
      <c r="CB47" s="7"/>
      <c r="CC47" s="7"/>
      <c r="CD47" s="7"/>
      <c r="CE47" s="7"/>
      <c r="CF47" s="7"/>
      <c r="CG47" s="7"/>
      <c r="CH47" s="7"/>
      <c r="CI47" s="7"/>
      <c r="CJ47" s="7"/>
      <c r="CK47" s="7"/>
      <c r="CL47" s="7"/>
      <c r="CM47" s="7"/>
      <c r="CN47" s="7"/>
      <c r="CO47" s="7"/>
      <c r="CP47" s="7"/>
      <c r="CQ47" s="7"/>
      <c r="CR47" s="7"/>
      <c r="CS47" s="7"/>
      <c r="CT47" s="7"/>
      <c r="CU47" s="7"/>
      <c r="CV47" s="7"/>
      <c r="CW47" s="7"/>
      <c r="CX47" s="7"/>
      <c r="CY47" s="7"/>
      <c r="CZ47" s="7"/>
      <c r="DA47" s="7"/>
      <c r="DB47" s="7"/>
      <c r="DC47" s="7"/>
      <c r="DD47" s="7"/>
      <c r="DE47" s="7"/>
      <c r="DF47" s="7"/>
      <c r="DG47" s="7"/>
      <c r="DH47" s="7"/>
      <c r="DI47" s="7"/>
      <c r="DJ47" s="7"/>
      <c r="DK47" s="7"/>
      <c r="DL47" s="7"/>
      <c r="DM47" s="7"/>
      <c r="DN47" s="7"/>
      <c r="DO47" s="7"/>
      <c r="DP47" s="7"/>
      <c r="DQ47" s="7"/>
      <c r="DR47" s="7"/>
      <c r="DS47" s="7"/>
      <c r="DT47" s="7"/>
      <c r="DU47" s="7"/>
      <c r="DV47" s="7"/>
      <c r="DW47" s="7"/>
      <c r="DX47" s="7"/>
      <c r="DY47" s="7"/>
      <c r="DZ47" s="7"/>
      <c r="EA47" s="7"/>
      <c r="EB47" s="7"/>
      <c r="EC47" s="7"/>
      <c r="ED47" s="7"/>
      <c r="EE47" s="7"/>
      <c r="EF47" s="7"/>
      <c r="EG47" s="7"/>
      <c r="EH47" s="7"/>
      <c r="EI47" s="7"/>
      <c r="EJ47" s="7"/>
      <c r="EK47" s="7"/>
      <c r="EL47" s="7"/>
      <c r="EM47" s="7"/>
      <c r="EN47" s="7"/>
      <c r="EO47" s="7"/>
      <c r="EP47" s="7"/>
      <c r="EQ47" s="7"/>
      <c r="ER47" s="7"/>
      <c r="ES47" s="7"/>
      <c r="ET47" s="7"/>
      <c r="EU47" s="7"/>
      <c r="EV47" s="7"/>
      <c r="EW47" s="7"/>
      <c r="EX47" s="7"/>
      <c r="EY47" s="7"/>
      <c r="EZ47" s="7"/>
      <c r="FA47" s="7"/>
      <c r="FB47" s="7"/>
      <c r="FC47" s="7"/>
      <c r="FD47" s="7"/>
      <c r="FE47" s="7"/>
      <c r="FF47" s="7"/>
      <c r="FG47" s="7"/>
      <c r="FH47" s="7"/>
      <c r="FI47" s="7"/>
      <c r="FJ47" s="7"/>
      <c r="FK47" s="7"/>
      <c r="FL47" s="7"/>
      <c r="FM47" s="7"/>
      <c r="FN47" s="7"/>
      <c r="FO47" s="7"/>
      <c r="FP47" s="7"/>
      <c r="FQ47" s="7"/>
      <c r="FR47" s="7"/>
      <c r="FS47" s="7"/>
      <c r="FT47" s="7"/>
      <c r="FU47" s="7"/>
      <c r="FV47" s="7"/>
      <c r="FW47" s="7"/>
      <c r="FX47" s="7"/>
      <c r="FY47" s="7"/>
      <c r="FZ47" s="7"/>
      <c r="GA47" s="7"/>
      <c r="GB47" s="7"/>
      <c r="GC47" s="7"/>
      <c r="GD47" s="7"/>
      <c r="GE47" s="7"/>
      <c r="GF47" s="7"/>
      <c r="GG47" s="7"/>
      <c r="GH47" s="7"/>
      <c r="GI47" s="7"/>
      <c r="GJ47" s="7"/>
      <c r="GK47" s="7"/>
      <c r="GL47" s="7"/>
      <c r="GM47" s="7"/>
      <c r="GN47" s="7"/>
      <c r="GO47" s="7"/>
      <c r="GP47" s="7"/>
      <c r="GQ47" s="7"/>
      <c r="GR47" s="7"/>
      <c r="GS47" s="7"/>
      <c r="GT47" s="7"/>
      <c r="GU47" s="7"/>
      <c r="GV47" s="7"/>
      <c r="GW47" s="7"/>
      <c r="GX47" s="7"/>
      <c r="GY47" s="7"/>
      <c r="GZ47" s="7"/>
      <c r="HA47" s="7"/>
      <c r="HB47" s="7"/>
      <c r="HC47" s="7"/>
      <c r="HD47" s="7"/>
      <c r="HE47" s="7"/>
      <c r="HF47" s="7"/>
      <c r="HG47" s="7"/>
      <c r="HH47" s="7"/>
      <c r="HI47" s="7"/>
      <c r="HJ47" s="7"/>
      <c r="HK47" s="7"/>
      <c r="HL47" s="7"/>
      <c r="HM47" s="7"/>
      <c r="HN47" s="7"/>
      <c r="HO47" s="7"/>
      <c r="HP47" s="7"/>
      <c r="HQ47" s="7"/>
      <c r="HR47" s="7"/>
      <c r="HS47" s="7"/>
      <c r="HT47" s="7"/>
      <c r="HU47" s="7"/>
      <c r="HV47" s="7"/>
      <c r="HW47" s="7"/>
      <c r="HX47" s="7"/>
      <c r="HY47" s="7"/>
      <c r="HZ47" s="7"/>
      <c r="IA47" s="7"/>
      <c r="IB47" s="7"/>
      <c r="IC47" s="7"/>
      <c r="ID47" s="7"/>
      <c r="IE47" s="7"/>
      <c r="IF47" s="7"/>
      <c r="IG47" s="7"/>
      <c r="IH47" s="7"/>
      <c r="II47" s="7"/>
      <c r="IJ47" s="7"/>
      <c r="IK47" s="7"/>
      <c r="IL47" s="7"/>
      <c r="IM47" s="7"/>
      <c r="IN47" s="7"/>
      <c r="IO47" s="7"/>
      <c r="IP47" s="7"/>
      <c r="IQ47" s="7"/>
      <c r="IR47" s="7"/>
      <c r="IS47" s="7"/>
      <c r="IT47" s="7"/>
      <c r="IU47" s="7"/>
      <c r="IV47" s="7"/>
    </row>
    <row r="48" spans="1:256" ht="15" customHeight="1" x14ac:dyDescent="0.25">
      <c r="A48" s="5" t="s">
        <v>6</v>
      </c>
      <c r="B48" s="2" t="s">
        <v>15</v>
      </c>
      <c r="C48" s="14" t="s">
        <v>254</v>
      </c>
      <c r="D48" s="2" t="s">
        <v>12</v>
      </c>
      <c r="E48" s="1" t="s">
        <v>30</v>
      </c>
      <c r="F48" s="9">
        <v>1</v>
      </c>
      <c r="G48" s="12">
        <f t="shared" si="0"/>
        <v>0.40555555555555545</v>
      </c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7"/>
      <c r="AR48" s="7"/>
      <c r="AS48" s="7"/>
      <c r="AT48" s="7"/>
      <c r="AU48" s="7"/>
      <c r="AV48" s="7"/>
      <c r="AW48" s="7"/>
      <c r="AX48" s="7"/>
      <c r="AY48" s="7"/>
      <c r="AZ48" s="7"/>
      <c r="BA48" s="7"/>
      <c r="BB48" s="7"/>
      <c r="BC48" s="7"/>
      <c r="BD48" s="7"/>
      <c r="BE48" s="7"/>
      <c r="BF48" s="7"/>
      <c r="BG48" s="7"/>
      <c r="BH48" s="7"/>
      <c r="BI48" s="7"/>
      <c r="BJ48" s="7"/>
      <c r="BK48" s="7"/>
      <c r="BL48" s="7"/>
      <c r="BM48" s="7"/>
      <c r="BN48" s="7"/>
      <c r="BO48" s="7"/>
      <c r="BP48" s="7"/>
      <c r="BQ48" s="7"/>
      <c r="BR48" s="7"/>
      <c r="BS48" s="7"/>
      <c r="BT48" s="7"/>
      <c r="BU48" s="7"/>
      <c r="BV48" s="7"/>
      <c r="BW48" s="7"/>
      <c r="BX48" s="7"/>
      <c r="BY48" s="7"/>
      <c r="BZ48" s="7"/>
      <c r="CA48" s="7"/>
      <c r="CB48" s="7"/>
      <c r="CC48" s="7"/>
      <c r="CD48" s="7"/>
      <c r="CE48" s="7"/>
      <c r="CF48" s="7"/>
      <c r="CG48" s="7"/>
      <c r="CH48" s="7"/>
      <c r="CI48" s="7"/>
      <c r="CJ48" s="7"/>
      <c r="CK48" s="7"/>
      <c r="CL48" s="7"/>
      <c r="CM48" s="7"/>
      <c r="CN48" s="7"/>
      <c r="CO48" s="7"/>
      <c r="CP48" s="7"/>
      <c r="CQ48" s="7"/>
      <c r="CR48" s="7"/>
      <c r="CS48" s="7"/>
      <c r="CT48" s="7"/>
      <c r="CU48" s="7"/>
      <c r="CV48" s="7"/>
      <c r="CW48" s="7"/>
      <c r="CX48" s="7"/>
      <c r="CY48" s="7"/>
      <c r="CZ48" s="7"/>
      <c r="DA48" s="7"/>
      <c r="DB48" s="7"/>
      <c r="DC48" s="7"/>
      <c r="DD48" s="7"/>
      <c r="DE48" s="7"/>
      <c r="DF48" s="7"/>
      <c r="DG48" s="7"/>
      <c r="DH48" s="7"/>
      <c r="DI48" s="7"/>
      <c r="DJ48" s="7"/>
      <c r="DK48" s="7"/>
      <c r="DL48" s="7"/>
      <c r="DM48" s="7"/>
      <c r="DN48" s="7"/>
      <c r="DO48" s="7"/>
      <c r="DP48" s="7"/>
      <c r="DQ48" s="7"/>
      <c r="DR48" s="7"/>
      <c r="DS48" s="7"/>
      <c r="DT48" s="7"/>
      <c r="DU48" s="7"/>
      <c r="DV48" s="7"/>
      <c r="DW48" s="7"/>
      <c r="DX48" s="7"/>
      <c r="DY48" s="7"/>
      <c r="DZ48" s="7"/>
      <c r="EA48" s="7"/>
      <c r="EB48" s="7"/>
      <c r="EC48" s="7"/>
      <c r="ED48" s="7"/>
      <c r="EE48" s="7"/>
      <c r="EF48" s="7"/>
      <c r="EG48" s="7"/>
      <c r="EH48" s="7"/>
      <c r="EI48" s="7"/>
      <c r="EJ48" s="7"/>
      <c r="EK48" s="7"/>
      <c r="EL48" s="7"/>
      <c r="EM48" s="7"/>
      <c r="EN48" s="7"/>
      <c r="EO48" s="7"/>
      <c r="EP48" s="7"/>
      <c r="EQ48" s="7"/>
      <c r="ER48" s="7"/>
      <c r="ES48" s="7"/>
      <c r="ET48" s="7"/>
      <c r="EU48" s="7"/>
      <c r="EV48" s="7"/>
      <c r="EW48" s="7"/>
      <c r="EX48" s="7"/>
      <c r="EY48" s="7"/>
      <c r="EZ48" s="7"/>
      <c r="FA48" s="7"/>
      <c r="FB48" s="7"/>
      <c r="FC48" s="7"/>
      <c r="FD48" s="7"/>
      <c r="FE48" s="7"/>
      <c r="FF48" s="7"/>
      <c r="FG48" s="7"/>
      <c r="FH48" s="7"/>
      <c r="FI48" s="7"/>
      <c r="FJ48" s="7"/>
      <c r="FK48" s="7"/>
      <c r="FL48" s="7"/>
      <c r="FM48" s="7"/>
      <c r="FN48" s="7"/>
      <c r="FO48" s="7"/>
      <c r="FP48" s="7"/>
      <c r="FQ48" s="7"/>
      <c r="FR48" s="7"/>
      <c r="FS48" s="7"/>
      <c r="FT48" s="7"/>
      <c r="FU48" s="7"/>
      <c r="FV48" s="7"/>
      <c r="FW48" s="7"/>
      <c r="FX48" s="7"/>
      <c r="FY48" s="7"/>
      <c r="FZ48" s="7"/>
      <c r="GA48" s="7"/>
      <c r="GB48" s="7"/>
      <c r="GC48" s="7"/>
      <c r="GD48" s="7"/>
      <c r="GE48" s="7"/>
      <c r="GF48" s="7"/>
      <c r="GG48" s="7"/>
      <c r="GH48" s="7"/>
      <c r="GI48" s="7"/>
      <c r="GJ48" s="7"/>
      <c r="GK48" s="7"/>
      <c r="GL48" s="7"/>
      <c r="GM48" s="7"/>
      <c r="GN48" s="7"/>
      <c r="GO48" s="7"/>
      <c r="GP48" s="7"/>
      <c r="GQ48" s="7"/>
      <c r="GR48" s="7"/>
      <c r="GS48" s="7"/>
      <c r="GT48" s="7"/>
      <c r="GU48" s="7"/>
      <c r="GV48" s="7"/>
      <c r="GW48" s="7"/>
      <c r="GX48" s="7"/>
      <c r="GY48" s="7"/>
      <c r="GZ48" s="7"/>
      <c r="HA48" s="7"/>
      <c r="HB48" s="7"/>
      <c r="HC48" s="7"/>
      <c r="HD48" s="7"/>
      <c r="HE48" s="7"/>
      <c r="HF48" s="7"/>
      <c r="HG48" s="7"/>
      <c r="HH48" s="7"/>
      <c r="HI48" s="7"/>
      <c r="HJ48" s="7"/>
      <c r="HK48" s="7"/>
      <c r="HL48" s="7"/>
      <c r="HM48" s="7"/>
      <c r="HN48" s="7"/>
      <c r="HO48" s="7"/>
      <c r="HP48" s="7"/>
      <c r="HQ48" s="7"/>
      <c r="HR48" s="7"/>
      <c r="HS48" s="7"/>
      <c r="HT48" s="7"/>
      <c r="HU48" s="7"/>
      <c r="HV48" s="7"/>
      <c r="HW48" s="7"/>
      <c r="HX48" s="7"/>
      <c r="HY48" s="7"/>
      <c r="HZ48" s="7"/>
      <c r="IA48" s="7"/>
      <c r="IB48" s="7"/>
      <c r="IC48" s="7"/>
      <c r="ID48" s="7"/>
      <c r="IE48" s="7"/>
      <c r="IF48" s="7"/>
      <c r="IG48" s="7"/>
      <c r="IH48" s="7"/>
      <c r="II48" s="7"/>
      <c r="IJ48" s="7"/>
      <c r="IK48" s="7"/>
      <c r="IL48" s="7"/>
      <c r="IM48" s="7"/>
      <c r="IN48" s="7"/>
      <c r="IO48" s="7"/>
      <c r="IP48" s="7"/>
      <c r="IQ48" s="7"/>
      <c r="IR48" s="7"/>
      <c r="IS48" s="7"/>
      <c r="IT48" s="7"/>
      <c r="IU48" s="7"/>
      <c r="IV48" s="7"/>
    </row>
    <row r="49" spans="1:256" ht="15" customHeight="1" x14ac:dyDescent="0.25">
      <c r="A49" s="5" t="s">
        <v>7</v>
      </c>
      <c r="B49" s="2" t="s">
        <v>15</v>
      </c>
      <c r="C49" s="14" t="s">
        <v>291</v>
      </c>
      <c r="D49" s="2" t="s">
        <v>12</v>
      </c>
      <c r="E49" s="2" t="s">
        <v>29</v>
      </c>
      <c r="F49" s="9">
        <v>1</v>
      </c>
      <c r="G49" s="12">
        <f t="shared" si="0"/>
        <v>0.40624999999999989</v>
      </c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  <c r="AA49" s="7"/>
      <c r="AB49" s="7"/>
      <c r="AC49" s="7"/>
      <c r="AD49" s="7"/>
      <c r="AE49" s="7"/>
      <c r="AF49" s="7"/>
      <c r="AG49" s="7"/>
      <c r="AH49" s="7"/>
      <c r="AI49" s="7"/>
      <c r="AJ49" s="7"/>
      <c r="AK49" s="7"/>
      <c r="AL49" s="7"/>
      <c r="AM49" s="7"/>
      <c r="AN49" s="7"/>
      <c r="AO49" s="7"/>
      <c r="AP49" s="7"/>
      <c r="AQ49" s="7"/>
      <c r="AR49" s="7"/>
      <c r="AS49" s="7"/>
      <c r="AT49" s="7"/>
      <c r="AU49" s="7"/>
      <c r="AV49" s="7"/>
      <c r="AW49" s="7"/>
      <c r="AX49" s="7"/>
      <c r="AY49" s="7"/>
      <c r="AZ49" s="7"/>
      <c r="BA49" s="7"/>
      <c r="BB49" s="7"/>
      <c r="BC49" s="7"/>
      <c r="BD49" s="7"/>
      <c r="BE49" s="7"/>
      <c r="BF49" s="7"/>
      <c r="BG49" s="7"/>
      <c r="BH49" s="7"/>
      <c r="BI49" s="7"/>
      <c r="BJ49" s="7"/>
      <c r="BK49" s="7"/>
      <c r="BL49" s="7"/>
      <c r="BM49" s="7"/>
      <c r="BN49" s="7"/>
      <c r="BO49" s="7"/>
      <c r="BP49" s="7"/>
      <c r="BQ49" s="7"/>
      <c r="BR49" s="7"/>
      <c r="BS49" s="7"/>
      <c r="BT49" s="7"/>
      <c r="BU49" s="7"/>
      <c r="BV49" s="7"/>
      <c r="BW49" s="7"/>
      <c r="BX49" s="7"/>
      <c r="BY49" s="7"/>
      <c r="BZ49" s="7"/>
      <c r="CA49" s="7"/>
      <c r="CB49" s="7"/>
      <c r="CC49" s="7"/>
      <c r="CD49" s="7"/>
      <c r="CE49" s="7"/>
      <c r="CF49" s="7"/>
      <c r="CG49" s="7"/>
      <c r="CH49" s="7"/>
      <c r="CI49" s="7"/>
      <c r="CJ49" s="7"/>
      <c r="CK49" s="7"/>
      <c r="CL49" s="7"/>
      <c r="CM49" s="7"/>
      <c r="CN49" s="7"/>
      <c r="CO49" s="7"/>
      <c r="CP49" s="7"/>
      <c r="CQ49" s="7"/>
      <c r="CR49" s="7"/>
      <c r="CS49" s="7"/>
      <c r="CT49" s="7"/>
      <c r="CU49" s="7"/>
      <c r="CV49" s="7"/>
      <c r="CW49" s="7"/>
      <c r="CX49" s="7"/>
      <c r="CY49" s="7"/>
      <c r="CZ49" s="7"/>
      <c r="DA49" s="7"/>
      <c r="DB49" s="7"/>
      <c r="DC49" s="7"/>
      <c r="DD49" s="7"/>
      <c r="DE49" s="7"/>
      <c r="DF49" s="7"/>
      <c r="DG49" s="7"/>
      <c r="DH49" s="7"/>
      <c r="DI49" s="7"/>
      <c r="DJ49" s="7"/>
      <c r="DK49" s="7"/>
      <c r="DL49" s="7"/>
      <c r="DM49" s="7"/>
      <c r="DN49" s="7"/>
      <c r="DO49" s="7"/>
      <c r="DP49" s="7"/>
      <c r="DQ49" s="7"/>
      <c r="DR49" s="7"/>
      <c r="DS49" s="7"/>
      <c r="DT49" s="7"/>
      <c r="DU49" s="7"/>
      <c r="DV49" s="7"/>
      <c r="DW49" s="7"/>
      <c r="DX49" s="7"/>
      <c r="DY49" s="7"/>
      <c r="DZ49" s="7"/>
      <c r="EA49" s="7"/>
      <c r="EB49" s="7"/>
      <c r="EC49" s="7"/>
      <c r="ED49" s="7"/>
      <c r="EE49" s="7"/>
      <c r="EF49" s="7"/>
      <c r="EG49" s="7"/>
      <c r="EH49" s="7"/>
      <c r="EI49" s="7"/>
      <c r="EJ49" s="7"/>
      <c r="EK49" s="7"/>
      <c r="EL49" s="7"/>
      <c r="EM49" s="7"/>
      <c r="EN49" s="7"/>
      <c r="EO49" s="7"/>
      <c r="EP49" s="7"/>
      <c r="EQ49" s="7"/>
      <c r="ER49" s="7"/>
      <c r="ES49" s="7"/>
      <c r="ET49" s="7"/>
      <c r="EU49" s="7"/>
      <c r="EV49" s="7"/>
      <c r="EW49" s="7"/>
      <c r="EX49" s="7"/>
      <c r="EY49" s="7"/>
      <c r="EZ49" s="7"/>
      <c r="FA49" s="7"/>
      <c r="FB49" s="7"/>
      <c r="FC49" s="7"/>
      <c r="FD49" s="7"/>
      <c r="FE49" s="7"/>
      <c r="FF49" s="7"/>
      <c r="FG49" s="7"/>
      <c r="FH49" s="7"/>
      <c r="FI49" s="7"/>
      <c r="FJ49" s="7"/>
      <c r="FK49" s="7"/>
      <c r="FL49" s="7"/>
      <c r="FM49" s="7"/>
      <c r="FN49" s="7"/>
      <c r="FO49" s="7"/>
      <c r="FP49" s="7"/>
      <c r="FQ49" s="7"/>
      <c r="FR49" s="7"/>
      <c r="FS49" s="7"/>
      <c r="FT49" s="7"/>
      <c r="FU49" s="7"/>
      <c r="FV49" s="7"/>
      <c r="FW49" s="7"/>
      <c r="FX49" s="7"/>
      <c r="FY49" s="7"/>
      <c r="FZ49" s="7"/>
      <c r="GA49" s="7"/>
      <c r="GB49" s="7"/>
      <c r="GC49" s="7"/>
      <c r="GD49" s="7"/>
      <c r="GE49" s="7"/>
      <c r="GF49" s="7"/>
      <c r="GG49" s="7"/>
      <c r="GH49" s="7"/>
      <c r="GI49" s="7"/>
      <c r="GJ49" s="7"/>
      <c r="GK49" s="7"/>
      <c r="GL49" s="7"/>
      <c r="GM49" s="7"/>
      <c r="GN49" s="7"/>
      <c r="GO49" s="7"/>
      <c r="GP49" s="7"/>
      <c r="GQ49" s="7"/>
      <c r="GR49" s="7"/>
      <c r="GS49" s="7"/>
      <c r="GT49" s="7"/>
      <c r="GU49" s="7"/>
      <c r="GV49" s="7"/>
      <c r="GW49" s="7"/>
      <c r="GX49" s="7"/>
      <c r="GY49" s="7"/>
      <c r="GZ49" s="7"/>
      <c r="HA49" s="7"/>
      <c r="HB49" s="7"/>
      <c r="HC49" s="7"/>
      <c r="HD49" s="7"/>
      <c r="HE49" s="7"/>
      <c r="HF49" s="7"/>
      <c r="HG49" s="7"/>
      <c r="HH49" s="7"/>
      <c r="HI49" s="7"/>
      <c r="HJ49" s="7"/>
      <c r="HK49" s="7"/>
      <c r="HL49" s="7"/>
      <c r="HM49" s="7"/>
      <c r="HN49" s="7"/>
      <c r="HO49" s="7"/>
      <c r="HP49" s="7"/>
      <c r="HQ49" s="7"/>
      <c r="HR49" s="7"/>
      <c r="HS49" s="7"/>
      <c r="HT49" s="7"/>
      <c r="HU49" s="7"/>
      <c r="HV49" s="7"/>
      <c r="HW49" s="7"/>
      <c r="HX49" s="7"/>
      <c r="HY49" s="7"/>
      <c r="HZ49" s="7"/>
      <c r="IA49" s="7"/>
      <c r="IB49" s="7"/>
      <c r="IC49" s="7"/>
      <c r="ID49" s="7"/>
      <c r="IE49" s="7"/>
      <c r="IF49" s="7"/>
      <c r="IG49" s="7"/>
      <c r="IH49" s="7"/>
      <c r="II49" s="7"/>
      <c r="IJ49" s="7"/>
      <c r="IK49" s="7"/>
      <c r="IL49" s="7"/>
      <c r="IM49" s="7"/>
      <c r="IN49" s="7"/>
      <c r="IO49" s="7"/>
      <c r="IP49" s="7"/>
      <c r="IQ49" s="7"/>
      <c r="IR49" s="7"/>
      <c r="IS49" s="7"/>
      <c r="IT49" s="7"/>
      <c r="IU49" s="7"/>
      <c r="IV49" s="7"/>
    </row>
    <row r="50" spans="1:256" ht="15" customHeight="1" x14ac:dyDescent="0.25">
      <c r="A50" s="5" t="s">
        <v>8</v>
      </c>
      <c r="B50" s="2" t="s">
        <v>15</v>
      </c>
      <c r="C50" s="14" t="s">
        <v>44</v>
      </c>
      <c r="D50" s="2" t="s">
        <v>12</v>
      </c>
      <c r="E50" s="2" t="s">
        <v>29</v>
      </c>
      <c r="F50" s="9">
        <v>1</v>
      </c>
      <c r="G50" s="12">
        <f t="shared" si="0"/>
        <v>0.40694444444444433</v>
      </c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  <c r="AA50" s="7"/>
      <c r="AB50" s="7"/>
      <c r="AC50" s="7"/>
      <c r="AD50" s="7"/>
      <c r="AE50" s="7"/>
      <c r="AF50" s="7"/>
      <c r="AG50" s="7"/>
      <c r="AH50" s="7"/>
      <c r="AI50" s="7"/>
      <c r="AJ50" s="7"/>
      <c r="AK50" s="7"/>
      <c r="AL50" s="7"/>
      <c r="AM50" s="7"/>
      <c r="AN50" s="7"/>
      <c r="AO50" s="7"/>
      <c r="AP50" s="7"/>
      <c r="AQ50" s="7"/>
      <c r="AR50" s="7"/>
      <c r="AS50" s="7"/>
      <c r="AT50" s="7"/>
      <c r="AU50" s="7"/>
      <c r="AV50" s="7"/>
      <c r="AW50" s="7"/>
      <c r="AX50" s="7"/>
      <c r="AY50" s="7"/>
      <c r="AZ50" s="7"/>
      <c r="BA50" s="7"/>
      <c r="BB50" s="7"/>
      <c r="BC50" s="7"/>
      <c r="BD50" s="7"/>
      <c r="BE50" s="7"/>
      <c r="BF50" s="7"/>
      <c r="BG50" s="7"/>
      <c r="BH50" s="7"/>
      <c r="BI50" s="7"/>
      <c r="BJ50" s="7"/>
      <c r="BK50" s="7"/>
      <c r="BL50" s="7"/>
      <c r="BM50" s="7"/>
      <c r="BN50" s="7"/>
      <c r="BO50" s="7"/>
      <c r="BP50" s="7"/>
      <c r="BQ50" s="7"/>
      <c r="BR50" s="7"/>
      <c r="BS50" s="7"/>
      <c r="BT50" s="7"/>
      <c r="BU50" s="7"/>
      <c r="BV50" s="7"/>
      <c r="BW50" s="7"/>
      <c r="BX50" s="7"/>
      <c r="BY50" s="7"/>
      <c r="BZ50" s="7"/>
      <c r="CA50" s="7"/>
      <c r="CB50" s="7"/>
      <c r="CC50" s="7"/>
      <c r="CD50" s="7"/>
      <c r="CE50" s="7"/>
      <c r="CF50" s="7"/>
      <c r="CG50" s="7"/>
      <c r="CH50" s="7"/>
      <c r="CI50" s="7"/>
      <c r="CJ50" s="7"/>
      <c r="CK50" s="7"/>
      <c r="CL50" s="7"/>
      <c r="CM50" s="7"/>
      <c r="CN50" s="7"/>
      <c r="CO50" s="7"/>
      <c r="CP50" s="7"/>
      <c r="CQ50" s="7"/>
      <c r="CR50" s="7"/>
      <c r="CS50" s="7"/>
      <c r="CT50" s="7"/>
      <c r="CU50" s="7"/>
      <c r="CV50" s="7"/>
      <c r="CW50" s="7"/>
      <c r="CX50" s="7"/>
      <c r="CY50" s="7"/>
      <c r="CZ50" s="7"/>
      <c r="DA50" s="7"/>
      <c r="DB50" s="7"/>
      <c r="DC50" s="7"/>
      <c r="DD50" s="7"/>
      <c r="DE50" s="7"/>
      <c r="DF50" s="7"/>
      <c r="DG50" s="7"/>
      <c r="DH50" s="7"/>
      <c r="DI50" s="7"/>
      <c r="DJ50" s="7"/>
      <c r="DK50" s="7"/>
      <c r="DL50" s="7"/>
      <c r="DM50" s="7"/>
      <c r="DN50" s="7"/>
      <c r="DO50" s="7"/>
      <c r="DP50" s="7"/>
      <c r="DQ50" s="7"/>
      <c r="DR50" s="7"/>
      <c r="DS50" s="7"/>
      <c r="DT50" s="7"/>
      <c r="DU50" s="7"/>
      <c r="DV50" s="7"/>
      <c r="DW50" s="7"/>
      <c r="DX50" s="7"/>
      <c r="DY50" s="7"/>
      <c r="DZ50" s="7"/>
      <c r="EA50" s="7"/>
      <c r="EB50" s="7"/>
      <c r="EC50" s="7"/>
      <c r="ED50" s="7"/>
      <c r="EE50" s="7"/>
      <c r="EF50" s="7"/>
      <c r="EG50" s="7"/>
      <c r="EH50" s="7"/>
      <c r="EI50" s="7"/>
      <c r="EJ50" s="7"/>
      <c r="EK50" s="7"/>
      <c r="EL50" s="7"/>
      <c r="EM50" s="7"/>
      <c r="EN50" s="7"/>
      <c r="EO50" s="7"/>
      <c r="EP50" s="7"/>
      <c r="EQ50" s="7"/>
      <c r="ER50" s="7"/>
      <c r="ES50" s="7"/>
      <c r="ET50" s="7"/>
      <c r="EU50" s="7"/>
      <c r="EV50" s="7"/>
      <c r="EW50" s="7"/>
      <c r="EX50" s="7"/>
      <c r="EY50" s="7"/>
      <c r="EZ50" s="7"/>
      <c r="FA50" s="7"/>
      <c r="FB50" s="7"/>
      <c r="FC50" s="7"/>
      <c r="FD50" s="7"/>
      <c r="FE50" s="7"/>
      <c r="FF50" s="7"/>
      <c r="FG50" s="7"/>
      <c r="FH50" s="7"/>
      <c r="FI50" s="7"/>
      <c r="FJ50" s="7"/>
      <c r="FK50" s="7"/>
      <c r="FL50" s="7"/>
      <c r="FM50" s="7"/>
      <c r="FN50" s="7"/>
      <c r="FO50" s="7"/>
      <c r="FP50" s="7"/>
      <c r="FQ50" s="7"/>
      <c r="FR50" s="7"/>
      <c r="FS50" s="7"/>
      <c r="FT50" s="7"/>
      <c r="FU50" s="7"/>
      <c r="FV50" s="7"/>
      <c r="FW50" s="7"/>
      <c r="FX50" s="7"/>
      <c r="FY50" s="7"/>
      <c r="FZ50" s="7"/>
      <c r="GA50" s="7"/>
      <c r="GB50" s="7"/>
      <c r="GC50" s="7"/>
      <c r="GD50" s="7"/>
      <c r="GE50" s="7"/>
      <c r="GF50" s="7"/>
      <c r="GG50" s="7"/>
      <c r="GH50" s="7"/>
      <c r="GI50" s="7"/>
      <c r="GJ50" s="7"/>
      <c r="GK50" s="7"/>
      <c r="GL50" s="7"/>
      <c r="GM50" s="7"/>
      <c r="GN50" s="7"/>
      <c r="GO50" s="7"/>
      <c r="GP50" s="7"/>
      <c r="GQ50" s="7"/>
      <c r="GR50" s="7"/>
      <c r="GS50" s="7"/>
      <c r="GT50" s="7"/>
      <c r="GU50" s="7"/>
      <c r="GV50" s="7"/>
      <c r="GW50" s="7"/>
      <c r="GX50" s="7"/>
      <c r="GY50" s="7"/>
      <c r="GZ50" s="7"/>
      <c r="HA50" s="7"/>
      <c r="HB50" s="7"/>
      <c r="HC50" s="7"/>
      <c r="HD50" s="7"/>
      <c r="HE50" s="7"/>
      <c r="HF50" s="7"/>
      <c r="HG50" s="7"/>
      <c r="HH50" s="7"/>
      <c r="HI50" s="7"/>
      <c r="HJ50" s="7"/>
      <c r="HK50" s="7"/>
      <c r="HL50" s="7"/>
      <c r="HM50" s="7"/>
      <c r="HN50" s="7"/>
      <c r="HO50" s="7"/>
      <c r="HP50" s="7"/>
      <c r="HQ50" s="7"/>
      <c r="HR50" s="7"/>
      <c r="HS50" s="7"/>
      <c r="HT50" s="7"/>
      <c r="HU50" s="7"/>
      <c r="HV50" s="7"/>
      <c r="HW50" s="7"/>
      <c r="HX50" s="7"/>
      <c r="HY50" s="7"/>
      <c r="HZ50" s="7"/>
      <c r="IA50" s="7"/>
      <c r="IB50" s="7"/>
      <c r="IC50" s="7"/>
      <c r="ID50" s="7"/>
      <c r="IE50" s="7"/>
      <c r="IF50" s="7"/>
      <c r="IG50" s="7"/>
      <c r="IH50" s="7"/>
      <c r="II50" s="7"/>
      <c r="IJ50" s="7"/>
      <c r="IK50" s="7"/>
      <c r="IL50" s="7"/>
      <c r="IM50" s="7"/>
      <c r="IN50" s="7"/>
      <c r="IO50" s="7"/>
      <c r="IP50" s="7"/>
      <c r="IQ50" s="7"/>
      <c r="IR50" s="7"/>
      <c r="IS50" s="7"/>
      <c r="IT50" s="7"/>
      <c r="IU50" s="7"/>
      <c r="IV50" s="7"/>
    </row>
    <row r="51" spans="1:256" ht="15" customHeight="1" x14ac:dyDescent="0.25">
      <c r="A51" s="5" t="s">
        <v>97</v>
      </c>
      <c r="B51" s="2" t="s">
        <v>15</v>
      </c>
      <c r="C51" s="14" t="s">
        <v>255</v>
      </c>
      <c r="D51" s="2" t="s">
        <v>12</v>
      </c>
      <c r="E51" s="2" t="s">
        <v>61</v>
      </c>
      <c r="F51" s="9">
        <v>1</v>
      </c>
      <c r="G51" s="12">
        <f t="shared" si="0"/>
        <v>0.40763888888888877</v>
      </c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  <c r="AA51" s="7"/>
      <c r="AB51" s="7"/>
      <c r="AC51" s="7"/>
      <c r="AD51" s="7"/>
      <c r="AE51" s="7"/>
      <c r="AF51" s="7"/>
      <c r="AG51" s="7"/>
      <c r="AH51" s="7"/>
      <c r="AI51" s="7"/>
      <c r="AJ51" s="7"/>
      <c r="AK51" s="7"/>
      <c r="AL51" s="7"/>
      <c r="AM51" s="7"/>
      <c r="AN51" s="7"/>
      <c r="AO51" s="7"/>
      <c r="AP51" s="7"/>
      <c r="AQ51" s="7"/>
      <c r="AR51" s="7"/>
      <c r="AS51" s="7"/>
      <c r="AT51" s="7"/>
      <c r="AU51" s="7"/>
      <c r="AV51" s="7"/>
      <c r="AW51" s="7"/>
      <c r="AX51" s="7"/>
      <c r="AY51" s="7"/>
      <c r="AZ51" s="7"/>
      <c r="BA51" s="7"/>
      <c r="BB51" s="7"/>
      <c r="BC51" s="7"/>
      <c r="BD51" s="7"/>
      <c r="BE51" s="7"/>
      <c r="BF51" s="7"/>
      <c r="BG51" s="7"/>
      <c r="BH51" s="7"/>
      <c r="BI51" s="7"/>
      <c r="BJ51" s="7"/>
      <c r="BK51" s="7"/>
      <c r="BL51" s="7"/>
      <c r="BM51" s="7"/>
      <c r="BN51" s="7"/>
      <c r="BO51" s="7"/>
      <c r="BP51" s="7"/>
      <c r="BQ51" s="7"/>
      <c r="BR51" s="7"/>
      <c r="BS51" s="7"/>
      <c r="BT51" s="7"/>
      <c r="BU51" s="7"/>
      <c r="BV51" s="7"/>
      <c r="BW51" s="7"/>
      <c r="BX51" s="7"/>
      <c r="BY51" s="7"/>
      <c r="BZ51" s="7"/>
      <c r="CA51" s="7"/>
      <c r="CB51" s="7"/>
      <c r="CC51" s="7"/>
      <c r="CD51" s="7"/>
      <c r="CE51" s="7"/>
      <c r="CF51" s="7"/>
      <c r="CG51" s="7"/>
      <c r="CH51" s="7"/>
      <c r="CI51" s="7"/>
      <c r="CJ51" s="7"/>
      <c r="CK51" s="7"/>
      <c r="CL51" s="7"/>
      <c r="CM51" s="7"/>
      <c r="CN51" s="7"/>
      <c r="CO51" s="7"/>
      <c r="CP51" s="7"/>
      <c r="CQ51" s="7"/>
      <c r="CR51" s="7"/>
      <c r="CS51" s="7"/>
      <c r="CT51" s="7"/>
      <c r="CU51" s="7"/>
      <c r="CV51" s="7"/>
      <c r="CW51" s="7"/>
      <c r="CX51" s="7"/>
      <c r="CY51" s="7"/>
      <c r="CZ51" s="7"/>
      <c r="DA51" s="7"/>
      <c r="DB51" s="7"/>
      <c r="DC51" s="7"/>
      <c r="DD51" s="7"/>
      <c r="DE51" s="7"/>
      <c r="DF51" s="7"/>
      <c r="DG51" s="7"/>
      <c r="DH51" s="7"/>
      <c r="DI51" s="7"/>
      <c r="DJ51" s="7"/>
      <c r="DK51" s="7"/>
      <c r="DL51" s="7"/>
      <c r="DM51" s="7"/>
      <c r="DN51" s="7"/>
      <c r="DO51" s="7"/>
      <c r="DP51" s="7"/>
      <c r="DQ51" s="7"/>
      <c r="DR51" s="7"/>
      <c r="DS51" s="7"/>
      <c r="DT51" s="7"/>
      <c r="DU51" s="7"/>
      <c r="DV51" s="7"/>
      <c r="DW51" s="7"/>
      <c r="DX51" s="7"/>
      <c r="DY51" s="7"/>
      <c r="DZ51" s="7"/>
      <c r="EA51" s="7"/>
      <c r="EB51" s="7"/>
      <c r="EC51" s="7"/>
      <c r="ED51" s="7"/>
      <c r="EE51" s="7"/>
      <c r="EF51" s="7"/>
      <c r="EG51" s="7"/>
      <c r="EH51" s="7"/>
      <c r="EI51" s="7"/>
      <c r="EJ51" s="7"/>
      <c r="EK51" s="7"/>
      <c r="EL51" s="7"/>
      <c r="EM51" s="7"/>
      <c r="EN51" s="7"/>
      <c r="EO51" s="7"/>
      <c r="EP51" s="7"/>
      <c r="EQ51" s="7"/>
      <c r="ER51" s="7"/>
      <c r="ES51" s="7"/>
      <c r="ET51" s="7"/>
      <c r="EU51" s="7"/>
      <c r="EV51" s="7"/>
      <c r="EW51" s="7"/>
      <c r="EX51" s="7"/>
      <c r="EY51" s="7"/>
      <c r="EZ51" s="7"/>
      <c r="FA51" s="7"/>
      <c r="FB51" s="7"/>
      <c r="FC51" s="7"/>
      <c r="FD51" s="7"/>
      <c r="FE51" s="7"/>
      <c r="FF51" s="7"/>
      <c r="FG51" s="7"/>
      <c r="FH51" s="7"/>
      <c r="FI51" s="7"/>
      <c r="FJ51" s="7"/>
      <c r="FK51" s="7"/>
      <c r="FL51" s="7"/>
      <c r="FM51" s="7"/>
      <c r="FN51" s="7"/>
      <c r="FO51" s="7"/>
      <c r="FP51" s="7"/>
      <c r="FQ51" s="7"/>
      <c r="FR51" s="7"/>
      <c r="FS51" s="7"/>
      <c r="FT51" s="7"/>
      <c r="FU51" s="7"/>
      <c r="FV51" s="7"/>
      <c r="FW51" s="7"/>
      <c r="FX51" s="7"/>
      <c r="FY51" s="7"/>
      <c r="FZ51" s="7"/>
      <c r="GA51" s="7"/>
      <c r="GB51" s="7"/>
      <c r="GC51" s="7"/>
      <c r="GD51" s="7"/>
      <c r="GE51" s="7"/>
      <c r="GF51" s="7"/>
      <c r="GG51" s="7"/>
      <c r="GH51" s="7"/>
      <c r="GI51" s="7"/>
      <c r="GJ51" s="7"/>
      <c r="GK51" s="7"/>
      <c r="GL51" s="7"/>
      <c r="GM51" s="7"/>
      <c r="GN51" s="7"/>
      <c r="GO51" s="7"/>
      <c r="GP51" s="7"/>
      <c r="GQ51" s="7"/>
      <c r="GR51" s="7"/>
      <c r="GS51" s="7"/>
      <c r="GT51" s="7"/>
      <c r="GU51" s="7"/>
      <c r="GV51" s="7"/>
      <c r="GW51" s="7"/>
      <c r="GX51" s="7"/>
      <c r="GY51" s="7"/>
      <c r="GZ51" s="7"/>
      <c r="HA51" s="7"/>
      <c r="HB51" s="7"/>
      <c r="HC51" s="7"/>
      <c r="HD51" s="7"/>
      <c r="HE51" s="7"/>
      <c r="HF51" s="7"/>
      <c r="HG51" s="7"/>
      <c r="HH51" s="7"/>
      <c r="HI51" s="7"/>
      <c r="HJ51" s="7"/>
      <c r="HK51" s="7"/>
      <c r="HL51" s="7"/>
      <c r="HM51" s="7"/>
      <c r="HN51" s="7"/>
      <c r="HO51" s="7"/>
      <c r="HP51" s="7"/>
      <c r="HQ51" s="7"/>
      <c r="HR51" s="7"/>
      <c r="HS51" s="7"/>
      <c r="HT51" s="7"/>
      <c r="HU51" s="7"/>
      <c r="HV51" s="7"/>
      <c r="HW51" s="7"/>
      <c r="HX51" s="7"/>
      <c r="HY51" s="7"/>
      <c r="HZ51" s="7"/>
      <c r="IA51" s="7"/>
      <c r="IB51" s="7"/>
      <c r="IC51" s="7"/>
      <c r="ID51" s="7"/>
      <c r="IE51" s="7"/>
      <c r="IF51" s="7"/>
      <c r="IG51" s="7"/>
      <c r="IH51" s="7"/>
      <c r="II51" s="7"/>
      <c r="IJ51" s="7"/>
      <c r="IK51" s="7"/>
      <c r="IL51" s="7"/>
      <c r="IM51" s="7"/>
      <c r="IN51" s="7"/>
      <c r="IO51" s="7"/>
      <c r="IP51" s="7"/>
      <c r="IQ51" s="7"/>
      <c r="IR51" s="7"/>
      <c r="IS51" s="7"/>
      <c r="IT51" s="7"/>
      <c r="IU51" s="7"/>
      <c r="IV51" s="7"/>
    </row>
    <row r="52" spans="1:256" ht="15" customHeight="1" x14ac:dyDescent="0.25">
      <c r="A52" s="5" t="s">
        <v>80</v>
      </c>
      <c r="B52" s="2" t="s">
        <v>15</v>
      </c>
      <c r="C52" s="14" t="s">
        <v>256</v>
      </c>
      <c r="D52" s="2" t="s">
        <v>12</v>
      </c>
      <c r="E52" s="2" t="s">
        <v>61</v>
      </c>
      <c r="F52" s="9">
        <v>1</v>
      </c>
      <c r="G52" s="12">
        <f t="shared" si="0"/>
        <v>0.40833333333333321</v>
      </c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  <c r="AA52" s="7"/>
      <c r="AB52" s="7"/>
      <c r="AC52" s="7"/>
      <c r="AD52" s="7"/>
      <c r="AE52" s="7"/>
      <c r="AF52" s="7"/>
      <c r="AG52" s="7"/>
      <c r="AH52" s="7"/>
      <c r="AI52" s="7"/>
      <c r="AJ52" s="7"/>
      <c r="AK52" s="7"/>
      <c r="AL52" s="7"/>
      <c r="AM52" s="7"/>
      <c r="AN52" s="7"/>
      <c r="AO52" s="7"/>
      <c r="AP52" s="7"/>
      <c r="AQ52" s="7"/>
      <c r="AR52" s="7"/>
      <c r="AS52" s="7"/>
      <c r="AT52" s="7"/>
      <c r="AU52" s="7"/>
      <c r="AV52" s="7"/>
      <c r="AW52" s="7"/>
      <c r="AX52" s="7"/>
      <c r="AY52" s="7"/>
      <c r="AZ52" s="7"/>
      <c r="BA52" s="7"/>
      <c r="BB52" s="7"/>
      <c r="BC52" s="7"/>
      <c r="BD52" s="7"/>
      <c r="BE52" s="7"/>
      <c r="BF52" s="7"/>
      <c r="BG52" s="7"/>
      <c r="BH52" s="7"/>
      <c r="BI52" s="7"/>
      <c r="BJ52" s="7"/>
      <c r="BK52" s="7"/>
      <c r="BL52" s="7"/>
      <c r="BM52" s="7"/>
      <c r="BN52" s="7"/>
      <c r="BO52" s="7"/>
      <c r="BP52" s="7"/>
      <c r="BQ52" s="7"/>
      <c r="BR52" s="7"/>
      <c r="BS52" s="7"/>
      <c r="BT52" s="7"/>
      <c r="BU52" s="7"/>
      <c r="BV52" s="7"/>
      <c r="BW52" s="7"/>
      <c r="BX52" s="7"/>
      <c r="BY52" s="7"/>
      <c r="BZ52" s="7"/>
      <c r="CA52" s="7"/>
      <c r="CB52" s="7"/>
      <c r="CC52" s="7"/>
      <c r="CD52" s="7"/>
      <c r="CE52" s="7"/>
      <c r="CF52" s="7"/>
      <c r="CG52" s="7"/>
      <c r="CH52" s="7"/>
      <c r="CI52" s="7"/>
      <c r="CJ52" s="7"/>
      <c r="CK52" s="7"/>
      <c r="CL52" s="7"/>
      <c r="CM52" s="7"/>
      <c r="CN52" s="7"/>
      <c r="CO52" s="7"/>
      <c r="CP52" s="7"/>
      <c r="CQ52" s="7"/>
      <c r="CR52" s="7"/>
      <c r="CS52" s="7"/>
      <c r="CT52" s="7"/>
      <c r="CU52" s="7"/>
      <c r="CV52" s="7"/>
      <c r="CW52" s="7"/>
      <c r="CX52" s="7"/>
      <c r="CY52" s="7"/>
      <c r="CZ52" s="7"/>
      <c r="DA52" s="7"/>
      <c r="DB52" s="7"/>
      <c r="DC52" s="7"/>
      <c r="DD52" s="7"/>
      <c r="DE52" s="7"/>
      <c r="DF52" s="7"/>
      <c r="DG52" s="7"/>
      <c r="DH52" s="7"/>
      <c r="DI52" s="7"/>
      <c r="DJ52" s="7"/>
      <c r="DK52" s="7"/>
      <c r="DL52" s="7"/>
      <c r="DM52" s="7"/>
      <c r="DN52" s="7"/>
      <c r="DO52" s="7"/>
      <c r="DP52" s="7"/>
      <c r="DQ52" s="7"/>
      <c r="DR52" s="7"/>
      <c r="DS52" s="7"/>
      <c r="DT52" s="7"/>
      <c r="DU52" s="7"/>
      <c r="DV52" s="7"/>
      <c r="DW52" s="7"/>
      <c r="DX52" s="7"/>
      <c r="DY52" s="7"/>
      <c r="DZ52" s="7"/>
      <c r="EA52" s="7"/>
      <c r="EB52" s="7"/>
      <c r="EC52" s="7"/>
      <c r="ED52" s="7"/>
      <c r="EE52" s="7"/>
      <c r="EF52" s="7"/>
      <c r="EG52" s="7"/>
      <c r="EH52" s="7"/>
      <c r="EI52" s="7"/>
      <c r="EJ52" s="7"/>
      <c r="EK52" s="7"/>
      <c r="EL52" s="7"/>
      <c r="EM52" s="7"/>
      <c r="EN52" s="7"/>
      <c r="EO52" s="7"/>
      <c r="EP52" s="7"/>
      <c r="EQ52" s="7"/>
      <c r="ER52" s="7"/>
      <c r="ES52" s="7"/>
      <c r="ET52" s="7"/>
      <c r="EU52" s="7"/>
      <c r="EV52" s="7"/>
      <c r="EW52" s="7"/>
      <c r="EX52" s="7"/>
      <c r="EY52" s="7"/>
      <c r="EZ52" s="7"/>
      <c r="FA52" s="7"/>
      <c r="FB52" s="7"/>
      <c r="FC52" s="7"/>
      <c r="FD52" s="7"/>
      <c r="FE52" s="7"/>
      <c r="FF52" s="7"/>
      <c r="FG52" s="7"/>
      <c r="FH52" s="7"/>
      <c r="FI52" s="7"/>
      <c r="FJ52" s="7"/>
      <c r="FK52" s="7"/>
      <c r="FL52" s="7"/>
      <c r="FM52" s="7"/>
      <c r="FN52" s="7"/>
      <c r="FO52" s="7"/>
      <c r="FP52" s="7"/>
      <c r="FQ52" s="7"/>
      <c r="FR52" s="7"/>
      <c r="FS52" s="7"/>
      <c r="FT52" s="7"/>
      <c r="FU52" s="7"/>
      <c r="FV52" s="7"/>
      <c r="FW52" s="7"/>
      <c r="FX52" s="7"/>
      <c r="FY52" s="7"/>
      <c r="FZ52" s="7"/>
      <c r="GA52" s="7"/>
      <c r="GB52" s="7"/>
      <c r="GC52" s="7"/>
      <c r="GD52" s="7"/>
      <c r="GE52" s="7"/>
      <c r="GF52" s="7"/>
      <c r="GG52" s="7"/>
      <c r="GH52" s="7"/>
      <c r="GI52" s="7"/>
      <c r="GJ52" s="7"/>
      <c r="GK52" s="7"/>
      <c r="GL52" s="7"/>
      <c r="GM52" s="7"/>
      <c r="GN52" s="7"/>
      <c r="GO52" s="7"/>
      <c r="GP52" s="7"/>
      <c r="GQ52" s="7"/>
      <c r="GR52" s="7"/>
      <c r="GS52" s="7"/>
      <c r="GT52" s="7"/>
      <c r="GU52" s="7"/>
      <c r="GV52" s="7"/>
      <c r="GW52" s="7"/>
      <c r="GX52" s="7"/>
      <c r="GY52" s="7"/>
      <c r="GZ52" s="7"/>
      <c r="HA52" s="7"/>
      <c r="HB52" s="7"/>
      <c r="HC52" s="7"/>
      <c r="HD52" s="7"/>
      <c r="HE52" s="7"/>
      <c r="HF52" s="7"/>
      <c r="HG52" s="7"/>
      <c r="HH52" s="7"/>
      <c r="HI52" s="7"/>
      <c r="HJ52" s="7"/>
      <c r="HK52" s="7"/>
      <c r="HL52" s="7"/>
      <c r="HM52" s="7"/>
      <c r="HN52" s="7"/>
      <c r="HO52" s="7"/>
      <c r="HP52" s="7"/>
      <c r="HQ52" s="7"/>
      <c r="HR52" s="7"/>
      <c r="HS52" s="7"/>
      <c r="HT52" s="7"/>
      <c r="HU52" s="7"/>
      <c r="HV52" s="7"/>
      <c r="HW52" s="7"/>
      <c r="HX52" s="7"/>
      <c r="HY52" s="7"/>
      <c r="HZ52" s="7"/>
      <c r="IA52" s="7"/>
      <c r="IB52" s="7"/>
      <c r="IC52" s="7"/>
      <c r="ID52" s="7"/>
      <c r="IE52" s="7"/>
      <c r="IF52" s="7"/>
      <c r="IG52" s="7"/>
      <c r="IH52" s="7"/>
      <c r="II52" s="7"/>
      <c r="IJ52" s="7"/>
      <c r="IK52" s="7"/>
      <c r="IL52" s="7"/>
      <c r="IM52" s="7"/>
      <c r="IN52" s="7"/>
      <c r="IO52" s="7"/>
      <c r="IP52" s="7"/>
      <c r="IQ52" s="7"/>
      <c r="IR52" s="7"/>
      <c r="IS52" s="7"/>
      <c r="IT52" s="7"/>
      <c r="IU52" s="7"/>
      <c r="IV52" s="7"/>
    </row>
    <row r="53" spans="1:256" ht="15" customHeight="1" x14ac:dyDescent="0.25">
      <c r="A53" s="5" t="s">
        <v>81</v>
      </c>
      <c r="B53" s="2" t="s">
        <v>15</v>
      </c>
      <c r="C53" s="14" t="s">
        <v>43</v>
      </c>
      <c r="D53" s="2" t="s">
        <v>12</v>
      </c>
      <c r="E53" s="2" t="s">
        <v>27</v>
      </c>
      <c r="F53" s="9">
        <v>1</v>
      </c>
      <c r="G53" s="12">
        <f t="shared" si="0"/>
        <v>0.40902777777777766</v>
      </c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  <c r="AA53" s="7"/>
      <c r="AB53" s="7"/>
      <c r="AC53" s="7"/>
      <c r="AD53" s="7"/>
      <c r="AE53" s="7"/>
      <c r="AF53" s="7"/>
      <c r="AG53" s="7"/>
      <c r="AH53" s="7"/>
      <c r="AI53" s="7"/>
      <c r="AJ53" s="7"/>
      <c r="AK53" s="7"/>
      <c r="AL53" s="7"/>
      <c r="AM53" s="7"/>
      <c r="AN53" s="7"/>
      <c r="AO53" s="7"/>
      <c r="AP53" s="7"/>
      <c r="AQ53" s="7"/>
      <c r="AR53" s="7"/>
      <c r="AS53" s="7"/>
      <c r="AT53" s="7"/>
      <c r="AU53" s="7"/>
      <c r="AV53" s="7"/>
      <c r="AW53" s="7"/>
      <c r="AX53" s="7"/>
      <c r="AY53" s="7"/>
      <c r="AZ53" s="7"/>
      <c r="BA53" s="7"/>
      <c r="BB53" s="7"/>
      <c r="BC53" s="7"/>
      <c r="BD53" s="7"/>
      <c r="BE53" s="7"/>
      <c r="BF53" s="7"/>
      <c r="BG53" s="7"/>
      <c r="BH53" s="7"/>
      <c r="BI53" s="7"/>
      <c r="BJ53" s="7"/>
      <c r="BK53" s="7"/>
      <c r="BL53" s="7"/>
      <c r="BM53" s="7"/>
      <c r="BN53" s="7"/>
      <c r="BO53" s="7"/>
      <c r="BP53" s="7"/>
      <c r="BQ53" s="7"/>
      <c r="BR53" s="7"/>
      <c r="BS53" s="7"/>
      <c r="BT53" s="7"/>
      <c r="BU53" s="7"/>
      <c r="BV53" s="7"/>
      <c r="BW53" s="7"/>
      <c r="BX53" s="7"/>
      <c r="BY53" s="7"/>
      <c r="BZ53" s="7"/>
      <c r="CA53" s="7"/>
      <c r="CB53" s="7"/>
      <c r="CC53" s="7"/>
      <c r="CD53" s="7"/>
      <c r="CE53" s="7"/>
      <c r="CF53" s="7"/>
      <c r="CG53" s="7"/>
      <c r="CH53" s="7"/>
      <c r="CI53" s="7"/>
      <c r="CJ53" s="7"/>
      <c r="CK53" s="7"/>
      <c r="CL53" s="7"/>
      <c r="CM53" s="7"/>
      <c r="CN53" s="7"/>
      <c r="CO53" s="7"/>
      <c r="CP53" s="7"/>
      <c r="CQ53" s="7"/>
      <c r="CR53" s="7"/>
      <c r="CS53" s="7"/>
      <c r="CT53" s="7"/>
      <c r="CU53" s="7"/>
      <c r="CV53" s="7"/>
      <c r="CW53" s="7"/>
      <c r="CX53" s="7"/>
      <c r="CY53" s="7"/>
      <c r="CZ53" s="7"/>
      <c r="DA53" s="7"/>
      <c r="DB53" s="7"/>
      <c r="DC53" s="7"/>
      <c r="DD53" s="7"/>
      <c r="DE53" s="7"/>
      <c r="DF53" s="7"/>
      <c r="DG53" s="7"/>
      <c r="DH53" s="7"/>
      <c r="DI53" s="7"/>
      <c r="DJ53" s="7"/>
      <c r="DK53" s="7"/>
      <c r="DL53" s="7"/>
      <c r="DM53" s="7"/>
      <c r="DN53" s="7"/>
      <c r="DO53" s="7"/>
      <c r="DP53" s="7"/>
      <c r="DQ53" s="7"/>
      <c r="DR53" s="7"/>
      <c r="DS53" s="7"/>
      <c r="DT53" s="7"/>
      <c r="DU53" s="7"/>
      <c r="DV53" s="7"/>
      <c r="DW53" s="7"/>
      <c r="DX53" s="7"/>
      <c r="DY53" s="7"/>
      <c r="DZ53" s="7"/>
      <c r="EA53" s="7"/>
      <c r="EB53" s="7"/>
      <c r="EC53" s="7"/>
      <c r="ED53" s="7"/>
      <c r="EE53" s="7"/>
      <c r="EF53" s="7"/>
      <c r="EG53" s="7"/>
      <c r="EH53" s="7"/>
      <c r="EI53" s="7"/>
      <c r="EJ53" s="7"/>
      <c r="EK53" s="7"/>
      <c r="EL53" s="7"/>
      <c r="EM53" s="7"/>
      <c r="EN53" s="7"/>
      <c r="EO53" s="7"/>
      <c r="EP53" s="7"/>
      <c r="EQ53" s="7"/>
      <c r="ER53" s="7"/>
      <c r="ES53" s="7"/>
      <c r="ET53" s="7"/>
      <c r="EU53" s="7"/>
      <c r="EV53" s="7"/>
      <c r="EW53" s="7"/>
      <c r="EX53" s="7"/>
      <c r="EY53" s="7"/>
      <c r="EZ53" s="7"/>
      <c r="FA53" s="7"/>
      <c r="FB53" s="7"/>
      <c r="FC53" s="7"/>
      <c r="FD53" s="7"/>
      <c r="FE53" s="7"/>
      <c r="FF53" s="7"/>
      <c r="FG53" s="7"/>
      <c r="FH53" s="7"/>
      <c r="FI53" s="7"/>
      <c r="FJ53" s="7"/>
      <c r="FK53" s="7"/>
      <c r="FL53" s="7"/>
      <c r="FM53" s="7"/>
      <c r="FN53" s="7"/>
      <c r="FO53" s="7"/>
      <c r="FP53" s="7"/>
      <c r="FQ53" s="7"/>
      <c r="FR53" s="7"/>
      <c r="FS53" s="7"/>
      <c r="FT53" s="7"/>
      <c r="FU53" s="7"/>
      <c r="FV53" s="7"/>
      <c r="FW53" s="7"/>
      <c r="FX53" s="7"/>
      <c r="FY53" s="7"/>
      <c r="FZ53" s="7"/>
      <c r="GA53" s="7"/>
      <c r="GB53" s="7"/>
      <c r="GC53" s="7"/>
      <c r="GD53" s="7"/>
      <c r="GE53" s="7"/>
      <c r="GF53" s="7"/>
      <c r="GG53" s="7"/>
      <c r="GH53" s="7"/>
      <c r="GI53" s="7"/>
      <c r="GJ53" s="7"/>
      <c r="GK53" s="7"/>
      <c r="GL53" s="7"/>
      <c r="GM53" s="7"/>
      <c r="GN53" s="7"/>
      <c r="GO53" s="7"/>
      <c r="GP53" s="7"/>
      <c r="GQ53" s="7"/>
      <c r="GR53" s="7"/>
      <c r="GS53" s="7"/>
      <c r="GT53" s="7"/>
      <c r="GU53" s="7"/>
      <c r="GV53" s="7"/>
      <c r="GW53" s="7"/>
      <c r="GX53" s="7"/>
      <c r="GY53" s="7"/>
      <c r="GZ53" s="7"/>
      <c r="HA53" s="7"/>
      <c r="HB53" s="7"/>
      <c r="HC53" s="7"/>
      <c r="HD53" s="7"/>
      <c r="HE53" s="7"/>
      <c r="HF53" s="7"/>
      <c r="HG53" s="7"/>
      <c r="HH53" s="7"/>
      <c r="HI53" s="7"/>
      <c r="HJ53" s="7"/>
      <c r="HK53" s="7"/>
      <c r="HL53" s="7"/>
      <c r="HM53" s="7"/>
      <c r="HN53" s="7"/>
      <c r="HO53" s="7"/>
      <c r="HP53" s="7"/>
      <c r="HQ53" s="7"/>
      <c r="HR53" s="7"/>
      <c r="HS53" s="7"/>
      <c r="HT53" s="7"/>
      <c r="HU53" s="7"/>
      <c r="HV53" s="7"/>
      <c r="HW53" s="7"/>
      <c r="HX53" s="7"/>
      <c r="HY53" s="7"/>
      <c r="HZ53" s="7"/>
      <c r="IA53" s="7"/>
      <c r="IB53" s="7"/>
      <c r="IC53" s="7"/>
      <c r="ID53" s="7"/>
      <c r="IE53" s="7"/>
      <c r="IF53" s="7"/>
      <c r="IG53" s="7"/>
      <c r="IH53" s="7"/>
      <c r="II53" s="7"/>
      <c r="IJ53" s="7"/>
      <c r="IK53" s="7"/>
      <c r="IL53" s="7"/>
      <c r="IM53" s="7"/>
      <c r="IN53" s="7"/>
      <c r="IO53" s="7"/>
      <c r="IP53" s="7"/>
      <c r="IQ53" s="7"/>
      <c r="IR53" s="7"/>
      <c r="IS53" s="7"/>
      <c r="IT53" s="7"/>
      <c r="IU53" s="7"/>
      <c r="IV53" s="7"/>
    </row>
    <row r="54" spans="1:256" ht="15" customHeight="1" x14ac:dyDescent="0.25">
      <c r="A54" s="5"/>
      <c r="B54" s="2"/>
      <c r="C54" s="14"/>
      <c r="D54" s="1"/>
      <c r="E54" s="2"/>
      <c r="F54" s="9"/>
      <c r="G54" s="12">
        <f t="shared" si="0"/>
        <v>0.4097222222222221</v>
      </c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  <c r="AA54" s="7"/>
      <c r="AB54" s="7"/>
      <c r="AC54" s="7"/>
      <c r="AD54" s="7"/>
      <c r="AE54" s="7"/>
      <c r="AF54" s="7"/>
      <c r="AG54" s="7"/>
      <c r="AH54" s="7"/>
      <c r="AI54" s="7"/>
      <c r="AJ54" s="7"/>
      <c r="AK54" s="7"/>
      <c r="AL54" s="7"/>
      <c r="AM54" s="7"/>
      <c r="AN54" s="7"/>
      <c r="AO54" s="7"/>
      <c r="AP54" s="7"/>
      <c r="AQ54" s="7"/>
      <c r="AR54" s="7"/>
      <c r="AS54" s="7"/>
      <c r="AT54" s="7"/>
      <c r="AU54" s="7"/>
      <c r="AV54" s="7"/>
      <c r="AW54" s="7"/>
      <c r="AX54" s="7"/>
      <c r="AY54" s="7"/>
      <c r="AZ54" s="7"/>
      <c r="BA54" s="7"/>
      <c r="BB54" s="7"/>
      <c r="BC54" s="7"/>
      <c r="BD54" s="7"/>
      <c r="BE54" s="7"/>
      <c r="BF54" s="7"/>
      <c r="BG54" s="7"/>
      <c r="BH54" s="7"/>
      <c r="BI54" s="7"/>
      <c r="BJ54" s="7"/>
      <c r="BK54" s="7"/>
      <c r="BL54" s="7"/>
      <c r="BM54" s="7"/>
      <c r="BN54" s="7"/>
      <c r="BO54" s="7"/>
      <c r="BP54" s="7"/>
      <c r="BQ54" s="7"/>
      <c r="BR54" s="7"/>
      <c r="BS54" s="7"/>
      <c r="BT54" s="7"/>
      <c r="BU54" s="7"/>
      <c r="BV54" s="7"/>
      <c r="BW54" s="7"/>
      <c r="BX54" s="7"/>
      <c r="BY54" s="7"/>
      <c r="BZ54" s="7"/>
      <c r="CA54" s="7"/>
      <c r="CB54" s="7"/>
      <c r="CC54" s="7"/>
      <c r="CD54" s="7"/>
      <c r="CE54" s="7"/>
      <c r="CF54" s="7"/>
      <c r="CG54" s="7"/>
      <c r="CH54" s="7"/>
      <c r="CI54" s="7"/>
      <c r="CJ54" s="7"/>
      <c r="CK54" s="7"/>
      <c r="CL54" s="7"/>
      <c r="CM54" s="7"/>
      <c r="CN54" s="7"/>
      <c r="CO54" s="7"/>
      <c r="CP54" s="7"/>
      <c r="CQ54" s="7"/>
      <c r="CR54" s="7"/>
      <c r="CS54" s="7"/>
      <c r="CT54" s="7"/>
      <c r="CU54" s="7"/>
      <c r="CV54" s="7"/>
      <c r="CW54" s="7"/>
      <c r="CX54" s="7"/>
      <c r="CY54" s="7"/>
      <c r="CZ54" s="7"/>
      <c r="DA54" s="7"/>
      <c r="DB54" s="7"/>
      <c r="DC54" s="7"/>
      <c r="DD54" s="7"/>
      <c r="DE54" s="7"/>
      <c r="DF54" s="7"/>
      <c r="DG54" s="7"/>
      <c r="DH54" s="7"/>
      <c r="DI54" s="7"/>
      <c r="DJ54" s="7"/>
      <c r="DK54" s="7"/>
      <c r="DL54" s="7"/>
      <c r="DM54" s="7"/>
      <c r="DN54" s="7"/>
      <c r="DO54" s="7"/>
      <c r="DP54" s="7"/>
      <c r="DQ54" s="7"/>
      <c r="DR54" s="7"/>
      <c r="DS54" s="7"/>
      <c r="DT54" s="7"/>
      <c r="DU54" s="7"/>
      <c r="DV54" s="7"/>
      <c r="DW54" s="7"/>
      <c r="DX54" s="7"/>
      <c r="DY54" s="7"/>
      <c r="DZ54" s="7"/>
      <c r="EA54" s="7"/>
      <c r="EB54" s="7"/>
      <c r="EC54" s="7"/>
      <c r="ED54" s="7"/>
      <c r="EE54" s="7"/>
      <c r="EF54" s="7"/>
      <c r="EG54" s="7"/>
      <c r="EH54" s="7"/>
      <c r="EI54" s="7"/>
      <c r="EJ54" s="7"/>
      <c r="EK54" s="7"/>
      <c r="EL54" s="7"/>
      <c r="EM54" s="7"/>
      <c r="EN54" s="7"/>
      <c r="EO54" s="7"/>
      <c r="EP54" s="7"/>
      <c r="EQ54" s="7"/>
      <c r="ER54" s="7"/>
      <c r="ES54" s="7"/>
      <c r="ET54" s="7"/>
      <c r="EU54" s="7"/>
      <c r="EV54" s="7"/>
      <c r="EW54" s="7"/>
      <c r="EX54" s="7"/>
      <c r="EY54" s="7"/>
      <c r="EZ54" s="7"/>
      <c r="FA54" s="7"/>
      <c r="FB54" s="7"/>
      <c r="FC54" s="7"/>
      <c r="FD54" s="7"/>
      <c r="FE54" s="7"/>
      <c r="FF54" s="7"/>
      <c r="FG54" s="7"/>
      <c r="FH54" s="7"/>
      <c r="FI54" s="7"/>
      <c r="FJ54" s="7"/>
      <c r="FK54" s="7"/>
      <c r="FL54" s="7"/>
      <c r="FM54" s="7"/>
      <c r="FN54" s="7"/>
      <c r="FO54" s="7"/>
      <c r="FP54" s="7"/>
      <c r="FQ54" s="7"/>
      <c r="FR54" s="7"/>
      <c r="FS54" s="7"/>
      <c r="FT54" s="7"/>
      <c r="FU54" s="7"/>
      <c r="FV54" s="7"/>
      <c r="FW54" s="7"/>
      <c r="FX54" s="7"/>
      <c r="FY54" s="7"/>
      <c r="FZ54" s="7"/>
      <c r="GA54" s="7"/>
      <c r="GB54" s="7"/>
      <c r="GC54" s="7"/>
      <c r="GD54" s="7"/>
      <c r="GE54" s="7"/>
      <c r="GF54" s="7"/>
      <c r="GG54" s="7"/>
      <c r="GH54" s="7"/>
      <c r="GI54" s="7"/>
      <c r="GJ54" s="7"/>
      <c r="GK54" s="7"/>
      <c r="GL54" s="7"/>
      <c r="GM54" s="7"/>
      <c r="GN54" s="7"/>
      <c r="GO54" s="7"/>
      <c r="GP54" s="7"/>
      <c r="GQ54" s="7"/>
      <c r="GR54" s="7"/>
      <c r="GS54" s="7"/>
      <c r="GT54" s="7"/>
      <c r="GU54" s="7"/>
      <c r="GV54" s="7"/>
      <c r="GW54" s="7"/>
      <c r="GX54" s="7"/>
      <c r="GY54" s="7"/>
      <c r="GZ54" s="7"/>
      <c r="HA54" s="7"/>
      <c r="HB54" s="7"/>
      <c r="HC54" s="7"/>
      <c r="HD54" s="7"/>
      <c r="HE54" s="7"/>
      <c r="HF54" s="7"/>
      <c r="HG54" s="7"/>
      <c r="HH54" s="7"/>
      <c r="HI54" s="7"/>
      <c r="HJ54" s="7"/>
      <c r="HK54" s="7"/>
      <c r="HL54" s="7"/>
      <c r="HM54" s="7"/>
      <c r="HN54" s="7"/>
      <c r="HO54" s="7"/>
      <c r="HP54" s="7"/>
      <c r="HQ54" s="7"/>
      <c r="HR54" s="7"/>
      <c r="HS54" s="7"/>
      <c r="HT54" s="7"/>
      <c r="HU54" s="7"/>
      <c r="HV54" s="7"/>
      <c r="HW54" s="7"/>
      <c r="HX54" s="7"/>
      <c r="HY54" s="7"/>
      <c r="HZ54" s="7"/>
      <c r="IA54" s="7"/>
      <c r="IB54" s="7"/>
      <c r="IC54" s="7"/>
      <c r="ID54" s="7"/>
      <c r="IE54" s="7"/>
      <c r="IF54" s="7"/>
      <c r="IG54" s="7"/>
      <c r="IH54" s="7"/>
      <c r="II54" s="7"/>
      <c r="IJ54" s="7"/>
      <c r="IK54" s="7"/>
      <c r="IL54" s="7"/>
      <c r="IM54" s="7"/>
      <c r="IN54" s="7"/>
      <c r="IO54" s="7"/>
      <c r="IP54" s="7"/>
      <c r="IQ54" s="7"/>
      <c r="IR54" s="7"/>
      <c r="IS54" s="7"/>
      <c r="IT54" s="7"/>
      <c r="IU54" s="7"/>
      <c r="IV54" s="7"/>
    </row>
    <row r="55" spans="1:256" ht="15" customHeight="1" x14ac:dyDescent="0.25">
      <c r="A55" s="5" t="s">
        <v>83</v>
      </c>
      <c r="B55" s="2" t="s">
        <v>19</v>
      </c>
      <c r="C55" s="1" t="s">
        <v>21</v>
      </c>
      <c r="D55" s="3" t="s">
        <v>12</v>
      </c>
      <c r="E55" s="2" t="s">
        <v>62</v>
      </c>
      <c r="F55" s="9">
        <v>1</v>
      </c>
      <c r="G55" s="12">
        <f t="shared" si="0"/>
        <v>0.4097222222222221</v>
      </c>
      <c r="H55" s="13"/>
      <c r="I55" s="13"/>
      <c r="J55" s="13"/>
      <c r="K55" s="13"/>
      <c r="L55" s="13"/>
      <c r="M55" s="13"/>
      <c r="N55" s="13"/>
      <c r="O55" s="13"/>
      <c r="P55" s="13"/>
      <c r="Q55" s="13"/>
      <c r="R55" s="13"/>
      <c r="S55" s="13"/>
      <c r="T55" s="13"/>
      <c r="U55" s="13"/>
      <c r="V55" s="13"/>
      <c r="W55" s="13"/>
      <c r="X55" s="13"/>
      <c r="Y55" s="13"/>
      <c r="Z55" s="13"/>
      <c r="AA55" s="13"/>
      <c r="AB55" s="13"/>
      <c r="AC55" s="13"/>
      <c r="AD55" s="13"/>
      <c r="AE55" s="13"/>
      <c r="AF55" s="13"/>
      <c r="AG55" s="13"/>
      <c r="AH55" s="13"/>
      <c r="AI55" s="13"/>
      <c r="AJ55" s="13"/>
      <c r="AK55" s="13"/>
      <c r="AL55" s="13"/>
      <c r="AM55" s="13"/>
      <c r="AN55" s="13"/>
      <c r="AO55" s="13"/>
      <c r="AP55" s="13"/>
      <c r="AQ55" s="13"/>
      <c r="AR55" s="13"/>
      <c r="AS55" s="13"/>
      <c r="AT55" s="13"/>
      <c r="AU55" s="13"/>
      <c r="AV55" s="13"/>
      <c r="AW55" s="13"/>
      <c r="AX55" s="13"/>
      <c r="AY55" s="13"/>
      <c r="AZ55" s="13"/>
      <c r="BA55" s="13"/>
      <c r="BB55" s="13"/>
      <c r="BC55" s="13"/>
      <c r="BD55" s="13"/>
      <c r="BE55" s="13"/>
      <c r="BF55" s="13"/>
      <c r="BG55" s="13"/>
      <c r="BH55" s="13"/>
      <c r="BI55" s="13"/>
      <c r="BJ55" s="13"/>
      <c r="BK55" s="13"/>
      <c r="BL55" s="13"/>
      <c r="BM55" s="13"/>
      <c r="BN55" s="13"/>
      <c r="BO55" s="13"/>
      <c r="BP55" s="13"/>
      <c r="BQ55" s="13"/>
      <c r="BR55" s="13"/>
      <c r="BS55" s="13"/>
      <c r="BT55" s="13"/>
      <c r="BU55" s="13"/>
      <c r="BV55" s="13"/>
      <c r="BW55" s="13"/>
      <c r="BX55" s="13"/>
      <c r="BY55" s="13"/>
      <c r="BZ55" s="13"/>
      <c r="CA55" s="13"/>
      <c r="CB55" s="13"/>
      <c r="CC55" s="13"/>
      <c r="CD55" s="13"/>
      <c r="CE55" s="13"/>
      <c r="CF55" s="13"/>
      <c r="CG55" s="13"/>
      <c r="CH55" s="13"/>
      <c r="CI55" s="13"/>
      <c r="CJ55" s="13"/>
      <c r="CK55" s="13"/>
      <c r="CL55" s="13"/>
      <c r="CM55" s="13"/>
      <c r="CN55" s="13"/>
      <c r="CO55" s="13"/>
      <c r="CP55" s="13"/>
      <c r="CQ55" s="13"/>
      <c r="CR55" s="13"/>
      <c r="CS55" s="13"/>
      <c r="CT55" s="13"/>
      <c r="CU55" s="13"/>
      <c r="CV55" s="13"/>
      <c r="CW55" s="13"/>
      <c r="CX55" s="13"/>
      <c r="CY55" s="13"/>
      <c r="CZ55" s="13"/>
      <c r="DA55" s="13"/>
      <c r="DB55" s="13"/>
      <c r="DC55" s="13"/>
      <c r="DD55" s="13"/>
      <c r="DE55" s="13"/>
      <c r="DF55" s="13"/>
      <c r="DG55" s="13"/>
      <c r="DH55" s="13"/>
      <c r="DI55" s="13"/>
      <c r="DJ55" s="13"/>
      <c r="DK55" s="13"/>
      <c r="DL55" s="13"/>
      <c r="DM55" s="13"/>
      <c r="DN55" s="13"/>
      <c r="DO55" s="13"/>
      <c r="DP55" s="13"/>
      <c r="DQ55" s="13"/>
      <c r="DR55" s="13"/>
      <c r="DS55" s="13"/>
      <c r="DT55" s="13"/>
      <c r="DU55" s="13"/>
      <c r="DV55" s="13"/>
      <c r="DW55" s="13"/>
      <c r="DX55" s="13"/>
      <c r="DY55" s="13"/>
      <c r="DZ55" s="13"/>
      <c r="EA55" s="13"/>
      <c r="EB55" s="13"/>
      <c r="EC55" s="13"/>
      <c r="ED55" s="13"/>
      <c r="EE55" s="13"/>
      <c r="EF55" s="13"/>
      <c r="EG55" s="13"/>
      <c r="EH55" s="13"/>
      <c r="EI55" s="13"/>
      <c r="EJ55" s="13"/>
      <c r="EK55" s="13"/>
      <c r="EL55" s="13"/>
      <c r="EM55" s="13"/>
      <c r="EN55" s="13"/>
      <c r="EO55" s="13"/>
      <c r="EP55" s="13"/>
      <c r="EQ55" s="13"/>
      <c r="ER55" s="13"/>
      <c r="ES55" s="13"/>
      <c r="ET55" s="13"/>
      <c r="EU55" s="13"/>
      <c r="EV55" s="13"/>
      <c r="EW55" s="13"/>
      <c r="EX55" s="13"/>
      <c r="EY55" s="13"/>
      <c r="EZ55" s="13"/>
      <c r="FA55" s="13"/>
      <c r="FB55" s="13"/>
      <c r="FC55" s="13"/>
      <c r="FD55" s="13"/>
      <c r="FE55" s="13"/>
      <c r="FF55" s="13"/>
      <c r="FG55" s="13"/>
      <c r="FH55" s="13"/>
      <c r="FI55" s="13"/>
      <c r="FJ55" s="13"/>
      <c r="FK55" s="13"/>
      <c r="FL55" s="13"/>
      <c r="FM55" s="13"/>
      <c r="FN55" s="13"/>
      <c r="FO55" s="13"/>
      <c r="FP55" s="13"/>
      <c r="FQ55" s="13"/>
      <c r="FR55" s="13"/>
      <c r="FS55" s="13"/>
      <c r="FT55" s="13"/>
      <c r="FU55" s="13"/>
      <c r="FV55" s="13"/>
      <c r="FW55" s="13"/>
      <c r="FX55" s="13"/>
      <c r="FY55" s="13"/>
      <c r="FZ55" s="13"/>
      <c r="GA55" s="13"/>
      <c r="GB55" s="13"/>
      <c r="GC55" s="13"/>
      <c r="GD55" s="13"/>
      <c r="GE55" s="13"/>
      <c r="GF55" s="13"/>
      <c r="GG55" s="13"/>
      <c r="GH55" s="13"/>
      <c r="GI55" s="13"/>
      <c r="GJ55" s="13"/>
      <c r="GK55" s="13"/>
      <c r="GL55" s="13"/>
      <c r="GM55" s="13"/>
      <c r="GN55" s="13"/>
      <c r="GO55" s="13"/>
      <c r="GP55" s="13"/>
      <c r="GQ55" s="13"/>
      <c r="GR55" s="13"/>
      <c r="GS55" s="13"/>
      <c r="GT55" s="13"/>
      <c r="GU55" s="13"/>
      <c r="GV55" s="13"/>
      <c r="GW55" s="13"/>
      <c r="GX55" s="13"/>
      <c r="GY55" s="13"/>
      <c r="GZ55" s="13"/>
      <c r="HA55" s="13"/>
      <c r="HB55" s="13"/>
      <c r="HC55" s="13"/>
      <c r="HD55" s="13"/>
      <c r="HE55" s="13"/>
      <c r="HF55" s="13"/>
      <c r="HG55" s="13"/>
      <c r="HH55" s="13"/>
      <c r="HI55" s="13"/>
      <c r="HJ55" s="13"/>
      <c r="HK55" s="13"/>
      <c r="HL55" s="13"/>
      <c r="HM55" s="13"/>
      <c r="HN55" s="13"/>
      <c r="HO55" s="13"/>
      <c r="HP55" s="13"/>
      <c r="HQ55" s="13"/>
      <c r="HR55" s="13"/>
      <c r="HS55" s="13"/>
      <c r="HT55" s="13"/>
      <c r="HU55" s="13"/>
      <c r="HV55" s="13"/>
      <c r="HW55" s="13"/>
      <c r="HX55" s="13"/>
      <c r="HY55" s="13"/>
      <c r="HZ55" s="13"/>
      <c r="IA55" s="13"/>
      <c r="IB55" s="13"/>
      <c r="IC55" s="13"/>
      <c r="ID55" s="13"/>
      <c r="IE55" s="13"/>
      <c r="IF55" s="13"/>
      <c r="IG55" s="13"/>
      <c r="IH55" s="13"/>
      <c r="II55" s="13"/>
      <c r="IJ55" s="13"/>
      <c r="IK55" s="13"/>
      <c r="IL55" s="13"/>
      <c r="IM55" s="13"/>
      <c r="IN55" s="13"/>
      <c r="IO55" s="13"/>
      <c r="IP55" s="13"/>
      <c r="IQ55" s="13"/>
      <c r="IR55" s="13"/>
      <c r="IS55" s="13"/>
      <c r="IT55" s="13"/>
      <c r="IU55" s="13"/>
      <c r="IV55" s="13"/>
    </row>
    <row r="56" spans="1:256" ht="15" customHeight="1" x14ac:dyDescent="0.25">
      <c r="A56" s="22"/>
      <c r="B56" s="2"/>
      <c r="C56" s="23"/>
      <c r="D56" s="3"/>
      <c r="E56" s="2"/>
      <c r="F56" s="9"/>
      <c r="G56" s="12">
        <f t="shared" si="0"/>
        <v>0.41041666666666654</v>
      </c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  <c r="AC56" s="7"/>
      <c r="AD56" s="7"/>
      <c r="AE56" s="7"/>
      <c r="AF56" s="7"/>
      <c r="AG56" s="7"/>
      <c r="AH56" s="7"/>
      <c r="AI56" s="7"/>
      <c r="AJ56" s="7"/>
      <c r="AK56" s="7"/>
      <c r="AL56" s="7"/>
      <c r="AM56" s="7"/>
      <c r="AN56" s="7"/>
      <c r="AO56" s="7"/>
      <c r="AP56" s="7"/>
      <c r="AQ56" s="7"/>
      <c r="AR56" s="7"/>
      <c r="AS56" s="7"/>
      <c r="AT56" s="7"/>
      <c r="AU56" s="7"/>
      <c r="AV56" s="7"/>
      <c r="AW56" s="7"/>
      <c r="AX56" s="7"/>
      <c r="AY56" s="7"/>
      <c r="AZ56" s="7"/>
      <c r="BA56" s="7"/>
      <c r="BB56" s="7"/>
      <c r="BC56" s="7"/>
      <c r="BD56" s="7"/>
      <c r="BE56" s="7"/>
      <c r="BF56" s="7"/>
      <c r="BG56" s="7"/>
      <c r="BH56" s="7"/>
      <c r="BI56" s="7"/>
      <c r="BJ56" s="7"/>
      <c r="BK56" s="7"/>
      <c r="BL56" s="7"/>
      <c r="BM56" s="7"/>
      <c r="BN56" s="7"/>
      <c r="BO56" s="7"/>
      <c r="BP56" s="7"/>
      <c r="BQ56" s="7"/>
      <c r="BR56" s="7"/>
      <c r="BS56" s="7"/>
      <c r="BT56" s="7"/>
      <c r="BU56" s="7"/>
      <c r="BV56" s="7"/>
      <c r="BW56" s="7"/>
      <c r="BX56" s="7"/>
      <c r="BY56" s="7"/>
      <c r="BZ56" s="7"/>
      <c r="CA56" s="7"/>
      <c r="CB56" s="7"/>
      <c r="CC56" s="7"/>
      <c r="CD56" s="7"/>
      <c r="CE56" s="7"/>
      <c r="CF56" s="7"/>
      <c r="CG56" s="7"/>
      <c r="CH56" s="7"/>
      <c r="CI56" s="7"/>
      <c r="CJ56" s="7"/>
      <c r="CK56" s="7"/>
      <c r="CL56" s="7"/>
      <c r="CM56" s="7"/>
      <c r="CN56" s="7"/>
      <c r="CO56" s="7"/>
      <c r="CP56" s="7"/>
      <c r="CQ56" s="7"/>
      <c r="CR56" s="7"/>
      <c r="CS56" s="7"/>
      <c r="CT56" s="7"/>
      <c r="CU56" s="7"/>
      <c r="CV56" s="7"/>
      <c r="CW56" s="7"/>
      <c r="CX56" s="7"/>
      <c r="CY56" s="7"/>
      <c r="CZ56" s="7"/>
      <c r="DA56" s="7"/>
      <c r="DB56" s="7"/>
      <c r="DC56" s="7"/>
      <c r="DD56" s="7"/>
      <c r="DE56" s="7"/>
      <c r="DF56" s="7"/>
      <c r="DG56" s="7"/>
      <c r="DH56" s="7"/>
      <c r="DI56" s="7"/>
      <c r="DJ56" s="7"/>
      <c r="DK56" s="7"/>
      <c r="DL56" s="7"/>
      <c r="DM56" s="7"/>
      <c r="DN56" s="7"/>
      <c r="DO56" s="7"/>
      <c r="DP56" s="7"/>
      <c r="DQ56" s="7"/>
      <c r="DR56" s="7"/>
      <c r="DS56" s="7"/>
      <c r="DT56" s="7"/>
      <c r="DU56" s="7"/>
      <c r="DV56" s="7"/>
      <c r="DW56" s="7"/>
      <c r="DX56" s="7"/>
      <c r="DY56" s="7"/>
      <c r="DZ56" s="7"/>
      <c r="EA56" s="7"/>
      <c r="EB56" s="7"/>
      <c r="EC56" s="7"/>
      <c r="ED56" s="7"/>
      <c r="EE56" s="7"/>
      <c r="EF56" s="7"/>
      <c r="EG56" s="7"/>
      <c r="EH56" s="7"/>
      <c r="EI56" s="7"/>
      <c r="EJ56" s="7"/>
      <c r="EK56" s="7"/>
      <c r="EL56" s="7"/>
      <c r="EM56" s="7"/>
      <c r="EN56" s="7"/>
      <c r="EO56" s="7"/>
      <c r="EP56" s="7"/>
      <c r="EQ56" s="7"/>
      <c r="ER56" s="7"/>
      <c r="ES56" s="7"/>
      <c r="ET56" s="7"/>
      <c r="EU56" s="7"/>
      <c r="EV56" s="7"/>
      <c r="EW56" s="7"/>
      <c r="EX56" s="7"/>
      <c r="EY56" s="7"/>
      <c r="EZ56" s="7"/>
      <c r="FA56" s="7"/>
      <c r="FB56" s="7"/>
      <c r="FC56" s="7"/>
      <c r="FD56" s="7"/>
      <c r="FE56" s="7"/>
      <c r="FF56" s="7"/>
      <c r="FG56" s="7"/>
      <c r="FH56" s="7"/>
      <c r="FI56" s="7"/>
      <c r="FJ56" s="7"/>
      <c r="FK56" s="7"/>
      <c r="FL56" s="7"/>
      <c r="FM56" s="7"/>
      <c r="FN56" s="7"/>
      <c r="FO56" s="7"/>
      <c r="FP56" s="7"/>
      <c r="FQ56" s="7"/>
      <c r="FR56" s="7"/>
      <c r="FS56" s="7"/>
      <c r="FT56" s="7"/>
      <c r="FU56" s="7"/>
      <c r="FV56" s="7"/>
      <c r="FW56" s="7"/>
      <c r="FX56" s="7"/>
      <c r="FY56" s="7"/>
      <c r="FZ56" s="7"/>
      <c r="GA56" s="7"/>
      <c r="GB56" s="7"/>
      <c r="GC56" s="7"/>
      <c r="GD56" s="7"/>
      <c r="GE56" s="7"/>
      <c r="GF56" s="7"/>
      <c r="GG56" s="7"/>
      <c r="GH56" s="7"/>
      <c r="GI56" s="7"/>
      <c r="GJ56" s="7"/>
      <c r="GK56" s="7"/>
      <c r="GL56" s="7"/>
      <c r="GM56" s="7"/>
      <c r="GN56" s="7"/>
      <c r="GO56" s="7"/>
      <c r="GP56" s="7"/>
      <c r="GQ56" s="7"/>
      <c r="GR56" s="7"/>
      <c r="GS56" s="7"/>
      <c r="GT56" s="7"/>
      <c r="GU56" s="7"/>
      <c r="GV56" s="7"/>
      <c r="GW56" s="7"/>
      <c r="GX56" s="7"/>
      <c r="GY56" s="7"/>
      <c r="GZ56" s="7"/>
      <c r="HA56" s="7"/>
      <c r="HB56" s="7"/>
      <c r="HC56" s="7"/>
      <c r="HD56" s="7"/>
      <c r="HE56" s="7"/>
      <c r="HF56" s="7"/>
      <c r="HG56" s="7"/>
      <c r="HH56" s="7"/>
      <c r="HI56" s="7"/>
      <c r="HJ56" s="7"/>
      <c r="HK56" s="7"/>
      <c r="HL56" s="7"/>
      <c r="HM56" s="7"/>
      <c r="HN56" s="7"/>
      <c r="HO56" s="7"/>
      <c r="HP56" s="7"/>
      <c r="HQ56" s="7"/>
      <c r="HR56" s="7"/>
      <c r="HS56" s="7"/>
      <c r="HT56" s="7"/>
      <c r="HU56" s="7"/>
      <c r="HV56" s="7"/>
      <c r="HW56" s="7"/>
      <c r="HX56" s="7"/>
      <c r="HY56" s="7"/>
      <c r="HZ56" s="7"/>
      <c r="IA56" s="7"/>
      <c r="IB56" s="7"/>
      <c r="IC56" s="7"/>
      <c r="ID56" s="7"/>
      <c r="IE56" s="7"/>
      <c r="IF56" s="7"/>
      <c r="IG56" s="7"/>
      <c r="IH56" s="7"/>
      <c r="II56" s="7"/>
      <c r="IJ56" s="7"/>
      <c r="IK56" s="7"/>
      <c r="IL56" s="7"/>
      <c r="IM56" s="7"/>
      <c r="IN56" s="7"/>
      <c r="IO56" s="7"/>
      <c r="IP56" s="7"/>
      <c r="IQ56" s="7"/>
      <c r="IR56" s="7"/>
      <c r="IS56" s="7"/>
      <c r="IT56" s="7"/>
      <c r="IU56" s="7"/>
      <c r="IV56" s="7"/>
    </row>
    <row r="57" spans="1:256" customFormat="1" ht="15" x14ac:dyDescent="0.25">
      <c r="A57" s="5" t="s">
        <v>202</v>
      </c>
      <c r="B57" s="2" t="s">
        <v>19</v>
      </c>
      <c r="C57" s="23" t="s">
        <v>70</v>
      </c>
      <c r="D57" s="2" t="s">
        <v>12</v>
      </c>
      <c r="E57" s="1" t="s">
        <v>62</v>
      </c>
      <c r="F57" s="1">
        <v>1</v>
      </c>
      <c r="G57" s="12">
        <f t="shared" si="0"/>
        <v>0.41041666666666654</v>
      </c>
    </row>
    <row r="58" spans="1:256" ht="15" customHeight="1" x14ac:dyDescent="0.25">
      <c r="A58" s="22"/>
      <c r="B58" s="2"/>
      <c r="C58" s="23"/>
      <c r="D58" s="3"/>
      <c r="E58" s="2"/>
      <c r="F58" s="9"/>
      <c r="G58" s="12">
        <f t="shared" si="0"/>
        <v>0.41111111111111098</v>
      </c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  <c r="AA58" s="7"/>
      <c r="AB58" s="7"/>
      <c r="AC58" s="7"/>
      <c r="AD58" s="7"/>
      <c r="AE58" s="7"/>
      <c r="AF58" s="7"/>
      <c r="AG58" s="7"/>
      <c r="AH58" s="7"/>
      <c r="AI58" s="7"/>
      <c r="AJ58" s="7"/>
      <c r="AK58" s="7"/>
      <c r="AL58" s="7"/>
      <c r="AM58" s="7"/>
      <c r="AN58" s="7"/>
      <c r="AO58" s="7"/>
      <c r="AP58" s="7"/>
      <c r="AQ58" s="7"/>
      <c r="AR58" s="7"/>
      <c r="AS58" s="7"/>
      <c r="AT58" s="7"/>
      <c r="AU58" s="7"/>
      <c r="AV58" s="7"/>
      <c r="AW58" s="7"/>
      <c r="AX58" s="7"/>
      <c r="AY58" s="7"/>
      <c r="AZ58" s="7"/>
      <c r="BA58" s="7"/>
      <c r="BB58" s="7"/>
      <c r="BC58" s="7"/>
      <c r="BD58" s="7"/>
      <c r="BE58" s="7"/>
      <c r="BF58" s="7"/>
      <c r="BG58" s="7"/>
      <c r="BH58" s="7"/>
      <c r="BI58" s="7"/>
      <c r="BJ58" s="7"/>
      <c r="BK58" s="7"/>
      <c r="BL58" s="7"/>
      <c r="BM58" s="7"/>
      <c r="BN58" s="7"/>
      <c r="BO58" s="7"/>
      <c r="BP58" s="7"/>
      <c r="BQ58" s="7"/>
      <c r="BR58" s="7"/>
      <c r="BS58" s="7"/>
      <c r="BT58" s="7"/>
      <c r="BU58" s="7"/>
      <c r="BV58" s="7"/>
      <c r="BW58" s="7"/>
      <c r="BX58" s="7"/>
      <c r="BY58" s="7"/>
      <c r="BZ58" s="7"/>
      <c r="CA58" s="7"/>
      <c r="CB58" s="7"/>
      <c r="CC58" s="7"/>
      <c r="CD58" s="7"/>
      <c r="CE58" s="7"/>
      <c r="CF58" s="7"/>
      <c r="CG58" s="7"/>
      <c r="CH58" s="7"/>
      <c r="CI58" s="7"/>
      <c r="CJ58" s="7"/>
      <c r="CK58" s="7"/>
      <c r="CL58" s="7"/>
      <c r="CM58" s="7"/>
      <c r="CN58" s="7"/>
      <c r="CO58" s="7"/>
      <c r="CP58" s="7"/>
      <c r="CQ58" s="7"/>
      <c r="CR58" s="7"/>
      <c r="CS58" s="7"/>
      <c r="CT58" s="7"/>
      <c r="CU58" s="7"/>
      <c r="CV58" s="7"/>
      <c r="CW58" s="7"/>
      <c r="CX58" s="7"/>
      <c r="CY58" s="7"/>
      <c r="CZ58" s="7"/>
      <c r="DA58" s="7"/>
      <c r="DB58" s="7"/>
      <c r="DC58" s="7"/>
      <c r="DD58" s="7"/>
      <c r="DE58" s="7"/>
      <c r="DF58" s="7"/>
      <c r="DG58" s="7"/>
      <c r="DH58" s="7"/>
      <c r="DI58" s="7"/>
      <c r="DJ58" s="7"/>
      <c r="DK58" s="7"/>
      <c r="DL58" s="7"/>
      <c r="DM58" s="7"/>
      <c r="DN58" s="7"/>
      <c r="DO58" s="7"/>
      <c r="DP58" s="7"/>
      <c r="DQ58" s="7"/>
      <c r="DR58" s="7"/>
      <c r="DS58" s="7"/>
      <c r="DT58" s="7"/>
      <c r="DU58" s="7"/>
      <c r="DV58" s="7"/>
      <c r="DW58" s="7"/>
      <c r="DX58" s="7"/>
      <c r="DY58" s="7"/>
      <c r="DZ58" s="7"/>
      <c r="EA58" s="7"/>
      <c r="EB58" s="7"/>
      <c r="EC58" s="7"/>
      <c r="ED58" s="7"/>
      <c r="EE58" s="7"/>
      <c r="EF58" s="7"/>
      <c r="EG58" s="7"/>
      <c r="EH58" s="7"/>
      <c r="EI58" s="7"/>
      <c r="EJ58" s="7"/>
      <c r="EK58" s="7"/>
      <c r="EL58" s="7"/>
      <c r="EM58" s="7"/>
      <c r="EN58" s="7"/>
      <c r="EO58" s="7"/>
      <c r="EP58" s="7"/>
      <c r="EQ58" s="7"/>
      <c r="ER58" s="7"/>
      <c r="ES58" s="7"/>
      <c r="ET58" s="7"/>
      <c r="EU58" s="7"/>
      <c r="EV58" s="7"/>
      <c r="EW58" s="7"/>
      <c r="EX58" s="7"/>
      <c r="EY58" s="7"/>
      <c r="EZ58" s="7"/>
      <c r="FA58" s="7"/>
      <c r="FB58" s="7"/>
      <c r="FC58" s="7"/>
      <c r="FD58" s="7"/>
      <c r="FE58" s="7"/>
      <c r="FF58" s="7"/>
      <c r="FG58" s="7"/>
      <c r="FH58" s="7"/>
      <c r="FI58" s="7"/>
      <c r="FJ58" s="7"/>
      <c r="FK58" s="7"/>
      <c r="FL58" s="7"/>
      <c r="FM58" s="7"/>
      <c r="FN58" s="7"/>
      <c r="FO58" s="7"/>
      <c r="FP58" s="7"/>
      <c r="FQ58" s="7"/>
      <c r="FR58" s="7"/>
      <c r="FS58" s="7"/>
      <c r="FT58" s="7"/>
      <c r="FU58" s="7"/>
      <c r="FV58" s="7"/>
      <c r="FW58" s="7"/>
      <c r="FX58" s="7"/>
      <c r="FY58" s="7"/>
      <c r="FZ58" s="7"/>
      <c r="GA58" s="7"/>
      <c r="GB58" s="7"/>
      <c r="GC58" s="7"/>
      <c r="GD58" s="7"/>
      <c r="GE58" s="7"/>
      <c r="GF58" s="7"/>
      <c r="GG58" s="7"/>
      <c r="GH58" s="7"/>
      <c r="GI58" s="7"/>
      <c r="GJ58" s="7"/>
      <c r="GK58" s="7"/>
      <c r="GL58" s="7"/>
      <c r="GM58" s="7"/>
      <c r="GN58" s="7"/>
      <c r="GO58" s="7"/>
      <c r="GP58" s="7"/>
      <c r="GQ58" s="7"/>
      <c r="GR58" s="7"/>
      <c r="GS58" s="7"/>
      <c r="GT58" s="7"/>
      <c r="GU58" s="7"/>
      <c r="GV58" s="7"/>
      <c r="GW58" s="7"/>
      <c r="GX58" s="7"/>
      <c r="GY58" s="7"/>
      <c r="GZ58" s="7"/>
      <c r="HA58" s="7"/>
      <c r="HB58" s="7"/>
      <c r="HC58" s="7"/>
      <c r="HD58" s="7"/>
      <c r="HE58" s="7"/>
      <c r="HF58" s="7"/>
      <c r="HG58" s="7"/>
      <c r="HH58" s="7"/>
      <c r="HI58" s="7"/>
      <c r="HJ58" s="7"/>
      <c r="HK58" s="7"/>
      <c r="HL58" s="7"/>
      <c r="HM58" s="7"/>
      <c r="HN58" s="7"/>
      <c r="HO58" s="7"/>
      <c r="HP58" s="7"/>
      <c r="HQ58" s="7"/>
      <c r="HR58" s="7"/>
      <c r="HS58" s="7"/>
      <c r="HT58" s="7"/>
      <c r="HU58" s="7"/>
      <c r="HV58" s="7"/>
      <c r="HW58" s="7"/>
      <c r="HX58" s="7"/>
      <c r="HY58" s="7"/>
      <c r="HZ58" s="7"/>
      <c r="IA58" s="7"/>
      <c r="IB58" s="7"/>
      <c r="IC58" s="7"/>
      <c r="ID58" s="7"/>
      <c r="IE58" s="7"/>
      <c r="IF58" s="7"/>
      <c r="IG58" s="7"/>
      <c r="IH58" s="7"/>
      <c r="II58" s="7"/>
      <c r="IJ58" s="7"/>
      <c r="IK58" s="7"/>
      <c r="IL58" s="7"/>
      <c r="IM58" s="7"/>
      <c r="IN58" s="7"/>
      <c r="IO58" s="7"/>
      <c r="IP58" s="7"/>
      <c r="IQ58" s="7"/>
      <c r="IR58" s="7"/>
      <c r="IS58" s="7"/>
      <c r="IT58" s="7"/>
      <c r="IU58" s="7"/>
      <c r="IV58" s="7"/>
    </row>
    <row r="59" spans="1:256" ht="15" customHeight="1" x14ac:dyDescent="0.25">
      <c r="A59" s="5" t="s">
        <v>86</v>
      </c>
      <c r="B59" s="2" t="s">
        <v>14</v>
      </c>
      <c r="C59" s="2" t="s">
        <v>31</v>
      </c>
      <c r="D59" s="3" t="s">
        <v>12</v>
      </c>
      <c r="E59" s="2" t="s">
        <v>62</v>
      </c>
      <c r="F59" s="9">
        <v>1</v>
      </c>
      <c r="G59" s="12">
        <f t="shared" si="0"/>
        <v>0.41111111111111098</v>
      </c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  <c r="AA59" s="7"/>
      <c r="AB59" s="7"/>
      <c r="AC59" s="7"/>
      <c r="AD59" s="7"/>
      <c r="AE59" s="7"/>
      <c r="AF59" s="7"/>
      <c r="AG59" s="7"/>
      <c r="AH59" s="7"/>
      <c r="AI59" s="7"/>
      <c r="AJ59" s="7"/>
      <c r="AK59" s="7"/>
      <c r="AL59" s="7"/>
      <c r="AM59" s="7"/>
      <c r="AN59" s="7"/>
      <c r="AO59" s="7"/>
      <c r="AP59" s="7"/>
      <c r="AQ59" s="7"/>
      <c r="AR59" s="7"/>
      <c r="AS59" s="7"/>
      <c r="AT59" s="7"/>
      <c r="AU59" s="7"/>
      <c r="AV59" s="7"/>
      <c r="AW59" s="7"/>
      <c r="AX59" s="7"/>
      <c r="AY59" s="7"/>
      <c r="AZ59" s="7"/>
      <c r="BA59" s="7"/>
      <c r="BB59" s="7"/>
      <c r="BC59" s="7"/>
      <c r="BD59" s="7"/>
      <c r="BE59" s="7"/>
      <c r="BF59" s="7"/>
      <c r="BG59" s="7"/>
      <c r="BH59" s="7"/>
      <c r="BI59" s="7"/>
      <c r="BJ59" s="7"/>
      <c r="BK59" s="7"/>
      <c r="BL59" s="7"/>
      <c r="BM59" s="7"/>
      <c r="BN59" s="7"/>
      <c r="BO59" s="7"/>
      <c r="BP59" s="7"/>
      <c r="BQ59" s="7"/>
      <c r="BR59" s="7"/>
      <c r="BS59" s="7"/>
      <c r="BT59" s="7"/>
      <c r="BU59" s="7"/>
      <c r="BV59" s="7"/>
      <c r="BW59" s="7"/>
      <c r="BX59" s="7"/>
      <c r="BY59" s="7"/>
      <c r="BZ59" s="7"/>
      <c r="CA59" s="7"/>
      <c r="CB59" s="7"/>
      <c r="CC59" s="7"/>
      <c r="CD59" s="7"/>
      <c r="CE59" s="7"/>
      <c r="CF59" s="7"/>
      <c r="CG59" s="7"/>
      <c r="CH59" s="7"/>
      <c r="CI59" s="7"/>
      <c r="CJ59" s="7"/>
      <c r="CK59" s="7"/>
      <c r="CL59" s="7"/>
      <c r="CM59" s="7"/>
      <c r="CN59" s="7"/>
      <c r="CO59" s="7"/>
      <c r="CP59" s="7"/>
      <c r="CQ59" s="7"/>
      <c r="CR59" s="7"/>
      <c r="CS59" s="7"/>
      <c r="CT59" s="7"/>
      <c r="CU59" s="7"/>
      <c r="CV59" s="7"/>
      <c r="CW59" s="7"/>
      <c r="CX59" s="7"/>
      <c r="CY59" s="7"/>
      <c r="CZ59" s="7"/>
      <c r="DA59" s="7"/>
      <c r="DB59" s="7"/>
      <c r="DC59" s="7"/>
      <c r="DD59" s="7"/>
      <c r="DE59" s="7"/>
      <c r="DF59" s="7"/>
      <c r="DG59" s="7"/>
      <c r="DH59" s="7"/>
      <c r="DI59" s="7"/>
      <c r="DJ59" s="7"/>
      <c r="DK59" s="7"/>
      <c r="DL59" s="7"/>
      <c r="DM59" s="7"/>
      <c r="DN59" s="7"/>
      <c r="DO59" s="7"/>
      <c r="DP59" s="7"/>
      <c r="DQ59" s="7"/>
      <c r="DR59" s="7"/>
      <c r="DS59" s="7"/>
      <c r="DT59" s="7"/>
      <c r="DU59" s="7"/>
      <c r="DV59" s="7"/>
      <c r="DW59" s="7"/>
      <c r="DX59" s="7"/>
      <c r="DY59" s="7"/>
      <c r="DZ59" s="7"/>
      <c r="EA59" s="7"/>
      <c r="EB59" s="7"/>
      <c r="EC59" s="7"/>
      <c r="ED59" s="7"/>
      <c r="EE59" s="7"/>
      <c r="EF59" s="7"/>
      <c r="EG59" s="7"/>
      <c r="EH59" s="7"/>
      <c r="EI59" s="7"/>
      <c r="EJ59" s="7"/>
      <c r="EK59" s="7"/>
      <c r="EL59" s="7"/>
      <c r="EM59" s="7"/>
      <c r="EN59" s="7"/>
      <c r="EO59" s="7"/>
      <c r="EP59" s="7"/>
      <c r="EQ59" s="7"/>
      <c r="ER59" s="7"/>
      <c r="ES59" s="7"/>
      <c r="ET59" s="7"/>
      <c r="EU59" s="7"/>
      <c r="EV59" s="7"/>
      <c r="EW59" s="7"/>
      <c r="EX59" s="7"/>
      <c r="EY59" s="7"/>
      <c r="EZ59" s="7"/>
      <c r="FA59" s="7"/>
      <c r="FB59" s="7"/>
      <c r="FC59" s="7"/>
      <c r="FD59" s="7"/>
      <c r="FE59" s="7"/>
      <c r="FF59" s="7"/>
      <c r="FG59" s="7"/>
      <c r="FH59" s="7"/>
      <c r="FI59" s="7"/>
      <c r="FJ59" s="7"/>
      <c r="FK59" s="7"/>
      <c r="FL59" s="7"/>
      <c r="FM59" s="7"/>
      <c r="FN59" s="7"/>
      <c r="FO59" s="7"/>
      <c r="FP59" s="7"/>
      <c r="FQ59" s="7"/>
      <c r="FR59" s="7"/>
      <c r="FS59" s="7"/>
      <c r="FT59" s="7"/>
      <c r="FU59" s="7"/>
      <c r="FV59" s="7"/>
      <c r="FW59" s="7"/>
      <c r="FX59" s="7"/>
      <c r="FY59" s="7"/>
      <c r="FZ59" s="7"/>
      <c r="GA59" s="7"/>
      <c r="GB59" s="7"/>
      <c r="GC59" s="7"/>
      <c r="GD59" s="7"/>
      <c r="GE59" s="7"/>
      <c r="GF59" s="7"/>
      <c r="GG59" s="7"/>
      <c r="GH59" s="7"/>
      <c r="GI59" s="7"/>
      <c r="GJ59" s="7"/>
      <c r="GK59" s="7"/>
      <c r="GL59" s="7"/>
      <c r="GM59" s="7"/>
      <c r="GN59" s="7"/>
      <c r="GO59" s="7"/>
      <c r="GP59" s="7"/>
      <c r="GQ59" s="7"/>
      <c r="GR59" s="7"/>
      <c r="GS59" s="7"/>
      <c r="GT59" s="7"/>
      <c r="GU59" s="7"/>
      <c r="GV59" s="7"/>
      <c r="GW59" s="7"/>
      <c r="GX59" s="7"/>
      <c r="GY59" s="7"/>
      <c r="GZ59" s="7"/>
      <c r="HA59" s="7"/>
      <c r="HB59" s="7"/>
      <c r="HC59" s="7"/>
      <c r="HD59" s="7"/>
      <c r="HE59" s="7"/>
      <c r="HF59" s="7"/>
      <c r="HG59" s="7"/>
      <c r="HH59" s="7"/>
      <c r="HI59" s="7"/>
      <c r="HJ59" s="7"/>
      <c r="HK59" s="7"/>
      <c r="HL59" s="7"/>
      <c r="HM59" s="7"/>
      <c r="HN59" s="7"/>
      <c r="HO59" s="7"/>
      <c r="HP59" s="7"/>
      <c r="HQ59" s="7"/>
      <c r="HR59" s="7"/>
      <c r="HS59" s="7"/>
      <c r="HT59" s="7"/>
      <c r="HU59" s="7"/>
      <c r="HV59" s="7"/>
      <c r="HW59" s="7"/>
      <c r="HX59" s="7"/>
      <c r="HY59" s="7"/>
      <c r="HZ59" s="7"/>
      <c r="IA59" s="7"/>
      <c r="IB59" s="7"/>
      <c r="IC59" s="7"/>
      <c r="ID59" s="7"/>
      <c r="IE59" s="7"/>
      <c r="IF59" s="7"/>
      <c r="IG59" s="7"/>
      <c r="IH59" s="7"/>
      <c r="II59" s="7"/>
      <c r="IJ59" s="7"/>
      <c r="IK59" s="7"/>
      <c r="IL59" s="7"/>
      <c r="IM59" s="7"/>
      <c r="IN59" s="7"/>
      <c r="IO59" s="7"/>
      <c r="IP59" s="7"/>
      <c r="IQ59" s="7"/>
      <c r="IR59" s="7"/>
      <c r="IS59" s="7"/>
      <c r="IT59" s="7"/>
      <c r="IU59" s="7"/>
      <c r="IV59" s="7"/>
    </row>
    <row r="60" spans="1:256" ht="15" customHeight="1" x14ac:dyDescent="0.25">
      <c r="A60" s="5"/>
      <c r="B60" s="2"/>
      <c r="C60" s="2"/>
      <c r="D60" s="3"/>
      <c r="E60" s="2"/>
      <c r="F60" s="9"/>
      <c r="G60" s="12">
        <f t="shared" si="0"/>
        <v>0.41180555555555542</v>
      </c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  <c r="AA60" s="7"/>
      <c r="AB60" s="7"/>
      <c r="AC60" s="7"/>
      <c r="AD60" s="7"/>
      <c r="AE60" s="7"/>
      <c r="AF60" s="7"/>
      <c r="AG60" s="7"/>
      <c r="AH60" s="7"/>
      <c r="AI60" s="7"/>
      <c r="AJ60" s="7"/>
      <c r="AK60" s="7"/>
      <c r="AL60" s="7"/>
      <c r="AM60" s="7"/>
      <c r="AN60" s="7"/>
      <c r="AO60" s="7"/>
      <c r="AP60" s="7"/>
      <c r="AQ60" s="7"/>
      <c r="AR60" s="7"/>
      <c r="AS60" s="7"/>
      <c r="AT60" s="7"/>
      <c r="AU60" s="7"/>
      <c r="AV60" s="7"/>
      <c r="AW60" s="7"/>
      <c r="AX60" s="7"/>
      <c r="AY60" s="7"/>
      <c r="AZ60" s="7"/>
      <c r="BA60" s="7"/>
      <c r="BB60" s="7"/>
      <c r="BC60" s="7"/>
      <c r="BD60" s="7"/>
      <c r="BE60" s="7"/>
      <c r="BF60" s="7"/>
      <c r="BG60" s="7"/>
      <c r="BH60" s="7"/>
      <c r="BI60" s="7"/>
      <c r="BJ60" s="7"/>
      <c r="BK60" s="7"/>
      <c r="BL60" s="7"/>
      <c r="BM60" s="7"/>
      <c r="BN60" s="7"/>
      <c r="BO60" s="7"/>
      <c r="BP60" s="7"/>
      <c r="BQ60" s="7"/>
      <c r="BR60" s="7"/>
      <c r="BS60" s="7"/>
      <c r="BT60" s="7"/>
      <c r="BU60" s="7"/>
      <c r="BV60" s="7"/>
      <c r="BW60" s="7"/>
      <c r="BX60" s="7"/>
      <c r="BY60" s="7"/>
      <c r="BZ60" s="7"/>
      <c r="CA60" s="7"/>
      <c r="CB60" s="7"/>
      <c r="CC60" s="7"/>
      <c r="CD60" s="7"/>
      <c r="CE60" s="7"/>
      <c r="CF60" s="7"/>
      <c r="CG60" s="7"/>
      <c r="CH60" s="7"/>
      <c r="CI60" s="7"/>
      <c r="CJ60" s="7"/>
      <c r="CK60" s="7"/>
      <c r="CL60" s="7"/>
      <c r="CM60" s="7"/>
      <c r="CN60" s="7"/>
      <c r="CO60" s="7"/>
      <c r="CP60" s="7"/>
      <c r="CQ60" s="7"/>
      <c r="CR60" s="7"/>
      <c r="CS60" s="7"/>
      <c r="CT60" s="7"/>
      <c r="CU60" s="7"/>
      <c r="CV60" s="7"/>
      <c r="CW60" s="7"/>
      <c r="CX60" s="7"/>
      <c r="CY60" s="7"/>
      <c r="CZ60" s="7"/>
      <c r="DA60" s="7"/>
      <c r="DB60" s="7"/>
      <c r="DC60" s="7"/>
      <c r="DD60" s="7"/>
      <c r="DE60" s="7"/>
      <c r="DF60" s="7"/>
      <c r="DG60" s="7"/>
      <c r="DH60" s="7"/>
      <c r="DI60" s="7"/>
      <c r="DJ60" s="7"/>
      <c r="DK60" s="7"/>
      <c r="DL60" s="7"/>
      <c r="DM60" s="7"/>
      <c r="DN60" s="7"/>
      <c r="DO60" s="7"/>
      <c r="DP60" s="7"/>
      <c r="DQ60" s="7"/>
      <c r="DR60" s="7"/>
      <c r="DS60" s="7"/>
      <c r="DT60" s="7"/>
      <c r="DU60" s="7"/>
      <c r="DV60" s="7"/>
      <c r="DW60" s="7"/>
      <c r="DX60" s="7"/>
      <c r="DY60" s="7"/>
      <c r="DZ60" s="7"/>
      <c r="EA60" s="7"/>
      <c r="EB60" s="7"/>
      <c r="EC60" s="7"/>
      <c r="ED60" s="7"/>
      <c r="EE60" s="7"/>
      <c r="EF60" s="7"/>
      <c r="EG60" s="7"/>
      <c r="EH60" s="7"/>
      <c r="EI60" s="7"/>
      <c r="EJ60" s="7"/>
      <c r="EK60" s="7"/>
      <c r="EL60" s="7"/>
      <c r="EM60" s="7"/>
      <c r="EN60" s="7"/>
      <c r="EO60" s="7"/>
      <c r="EP60" s="7"/>
      <c r="EQ60" s="7"/>
      <c r="ER60" s="7"/>
      <c r="ES60" s="7"/>
      <c r="ET60" s="7"/>
      <c r="EU60" s="7"/>
      <c r="EV60" s="7"/>
      <c r="EW60" s="7"/>
      <c r="EX60" s="7"/>
      <c r="EY60" s="7"/>
      <c r="EZ60" s="7"/>
      <c r="FA60" s="7"/>
      <c r="FB60" s="7"/>
      <c r="FC60" s="7"/>
      <c r="FD60" s="7"/>
      <c r="FE60" s="7"/>
      <c r="FF60" s="7"/>
      <c r="FG60" s="7"/>
      <c r="FH60" s="7"/>
      <c r="FI60" s="7"/>
      <c r="FJ60" s="7"/>
      <c r="FK60" s="7"/>
      <c r="FL60" s="7"/>
      <c r="FM60" s="7"/>
      <c r="FN60" s="7"/>
      <c r="FO60" s="7"/>
      <c r="FP60" s="7"/>
      <c r="FQ60" s="7"/>
      <c r="FR60" s="7"/>
      <c r="FS60" s="7"/>
      <c r="FT60" s="7"/>
      <c r="FU60" s="7"/>
      <c r="FV60" s="7"/>
      <c r="FW60" s="7"/>
      <c r="FX60" s="7"/>
      <c r="FY60" s="7"/>
      <c r="FZ60" s="7"/>
      <c r="GA60" s="7"/>
      <c r="GB60" s="7"/>
      <c r="GC60" s="7"/>
      <c r="GD60" s="7"/>
      <c r="GE60" s="7"/>
      <c r="GF60" s="7"/>
      <c r="GG60" s="7"/>
      <c r="GH60" s="7"/>
      <c r="GI60" s="7"/>
      <c r="GJ60" s="7"/>
      <c r="GK60" s="7"/>
      <c r="GL60" s="7"/>
      <c r="GM60" s="7"/>
      <c r="GN60" s="7"/>
      <c r="GO60" s="7"/>
      <c r="GP60" s="7"/>
      <c r="GQ60" s="7"/>
      <c r="GR60" s="7"/>
      <c r="GS60" s="7"/>
      <c r="GT60" s="7"/>
      <c r="GU60" s="7"/>
      <c r="GV60" s="7"/>
      <c r="GW60" s="7"/>
      <c r="GX60" s="7"/>
      <c r="GY60" s="7"/>
      <c r="GZ60" s="7"/>
      <c r="HA60" s="7"/>
      <c r="HB60" s="7"/>
      <c r="HC60" s="7"/>
      <c r="HD60" s="7"/>
      <c r="HE60" s="7"/>
      <c r="HF60" s="7"/>
      <c r="HG60" s="7"/>
      <c r="HH60" s="7"/>
      <c r="HI60" s="7"/>
      <c r="HJ60" s="7"/>
      <c r="HK60" s="7"/>
      <c r="HL60" s="7"/>
      <c r="HM60" s="7"/>
      <c r="HN60" s="7"/>
      <c r="HO60" s="7"/>
      <c r="HP60" s="7"/>
      <c r="HQ60" s="7"/>
      <c r="HR60" s="7"/>
      <c r="HS60" s="7"/>
      <c r="HT60" s="7"/>
      <c r="HU60" s="7"/>
      <c r="HV60" s="7"/>
      <c r="HW60" s="7"/>
      <c r="HX60" s="7"/>
      <c r="HY60" s="7"/>
      <c r="HZ60" s="7"/>
      <c r="IA60" s="7"/>
      <c r="IB60" s="7"/>
      <c r="IC60" s="7"/>
      <c r="ID60" s="7"/>
      <c r="IE60" s="7"/>
      <c r="IF60" s="7"/>
      <c r="IG60" s="7"/>
      <c r="IH60" s="7"/>
      <c r="II60" s="7"/>
      <c r="IJ60" s="7"/>
      <c r="IK60" s="7"/>
      <c r="IL60" s="7"/>
      <c r="IM60" s="7"/>
      <c r="IN60" s="7"/>
      <c r="IO60" s="7"/>
      <c r="IP60" s="7"/>
      <c r="IQ60" s="7"/>
      <c r="IR60" s="7"/>
      <c r="IS60" s="7"/>
      <c r="IT60" s="7"/>
      <c r="IU60" s="7"/>
      <c r="IV60" s="7"/>
    </row>
    <row r="61" spans="1:256" ht="15" customHeight="1" x14ac:dyDescent="0.25">
      <c r="A61" s="5"/>
      <c r="B61" s="2"/>
      <c r="C61" s="2"/>
      <c r="D61" s="3"/>
      <c r="E61" s="2"/>
      <c r="F61" s="9"/>
      <c r="G61" s="12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  <c r="AA61" s="7"/>
      <c r="AB61" s="7"/>
      <c r="AC61" s="7"/>
      <c r="AD61" s="7"/>
      <c r="AE61" s="7"/>
      <c r="AF61" s="7"/>
      <c r="AG61" s="7"/>
      <c r="AH61" s="7"/>
      <c r="AI61" s="7"/>
      <c r="AJ61" s="7"/>
      <c r="AK61" s="7"/>
      <c r="AL61" s="7"/>
      <c r="AM61" s="7"/>
      <c r="AN61" s="7"/>
      <c r="AO61" s="7"/>
      <c r="AP61" s="7"/>
      <c r="AQ61" s="7"/>
      <c r="AR61" s="7"/>
      <c r="AS61" s="7"/>
      <c r="AT61" s="7"/>
      <c r="AU61" s="7"/>
      <c r="AV61" s="7"/>
      <c r="AW61" s="7"/>
      <c r="AX61" s="7"/>
      <c r="AY61" s="7"/>
      <c r="AZ61" s="7"/>
      <c r="BA61" s="7"/>
      <c r="BB61" s="7"/>
      <c r="BC61" s="7"/>
      <c r="BD61" s="7"/>
      <c r="BE61" s="7"/>
      <c r="BF61" s="7"/>
      <c r="BG61" s="7"/>
      <c r="BH61" s="7"/>
      <c r="BI61" s="7"/>
      <c r="BJ61" s="7"/>
      <c r="BK61" s="7"/>
      <c r="BL61" s="7"/>
      <c r="BM61" s="7"/>
      <c r="BN61" s="7"/>
      <c r="BO61" s="7"/>
      <c r="BP61" s="7"/>
      <c r="BQ61" s="7"/>
      <c r="BR61" s="7"/>
      <c r="BS61" s="7"/>
      <c r="BT61" s="7"/>
      <c r="BU61" s="7"/>
      <c r="BV61" s="7"/>
      <c r="BW61" s="7"/>
      <c r="BX61" s="7"/>
      <c r="BY61" s="7"/>
      <c r="BZ61" s="7"/>
      <c r="CA61" s="7"/>
      <c r="CB61" s="7"/>
      <c r="CC61" s="7"/>
      <c r="CD61" s="7"/>
      <c r="CE61" s="7"/>
      <c r="CF61" s="7"/>
      <c r="CG61" s="7"/>
      <c r="CH61" s="7"/>
      <c r="CI61" s="7"/>
      <c r="CJ61" s="7"/>
      <c r="CK61" s="7"/>
      <c r="CL61" s="7"/>
      <c r="CM61" s="7"/>
      <c r="CN61" s="7"/>
      <c r="CO61" s="7"/>
      <c r="CP61" s="7"/>
      <c r="CQ61" s="7"/>
      <c r="CR61" s="7"/>
      <c r="CS61" s="7"/>
      <c r="CT61" s="7"/>
      <c r="CU61" s="7"/>
      <c r="CV61" s="7"/>
      <c r="CW61" s="7"/>
      <c r="CX61" s="7"/>
      <c r="CY61" s="7"/>
      <c r="CZ61" s="7"/>
      <c r="DA61" s="7"/>
      <c r="DB61" s="7"/>
      <c r="DC61" s="7"/>
      <c r="DD61" s="7"/>
      <c r="DE61" s="7"/>
      <c r="DF61" s="7"/>
      <c r="DG61" s="7"/>
      <c r="DH61" s="7"/>
      <c r="DI61" s="7"/>
      <c r="DJ61" s="7"/>
      <c r="DK61" s="7"/>
      <c r="DL61" s="7"/>
      <c r="DM61" s="7"/>
      <c r="DN61" s="7"/>
      <c r="DO61" s="7"/>
      <c r="DP61" s="7"/>
      <c r="DQ61" s="7"/>
      <c r="DR61" s="7"/>
      <c r="DS61" s="7"/>
      <c r="DT61" s="7"/>
      <c r="DU61" s="7"/>
      <c r="DV61" s="7"/>
      <c r="DW61" s="7"/>
      <c r="DX61" s="7"/>
      <c r="DY61" s="7"/>
      <c r="DZ61" s="7"/>
      <c r="EA61" s="7"/>
      <c r="EB61" s="7"/>
      <c r="EC61" s="7"/>
      <c r="ED61" s="7"/>
      <c r="EE61" s="7"/>
      <c r="EF61" s="7"/>
      <c r="EG61" s="7"/>
      <c r="EH61" s="7"/>
      <c r="EI61" s="7"/>
      <c r="EJ61" s="7"/>
      <c r="EK61" s="7"/>
      <c r="EL61" s="7"/>
      <c r="EM61" s="7"/>
      <c r="EN61" s="7"/>
      <c r="EO61" s="7"/>
      <c r="EP61" s="7"/>
      <c r="EQ61" s="7"/>
      <c r="ER61" s="7"/>
      <c r="ES61" s="7"/>
      <c r="ET61" s="7"/>
      <c r="EU61" s="7"/>
      <c r="EV61" s="7"/>
      <c r="EW61" s="7"/>
      <c r="EX61" s="7"/>
      <c r="EY61" s="7"/>
      <c r="EZ61" s="7"/>
      <c r="FA61" s="7"/>
      <c r="FB61" s="7"/>
      <c r="FC61" s="7"/>
      <c r="FD61" s="7"/>
      <c r="FE61" s="7"/>
      <c r="FF61" s="7"/>
      <c r="FG61" s="7"/>
      <c r="FH61" s="7"/>
      <c r="FI61" s="7"/>
      <c r="FJ61" s="7"/>
      <c r="FK61" s="7"/>
      <c r="FL61" s="7"/>
      <c r="FM61" s="7"/>
      <c r="FN61" s="7"/>
      <c r="FO61" s="7"/>
      <c r="FP61" s="7"/>
      <c r="FQ61" s="7"/>
      <c r="FR61" s="7"/>
      <c r="FS61" s="7"/>
      <c r="FT61" s="7"/>
      <c r="FU61" s="7"/>
      <c r="FV61" s="7"/>
      <c r="FW61" s="7"/>
      <c r="FX61" s="7"/>
      <c r="FY61" s="7"/>
      <c r="FZ61" s="7"/>
      <c r="GA61" s="7"/>
      <c r="GB61" s="7"/>
      <c r="GC61" s="7"/>
      <c r="GD61" s="7"/>
      <c r="GE61" s="7"/>
      <c r="GF61" s="7"/>
      <c r="GG61" s="7"/>
      <c r="GH61" s="7"/>
      <c r="GI61" s="7"/>
      <c r="GJ61" s="7"/>
      <c r="GK61" s="7"/>
      <c r="GL61" s="7"/>
      <c r="GM61" s="7"/>
      <c r="GN61" s="7"/>
      <c r="GO61" s="7"/>
      <c r="GP61" s="7"/>
      <c r="GQ61" s="7"/>
      <c r="GR61" s="7"/>
      <c r="GS61" s="7"/>
      <c r="GT61" s="7"/>
      <c r="GU61" s="7"/>
      <c r="GV61" s="7"/>
      <c r="GW61" s="7"/>
      <c r="GX61" s="7"/>
      <c r="GY61" s="7"/>
      <c r="GZ61" s="7"/>
      <c r="HA61" s="7"/>
      <c r="HB61" s="7"/>
      <c r="HC61" s="7"/>
      <c r="HD61" s="7"/>
      <c r="HE61" s="7"/>
      <c r="HF61" s="7"/>
      <c r="HG61" s="7"/>
      <c r="HH61" s="7"/>
      <c r="HI61" s="7"/>
      <c r="HJ61" s="7"/>
      <c r="HK61" s="7"/>
      <c r="HL61" s="7"/>
      <c r="HM61" s="7"/>
      <c r="HN61" s="7"/>
      <c r="HO61" s="7"/>
      <c r="HP61" s="7"/>
      <c r="HQ61" s="7"/>
      <c r="HR61" s="7"/>
      <c r="HS61" s="7"/>
      <c r="HT61" s="7"/>
      <c r="HU61" s="7"/>
      <c r="HV61" s="7"/>
      <c r="HW61" s="7"/>
      <c r="HX61" s="7"/>
      <c r="HY61" s="7"/>
      <c r="HZ61" s="7"/>
      <c r="IA61" s="7"/>
      <c r="IB61" s="7"/>
      <c r="IC61" s="7"/>
      <c r="ID61" s="7"/>
      <c r="IE61" s="7"/>
      <c r="IF61" s="7"/>
      <c r="IG61" s="7"/>
      <c r="IH61" s="7"/>
      <c r="II61" s="7"/>
      <c r="IJ61" s="7"/>
      <c r="IK61" s="7"/>
      <c r="IL61" s="7"/>
      <c r="IM61" s="7"/>
      <c r="IN61" s="7"/>
      <c r="IO61" s="7"/>
      <c r="IP61" s="7"/>
      <c r="IQ61" s="7"/>
      <c r="IR61" s="7"/>
      <c r="IS61" s="7"/>
      <c r="IT61" s="7"/>
      <c r="IU61" s="7"/>
      <c r="IV61" s="7"/>
    </row>
    <row r="62" spans="1:256" ht="15" customHeight="1" x14ac:dyDescent="0.25">
      <c r="A62" s="22"/>
      <c r="B62" s="2" t="s">
        <v>17</v>
      </c>
      <c r="C62" s="15" t="s">
        <v>18</v>
      </c>
      <c r="D62" s="3" t="s">
        <v>17</v>
      </c>
      <c r="E62" s="2"/>
      <c r="F62" s="9" t="s">
        <v>17</v>
      </c>
      <c r="G62" s="12"/>
      <c r="H62" s="19"/>
      <c r="I62" s="19"/>
      <c r="J62" s="19"/>
      <c r="K62" s="19"/>
      <c r="L62" s="19"/>
      <c r="M62" s="19"/>
      <c r="N62" s="19"/>
      <c r="O62" s="19"/>
      <c r="P62" s="19"/>
      <c r="Q62" s="19"/>
      <c r="R62" s="19"/>
      <c r="S62" s="19"/>
      <c r="T62" s="19"/>
      <c r="U62" s="19"/>
      <c r="V62" s="19"/>
      <c r="W62" s="19"/>
      <c r="X62" s="19"/>
      <c r="Y62" s="19"/>
      <c r="Z62" s="19"/>
      <c r="AA62" s="19"/>
      <c r="AB62" s="19"/>
      <c r="AC62" s="19"/>
      <c r="AD62" s="19"/>
      <c r="AE62" s="19"/>
      <c r="AF62" s="19"/>
      <c r="AG62" s="19"/>
      <c r="AH62" s="19"/>
      <c r="AI62" s="19"/>
      <c r="AJ62" s="19"/>
      <c r="AK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W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  <c r="BH62" s="19"/>
      <c r="BI62" s="19"/>
      <c r="BJ62" s="19"/>
      <c r="BK62" s="19"/>
      <c r="BL62" s="19"/>
      <c r="BM62" s="19"/>
      <c r="BN62" s="19"/>
      <c r="BO62" s="19"/>
      <c r="BP62" s="19"/>
      <c r="BQ62" s="19"/>
      <c r="BR62" s="19"/>
      <c r="BS62" s="19"/>
      <c r="BT62" s="19"/>
      <c r="BU62" s="19"/>
      <c r="BV62" s="19"/>
      <c r="BW62" s="19"/>
      <c r="BX62" s="19"/>
      <c r="BY62" s="19"/>
      <c r="BZ62" s="19"/>
      <c r="CA62" s="19"/>
      <c r="CB62" s="19"/>
      <c r="CC62" s="19"/>
      <c r="CD62" s="19"/>
      <c r="CE62" s="19"/>
      <c r="CF62" s="19"/>
      <c r="CG62" s="19"/>
      <c r="CH62" s="19"/>
      <c r="CI62" s="19"/>
      <c r="CJ62" s="19"/>
      <c r="CK62" s="19"/>
      <c r="CL62" s="19"/>
      <c r="CM62" s="19"/>
      <c r="CN62" s="19"/>
      <c r="CO62" s="19"/>
      <c r="CP62" s="19"/>
      <c r="CQ62" s="19"/>
      <c r="CR62" s="19"/>
      <c r="CS62" s="19"/>
      <c r="CT62" s="19"/>
      <c r="CU62" s="19"/>
      <c r="CV62" s="19"/>
      <c r="CW62" s="19"/>
      <c r="CX62" s="19"/>
      <c r="CY62" s="19"/>
      <c r="CZ62" s="19"/>
      <c r="DA62" s="19"/>
      <c r="DB62" s="19"/>
      <c r="DC62" s="19"/>
      <c r="DD62" s="19"/>
      <c r="DE62" s="19"/>
      <c r="DF62" s="19"/>
      <c r="DG62" s="19"/>
      <c r="DH62" s="19"/>
      <c r="DI62" s="19"/>
      <c r="DJ62" s="19"/>
      <c r="DK62" s="19"/>
      <c r="DL62" s="19"/>
      <c r="DM62" s="19"/>
      <c r="DN62" s="19"/>
      <c r="DO62" s="19"/>
      <c r="DP62" s="19"/>
      <c r="DQ62" s="19"/>
      <c r="DR62" s="19"/>
      <c r="DS62" s="19"/>
      <c r="DT62" s="19"/>
      <c r="DU62" s="19"/>
      <c r="DV62" s="19"/>
      <c r="DW62" s="19"/>
      <c r="DX62" s="19"/>
      <c r="DY62" s="19"/>
      <c r="DZ62" s="19"/>
      <c r="EA62" s="19"/>
      <c r="EB62" s="19"/>
      <c r="EC62" s="19"/>
      <c r="ED62" s="19"/>
      <c r="EE62" s="19"/>
      <c r="EF62" s="19"/>
      <c r="EG62" s="19"/>
      <c r="EH62" s="19"/>
      <c r="EI62" s="19"/>
      <c r="EJ62" s="19"/>
      <c r="EK62" s="19"/>
      <c r="EL62" s="19"/>
      <c r="EM62" s="19"/>
      <c r="EN62" s="19"/>
      <c r="EO62" s="19"/>
      <c r="EP62" s="19"/>
      <c r="EQ62" s="19"/>
      <c r="ER62" s="19"/>
      <c r="ES62" s="19"/>
      <c r="ET62" s="19"/>
      <c r="EU62" s="19"/>
      <c r="EV62" s="19"/>
      <c r="EW62" s="19"/>
      <c r="EX62" s="19"/>
      <c r="EY62" s="19"/>
      <c r="EZ62" s="19"/>
      <c r="FA62" s="19"/>
      <c r="FB62" s="19"/>
      <c r="FC62" s="19"/>
      <c r="FD62" s="19"/>
      <c r="FE62" s="19"/>
      <c r="FF62" s="19"/>
      <c r="FG62" s="19"/>
      <c r="FH62" s="19"/>
      <c r="FI62" s="19"/>
      <c r="FJ62" s="19"/>
      <c r="FK62" s="19"/>
      <c r="FL62" s="19"/>
      <c r="FM62" s="19"/>
      <c r="FN62" s="19"/>
      <c r="FO62" s="19"/>
      <c r="FP62" s="19"/>
      <c r="FQ62" s="19"/>
      <c r="FR62" s="19"/>
      <c r="FS62" s="19"/>
      <c r="FT62" s="19"/>
      <c r="FU62" s="19"/>
      <c r="FV62" s="19"/>
      <c r="FW62" s="19"/>
      <c r="FX62" s="19"/>
      <c r="FY62" s="19"/>
      <c r="FZ62" s="19"/>
      <c r="GA62" s="19"/>
      <c r="GB62" s="19"/>
      <c r="GC62" s="19"/>
      <c r="GD62" s="19"/>
      <c r="GE62" s="19"/>
      <c r="GF62" s="19"/>
      <c r="GG62" s="19"/>
      <c r="GH62" s="19"/>
      <c r="GI62" s="19"/>
      <c r="GJ62" s="19"/>
      <c r="GK62" s="19"/>
      <c r="GL62" s="19"/>
      <c r="GM62" s="19"/>
      <c r="GN62" s="19"/>
      <c r="GO62" s="19"/>
      <c r="GP62" s="19"/>
      <c r="GQ62" s="19"/>
      <c r="GR62" s="19"/>
      <c r="GS62" s="19"/>
      <c r="GT62" s="19"/>
      <c r="GU62" s="19"/>
      <c r="GV62" s="19"/>
      <c r="GW62" s="19"/>
      <c r="GX62" s="19"/>
      <c r="GY62" s="19"/>
      <c r="GZ62" s="19"/>
      <c r="HA62" s="19"/>
      <c r="HB62" s="19"/>
      <c r="HC62" s="19"/>
      <c r="HD62" s="19"/>
      <c r="HE62" s="19"/>
      <c r="HF62" s="19"/>
      <c r="HG62" s="19"/>
      <c r="HH62" s="19"/>
      <c r="HI62" s="19"/>
      <c r="HJ62" s="19"/>
      <c r="HK62" s="19"/>
      <c r="HL62" s="19"/>
      <c r="HM62" s="19"/>
      <c r="HN62" s="19"/>
      <c r="HO62" s="19"/>
      <c r="HP62" s="19"/>
      <c r="HQ62" s="19"/>
      <c r="HR62" s="19"/>
      <c r="HS62" s="19"/>
      <c r="HT62" s="19"/>
      <c r="HU62" s="19"/>
      <c r="HV62" s="19"/>
      <c r="HW62" s="19"/>
      <c r="HX62" s="19"/>
      <c r="HY62" s="19"/>
      <c r="HZ62" s="19"/>
      <c r="IA62" s="19"/>
      <c r="IB62" s="19"/>
      <c r="IC62" s="19"/>
      <c r="ID62" s="19"/>
      <c r="IE62" s="19"/>
      <c r="IF62" s="19"/>
      <c r="IG62" s="19"/>
      <c r="IH62" s="19"/>
      <c r="II62" s="19"/>
      <c r="IJ62" s="19"/>
      <c r="IK62" s="19"/>
      <c r="IL62" s="19"/>
      <c r="IM62" s="19"/>
      <c r="IN62" s="19"/>
      <c r="IO62" s="19"/>
      <c r="IP62" s="19"/>
      <c r="IQ62" s="19"/>
      <c r="IR62" s="19"/>
      <c r="IS62" s="19"/>
      <c r="IT62" s="19"/>
      <c r="IU62" s="19"/>
      <c r="IV62" s="19"/>
    </row>
    <row r="63" spans="1:256" ht="15" customHeight="1" x14ac:dyDescent="0.25">
      <c r="A63" s="22" t="s">
        <v>17</v>
      </c>
      <c r="B63" s="2"/>
      <c r="C63" s="6" t="s">
        <v>25</v>
      </c>
      <c r="D63" s="3"/>
      <c r="E63" s="2"/>
      <c r="F63" s="9"/>
      <c r="G63" s="9"/>
      <c r="H63" s="19"/>
      <c r="I63" s="19"/>
      <c r="J63" s="19"/>
      <c r="K63" s="19"/>
      <c r="L63" s="19"/>
      <c r="M63" s="19"/>
      <c r="N63" s="19"/>
      <c r="O63" s="19"/>
      <c r="P63" s="19"/>
      <c r="Q63" s="19"/>
      <c r="R63" s="19"/>
      <c r="S63" s="19"/>
      <c r="T63" s="19"/>
      <c r="U63" s="19"/>
      <c r="V63" s="19"/>
      <c r="W63" s="19"/>
      <c r="X63" s="19"/>
      <c r="Y63" s="19"/>
      <c r="Z63" s="19"/>
      <c r="AA63" s="19"/>
      <c r="AB63" s="19"/>
      <c r="AC63" s="19"/>
      <c r="AD63" s="19"/>
      <c r="AE63" s="19"/>
      <c r="AF63" s="19"/>
      <c r="AG63" s="19"/>
      <c r="AH63" s="19"/>
      <c r="AI63" s="19"/>
      <c r="AJ63" s="19"/>
      <c r="AK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W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  <c r="BH63" s="19"/>
      <c r="BI63" s="19"/>
      <c r="BJ63" s="19"/>
      <c r="BK63" s="19"/>
      <c r="BL63" s="19"/>
      <c r="BM63" s="19"/>
      <c r="BN63" s="19"/>
      <c r="BO63" s="19"/>
      <c r="BP63" s="19"/>
      <c r="BQ63" s="19"/>
      <c r="BR63" s="19"/>
      <c r="BS63" s="19"/>
      <c r="BT63" s="19"/>
      <c r="BU63" s="19"/>
      <c r="BV63" s="19"/>
      <c r="BW63" s="19"/>
      <c r="BX63" s="19"/>
      <c r="BY63" s="19"/>
      <c r="BZ63" s="19"/>
      <c r="CA63" s="19"/>
      <c r="CB63" s="19"/>
      <c r="CC63" s="19"/>
      <c r="CD63" s="19"/>
      <c r="CE63" s="19"/>
      <c r="CF63" s="19"/>
      <c r="CG63" s="19"/>
      <c r="CH63" s="19"/>
      <c r="CI63" s="19"/>
      <c r="CJ63" s="19"/>
      <c r="CK63" s="19"/>
      <c r="CL63" s="19"/>
      <c r="CM63" s="19"/>
      <c r="CN63" s="19"/>
      <c r="CO63" s="19"/>
      <c r="CP63" s="19"/>
      <c r="CQ63" s="19"/>
      <c r="CR63" s="19"/>
      <c r="CS63" s="19"/>
      <c r="CT63" s="19"/>
      <c r="CU63" s="19"/>
      <c r="CV63" s="19"/>
      <c r="CW63" s="19"/>
      <c r="CX63" s="19"/>
      <c r="CY63" s="19"/>
      <c r="CZ63" s="19"/>
      <c r="DA63" s="19"/>
      <c r="DB63" s="19"/>
      <c r="DC63" s="19"/>
      <c r="DD63" s="19"/>
      <c r="DE63" s="19"/>
      <c r="DF63" s="19"/>
      <c r="DG63" s="19"/>
      <c r="DH63" s="19"/>
      <c r="DI63" s="19"/>
      <c r="DJ63" s="19"/>
      <c r="DK63" s="19"/>
      <c r="DL63" s="19"/>
      <c r="DM63" s="19"/>
      <c r="DN63" s="19"/>
      <c r="DO63" s="19"/>
      <c r="DP63" s="19"/>
      <c r="DQ63" s="19"/>
      <c r="DR63" s="19"/>
      <c r="DS63" s="19"/>
      <c r="DT63" s="19"/>
      <c r="DU63" s="19"/>
      <c r="DV63" s="19"/>
      <c r="DW63" s="19"/>
      <c r="DX63" s="19"/>
      <c r="DY63" s="19"/>
      <c r="DZ63" s="19"/>
      <c r="EA63" s="19"/>
      <c r="EB63" s="19"/>
      <c r="EC63" s="19"/>
      <c r="ED63" s="19"/>
      <c r="EE63" s="19"/>
      <c r="EF63" s="19"/>
      <c r="EG63" s="19"/>
      <c r="EH63" s="19"/>
      <c r="EI63" s="19"/>
      <c r="EJ63" s="19"/>
      <c r="EK63" s="19"/>
      <c r="EL63" s="19"/>
      <c r="EM63" s="19"/>
      <c r="EN63" s="19"/>
      <c r="EO63" s="19"/>
      <c r="EP63" s="19"/>
      <c r="EQ63" s="19"/>
      <c r="ER63" s="19"/>
      <c r="ES63" s="19"/>
      <c r="ET63" s="19"/>
      <c r="EU63" s="19"/>
      <c r="EV63" s="19"/>
      <c r="EW63" s="19"/>
      <c r="EX63" s="19"/>
      <c r="EY63" s="19"/>
      <c r="EZ63" s="19"/>
      <c r="FA63" s="19"/>
      <c r="FB63" s="19"/>
      <c r="FC63" s="19"/>
      <c r="FD63" s="19"/>
      <c r="FE63" s="19"/>
      <c r="FF63" s="19"/>
      <c r="FG63" s="19"/>
      <c r="FH63" s="19"/>
      <c r="FI63" s="19"/>
      <c r="FJ63" s="19"/>
      <c r="FK63" s="19"/>
      <c r="FL63" s="19"/>
      <c r="FM63" s="19"/>
      <c r="FN63" s="19"/>
      <c r="FO63" s="19"/>
      <c r="FP63" s="19"/>
      <c r="FQ63" s="19"/>
      <c r="FR63" s="19"/>
      <c r="FS63" s="19"/>
      <c r="FT63" s="19"/>
      <c r="FU63" s="19"/>
      <c r="FV63" s="19"/>
      <c r="FW63" s="19"/>
      <c r="FX63" s="19"/>
      <c r="FY63" s="19"/>
      <c r="FZ63" s="19"/>
      <c r="GA63" s="19"/>
      <c r="GB63" s="19"/>
      <c r="GC63" s="19"/>
      <c r="GD63" s="19"/>
      <c r="GE63" s="19"/>
      <c r="GF63" s="19"/>
      <c r="GG63" s="19"/>
      <c r="GH63" s="19"/>
      <c r="GI63" s="19"/>
      <c r="GJ63" s="19"/>
      <c r="GK63" s="19"/>
      <c r="GL63" s="19"/>
      <c r="GM63" s="19"/>
      <c r="GN63" s="19"/>
      <c r="GO63" s="19"/>
      <c r="GP63" s="19"/>
      <c r="GQ63" s="19"/>
      <c r="GR63" s="19"/>
      <c r="GS63" s="19"/>
      <c r="GT63" s="19"/>
      <c r="GU63" s="19"/>
      <c r="GV63" s="19"/>
      <c r="GW63" s="19"/>
      <c r="GX63" s="19"/>
      <c r="GY63" s="19"/>
      <c r="GZ63" s="19"/>
      <c r="HA63" s="19"/>
      <c r="HB63" s="19"/>
      <c r="HC63" s="19"/>
      <c r="HD63" s="19"/>
      <c r="HE63" s="19"/>
      <c r="HF63" s="19"/>
      <c r="HG63" s="19"/>
      <c r="HH63" s="19"/>
      <c r="HI63" s="19"/>
      <c r="HJ63" s="19"/>
      <c r="HK63" s="19"/>
      <c r="HL63" s="19"/>
      <c r="HM63" s="19"/>
      <c r="HN63" s="19"/>
      <c r="HO63" s="19"/>
      <c r="HP63" s="19"/>
      <c r="HQ63" s="19"/>
      <c r="HR63" s="19"/>
      <c r="HS63" s="19"/>
      <c r="HT63" s="19"/>
      <c r="HU63" s="19"/>
      <c r="HV63" s="19"/>
      <c r="HW63" s="19"/>
      <c r="HX63" s="19"/>
      <c r="HY63" s="19"/>
      <c r="HZ63" s="19"/>
      <c r="IA63" s="19"/>
      <c r="IB63" s="19"/>
      <c r="IC63" s="19"/>
      <c r="ID63" s="19"/>
      <c r="IE63" s="19"/>
      <c r="IF63" s="19"/>
      <c r="IG63" s="19"/>
      <c r="IH63" s="19"/>
      <c r="II63" s="19"/>
      <c r="IJ63" s="19"/>
      <c r="IK63" s="19"/>
      <c r="IL63" s="19"/>
      <c r="IM63" s="19"/>
      <c r="IN63" s="19"/>
      <c r="IO63" s="19"/>
      <c r="IP63" s="19"/>
      <c r="IQ63" s="19"/>
      <c r="IR63" s="19"/>
      <c r="IS63" s="19"/>
      <c r="IT63" s="19"/>
      <c r="IU63" s="19"/>
      <c r="IV63" s="19"/>
    </row>
    <row r="64" spans="1:256" ht="15.6" x14ac:dyDescent="0.25">
      <c r="A64" s="22"/>
      <c r="B64" s="2"/>
      <c r="C64" s="15" t="s">
        <v>13</v>
      </c>
      <c r="D64" s="3"/>
      <c r="E64" s="2"/>
      <c r="F64" s="9"/>
      <c r="G64" s="12"/>
      <c r="H64" s="19"/>
      <c r="I64" s="19"/>
      <c r="J64" s="19"/>
      <c r="K64" s="19"/>
      <c r="L64" s="19"/>
      <c r="M64" s="19"/>
      <c r="N64" s="19"/>
      <c r="O64" s="19"/>
      <c r="P64" s="19"/>
      <c r="Q64" s="19"/>
      <c r="R64" s="19"/>
      <c r="S64" s="19"/>
      <c r="T64" s="19"/>
      <c r="U64" s="19"/>
      <c r="V64" s="19"/>
      <c r="W64" s="19"/>
      <c r="X64" s="19"/>
      <c r="Y64" s="19"/>
      <c r="Z64" s="19"/>
      <c r="AA64" s="19"/>
      <c r="AB64" s="19"/>
      <c r="AC64" s="19"/>
      <c r="AD64" s="19"/>
      <c r="AE64" s="19"/>
      <c r="AF64" s="19"/>
      <c r="AG64" s="19"/>
      <c r="AH64" s="19"/>
      <c r="AI64" s="19"/>
      <c r="AJ64" s="19"/>
      <c r="AK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W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  <c r="BH64" s="19"/>
      <c r="BI64" s="19"/>
      <c r="BJ64" s="19"/>
      <c r="BK64" s="19"/>
      <c r="BL64" s="19"/>
      <c r="BM64" s="19"/>
      <c r="BN64" s="19"/>
      <c r="BO64" s="19"/>
      <c r="BP64" s="19"/>
      <c r="BQ64" s="19"/>
      <c r="BR64" s="19"/>
      <c r="BS64" s="19"/>
      <c r="BT64" s="19"/>
      <c r="BU64" s="19"/>
      <c r="BV64" s="19"/>
      <c r="BW64" s="19"/>
      <c r="BX64" s="19"/>
      <c r="BY64" s="19"/>
      <c r="BZ64" s="19"/>
      <c r="CA64" s="19"/>
      <c r="CB64" s="19"/>
      <c r="CC64" s="19"/>
      <c r="CD64" s="19"/>
      <c r="CE64" s="19"/>
      <c r="CF64" s="19"/>
      <c r="CG64" s="19"/>
      <c r="CH64" s="19"/>
      <c r="CI64" s="19"/>
      <c r="CJ64" s="19"/>
      <c r="CK64" s="19"/>
      <c r="CL64" s="19"/>
      <c r="CM64" s="19"/>
      <c r="CN64" s="19"/>
      <c r="CO64" s="19"/>
      <c r="CP64" s="19"/>
      <c r="CQ64" s="19"/>
      <c r="CR64" s="19"/>
      <c r="CS64" s="19"/>
      <c r="CT64" s="19"/>
      <c r="CU64" s="19"/>
      <c r="CV64" s="19"/>
      <c r="CW64" s="19"/>
      <c r="CX64" s="19"/>
      <c r="CY64" s="19"/>
      <c r="CZ64" s="19"/>
      <c r="DA64" s="19"/>
      <c r="DB64" s="19"/>
      <c r="DC64" s="19"/>
      <c r="DD64" s="19"/>
      <c r="DE64" s="19"/>
      <c r="DF64" s="19"/>
      <c r="DG64" s="19"/>
      <c r="DH64" s="19"/>
      <c r="DI64" s="19"/>
      <c r="DJ64" s="19"/>
      <c r="DK64" s="19"/>
      <c r="DL64" s="19"/>
      <c r="DM64" s="19"/>
      <c r="DN64" s="19"/>
      <c r="DO64" s="19"/>
      <c r="DP64" s="19"/>
      <c r="DQ64" s="19"/>
      <c r="DR64" s="19"/>
      <c r="DS64" s="19"/>
      <c r="DT64" s="19"/>
      <c r="DU64" s="19"/>
      <c r="DV64" s="19"/>
      <c r="DW64" s="19"/>
      <c r="DX64" s="19"/>
      <c r="DY64" s="19"/>
      <c r="DZ64" s="19"/>
      <c r="EA64" s="19"/>
      <c r="EB64" s="19"/>
      <c r="EC64" s="19"/>
      <c r="ED64" s="19"/>
      <c r="EE64" s="19"/>
      <c r="EF64" s="19"/>
      <c r="EG64" s="19"/>
      <c r="EH64" s="19"/>
      <c r="EI64" s="19"/>
      <c r="EJ64" s="19"/>
      <c r="EK64" s="19"/>
      <c r="EL64" s="19"/>
      <c r="EM64" s="19"/>
      <c r="EN64" s="19"/>
      <c r="EO64" s="19"/>
      <c r="EP64" s="19"/>
      <c r="EQ64" s="19"/>
      <c r="ER64" s="19"/>
      <c r="ES64" s="19"/>
      <c r="ET64" s="19"/>
      <c r="EU64" s="19"/>
      <c r="EV64" s="19"/>
      <c r="EW64" s="19"/>
      <c r="EX64" s="19"/>
      <c r="EY64" s="19"/>
      <c r="EZ64" s="19"/>
      <c r="FA64" s="19"/>
      <c r="FB64" s="19"/>
      <c r="FC64" s="19"/>
      <c r="FD64" s="19"/>
      <c r="FE64" s="19"/>
      <c r="FF64" s="19"/>
      <c r="FG64" s="19"/>
      <c r="FH64" s="19"/>
      <c r="FI64" s="19"/>
      <c r="FJ64" s="19"/>
      <c r="FK64" s="19"/>
      <c r="FL64" s="19"/>
      <c r="FM64" s="19"/>
      <c r="FN64" s="19"/>
      <c r="FO64" s="19"/>
      <c r="FP64" s="19"/>
      <c r="FQ64" s="19"/>
      <c r="FR64" s="19"/>
      <c r="FS64" s="19"/>
      <c r="FT64" s="19"/>
      <c r="FU64" s="19"/>
      <c r="FV64" s="19"/>
      <c r="FW64" s="19"/>
      <c r="FX64" s="19"/>
      <c r="FY64" s="19"/>
      <c r="FZ64" s="19"/>
      <c r="GA64" s="19"/>
      <c r="GB64" s="19"/>
      <c r="GC64" s="19"/>
      <c r="GD64" s="19"/>
      <c r="GE64" s="19"/>
      <c r="GF64" s="19"/>
      <c r="GG64" s="19"/>
      <c r="GH64" s="19"/>
      <c r="GI64" s="19"/>
      <c r="GJ64" s="19"/>
      <c r="GK64" s="19"/>
      <c r="GL64" s="19"/>
      <c r="GM64" s="19"/>
      <c r="GN64" s="19"/>
      <c r="GO64" s="19"/>
      <c r="GP64" s="19"/>
      <c r="GQ64" s="19"/>
      <c r="GR64" s="19"/>
      <c r="GS64" s="19"/>
      <c r="GT64" s="19"/>
      <c r="GU64" s="19"/>
      <c r="GV64" s="19"/>
      <c r="GW64" s="19"/>
      <c r="GX64" s="19"/>
      <c r="GY64" s="19"/>
      <c r="GZ64" s="19"/>
      <c r="HA64" s="19"/>
      <c r="HB64" s="19"/>
      <c r="HC64" s="19"/>
      <c r="HD64" s="19"/>
      <c r="HE64" s="19"/>
      <c r="HF64" s="19"/>
      <c r="HG64" s="19"/>
      <c r="HH64" s="19"/>
      <c r="HI64" s="19"/>
      <c r="HJ64" s="19"/>
      <c r="HK64" s="19"/>
      <c r="HL64" s="19"/>
      <c r="HM64" s="19"/>
      <c r="HN64" s="19"/>
      <c r="HO64" s="19"/>
      <c r="HP64" s="19"/>
      <c r="HQ64" s="19"/>
      <c r="HR64" s="19"/>
      <c r="HS64" s="19"/>
      <c r="HT64" s="19"/>
      <c r="HU64" s="19"/>
      <c r="HV64" s="19"/>
      <c r="HW64" s="19"/>
      <c r="HX64" s="19"/>
      <c r="HY64" s="19"/>
      <c r="HZ64" s="19"/>
      <c r="IA64" s="19"/>
      <c r="IB64" s="19"/>
      <c r="IC64" s="19"/>
      <c r="ID64" s="19"/>
      <c r="IE64" s="19"/>
      <c r="IF64" s="19"/>
      <c r="IG64" s="19"/>
      <c r="IH64" s="19"/>
      <c r="II64" s="19"/>
      <c r="IJ64" s="19"/>
      <c r="IK64" s="19"/>
      <c r="IL64" s="19"/>
      <c r="IM64" s="19"/>
      <c r="IN64" s="19"/>
      <c r="IO64" s="19"/>
      <c r="IP64" s="19"/>
      <c r="IQ64" s="19"/>
      <c r="IR64" s="19"/>
      <c r="IS64" s="19"/>
      <c r="IT64" s="19"/>
      <c r="IU64" s="19"/>
      <c r="IV64" s="19"/>
    </row>
    <row r="65" spans="1:7" x14ac:dyDescent="0.25">
      <c r="C65" s="16"/>
      <c r="F65" s="16"/>
      <c r="G65" s="16"/>
    </row>
    <row r="66" spans="1:7" x14ac:dyDescent="0.25">
      <c r="C66" s="16"/>
      <c r="F66" s="16"/>
      <c r="G66" s="16"/>
    </row>
    <row r="67" spans="1:7" x14ac:dyDescent="0.25">
      <c r="C67" s="16"/>
      <c r="F67" s="16"/>
      <c r="G67" s="16"/>
    </row>
    <row r="68" spans="1:7" x14ac:dyDescent="0.25">
      <c r="C68" s="16"/>
      <c r="F68" s="16"/>
      <c r="G68" s="16"/>
    </row>
    <row r="69" spans="1:7" x14ac:dyDescent="0.25">
      <c r="C69" s="16"/>
      <c r="F69" s="16"/>
      <c r="G69" s="16"/>
    </row>
    <row r="70" spans="1:7" x14ac:dyDescent="0.25">
      <c r="C70" s="16"/>
      <c r="F70" s="16"/>
      <c r="G70" s="16"/>
    </row>
    <row r="71" spans="1:7" x14ac:dyDescent="0.25">
      <c r="C71" s="16"/>
      <c r="F71" s="16"/>
      <c r="G71" s="16"/>
    </row>
    <row r="72" spans="1:7" x14ac:dyDescent="0.25">
      <c r="A72" s="16"/>
      <c r="C72" s="16"/>
      <c r="F72" s="16"/>
      <c r="G72" s="16"/>
    </row>
    <row r="73" spans="1:7" x14ac:dyDescent="0.25">
      <c r="A73" s="16"/>
      <c r="C73" s="16"/>
      <c r="F73" s="16"/>
      <c r="G73" s="16"/>
    </row>
    <row r="74" spans="1:7" x14ac:dyDescent="0.25">
      <c r="A74" s="16"/>
    </row>
    <row r="75" spans="1:7" x14ac:dyDescent="0.25">
      <c r="A75" s="16"/>
    </row>
    <row r="76" spans="1:7" x14ac:dyDescent="0.25">
      <c r="A76" s="16"/>
    </row>
    <row r="87" spans="1:7" x14ac:dyDescent="0.25">
      <c r="A87" s="16"/>
    </row>
    <row r="88" spans="1:7" ht="16.5" customHeight="1" x14ac:dyDescent="0.25">
      <c r="A88" s="16"/>
    </row>
    <row r="89" spans="1:7" ht="16.5" customHeight="1" x14ac:dyDescent="0.25">
      <c r="A89" s="16"/>
      <c r="C89" s="16"/>
      <c r="F89" s="16"/>
      <c r="G89" s="16"/>
    </row>
    <row r="90" spans="1:7" ht="16.5" customHeight="1" x14ac:dyDescent="0.25">
      <c r="A90" s="16"/>
      <c r="C90" s="16"/>
      <c r="F90" s="16"/>
      <c r="G90" s="16"/>
    </row>
    <row r="91" spans="1:7" ht="16.5" customHeight="1" x14ac:dyDescent="0.25">
      <c r="A91" s="16"/>
      <c r="C91" s="16"/>
      <c r="F91" s="16"/>
      <c r="G91" s="16"/>
    </row>
    <row r="92" spans="1:7" ht="16.5" customHeight="1" x14ac:dyDescent="0.25">
      <c r="A92" s="16"/>
      <c r="C92" s="16"/>
      <c r="F92" s="16"/>
      <c r="G92" s="16"/>
    </row>
    <row r="93" spans="1:7" x14ac:dyDescent="0.25">
      <c r="A93" s="16"/>
      <c r="C93" s="16"/>
      <c r="F93" s="16"/>
      <c r="G93" s="16"/>
    </row>
  </sheetData>
  <mergeCells count="3">
    <mergeCell ref="F3:G3"/>
    <mergeCell ref="A1:G1"/>
    <mergeCell ref="A2:G2"/>
  </mergeCells>
  <hyperlinks>
    <hyperlink ref="C14" r:id="rId1" display="IEEE PATENT POLICY--CALL FOR LOAs" xr:uid="{2A0E5CBC-DE45-4FBE-8F82-08AD4446AA2B}"/>
    <hyperlink ref="C15" r:id="rId2" display="IEEE PATENT POLICY--CALL FOR LOAs" xr:uid="{60E438EC-D623-4E57-8608-C80895F93F44}"/>
  </hyperlinks>
  <pageMargins left="0.7" right="0.7" top="0.75" bottom="0.75" header="0.3" footer="0.3"/>
  <pageSetup orientation="portrait" horizontalDpi="300" verticalDpi="300" r:id="rId3"/>
  <ignoredErrors>
    <ignoredError sqref="A54:A57 A15:A17 A29 A26 A35 A58:A59 A36:A48" numberStoredAsText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9BE3AF-6254-48BC-8684-6149B49A2E5A}">
  <dimension ref="A1:I56"/>
  <sheetViews>
    <sheetView zoomScaleNormal="100"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E4" sqref="E4"/>
    </sheetView>
  </sheetViews>
  <sheetFormatPr defaultColWidth="10.6640625" defaultRowHeight="15" x14ac:dyDescent="0.25"/>
  <cols>
    <col min="1" max="1" width="5.58203125" style="49" customWidth="1"/>
    <col min="2" max="2" width="42.58203125" customWidth="1"/>
    <col min="3" max="3" width="12" customWidth="1"/>
    <col min="4" max="4" width="20.58203125" customWidth="1"/>
    <col min="8" max="8" width="22" bestFit="1" customWidth="1"/>
  </cols>
  <sheetData>
    <row r="1" spans="1:9" s="8" customFormat="1" ht="15" customHeight="1" x14ac:dyDescent="0.3">
      <c r="A1" s="195" t="str">
        <f>Registration!A1</f>
        <v>141st IEEE 802.15 WSN Session</v>
      </c>
      <c r="B1" s="196"/>
      <c r="C1" s="196"/>
      <c r="D1" s="196"/>
      <c r="E1" s="196"/>
      <c r="F1" s="196"/>
      <c r="G1" s="197"/>
      <c r="I1" s="10"/>
    </row>
    <row r="2" spans="1:9" s="8" customFormat="1" ht="15" customHeight="1" thickBot="1" x14ac:dyDescent="0.35">
      <c r="A2" s="212" t="s">
        <v>260</v>
      </c>
      <c r="B2" s="213"/>
      <c r="C2" s="213"/>
      <c r="D2" s="210">
        <f>'CAC Opening'!D2+3</f>
        <v>44944</v>
      </c>
      <c r="E2" s="210"/>
      <c r="F2" s="210"/>
      <c r="G2" s="211"/>
      <c r="I2" s="11"/>
    </row>
    <row r="3" spans="1:9" s="43" customFormat="1" ht="15" customHeight="1" thickBot="1" x14ac:dyDescent="0.3">
      <c r="A3" s="72" t="s">
        <v>87</v>
      </c>
      <c r="B3" s="73" t="s">
        <v>90</v>
      </c>
      <c r="C3" s="73" t="s">
        <v>94</v>
      </c>
      <c r="D3" s="73" t="s">
        <v>314</v>
      </c>
      <c r="E3" s="74"/>
      <c r="F3" s="74"/>
      <c r="G3" s="75"/>
    </row>
    <row r="4" spans="1:9" s="43" customFormat="1" ht="15" customHeight="1" x14ac:dyDescent="0.25">
      <c r="A4" s="47">
        <v>1</v>
      </c>
      <c r="B4" s="44" t="s">
        <v>212</v>
      </c>
      <c r="C4" s="44" t="s">
        <v>55</v>
      </c>
      <c r="H4" s="186"/>
    </row>
    <row r="5" spans="1:9" s="43" customFormat="1" ht="15" customHeight="1" x14ac:dyDescent="0.25">
      <c r="A5" s="47">
        <v>2</v>
      </c>
      <c r="B5" s="168" t="s">
        <v>192</v>
      </c>
      <c r="C5" s="44" t="s">
        <v>55</v>
      </c>
    </row>
    <row r="6" spans="1:9" s="43" customFormat="1" ht="15" customHeight="1" x14ac:dyDescent="0.25">
      <c r="A6" s="47">
        <v>3</v>
      </c>
      <c r="B6" s="44" t="s">
        <v>77</v>
      </c>
      <c r="C6" s="44" t="s">
        <v>55</v>
      </c>
    </row>
    <row r="7" spans="1:9" s="43" customFormat="1" ht="15" customHeight="1" x14ac:dyDescent="0.25">
      <c r="A7" s="47">
        <v>4</v>
      </c>
      <c r="B7" s="44" t="s">
        <v>220</v>
      </c>
      <c r="C7" s="44" t="s">
        <v>55</v>
      </c>
    </row>
    <row r="8" spans="1:9" s="43" customFormat="1" ht="15" customHeight="1" x14ac:dyDescent="0.25">
      <c r="A8" s="47">
        <v>5</v>
      </c>
      <c r="B8" s="44" t="s">
        <v>69</v>
      </c>
      <c r="C8" s="44" t="s">
        <v>55</v>
      </c>
    </row>
    <row r="9" spans="1:9" s="43" customFormat="1" ht="15" customHeight="1" x14ac:dyDescent="0.25">
      <c r="A9" s="47">
        <v>6</v>
      </c>
      <c r="B9" s="44" t="s">
        <v>216</v>
      </c>
      <c r="C9" s="44" t="s">
        <v>55</v>
      </c>
    </row>
    <row r="10" spans="1:9" s="43" customFormat="1" ht="49.95" customHeight="1" x14ac:dyDescent="0.25">
      <c r="A10" s="47"/>
      <c r="B10" s="44" t="s">
        <v>268</v>
      </c>
      <c r="C10" s="44" t="s">
        <v>51</v>
      </c>
      <c r="D10" s="168" t="s">
        <v>193</v>
      </c>
    </row>
    <row r="11" spans="1:9" s="43" customFormat="1" ht="49.95" customHeight="1" x14ac:dyDescent="0.25">
      <c r="A11" s="48"/>
      <c r="B11" s="44" t="s">
        <v>46</v>
      </c>
      <c r="C11" s="44" t="s">
        <v>51</v>
      </c>
      <c r="D11" s="168" t="s">
        <v>193</v>
      </c>
    </row>
    <row r="12" spans="1:9" s="43" customFormat="1" ht="49.95" customHeight="1" x14ac:dyDescent="0.25">
      <c r="A12" s="47"/>
      <c r="B12" s="44" t="s">
        <v>54</v>
      </c>
      <c r="C12" s="44" t="s">
        <v>48</v>
      </c>
      <c r="D12" s="168" t="s">
        <v>193</v>
      </c>
    </row>
    <row r="13" spans="1:9" s="43" customFormat="1" ht="49.95" customHeight="1" x14ac:dyDescent="0.25">
      <c r="A13" s="48"/>
      <c r="B13" s="44" t="s">
        <v>68</v>
      </c>
      <c r="C13" s="44" t="s">
        <v>47</v>
      </c>
      <c r="D13" s="168" t="s">
        <v>193</v>
      </c>
    </row>
    <row r="14" spans="1:9" s="43" customFormat="1" ht="49.95" customHeight="1" x14ac:dyDescent="0.25">
      <c r="A14" s="47"/>
      <c r="B14" s="44" t="s">
        <v>206</v>
      </c>
      <c r="C14" s="44" t="s">
        <v>207</v>
      </c>
      <c r="D14" s="168" t="s">
        <v>193</v>
      </c>
    </row>
    <row r="15" spans="1:9" s="43" customFormat="1" ht="49.95" customHeight="1" x14ac:dyDescent="0.25">
      <c r="A15" s="48"/>
      <c r="B15" s="44" t="s">
        <v>174</v>
      </c>
      <c r="C15" s="44" t="s">
        <v>50</v>
      </c>
      <c r="D15" s="168" t="s">
        <v>193</v>
      </c>
    </row>
    <row r="16" spans="1:9" s="43" customFormat="1" ht="49.95" customHeight="1" x14ac:dyDescent="0.25">
      <c r="A16" s="48"/>
      <c r="B16" s="44" t="s">
        <v>73</v>
      </c>
      <c r="C16" s="44" t="s">
        <v>222</v>
      </c>
      <c r="D16" s="168" t="s">
        <v>193</v>
      </c>
    </row>
    <row r="17" spans="1:4" s="43" customFormat="1" ht="49.95" customHeight="1" x14ac:dyDescent="0.25">
      <c r="A17" s="48"/>
      <c r="B17" s="44" t="s">
        <v>74</v>
      </c>
      <c r="C17" s="44" t="s">
        <v>53</v>
      </c>
      <c r="D17" s="168" t="s">
        <v>193</v>
      </c>
    </row>
    <row r="18" spans="1:4" s="43" customFormat="1" ht="49.95" customHeight="1" x14ac:dyDescent="0.25">
      <c r="A18" s="48"/>
      <c r="B18" s="44" t="s">
        <v>208</v>
      </c>
      <c r="C18" s="44" t="s">
        <v>63</v>
      </c>
      <c r="D18" s="168" t="s">
        <v>193</v>
      </c>
    </row>
    <row r="19" spans="1:4" s="43" customFormat="1" ht="49.95" customHeight="1" x14ac:dyDescent="0.25">
      <c r="A19" s="48"/>
      <c r="B19" s="44" t="s">
        <v>72</v>
      </c>
      <c r="C19" s="44" t="s">
        <v>49</v>
      </c>
      <c r="D19" s="168" t="s">
        <v>193</v>
      </c>
    </row>
    <row r="20" spans="1:4" s="43" customFormat="1" ht="49.95" customHeight="1" x14ac:dyDescent="0.25">
      <c r="A20" s="48"/>
      <c r="B20" s="44" t="s">
        <v>291</v>
      </c>
      <c r="C20" s="44" t="s">
        <v>48</v>
      </c>
      <c r="D20" s="168" t="s">
        <v>193</v>
      </c>
    </row>
    <row r="21" spans="1:4" s="43" customFormat="1" ht="15" customHeight="1" x14ac:dyDescent="0.25">
      <c r="A21" s="48"/>
      <c r="B21" s="44" t="s">
        <v>44</v>
      </c>
      <c r="C21" s="44" t="s">
        <v>48</v>
      </c>
    </row>
    <row r="22" spans="1:4" s="43" customFormat="1" ht="15" customHeight="1" x14ac:dyDescent="0.25">
      <c r="A22" s="48"/>
      <c r="B22" s="44" t="s">
        <v>75</v>
      </c>
      <c r="C22" s="44" t="s">
        <v>63</v>
      </c>
    </row>
    <row r="23" spans="1:4" s="43" customFormat="1" ht="15" customHeight="1" x14ac:dyDescent="0.25">
      <c r="A23" s="47"/>
      <c r="B23" s="44" t="s">
        <v>181</v>
      </c>
      <c r="C23" s="44" t="s">
        <v>63</v>
      </c>
    </row>
    <row r="24" spans="1:4" s="43" customFormat="1" ht="15" customHeight="1" x14ac:dyDescent="0.25">
      <c r="A24" s="48"/>
      <c r="B24" s="44" t="s">
        <v>43</v>
      </c>
      <c r="C24" s="44" t="s">
        <v>47</v>
      </c>
    </row>
    <row r="25" spans="1:4" s="43" customFormat="1" ht="15" customHeight="1" x14ac:dyDescent="0.25">
      <c r="A25" s="47">
        <v>7</v>
      </c>
      <c r="B25" s="44" t="s">
        <v>226</v>
      </c>
      <c r="C25" s="44" t="s">
        <v>55</v>
      </c>
    </row>
    <row r="26" spans="1:4" s="43" customFormat="1" ht="15" customHeight="1" x14ac:dyDescent="0.25">
      <c r="A26" s="47"/>
      <c r="B26" s="44" t="s">
        <v>308</v>
      </c>
      <c r="C26" s="44" t="s">
        <v>55</v>
      </c>
    </row>
    <row r="27" spans="1:4" s="43" customFormat="1" ht="15" customHeight="1" x14ac:dyDescent="0.25">
      <c r="A27" s="47">
        <v>8</v>
      </c>
      <c r="B27" s="44" t="s">
        <v>65</v>
      </c>
      <c r="C27" s="44" t="s">
        <v>55</v>
      </c>
    </row>
    <row r="28" spans="1:4" s="43" customFormat="1" ht="15" customHeight="1" x14ac:dyDescent="0.25">
      <c r="A28" s="47"/>
      <c r="B28" s="46" t="s">
        <v>294</v>
      </c>
      <c r="C28" s="44" t="s">
        <v>293</v>
      </c>
      <c r="D28" s="44"/>
    </row>
    <row r="29" spans="1:4" s="43" customFormat="1" ht="15" customHeight="1" x14ac:dyDescent="0.25">
      <c r="A29" s="47">
        <v>9</v>
      </c>
      <c r="B29" s="44" t="s">
        <v>64</v>
      </c>
      <c r="C29" s="44" t="s">
        <v>55</v>
      </c>
    </row>
    <row r="30" spans="1:4" ht="17.399999999999999" x14ac:dyDescent="0.3">
      <c r="B30" s="35"/>
    </row>
    <row r="31" spans="1:4" ht="20.399999999999999" x14ac:dyDescent="0.35">
      <c r="A31" s="50"/>
      <c r="C31" s="37"/>
    </row>
    <row r="32" spans="1:4" ht="17.399999999999999" x14ac:dyDescent="0.3">
      <c r="B32" s="35"/>
    </row>
    <row r="33" spans="2:3" ht="17.399999999999999" x14ac:dyDescent="0.3">
      <c r="B33" s="35"/>
      <c r="C33" s="36"/>
    </row>
    <row r="34" spans="2:3" ht="17.399999999999999" x14ac:dyDescent="0.3">
      <c r="B34" s="35"/>
      <c r="C34" s="36"/>
    </row>
    <row r="35" spans="2:3" ht="17.399999999999999" x14ac:dyDescent="0.3">
      <c r="B35" s="35"/>
      <c r="C35" s="36"/>
    </row>
    <row r="36" spans="2:3" ht="17.399999999999999" x14ac:dyDescent="0.3">
      <c r="B36" s="35"/>
      <c r="C36" s="36"/>
    </row>
    <row r="37" spans="2:3" ht="17.399999999999999" x14ac:dyDescent="0.3">
      <c r="C37" s="36"/>
    </row>
    <row r="38" spans="2:3" ht="17.399999999999999" x14ac:dyDescent="0.3">
      <c r="B38" s="35"/>
      <c r="C38" s="36"/>
    </row>
    <row r="39" spans="2:3" ht="17.399999999999999" x14ac:dyDescent="0.3">
      <c r="B39" s="35"/>
      <c r="C39" s="36"/>
    </row>
    <row r="40" spans="2:3" ht="17.399999999999999" x14ac:dyDescent="0.3">
      <c r="C40" s="36"/>
    </row>
    <row r="41" spans="2:3" ht="17.399999999999999" x14ac:dyDescent="0.3">
      <c r="B41" s="35"/>
      <c r="C41" s="37"/>
    </row>
    <row r="42" spans="2:3" ht="17.399999999999999" x14ac:dyDescent="0.3">
      <c r="B42" s="35"/>
      <c r="C42" s="36"/>
    </row>
    <row r="43" spans="2:3" ht="17.399999999999999" x14ac:dyDescent="0.3">
      <c r="C43" s="36"/>
    </row>
    <row r="44" spans="2:3" ht="17.399999999999999" x14ac:dyDescent="0.3">
      <c r="B44" s="35"/>
      <c r="C44" s="36"/>
    </row>
    <row r="45" spans="2:3" ht="17.399999999999999" x14ac:dyDescent="0.3">
      <c r="C45" s="36"/>
    </row>
    <row r="46" spans="2:3" ht="17.399999999999999" x14ac:dyDescent="0.3">
      <c r="B46" s="35"/>
      <c r="C46" s="36"/>
    </row>
    <row r="47" spans="2:3" ht="17.399999999999999" x14ac:dyDescent="0.3">
      <c r="C47" s="36"/>
    </row>
    <row r="48" spans="2:3" ht="17.399999999999999" x14ac:dyDescent="0.3">
      <c r="B48" s="35"/>
      <c r="C48" s="36"/>
    </row>
    <row r="49" spans="2:3" ht="17.399999999999999" x14ac:dyDescent="0.3">
      <c r="B49" s="35"/>
      <c r="C49" s="36"/>
    </row>
    <row r="50" spans="2:3" ht="17.399999999999999" x14ac:dyDescent="0.3">
      <c r="C50" s="36"/>
    </row>
    <row r="51" spans="2:3" ht="17.399999999999999" x14ac:dyDescent="0.3">
      <c r="B51" s="35"/>
      <c r="C51" s="36"/>
    </row>
    <row r="52" spans="2:3" ht="17.399999999999999" x14ac:dyDescent="0.3">
      <c r="C52" s="36"/>
    </row>
    <row r="53" spans="2:3" ht="17.399999999999999" x14ac:dyDescent="0.3">
      <c r="B53" s="35"/>
      <c r="C53" s="36"/>
    </row>
    <row r="54" spans="2:3" ht="17.399999999999999" x14ac:dyDescent="0.3">
      <c r="C54" s="36"/>
    </row>
    <row r="55" spans="2:3" ht="17.399999999999999" x14ac:dyDescent="0.3">
      <c r="C55" s="36"/>
    </row>
    <row r="56" spans="2:3" ht="17.399999999999999" x14ac:dyDescent="0.3">
      <c r="C56" s="36"/>
    </row>
  </sheetData>
  <mergeCells count="3">
    <mergeCell ref="A1:G1"/>
    <mergeCell ref="A2:C2"/>
    <mergeCell ref="D2:G2"/>
  </mergeCells>
  <pageMargins left="0.7" right="0.7" top="0.75" bottom="0.75" header="0.3" footer="0.3"/>
  <pageSetup orientation="landscape" horizontalDpi="300" verticalDpi="3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49B97B-CB95-49B2-B322-085B82FA1B0D}">
  <dimension ref="A1:IV83"/>
  <sheetViews>
    <sheetView zoomScaleNormal="100"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H4" sqref="H4"/>
    </sheetView>
  </sheetViews>
  <sheetFormatPr defaultColWidth="9.4140625" defaultRowHeight="13.2" x14ac:dyDescent="0.25"/>
  <cols>
    <col min="1" max="1" width="4.58203125" style="21" customWidth="1"/>
    <col min="2" max="2" width="3.58203125" style="16" customWidth="1"/>
    <col min="3" max="3" width="70.58203125" style="17" customWidth="1"/>
    <col min="4" max="4" width="2.75" style="16" customWidth="1"/>
    <col min="5" max="5" width="11.58203125" style="16" customWidth="1"/>
    <col min="6" max="6" width="3.1640625" style="18" customWidth="1"/>
    <col min="7" max="7" width="8.75" style="20" customWidth="1"/>
    <col min="8" max="8" width="4.1640625" style="16" customWidth="1"/>
    <col min="9" max="256" width="9.4140625" style="16"/>
    <col min="257" max="257" width="6.25" style="16" customWidth="1"/>
    <col min="258" max="258" width="4.75" style="16" customWidth="1"/>
    <col min="259" max="259" width="55.83203125" style="16" customWidth="1"/>
    <col min="260" max="260" width="2.75" style="16" customWidth="1"/>
    <col min="261" max="261" width="14.75" style="16" customWidth="1"/>
    <col min="262" max="262" width="3.25" style="16" customWidth="1"/>
    <col min="263" max="263" width="8.1640625" style="16" customWidth="1"/>
    <col min="264" max="264" width="4.1640625" style="16" customWidth="1"/>
    <col min="265" max="512" width="9.4140625" style="16"/>
    <col min="513" max="513" width="6.25" style="16" customWidth="1"/>
    <col min="514" max="514" width="4.75" style="16" customWidth="1"/>
    <col min="515" max="515" width="55.83203125" style="16" customWidth="1"/>
    <col min="516" max="516" width="2.75" style="16" customWidth="1"/>
    <col min="517" max="517" width="14.75" style="16" customWidth="1"/>
    <col min="518" max="518" width="3.25" style="16" customWidth="1"/>
    <col min="519" max="519" width="8.1640625" style="16" customWidth="1"/>
    <col min="520" max="520" width="4.1640625" style="16" customWidth="1"/>
    <col min="521" max="768" width="9.4140625" style="16"/>
    <col min="769" max="769" width="6.25" style="16" customWidth="1"/>
    <col min="770" max="770" width="4.75" style="16" customWidth="1"/>
    <col min="771" max="771" width="55.83203125" style="16" customWidth="1"/>
    <col min="772" max="772" width="2.75" style="16" customWidth="1"/>
    <col min="773" max="773" width="14.75" style="16" customWidth="1"/>
    <col min="774" max="774" width="3.25" style="16" customWidth="1"/>
    <col min="775" max="775" width="8.1640625" style="16" customWidth="1"/>
    <col min="776" max="776" width="4.1640625" style="16" customWidth="1"/>
    <col min="777" max="1024" width="9.4140625" style="16"/>
    <col min="1025" max="1025" width="6.25" style="16" customWidth="1"/>
    <col min="1026" max="1026" width="4.75" style="16" customWidth="1"/>
    <col min="1027" max="1027" width="55.83203125" style="16" customWidth="1"/>
    <col min="1028" max="1028" width="2.75" style="16" customWidth="1"/>
    <col min="1029" max="1029" width="14.75" style="16" customWidth="1"/>
    <col min="1030" max="1030" width="3.25" style="16" customWidth="1"/>
    <col min="1031" max="1031" width="8.1640625" style="16" customWidth="1"/>
    <col min="1032" max="1032" width="4.1640625" style="16" customWidth="1"/>
    <col min="1033" max="1280" width="9.4140625" style="16"/>
    <col min="1281" max="1281" width="6.25" style="16" customWidth="1"/>
    <col min="1282" max="1282" width="4.75" style="16" customWidth="1"/>
    <col min="1283" max="1283" width="55.83203125" style="16" customWidth="1"/>
    <col min="1284" max="1284" width="2.75" style="16" customWidth="1"/>
    <col min="1285" max="1285" width="14.75" style="16" customWidth="1"/>
    <col min="1286" max="1286" width="3.25" style="16" customWidth="1"/>
    <col min="1287" max="1287" width="8.1640625" style="16" customWidth="1"/>
    <col min="1288" max="1288" width="4.1640625" style="16" customWidth="1"/>
    <col min="1289" max="1536" width="9.4140625" style="16"/>
    <col min="1537" max="1537" width="6.25" style="16" customWidth="1"/>
    <col min="1538" max="1538" width="4.75" style="16" customWidth="1"/>
    <col min="1539" max="1539" width="55.83203125" style="16" customWidth="1"/>
    <col min="1540" max="1540" width="2.75" style="16" customWidth="1"/>
    <col min="1541" max="1541" width="14.75" style="16" customWidth="1"/>
    <col min="1542" max="1542" width="3.25" style="16" customWidth="1"/>
    <col min="1543" max="1543" width="8.1640625" style="16" customWidth="1"/>
    <col min="1544" max="1544" width="4.1640625" style="16" customWidth="1"/>
    <col min="1545" max="1792" width="9.4140625" style="16"/>
    <col min="1793" max="1793" width="6.25" style="16" customWidth="1"/>
    <col min="1794" max="1794" width="4.75" style="16" customWidth="1"/>
    <col min="1795" max="1795" width="55.83203125" style="16" customWidth="1"/>
    <col min="1796" max="1796" width="2.75" style="16" customWidth="1"/>
    <col min="1797" max="1797" width="14.75" style="16" customWidth="1"/>
    <col min="1798" max="1798" width="3.25" style="16" customWidth="1"/>
    <col min="1799" max="1799" width="8.1640625" style="16" customWidth="1"/>
    <col min="1800" max="1800" width="4.1640625" style="16" customWidth="1"/>
    <col min="1801" max="2048" width="9.4140625" style="16"/>
    <col min="2049" max="2049" width="6.25" style="16" customWidth="1"/>
    <col min="2050" max="2050" width="4.75" style="16" customWidth="1"/>
    <col min="2051" max="2051" width="55.83203125" style="16" customWidth="1"/>
    <col min="2052" max="2052" width="2.75" style="16" customWidth="1"/>
    <col min="2053" max="2053" width="14.75" style="16" customWidth="1"/>
    <col min="2054" max="2054" width="3.25" style="16" customWidth="1"/>
    <col min="2055" max="2055" width="8.1640625" style="16" customWidth="1"/>
    <col min="2056" max="2056" width="4.1640625" style="16" customWidth="1"/>
    <col min="2057" max="2304" width="9.4140625" style="16"/>
    <col min="2305" max="2305" width="6.25" style="16" customWidth="1"/>
    <col min="2306" max="2306" width="4.75" style="16" customWidth="1"/>
    <col min="2307" max="2307" width="55.83203125" style="16" customWidth="1"/>
    <col min="2308" max="2308" width="2.75" style="16" customWidth="1"/>
    <col min="2309" max="2309" width="14.75" style="16" customWidth="1"/>
    <col min="2310" max="2310" width="3.25" style="16" customWidth="1"/>
    <col min="2311" max="2311" width="8.1640625" style="16" customWidth="1"/>
    <col min="2312" max="2312" width="4.1640625" style="16" customWidth="1"/>
    <col min="2313" max="2560" width="9.4140625" style="16"/>
    <col min="2561" max="2561" width="6.25" style="16" customWidth="1"/>
    <col min="2562" max="2562" width="4.75" style="16" customWidth="1"/>
    <col min="2563" max="2563" width="55.83203125" style="16" customWidth="1"/>
    <col min="2564" max="2564" width="2.75" style="16" customWidth="1"/>
    <col min="2565" max="2565" width="14.75" style="16" customWidth="1"/>
    <col min="2566" max="2566" width="3.25" style="16" customWidth="1"/>
    <col min="2567" max="2567" width="8.1640625" style="16" customWidth="1"/>
    <col min="2568" max="2568" width="4.1640625" style="16" customWidth="1"/>
    <col min="2569" max="2816" width="9.4140625" style="16"/>
    <col min="2817" max="2817" width="6.25" style="16" customWidth="1"/>
    <col min="2818" max="2818" width="4.75" style="16" customWidth="1"/>
    <col min="2819" max="2819" width="55.83203125" style="16" customWidth="1"/>
    <col min="2820" max="2820" width="2.75" style="16" customWidth="1"/>
    <col min="2821" max="2821" width="14.75" style="16" customWidth="1"/>
    <col min="2822" max="2822" width="3.25" style="16" customWidth="1"/>
    <col min="2823" max="2823" width="8.1640625" style="16" customWidth="1"/>
    <col min="2824" max="2824" width="4.1640625" style="16" customWidth="1"/>
    <col min="2825" max="3072" width="9.4140625" style="16"/>
    <col min="3073" max="3073" width="6.25" style="16" customWidth="1"/>
    <col min="3074" max="3074" width="4.75" style="16" customWidth="1"/>
    <col min="3075" max="3075" width="55.83203125" style="16" customWidth="1"/>
    <col min="3076" max="3076" width="2.75" style="16" customWidth="1"/>
    <col min="3077" max="3077" width="14.75" style="16" customWidth="1"/>
    <col min="3078" max="3078" width="3.25" style="16" customWidth="1"/>
    <col min="3079" max="3079" width="8.1640625" style="16" customWidth="1"/>
    <col min="3080" max="3080" width="4.1640625" style="16" customWidth="1"/>
    <col min="3081" max="3328" width="9.4140625" style="16"/>
    <col min="3329" max="3329" width="6.25" style="16" customWidth="1"/>
    <col min="3330" max="3330" width="4.75" style="16" customWidth="1"/>
    <col min="3331" max="3331" width="55.83203125" style="16" customWidth="1"/>
    <col min="3332" max="3332" width="2.75" style="16" customWidth="1"/>
    <col min="3333" max="3333" width="14.75" style="16" customWidth="1"/>
    <col min="3334" max="3334" width="3.25" style="16" customWidth="1"/>
    <col min="3335" max="3335" width="8.1640625" style="16" customWidth="1"/>
    <col min="3336" max="3336" width="4.1640625" style="16" customWidth="1"/>
    <col min="3337" max="3584" width="9.4140625" style="16"/>
    <col min="3585" max="3585" width="6.25" style="16" customWidth="1"/>
    <col min="3586" max="3586" width="4.75" style="16" customWidth="1"/>
    <col min="3587" max="3587" width="55.83203125" style="16" customWidth="1"/>
    <col min="3588" max="3588" width="2.75" style="16" customWidth="1"/>
    <col min="3589" max="3589" width="14.75" style="16" customWidth="1"/>
    <col min="3590" max="3590" width="3.25" style="16" customWidth="1"/>
    <col min="3591" max="3591" width="8.1640625" style="16" customWidth="1"/>
    <col min="3592" max="3592" width="4.1640625" style="16" customWidth="1"/>
    <col min="3593" max="3840" width="9.4140625" style="16"/>
    <col min="3841" max="3841" width="6.25" style="16" customWidth="1"/>
    <col min="3842" max="3842" width="4.75" style="16" customWidth="1"/>
    <col min="3843" max="3843" width="55.83203125" style="16" customWidth="1"/>
    <col min="3844" max="3844" width="2.75" style="16" customWidth="1"/>
    <col min="3845" max="3845" width="14.75" style="16" customWidth="1"/>
    <col min="3846" max="3846" width="3.25" style="16" customWidth="1"/>
    <col min="3847" max="3847" width="8.1640625" style="16" customWidth="1"/>
    <col min="3848" max="3848" width="4.1640625" style="16" customWidth="1"/>
    <col min="3849" max="4096" width="9.4140625" style="16"/>
    <col min="4097" max="4097" width="6.25" style="16" customWidth="1"/>
    <col min="4098" max="4098" width="4.75" style="16" customWidth="1"/>
    <col min="4099" max="4099" width="55.83203125" style="16" customWidth="1"/>
    <col min="4100" max="4100" width="2.75" style="16" customWidth="1"/>
    <col min="4101" max="4101" width="14.75" style="16" customWidth="1"/>
    <col min="4102" max="4102" width="3.25" style="16" customWidth="1"/>
    <col min="4103" max="4103" width="8.1640625" style="16" customWidth="1"/>
    <col min="4104" max="4104" width="4.1640625" style="16" customWidth="1"/>
    <col min="4105" max="4352" width="9.4140625" style="16"/>
    <col min="4353" max="4353" width="6.25" style="16" customWidth="1"/>
    <col min="4354" max="4354" width="4.75" style="16" customWidth="1"/>
    <col min="4355" max="4355" width="55.83203125" style="16" customWidth="1"/>
    <col min="4356" max="4356" width="2.75" style="16" customWidth="1"/>
    <col min="4357" max="4357" width="14.75" style="16" customWidth="1"/>
    <col min="4358" max="4358" width="3.25" style="16" customWidth="1"/>
    <col min="4359" max="4359" width="8.1640625" style="16" customWidth="1"/>
    <col min="4360" max="4360" width="4.1640625" style="16" customWidth="1"/>
    <col min="4361" max="4608" width="9.4140625" style="16"/>
    <col min="4609" max="4609" width="6.25" style="16" customWidth="1"/>
    <col min="4610" max="4610" width="4.75" style="16" customWidth="1"/>
    <col min="4611" max="4611" width="55.83203125" style="16" customWidth="1"/>
    <col min="4612" max="4612" width="2.75" style="16" customWidth="1"/>
    <col min="4613" max="4613" width="14.75" style="16" customWidth="1"/>
    <col min="4614" max="4614" width="3.25" style="16" customWidth="1"/>
    <col min="4615" max="4615" width="8.1640625" style="16" customWidth="1"/>
    <col min="4616" max="4616" width="4.1640625" style="16" customWidth="1"/>
    <col min="4617" max="4864" width="9.4140625" style="16"/>
    <col min="4865" max="4865" width="6.25" style="16" customWidth="1"/>
    <col min="4866" max="4866" width="4.75" style="16" customWidth="1"/>
    <col min="4867" max="4867" width="55.83203125" style="16" customWidth="1"/>
    <col min="4868" max="4868" width="2.75" style="16" customWidth="1"/>
    <col min="4869" max="4869" width="14.75" style="16" customWidth="1"/>
    <col min="4870" max="4870" width="3.25" style="16" customWidth="1"/>
    <col min="4871" max="4871" width="8.1640625" style="16" customWidth="1"/>
    <col min="4872" max="4872" width="4.1640625" style="16" customWidth="1"/>
    <col min="4873" max="5120" width="9.4140625" style="16"/>
    <col min="5121" max="5121" width="6.25" style="16" customWidth="1"/>
    <col min="5122" max="5122" width="4.75" style="16" customWidth="1"/>
    <col min="5123" max="5123" width="55.83203125" style="16" customWidth="1"/>
    <col min="5124" max="5124" width="2.75" style="16" customWidth="1"/>
    <col min="5125" max="5125" width="14.75" style="16" customWidth="1"/>
    <col min="5126" max="5126" width="3.25" style="16" customWidth="1"/>
    <col min="5127" max="5127" width="8.1640625" style="16" customWidth="1"/>
    <col min="5128" max="5128" width="4.1640625" style="16" customWidth="1"/>
    <col min="5129" max="5376" width="9.4140625" style="16"/>
    <col min="5377" max="5377" width="6.25" style="16" customWidth="1"/>
    <col min="5378" max="5378" width="4.75" style="16" customWidth="1"/>
    <col min="5379" max="5379" width="55.83203125" style="16" customWidth="1"/>
    <col min="5380" max="5380" width="2.75" style="16" customWidth="1"/>
    <col min="5381" max="5381" width="14.75" style="16" customWidth="1"/>
    <col min="5382" max="5382" width="3.25" style="16" customWidth="1"/>
    <col min="5383" max="5383" width="8.1640625" style="16" customWidth="1"/>
    <col min="5384" max="5384" width="4.1640625" style="16" customWidth="1"/>
    <col min="5385" max="5632" width="9.4140625" style="16"/>
    <col min="5633" max="5633" width="6.25" style="16" customWidth="1"/>
    <col min="5634" max="5634" width="4.75" style="16" customWidth="1"/>
    <col min="5635" max="5635" width="55.83203125" style="16" customWidth="1"/>
    <col min="5636" max="5636" width="2.75" style="16" customWidth="1"/>
    <col min="5637" max="5637" width="14.75" style="16" customWidth="1"/>
    <col min="5638" max="5638" width="3.25" style="16" customWidth="1"/>
    <col min="5639" max="5639" width="8.1640625" style="16" customWidth="1"/>
    <col min="5640" max="5640" width="4.1640625" style="16" customWidth="1"/>
    <col min="5641" max="5888" width="9.4140625" style="16"/>
    <col min="5889" max="5889" width="6.25" style="16" customWidth="1"/>
    <col min="5890" max="5890" width="4.75" style="16" customWidth="1"/>
    <col min="5891" max="5891" width="55.83203125" style="16" customWidth="1"/>
    <col min="5892" max="5892" width="2.75" style="16" customWidth="1"/>
    <col min="5893" max="5893" width="14.75" style="16" customWidth="1"/>
    <col min="5894" max="5894" width="3.25" style="16" customWidth="1"/>
    <col min="5895" max="5895" width="8.1640625" style="16" customWidth="1"/>
    <col min="5896" max="5896" width="4.1640625" style="16" customWidth="1"/>
    <col min="5897" max="6144" width="9.4140625" style="16"/>
    <col min="6145" max="6145" width="6.25" style="16" customWidth="1"/>
    <col min="6146" max="6146" width="4.75" style="16" customWidth="1"/>
    <col min="6147" max="6147" width="55.83203125" style="16" customWidth="1"/>
    <col min="6148" max="6148" width="2.75" style="16" customWidth="1"/>
    <col min="6149" max="6149" width="14.75" style="16" customWidth="1"/>
    <col min="6150" max="6150" width="3.25" style="16" customWidth="1"/>
    <col min="6151" max="6151" width="8.1640625" style="16" customWidth="1"/>
    <col min="6152" max="6152" width="4.1640625" style="16" customWidth="1"/>
    <col min="6153" max="6400" width="9.4140625" style="16"/>
    <col min="6401" max="6401" width="6.25" style="16" customWidth="1"/>
    <col min="6402" max="6402" width="4.75" style="16" customWidth="1"/>
    <col min="6403" max="6403" width="55.83203125" style="16" customWidth="1"/>
    <col min="6404" max="6404" width="2.75" style="16" customWidth="1"/>
    <col min="6405" max="6405" width="14.75" style="16" customWidth="1"/>
    <col min="6406" max="6406" width="3.25" style="16" customWidth="1"/>
    <col min="6407" max="6407" width="8.1640625" style="16" customWidth="1"/>
    <col min="6408" max="6408" width="4.1640625" style="16" customWidth="1"/>
    <col min="6409" max="6656" width="9.4140625" style="16"/>
    <col min="6657" max="6657" width="6.25" style="16" customWidth="1"/>
    <col min="6658" max="6658" width="4.75" style="16" customWidth="1"/>
    <col min="6659" max="6659" width="55.83203125" style="16" customWidth="1"/>
    <col min="6660" max="6660" width="2.75" style="16" customWidth="1"/>
    <col min="6661" max="6661" width="14.75" style="16" customWidth="1"/>
    <col min="6662" max="6662" width="3.25" style="16" customWidth="1"/>
    <col min="6663" max="6663" width="8.1640625" style="16" customWidth="1"/>
    <col min="6664" max="6664" width="4.1640625" style="16" customWidth="1"/>
    <col min="6665" max="6912" width="9.4140625" style="16"/>
    <col min="6913" max="6913" width="6.25" style="16" customWidth="1"/>
    <col min="6914" max="6914" width="4.75" style="16" customWidth="1"/>
    <col min="6915" max="6915" width="55.83203125" style="16" customWidth="1"/>
    <col min="6916" max="6916" width="2.75" style="16" customWidth="1"/>
    <col min="6917" max="6917" width="14.75" style="16" customWidth="1"/>
    <col min="6918" max="6918" width="3.25" style="16" customWidth="1"/>
    <col min="6919" max="6919" width="8.1640625" style="16" customWidth="1"/>
    <col min="6920" max="6920" width="4.1640625" style="16" customWidth="1"/>
    <col min="6921" max="7168" width="9.4140625" style="16"/>
    <col min="7169" max="7169" width="6.25" style="16" customWidth="1"/>
    <col min="7170" max="7170" width="4.75" style="16" customWidth="1"/>
    <col min="7171" max="7171" width="55.83203125" style="16" customWidth="1"/>
    <col min="7172" max="7172" width="2.75" style="16" customWidth="1"/>
    <col min="7173" max="7173" width="14.75" style="16" customWidth="1"/>
    <col min="7174" max="7174" width="3.25" style="16" customWidth="1"/>
    <col min="7175" max="7175" width="8.1640625" style="16" customWidth="1"/>
    <col min="7176" max="7176" width="4.1640625" style="16" customWidth="1"/>
    <col min="7177" max="7424" width="9.4140625" style="16"/>
    <col min="7425" max="7425" width="6.25" style="16" customWidth="1"/>
    <col min="7426" max="7426" width="4.75" style="16" customWidth="1"/>
    <col min="7427" max="7427" width="55.83203125" style="16" customWidth="1"/>
    <col min="7428" max="7428" width="2.75" style="16" customWidth="1"/>
    <col min="7429" max="7429" width="14.75" style="16" customWidth="1"/>
    <col min="7430" max="7430" width="3.25" style="16" customWidth="1"/>
    <col min="7431" max="7431" width="8.1640625" style="16" customWidth="1"/>
    <col min="7432" max="7432" width="4.1640625" style="16" customWidth="1"/>
    <col min="7433" max="7680" width="9.4140625" style="16"/>
    <col min="7681" max="7681" width="6.25" style="16" customWidth="1"/>
    <col min="7682" max="7682" width="4.75" style="16" customWidth="1"/>
    <col min="7683" max="7683" width="55.83203125" style="16" customWidth="1"/>
    <col min="7684" max="7684" width="2.75" style="16" customWidth="1"/>
    <col min="7685" max="7685" width="14.75" style="16" customWidth="1"/>
    <col min="7686" max="7686" width="3.25" style="16" customWidth="1"/>
    <col min="7687" max="7687" width="8.1640625" style="16" customWidth="1"/>
    <col min="7688" max="7688" width="4.1640625" style="16" customWidth="1"/>
    <col min="7689" max="7936" width="9.4140625" style="16"/>
    <col min="7937" max="7937" width="6.25" style="16" customWidth="1"/>
    <col min="7938" max="7938" width="4.75" style="16" customWidth="1"/>
    <col min="7939" max="7939" width="55.83203125" style="16" customWidth="1"/>
    <col min="7940" max="7940" width="2.75" style="16" customWidth="1"/>
    <col min="7941" max="7941" width="14.75" style="16" customWidth="1"/>
    <col min="7942" max="7942" width="3.25" style="16" customWidth="1"/>
    <col min="7943" max="7943" width="8.1640625" style="16" customWidth="1"/>
    <col min="7944" max="7944" width="4.1640625" style="16" customWidth="1"/>
    <col min="7945" max="8192" width="9.4140625" style="16"/>
    <col min="8193" max="8193" width="6.25" style="16" customWidth="1"/>
    <col min="8194" max="8194" width="4.75" style="16" customWidth="1"/>
    <col min="8195" max="8195" width="55.83203125" style="16" customWidth="1"/>
    <col min="8196" max="8196" width="2.75" style="16" customWidth="1"/>
    <col min="8197" max="8197" width="14.75" style="16" customWidth="1"/>
    <col min="8198" max="8198" width="3.25" style="16" customWidth="1"/>
    <col min="8199" max="8199" width="8.1640625" style="16" customWidth="1"/>
    <col min="8200" max="8200" width="4.1640625" style="16" customWidth="1"/>
    <col min="8201" max="8448" width="9.4140625" style="16"/>
    <col min="8449" max="8449" width="6.25" style="16" customWidth="1"/>
    <col min="8450" max="8450" width="4.75" style="16" customWidth="1"/>
    <col min="8451" max="8451" width="55.83203125" style="16" customWidth="1"/>
    <col min="8452" max="8452" width="2.75" style="16" customWidth="1"/>
    <col min="8453" max="8453" width="14.75" style="16" customWidth="1"/>
    <col min="8454" max="8454" width="3.25" style="16" customWidth="1"/>
    <col min="8455" max="8455" width="8.1640625" style="16" customWidth="1"/>
    <col min="8456" max="8456" width="4.1640625" style="16" customWidth="1"/>
    <col min="8457" max="8704" width="9.4140625" style="16"/>
    <col min="8705" max="8705" width="6.25" style="16" customWidth="1"/>
    <col min="8706" max="8706" width="4.75" style="16" customWidth="1"/>
    <col min="8707" max="8707" width="55.83203125" style="16" customWidth="1"/>
    <col min="8708" max="8708" width="2.75" style="16" customWidth="1"/>
    <col min="8709" max="8709" width="14.75" style="16" customWidth="1"/>
    <col min="8710" max="8710" width="3.25" style="16" customWidth="1"/>
    <col min="8711" max="8711" width="8.1640625" style="16" customWidth="1"/>
    <col min="8712" max="8712" width="4.1640625" style="16" customWidth="1"/>
    <col min="8713" max="8960" width="9.4140625" style="16"/>
    <col min="8961" max="8961" width="6.25" style="16" customWidth="1"/>
    <col min="8962" max="8962" width="4.75" style="16" customWidth="1"/>
    <col min="8963" max="8963" width="55.83203125" style="16" customWidth="1"/>
    <col min="8964" max="8964" width="2.75" style="16" customWidth="1"/>
    <col min="8965" max="8965" width="14.75" style="16" customWidth="1"/>
    <col min="8966" max="8966" width="3.25" style="16" customWidth="1"/>
    <col min="8967" max="8967" width="8.1640625" style="16" customWidth="1"/>
    <col min="8968" max="8968" width="4.1640625" style="16" customWidth="1"/>
    <col min="8969" max="9216" width="9.4140625" style="16"/>
    <col min="9217" max="9217" width="6.25" style="16" customWidth="1"/>
    <col min="9218" max="9218" width="4.75" style="16" customWidth="1"/>
    <col min="9219" max="9219" width="55.83203125" style="16" customWidth="1"/>
    <col min="9220" max="9220" width="2.75" style="16" customWidth="1"/>
    <col min="9221" max="9221" width="14.75" style="16" customWidth="1"/>
    <col min="9222" max="9222" width="3.25" style="16" customWidth="1"/>
    <col min="9223" max="9223" width="8.1640625" style="16" customWidth="1"/>
    <col min="9224" max="9224" width="4.1640625" style="16" customWidth="1"/>
    <col min="9225" max="9472" width="9.4140625" style="16"/>
    <col min="9473" max="9473" width="6.25" style="16" customWidth="1"/>
    <col min="9474" max="9474" width="4.75" style="16" customWidth="1"/>
    <col min="9475" max="9475" width="55.83203125" style="16" customWidth="1"/>
    <col min="9476" max="9476" width="2.75" style="16" customWidth="1"/>
    <col min="9477" max="9477" width="14.75" style="16" customWidth="1"/>
    <col min="9478" max="9478" width="3.25" style="16" customWidth="1"/>
    <col min="9479" max="9479" width="8.1640625" style="16" customWidth="1"/>
    <col min="9480" max="9480" width="4.1640625" style="16" customWidth="1"/>
    <col min="9481" max="9728" width="9.4140625" style="16"/>
    <col min="9729" max="9729" width="6.25" style="16" customWidth="1"/>
    <col min="9730" max="9730" width="4.75" style="16" customWidth="1"/>
    <col min="9731" max="9731" width="55.83203125" style="16" customWidth="1"/>
    <col min="9732" max="9732" width="2.75" style="16" customWidth="1"/>
    <col min="9733" max="9733" width="14.75" style="16" customWidth="1"/>
    <col min="9734" max="9734" width="3.25" style="16" customWidth="1"/>
    <col min="9735" max="9735" width="8.1640625" style="16" customWidth="1"/>
    <col min="9736" max="9736" width="4.1640625" style="16" customWidth="1"/>
    <col min="9737" max="9984" width="9.4140625" style="16"/>
    <col min="9985" max="9985" width="6.25" style="16" customWidth="1"/>
    <col min="9986" max="9986" width="4.75" style="16" customWidth="1"/>
    <col min="9987" max="9987" width="55.83203125" style="16" customWidth="1"/>
    <col min="9988" max="9988" width="2.75" style="16" customWidth="1"/>
    <col min="9989" max="9989" width="14.75" style="16" customWidth="1"/>
    <col min="9990" max="9990" width="3.25" style="16" customWidth="1"/>
    <col min="9991" max="9991" width="8.1640625" style="16" customWidth="1"/>
    <col min="9992" max="9992" width="4.1640625" style="16" customWidth="1"/>
    <col min="9993" max="10240" width="9.4140625" style="16"/>
    <col min="10241" max="10241" width="6.25" style="16" customWidth="1"/>
    <col min="10242" max="10242" width="4.75" style="16" customWidth="1"/>
    <col min="10243" max="10243" width="55.83203125" style="16" customWidth="1"/>
    <col min="10244" max="10244" width="2.75" style="16" customWidth="1"/>
    <col min="10245" max="10245" width="14.75" style="16" customWidth="1"/>
    <col min="10246" max="10246" width="3.25" style="16" customWidth="1"/>
    <col min="10247" max="10247" width="8.1640625" style="16" customWidth="1"/>
    <col min="10248" max="10248" width="4.1640625" style="16" customWidth="1"/>
    <col min="10249" max="10496" width="9.4140625" style="16"/>
    <col min="10497" max="10497" width="6.25" style="16" customWidth="1"/>
    <col min="10498" max="10498" width="4.75" style="16" customWidth="1"/>
    <col min="10499" max="10499" width="55.83203125" style="16" customWidth="1"/>
    <col min="10500" max="10500" width="2.75" style="16" customWidth="1"/>
    <col min="10501" max="10501" width="14.75" style="16" customWidth="1"/>
    <col min="10502" max="10502" width="3.25" style="16" customWidth="1"/>
    <col min="10503" max="10503" width="8.1640625" style="16" customWidth="1"/>
    <col min="10504" max="10504" width="4.1640625" style="16" customWidth="1"/>
    <col min="10505" max="10752" width="9.4140625" style="16"/>
    <col min="10753" max="10753" width="6.25" style="16" customWidth="1"/>
    <col min="10754" max="10754" width="4.75" style="16" customWidth="1"/>
    <col min="10755" max="10755" width="55.83203125" style="16" customWidth="1"/>
    <col min="10756" max="10756" width="2.75" style="16" customWidth="1"/>
    <col min="10757" max="10757" width="14.75" style="16" customWidth="1"/>
    <col min="10758" max="10758" width="3.25" style="16" customWidth="1"/>
    <col min="10759" max="10759" width="8.1640625" style="16" customWidth="1"/>
    <col min="10760" max="10760" width="4.1640625" style="16" customWidth="1"/>
    <col min="10761" max="11008" width="9.4140625" style="16"/>
    <col min="11009" max="11009" width="6.25" style="16" customWidth="1"/>
    <col min="11010" max="11010" width="4.75" style="16" customWidth="1"/>
    <col min="11011" max="11011" width="55.83203125" style="16" customWidth="1"/>
    <col min="11012" max="11012" width="2.75" style="16" customWidth="1"/>
    <col min="11013" max="11013" width="14.75" style="16" customWidth="1"/>
    <col min="11014" max="11014" width="3.25" style="16" customWidth="1"/>
    <col min="11015" max="11015" width="8.1640625" style="16" customWidth="1"/>
    <col min="11016" max="11016" width="4.1640625" style="16" customWidth="1"/>
    <col min="11017" max="11264" width="9.4140625" style="16"/>
    <col min="11265" max="11265" width="6.25" style="16" customWidth="1"/>
    <col min="11266" max="11266" width="4.75" style="16" customWidth="1"/>
    <col min="11267" max="11267" width="55.83203125" style="16" customWidth="1"/>
    <col min="11268" max="11268" width="2.75" style="16" customWidth="1"/>
    <col min="11269" max="11269" width="14.75" style="16" customWidth="1"/>
    <col min="11270" max="11270" width="3.25" style="16" customWidth="1"/>
    <col min="11271" max="11271" width="8.1640625" style="16" customWidth="1"/>
    <col min="11272" max="11272" width="4.1640625" style="16" customWidth="1"/>
    <col min="11273" max="11520" width="9.4140625" style="16"/>
    <col min="11521" max="11521" width="6.25" style="16" customWidth="1"/>
    <col min="11522" max="11522" width="4.75" style="16" customWidth="1"/>
    <col min="11523" max="11523" width="55.83203125" style="16" customWidth="1"/>
    <col min="11524" max="11524" width="2.75" style="16" customWidth="1"/>
    <col min="11525" max="11525" width="14.75" style="16" customWidth="1"/>
    <col min="11526" max="11526" width="3.25" style="16" customWidth="1"/>
    <col min="11527" max="11527" width="8.1640625" style="16" customWidth="1"/>
    <col min="11528" max="11528" width="4.1640625" style="16" customWidth="1"/>
    <col min="11529" max="11776" width="9.4140625" style="16"/>
    <col min="11777" max="11777" width="6.25" style="16" customWidth="1"/>
    <col min="11778" max="11778" width="4.75" style="16" customWidth="1"/>
    <col min="11779" max="11779" width="55.83203125" style="16" customWidth="1"/>
    <col min="11780" max="11780" width="2.75" style="16" customWidth="1"/>
    <col min="11781" max="11781" width="14.75" style="16" customWidth="1"/>
    <col min="11782" max="11782" width="3.25" style="16" customWidth="1"/>
    <col min="11783" max="11783" width="8.1640625" style="16" customWidth="1"/>
    <col min="11784" max="11784" width="4.1640625" style="16" customWidth="1"/>
    <col min="11785" max="12032" width="9.4140625" style="16"/>
    <col min="12033" max="12033" width="6.25" style="16" customWidth="1"/>
    <col min="12034" max="12034" width="4.75" style="16" customWidth="1"/>
    <col min="12035" max="12035" width="55.83203125" style="16" customWidth="1"/>
    <col min="12036" max="12036" width="2.75" style="16" customWidth="1"/>
    <col min="12037" max="12037" width="14.75" style="16" customWidth="1"/>
    <col min="12038" max="12038" width="3.25" style="16" customWidth="1"/>
    <col min="12039" max="12039" width="8.1640625" style="16" customWidth="1"/>
    <col min="12040" max="12040" width="4.1640625" style="16" customWidth="1"/>
    <col min="12041" max="12288" width="9.4140625" style="16"/>
    <col min="12289" max="12289" width="6.25" style="16" customWidth="1"/>
    <col min="12290" max="12290" width="4.75" style="16" customWidth="1"/>
    <col min="12291" max="12291" width="55.83203125" style="16" customWidth="1"/>
    <col min="12292" max="12292" width="2.75" style="16" customWidth="1"/>
    <col min="12293" max="12293" width="14.75" style="16" customWidth="1"/>
    <col min="12294" max="12294" width="3.25" style="16" customWidth="1"/>
    <col min="12295" max="12295" width="8.1640625" style="16" customWidth="1"/>
    <col min="12296" max="12296" width="4.1640625" style="16" customWidth="1"/>
    <col min="12297" max="12544" width="9.4140625" style="16"/>
    <col min="12545" max="12545" width="6.25" style="16" customWidth="1"/>
    <col min="12546" max="12546" width="4.75" style="16" customWidth="1"/>
    <col min="12547" max="12547" width="55.83203125" style="16" customWidth="1"/>
    <col min="12548" max="12548" width="2.75" style="16" customWidth="1"/>
    <col min="12549" max="12549" width="14.75" style="16" customWidth="1"/>
    <col min="12550" max="12550" width="3.25" style="16" customWidth="1"/>
    <col min="12551" max="12551" width="8.1640625" style="16" customWidth="1"/>
    <col min="12552" max="12552" width="4.1640625" style="16" customWidth="1"/>
    <col min="12553" max="12800" width="9.4140625" style="16"/>
    <col min="12801" max="12801" width="6.25" style="16" customWidth="1"/>
    <col min="12802" max="12802" width="4.75" style="16" customWidth="1"/>
    <col min="12803" max="12803" width="55.83203125" style="16" customWidth="1"/>
    <col min="12804" max="12804" width="2.75" style="16" customWidth="1"/>
    <col min="12805" max="12805" width="14.75" style="16" customWidth="1"/>
    <col min="12806" max="12806" width="3.25" style="16" customWidth="1"/>
    <col min="12807" max="12807" width="8.1640625" style="16" customWidth="1"/>
    <col min="12808" max="12808" width="4.1640625" style="16" customWidth="1"/>
    <col min="12809" max="13056" width="9.4140625" style="16"/>
    <col min="13057" max="13057" width="6.25" style="16" customWidth="1"/>
    <col min="13058" max="13058" width="4.75" style="16" customWidth="1"/>
    <col min="13059" max="13059" width="55.83203125" style="16" customWidth="1"/>
    <col min="13060" max="13060" width="2.75" style="16" customWidth="1"/>
    <col min="13061" max="13061" width="14.75" style="16" customWidth="1"/>
    <col min="13062" max="13062" width="3.25" style="16" customWidth="1"/>
    <col min="13063" max="13063" width="8.1640625" style="16" customWidth="1"/>
    <col min="13064" max="13064" width="4.1640625" style="16" customWidth="1"/>
    <col min="13065" max="13312" width="9.4140625" style="16"/>
    <col min="13313" max="13313" width="6.25" style="16" customWidth="1"/>
    <col min="13314" max="13314" width="4.75" style="16" customWidth="1"/>
    <col min="13315" max="13315" width="55.83203125" style="16" customWidth="1"/>
    <col min="13316" max="13316" width="2.75" style="16" customWidth="1"/>
    <col min="13317" max="13317" width="14.75" style="16" customWidth="1"/>
    <col min="13318" max="13318" width="3.25" style="16" customWidth="1"/>
    <col min="13319" max="13319" width="8.1640625" style="16" customWidth="1"/>
    <col min="13320" max="13320" width="4.1640625" style="16" customWidth="1"/>
    <col min="13321" max="13568" width="9.4140625" style="16"/>
    <col min="13569" max="13569" width="6.25" style="16" customWidth="1"/>
    <col min="13570" max="13570" width="4.75" style="16" customWidth="1"/>
    <col min="13571" max="13571" width="55.83203125" style="16" customWidth="1"/>
    <col min="13572" max="13572" width="2.75" style="16" customWidth="1"/>
    <col min="13573" max="13573" width="14.75" style="16" customWidth="1"/>
    <col min="13574" max="13574" width="3.25" style="16" customWidth="1"/>
    <col min="13575" max="13575" width="8.1640625" style="16" customWidth="1"/>
    <col min="13576" max="13576" width="4.1640625" style="16" customWidth="1"/>
    <col min="13577" max="13824" width="9.4140625" style="16"/>
    <col min="13825" max="13825" width="6.25" style="16" customWidth="1"/>
    <col min="13826" max="13826" width="4.75" style="16" customWidth="1"/>
    <col min="13827" max="13827" width="55.83203125" style="16" customWidth="1"/>
    <col min="13828" max="13828" width="2.75" style="16" customWidth="1"/>
    <col min="13829" max="13829" width="14.75" style="16" customWidth="1"/>
    <col min="13830" max="13830" width="3.25" style="16" customWidth="1"/>
    <col min="13831" max="13831" width="8.1640625" style="16" customWidth="1"/>
    <col min="13832" max="13832" width="4.1640625" style="16" customWidth="1"/>
    <col min="13833" max="14080" width="9.4140625" style="16"/>
    <col min="14081" max="14081" width="6.25" style="16" customWidth="1"/>
    <col min="14082" max="14082" width="4.75" style="16" customWidth="1"/>
    <col min="14083" max="14083" width="55.83203125" style="16" customWidth="1"/>
    <col min="14084" max="14084" width="2.75" style="16" customWidth="1"/>
    <col min="14085" max="14085" width="14.75" style="16" customWidth="1"/>
    <col min="14086" max="14086" width="3.25" style="16" customWidth="1"/>
    <col min="14087" max="14087" width="8.1640625" style="16" customWidth="1"/>
    <col min="14088" max="14088" width="4.1640625" style="16" customWidth="1"/>
    <col min="14089" max="14336" width="9.4140625" style="16"/>
    <col min="14337" max="14337" width="6.25" style="16" customWidth="1"/>
    <col min="14338" max="14338" width="4.75" style="16" customWidth="1"/>
    <col min="14339" max="14339" width="55.83203125" style="16" customWidth="1"/>
    <col min="14340" max="14340" width="2.75" style="16" customWidth="1"/>
    <col min="14341" max="14341" width="14.75" style="16" customWidth="1"/>
    <col min="14342" max="14342" width="3.25" style="16" customWidth="1"/>
    <col min="14343" max="14343" width="8.1640625" style="16" customWidth="1"/>
    <col min="14344" max="14344" width="4.1640625" style="16" customWidth="1"/>
    <col min="14345" max="14592" width="9.4140625" style="16"/>
    <col min="14593" max="14593" width="6.25" style="16" customWidth="1"/>
    <col min="14594" max="14594" width="4.75" style="16" customWidth="1"/>
    <col min="14595" max="14595" width="55.83203125" style="16" customWidth="1"/>
    <col min="14596" max="14596" width="2.75" style="16" customWidth="1"/>
    <col min="14597" max="14597" width="14.75" style="16" customWidth="1"/>
    <col min="14598" max="14598" width="3.25" style="16" customWidth="1"/>
    <col min="14599" max="14599" width="8.1640625" style="16" customWidth="1"/>
    <col min="14600" max="14600" width="4.1640625" style="16" customWidth="1"/>
    <col min="14601" max="14848" width="9.4140625" style="16"/>
    <col min="14849" max="14849" width="6.25" style="16" customWidth="1"/>
    <col min="14850" max="14850" width="4.75" style="16" customWidth="1"/>
    <col min="14851" max="14851" width="55.83203125" style="16" customWidth="1"/>
    <col min="14852" max="14852" width="2.75" style="16" customWidth="1"/>
    <col min="14853" max="14853" width="14.75" style="16" customWidth="1"/>
    <col min="14854" max="14854" width="3.25" style="16" customWidth="1"/>
    <col min="14855" max="14855" width="8.1640625" style="16" customWidth="1"/>
    <col min="14856" max="14856" width="4.1640625" style="16" customWidth="1"/>
    <col min="14857" max="15104" width="9.4140625" style="16"/>
    <col min="15105" max="15105" width="6.25" style="16" customWidth="1"/>
    <col min="15106" max="15106" width="4.75" style="16" customWidth="1"/>
    <col min="15107" max="15107" width="55.83203125" style="16" customWidth="1"/>
    <col min="15108" max="15108" width="2.75" style="16" customWidth="1"/>
    <col min="15109" max="15109" width="14.75" style="16" customWidth="1"/>
    <col min="15110" max="15110" width="3.25" style="16" customWidth="1"/>
    <col min="15111" max="15111" width="8.1640625" style="16" customWidth="1"/>
    <col min="15112" max="15112" width="4.1640625" style="16" customWidth="1"/>
    <col min="15113" max="15360" width="9.4140625" style="16"/>
    <col min="15361" max="15361" width="6.25" style="16" customWidth="1"/>
    <col min="15362" max="15362" width="4.75" style="16" customWidth="1"/>
    <col min="15363" max="15363" width="55.83203125" style="16" customWidth="1"/>
    <col min="15364" max="15364" width="2.75" style="16" customWidth="1"/>
    <col min="15365" max="15365" width="14.75" style="16" customWidth="1"/>
    <col min="15366" max="15366" width="3.25" style="16" customWidth="1"/>
    <col min="15367" max="15367" width="8.1640625" style="16" customWidth="1"/>
    <col min="15368" max="15368" width="4.1640625" style="16" customWidth="1"/>
    <col min="15369" max="15616" width="9.4140625" style="16"/>
    <col min="15617" max="15617" width="6.25" style="16" customWidth="1"/>
    <col min="15618" max="15618" width="4.75" style="16" customWidth="1"/>
    <col min="15619" max="15619" width="55.83203125" style="16" customWidth="1"/>
    <col min="15620" max="15620" width="2.75" style="16" customWidth="1"/>
    <col min="15621" max="15621" width="14.75" style="16" customWidth="1"/>
    <col min="15622" max="15622" width="3.25" style="16" customWidth="1"/>
    <col min="15623" max="15623" width="8.1640625" style="16" customWidth="1"/>
    <col min="15624" max="15624" width="4.1640625" style="16" customWidth="1"/>
    <col min="15625" max="15872" width="9.4140625" style="16"/>
    <col min="15873" max="15873" width="6.25" style="16" customWidth="1"/>
    <col min="15874" max="15874" width="4.75" style="16" customWidth="1"/>
    <col min="15875" max="15875" width="55.83203125" style="16" customWidth="1"/>
    <col min="15876" max="15876" width="2.75" style="16" customWidth="1"/>
    <col min="15877" max="15877" width="14.75" style="16" customWidth="1"/>
    <col min="15878" max="15878" width="3.25" style="16" customWidth="1"/>
    <col min="15879" max="15879" width="8.1640625" style="16" customWidth="1"/>
    <col min="15880" max="15880" width="4.1640625" style="16" customWidth="1"/>
    <col min="15881" max="16128" width="9.4140625" style="16"/>
    <col min="16129" max="16129" width="6.25" style="16" customWidth="1"/>
    <col min="16130" max="16130" width="4.75" style="16" customWidth="1"/>
    <col min="16131" max="16131" width="55.83203125" style="16" customWidth="1"/>
    <col min="16132" max="16132" width="2.75" style="16" customWidth="1"/>
    <col min="16133" max="16133" width="14.75" style="16" customWidth="1"/>
    <col min="16134" max="16134" width="3.25" style="16" customWidth="1"/>
    <col min="16135" max="16135" width="8.1640625" style="16" customWidth="1"/>
    <col min="16136" max="16136" width="4.1640625" style="16" customWidth="1"/>
    <col min="16137" max="16384" width="9.4140625" style="16"/>
  </cols>
  <sheetData>
    <row r="1" spans="1:256" s="8" customFormat="1" ht="15" customHeight="1" x14ac:dyDescent="0.3">
      <c r="A1" s="195" t="str">
        <f>Registration!A1</f>
        <v>141st IEEE 802.15 WSN Session</v>
      </c>
      <c r="B1" s="196"/>
      <c r="C1" s="196"/>
      <c r="D1" s="196"/>
      <c r="E1" s="196"/>
      <c r="F1" s="196"/>
      <c r="G1" s="197"/>
      <c r="I1" s="10"/>
    </row>
    <row r="2" spans="1:256" s="8" customFormat="1" ht="15" customHeight="1" thickBot="1" x14ac:dyDescent="0.35">
      <c r="A2" s="216" t="str">
        <f>_xlfn.CONCAT("Agenda for WG15 Mid-Week Plenary - ",TEXT(('CAC Opening'!D2)+3,"DDDD, MMMM DD, YYYY"))</f>
        <v>Agenda for WG15 Mid-Week Plenary - Wednesday, January 18, 2023</v>
      </c>
      <c r="B2" s="217"/>
      <c r="C2" s="217"/>
      <c r="D2" s="217"/>
      <c r="E2" s="217"/>
      <c r="F2" s="217"/>
      <c r="G2" s="218"/>
      <c r="I2" s="11"/>
    </row>
    <row r="3" spans="1:256" ht="25.05" customHeight="1" thickBot="1" x14ac:dyDescent="0.3">
      <c r="A3" s="69" t="s">
        <v>87</v>
      </c>
      <c r="B3" s="70" t="s">
        <v>93</v>
      </c>
      <c r="C3" s="71" t="s">
        <v>90</v>
      </c>
      <c r="D3" s="70"/>
      <c r="E3" s="70" t="s">
        <v>94</v>
      </c>
      <c r="F3" s="214" t="s">
        <v>310</v>
      </c>
      <c r="G3" s="215"/>
      <c r="H3" s="68"/>
    </row>
    <row r="4" spans="1:256" s="7" customFormat="1" ht="15" customHeight="1" x14ac:dyDescent="0.25">
      <c r="A4" s="5">
        <v>1</v>
      </c>
      <c r="B4" s="9" t="s">
        <v>19</v>
      </c>
      <c r="C4" s="24" t="str">
        <f>'WG Opening'!C4</f>
        <v>MEETING CALLED TO ORDER</v>
      </c>
      <c r="D4" s="2" t="s">
        <v>12</v>
      </c>
      <c r="E4" s="2" t="str">
        <f>'WG Opening'!E4</f>
        <v>POWELL</v>
      </c>
      <c r="F4" s="1">
        <v>1</v>
      </c>
      <c r="G4" s="12">
        <f>TIME(10,30,0)</f>
        <v>0.4375</v>
      </c>
    </row>
    <row r="5" spans="1:256" s="7" customFormat="1" ht="15" customHeight="1" x14ac:dyDescent="0.25">
      <c r="A5" s="5">
        <v>1.1000000000000001</v>
      </c>
      <c r="B5" s="9" t="s">
        <v>16</v>
      </c>
      <c r="C5" s="24" t="str">
        <f>'WG Opening'!C5</f>
        <v>ANNOUNCEMENTS (Don’t forget to announce your name and affiliation before you speak)</v>
      </c>
      <c r="D5" s="2" t="s">
        <v>12</v>
      </c>
      <c r="E5" s="2" t="str">
        <f>'WG Opening'!E5</f>
        <v>BEECHER</v>
      </c>
      <c r="F5" s="9">
        <v>1</v>
      </c>
      <c r="G5" s="12">
        <f t="shared" ref="G5:G48" si="0">G4+TIME(0,F4,0)</f>
        <v>0.43819444444444444</v>
      </c>
    </row>
    <row r="6" spans="1:256" s="7" customFormat="1" ht="30" customHeight="1" x14ac:dyDescent="0.25">
      <c r="A6" s="5" t="s">
        <v>34</v>
      </c>
      <c r="B6" s="9" t="s">
        <v>16</v>
      </c>
      <c r="C6" s="185" t="str">
        <f>'WG Opening'!C6</f>
        <v>REMOTE INFORMATION FOR THE WEEK
    http://grouper.ieee.org/groups/802/15/calendar.html</v>
      </c>
      <c r="D6" s="2" t="s">
        <v>12</v>
      </c>
      <c r="E6" s="2" t="str">
        <f>'WG Opening'!E6</f>
        <v>BEECHER</v>
      </c>
      <c r="F6" s="9">
        <v>1</v>
      </c>
      <c r="G6" s="12">
        <f t="shared" si="0"/>
        <v>0.43888888888888888</v>
      </c>
    </row>
    <row r="7" spans="1:256" s="7" customFormat="1" ht="45" customHeight="1" x14ac:dyDescent="0.25">
      <c r="A7" s="5" t="s">
        <v>35</v>
      </c>
      <c r="B7" s="9" t="s">
        <v>16</v>
      </c>
      <c r="C7" s="185" t="str">
        <f>'WG Opening'!C7</f>
        <v>Registration for the Jan. Mtg. is required -
If you have not already done so, you can follow the registration link
    https://grouper.ieee.org/groups/802/15/pub/Meeting_Plan.html</v>
      </c>
      <c r="D7" s="2" t="s">
        <v>12</v>
      </c>
      <c r="E7" s="2" t="str">
        <f>'WG Opening'!E7</f>
        <v>BEECHER</v>
      </c>
      <c r="F7" s="9">
        <v>1</v>
      </c>
      <c r="G7" s="12">
        <f t="shared" si="0"/>
        <v>0.43958333333333333</v>
      </c>
    </row>
    <row r="8" spans="1:256" s="7" customFormat="1" ht="15" customHeight="1" x14ac:dyDescent="0.25">
      <c r="A8" s="5" t="s">
        <v>36</v>
      </c>
      <c r="B8" s="9" t="s">
        <v>16</v>
      </c>
      <c r="C8" s="185" t="str">
        <f>'WG Opening'!C8</f>
        <v>Jan. 2023 Mtg. is being held Mixed-Mode as per the vote in the 802 LMSC</v>
      </c>
      <c r="D8" s="2" t="s">
        <v>12</v>
      </c>
      <c r="E8" s="2" t="str">
        <f>'WG Opening'!E8</f>
        <v>BEECHER</v>
      </c>
      <c r="F8" s="9">
        <v>1</v>
      </c>
      <c r="G8" s="12">
        <f t="shared" si="0"/>
        <v>0.44027777777777777</v>
      </c>
    </row>
    <row r="9" spans="1:256" s="7" customFormat="1" ht="15" customHeight="1" x14ac:dyDescent="0.25">
      <c r="A9" s="5" t="s">
        <v>71</v>
      </c>
      <c r="B9" s="9" t="s">
        <v>16</v>
      </c>
      <c r="C9" s="185" t="str">
        <f>'WG Opening'!C9</f>
        <v>DirectVoteLive (DVL) for Closing Plenary [rem: highly recomm. to use one email for all 802 items]</v>
      </c>
      <c r="D9" s="2" t="s">
        <v>12</v>
      </c>
      <c r="E9" s="2" t="str">
        <f>'WG Opening'!E9</f>
        <v>BEECHER</v>
      </c>
      <c r="F9" s="9">
        <v>1</v>
      </c>
      <c r="G9" s="12">
        <f t="shared" si="0"/>
        <v>0.44097222222222221</v>
      </c>
    </row>
    <row r="10" spans="1:256" s="7" customFormat="1" ht="30" customHeight="1" x14ac:dyDescent="0.25">
      <c r="A10" s="5" t="s">
        <v>96</v>
      </c>
      <c r="B10" s="9" t="s">
        <v>16</v>
      </c>
      <c r="C10" s="185" t="str">
        <f>'WG Opening'!C10</f>
        <v>All motions for WG closing are due to Chair (Clint Powell), and Vice-Chair (Phil Beecher) immediately after the close of your last mtg.</v>
      </c>
      <c r="D10" s="2" t="s">
        <v>12</v>
      </c>
      <c r="E10" s="2" t="str">
        <f>'WG Opening'!E10</f>
        <v>BEECHER</v>
      </c>
      <c r="F10" s="9">
        <v>1</v>
      </c>
      <c r="G10" s="12">
        <f t="shared" si="0"/>
        <v>0.44166666666666665</v>
      </c>
    </row>
    <row r="11" spans="1:256" s="7" customFormat="1" ht="15" customHeight="1" x14ac:dyDescent="0.25">
      <c r="A11" s="5" t="s">
        <v>184</v>
      </c>
      <c r="B11" s="9" t="s">
        <v>16</v>
      </c>
      <c r="C11" s="185" t="str">
        <f>'WG Opening'!C11</f>
        <v>Mixed-Mode Meeting Ground Rules &amp; 75% Criteria</v>
      </c>
      <c r="D11" s="2" t="s">
        <v>12</v>
      </c>
      <c r="E11" s="2" t="str">
        <f>'WG Opening'!E11</f>
        <v>BEECHER</v>
      </c>
      <c r="F11" s="9">
        <v>1</v>
      </c>
      <c r="G11" s="12">
        <f t="shared" si="0"/>
        <v>0.44236111111111109</v>
      </c>
    </row>
    <row r="12" spans="1:256" s="7" customFormat="1" ht="15" customHeight="1" x14ac:dyDescent="0.25">
      <c r="A12" s="5"/>
      <c r="B12" s="9"/>
      <c r="D12" s="2"/>
      <c r="E12" s="2"/>
      <c r="F12" s="9"/>
      <c r="G12" s="12">
        <f t="shared" si="0"/>
        <v>0.44305555555555554</v>
      </c>
    </row>
    <row r="13" spans="1:256" s="7" customFormat="1" ht="15" customHeight="1" x14ac:dyDescent="0.25">
      <c r="A13" s="5">
        <v>2</v>
      </c>
      <c r="B13" s="9" t="s">
        <v>19</v>
      </c>
      <c r="C13" s="2" t="str">
        <f>'WG Opening'!C20</f>
        <v>GENERAL AND ADMINISTRATIVE</v>
      </c>
      <c r="D13" s="2"/>
      <c r="E13" s="2"/>
      <c r="F13" s="9"/>
      <c r="G13" s="12">
        <f t="shared" si="0"/>
        <v>0.44305555555555554</v>
      </c>
    </row>
    <row r="14" spans="1:256" ht="15" customHeight="1" x14ac:dyDescent="0.25">
      <c r="A14" s="5" t="s">
        <v>173</v>
      </c>
      <c r="B14" s="1" t="s">
        <v>16</v>
      </c>
      <c r="C14" s="14" t="str">
        <f>'WG Opening'!C25</f>
        <v>WG Sec. &amp; 1 WG Vice-Chair STILL NEEDED</v>
      </c>
      <c r="D14" s="2" t="s">
        <v>12</v>
      </c>
      <c r="E14" s="2" t="str">
        <f>'WG Opening'!E25</f>
        <v>POWELL</v>
      </c>
      <c r="F14" s="9">
        <v>1</v>
      </c>
      <c r="G14" s="12">
        <f t="shared" si="0"/>
        <v>0.44305555555555554</v>
      </c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7"/>
      <c r="DK14" s="7"/>
      <c r="DL14" s="7"/>
      <c r="DM14" s="7"/>
      <c r="DN14" s="7"/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  <c r="FX14" s="7"/>
      <c r="FY14" s="7"/>
      <c r="FZ14" s="7"/>
      <c r="GA14" s="7"/>
      <c r="GB14" s="7"/>
      <c r="GC14" s="7"/>
      <c r="GD14" s="7"/>
      <c r="GE14" s="7"/>
      <c r="GF14" s="7"/>
      <c r="GG14" s="7"/>
      <c r="GH14" s="7"/>
      <c r="GI14" s="7"/>
      <c r="GJ14" s="7"/>
      <c r="GK14" s="7"/>
      <c r="GL14" s="7"/>
      <c r="GM14" s="7"/>
      <c r="GN14" s="7"/>
      <c r="GO14" s="7"/>
      <c r="GP14" s="7"/>
      <c r="GQ14" s="7"/>
      <c r="GR14" s="7"/>
      <c r="GS14" s="7"/>
      <c r="GT14" s="7"/>
      <c r="GU14" s="7"/>
      <c r="GV14" s="7"/>
      <c r="GW14" s="7"/>
      <c r="GX14" s="7"/>
      <c r="GY14" s="7"/>
      <c r="GZ14" s="7"/>
      <c r="HA14" s="7"/>
      <c r="HB14" s="7"/>
      <c r="HC14" s="7"/>
      <c r="HD14" s="7"/>
      <c r="HE14" s="7"/>
      <c r="HF14" s="7"/>
      <c r="HG14" s="7"/>
      <c r="HH14" s="7"/>
      <c r="HI14" s="7"/>
      <c r="HJ14" s="7"/>
      <c r="HK14" s="7"/>
      <c r="HL14" s="7"/>
      <c r="HM14" s="7"/>
      <c r="HN14" s="7"/>
      <c r="HO14" s="7"/>
      <c r="HP14" s="7"/>
      <c r="HQ14" s="7"/>
      <c r="HR14" s="7"/>
      <c r="HS14" s="7"/>
      <c r="HT14" s="7"/>
      <c r="HU14" s="7"/>
      <c r="HV14" s="7"/>
      <c r="HW14" s="7"/>
      <c r="HX14" s="7"/>
      <c r="HY14" s="7"/>
      <c r="HZ14" s="7"/>
      <c r="IA14" s="7"/>
      <c r="IB14" s="7"/>
      <c r="IC14" s="7"/>
      <c r="ID14" s="7"/>
      <c r="IE14" s="7"/>
      <c r="IF14" s="7"/>
      <c r="IG14" s="7"/>
      <c r="IH14" s="7"/>
      <c r="II14" s="7"/>
      <c r="IJ14" s="7"/>
      <c r="IK14" s="7"/>
      <c r="IL14" s="7"/>
      <c r="IM14" s="7"/>
      <c r="IN14" s="7"/>
      <c r="IO14" s="7"/>
      <c r="IP14" s="7"/>
      <c r="IQ14" s="7"/>
      <c r="IR14" s="7"/>
      <c r="IS14" s="7"/>
      <c r="IT14" s="7"/>
      <c r="IU14" s="7"/>
      <c r="IV14" s="7"/>
    </row>
    <row r="15" spans="1:256" ht="15" customHeight="1" x14ac:dyDescent="0.25">
      <c r="A15" s="16"/>
      <c r="C15" s="39"/>
      <c r="D15" s="2"/>
      <c r="E15" s="2"/>
      <c r="F15" s="1"/>
      <c r="G15" s="12">
        <f t="shared" si="0"/>
        <v>0.44374999999999998</v>
      </c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/>
      <c r="DA15" s="7"/>
      <c r="DB15" s="7"/>
      <c r="DC15" s="7"/>
      <c r="DD15" s="7"/>
      <c r="DE15" s="7"/>
      <c r="DF15" s="7"/>
      <c r="DG15" s="7"/>
      <c r="DH15" s="7"/>
      <c r="DI15" s="7"/>
      <c r="DJ15" s="7"/>
      <c r="DK15" s="7"/>
      <c r="DL15" s="7"/>
      <c r="DM15" s="7"/>
      <c r="DN15" s="7"/>
      <c r="DO15" s="7"/>
      <c r="DP15" s="7"/>
      <c r="DQ15" s="7"/>
      <c r="DR15" s="7"/>
      <c r="DS15" s="7"/>
      <c r="DT15" s="7"/>
      <c r="DU15" s="7"/>
      <c r="DV15" s="7"/>
      <c r="DW15" s="7"/>
      <c r="DX15" s="7"/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  <c r="FT15" s="7"/>
      <c r="FU15" s="7"/>
      <c r="FV15" s="7"/>
      <c r="FW15" s="7"/>
      <c r="FX15" s="7"/>
      <c r="FY15" s="7"/>
      <c r="FZ15" s="7"/>
      <c r="GA15" s="7"/>
      <c r="GB15" s="7"/>
      <c r="GC15" s="7"/>
      <c r="GD15" s="7"/>
      <c r="GE15" s="7"/>
      <c r="GF15" s="7"/>
      <c r="GG15" s="7"/>
      <c r="GH15" s="7"/>
      <c r="GI15" s="7"/>
      <c r="GJ15" s="7"/>
      <c r="GK15" s="7"/>
      <c r="GL15" s="7"/>
      <c r="GM15" s="7"/>
      <c r="GN15" s="7"/>
      <c r="GO15" s="7"/>
      <c r="GP15" s="7"/>
      <c r="GQ15" s="7"/>
      <c r="GR15" s="7"/>
      <c r="GS15" s="7"/>
      <c r="GT15" s="7"/>
      <c r="GU15" s="7"/>
      <c r="GV15" s="7"/>
      <c r="GW15" s="7"/>
      <c r="GX15" s="7"/>
      <c r="GY15" s="7"/>
      <c r="GZ15" s="7"/>
      <c r="HA15" s="7"/>
      <c r="HB15" s="7"/>
      <c r="HC15" s="7"/>
      <c r="HD15" s="7"/>
      <c r="HE15" s="7"/>
      <c r="HF15" s="7"/>
      <c r="HG15" s="7"/>
      <c r="HH15" s="7"/>
      <c r="HI15" s="7"/>
      <c r="HJ15" s="7"/>
      <c r="HK15" s="7"/>
      <c r="HL15" s="7"/>
      <c r="HM15" s="7"/>
      <c r="HN15" s="7"/>
      <c r="HO15" s="7"/>
      <c r="HP15" s="7"/>
      <c r="HQ15" s="7"/>
      <c r="HR15" s="7"/>
      <c r="HS15" s="7"/>
      <c r="HT15" s="7"/>
      <c r="HU15" s="7"/>
      <c r="HV15" s="7"/>
      <c r="HW15" s="7"/>
      <c r="HX15" s="7"/>
      <c r="HY15" s="7"/>
      <c r="HZ15" s="7"/>
      <c r="IA15" s="7"/>
      <c r="IB15" s="7"/>
      <c r="IC15" s="7"/>
      <c r="ID15" s="7"/>
      <c r="IE15" s="7"/>
      <c r="IF15" s="7"/>
      <c r="IG15" s="7"/>
      <c r="IH15" s="7"/>
      <c r="II15" s="7"/>
      <c r="IJ15" s="7"/>
      <c r="IK15" s="7"/>
      <c r="IL15" s="7"/>
      <c r="IM15" s="7"/>
      <c r="IN15" s="7"/>
      <c r="IO15" s="7"/>
      <c r="IP15" s="7"/>
      <c r="IQ15" s="7"/>
      <c r="IR15" s="7"/>
      <c r="IS15" s="7"/>
      <c r="IT15" s="7"/>
      <c r="IU15" s="7"/>
      <c r="IV15" s="7"/>
    </row>
    <row r="16" spans="1:256" ht="15" customHeight="1" x14ac:dyDescent="0.25">
      <c r="A16" s="5">
        <v>3</v>
      </c>
      <c r="B16" s="2" t="s">
        <v>19</v>
      </c>
      <c r="C16" s="2" t="str">
        <f>'WG Opening'!C28</f>
        <v>FUTURE MTGS AND POLLS</v>
      </c>
      <c r="D16" s="2"/>
      <c r="E16" s="2"/>
      <c r="F16" s="1"/>
      <c r="G16" s="12">
        <f t="shared" si="0"/>
        <v>0.44374999999999998</v>
      </c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  <c r="DK16" s="7"/>
      <c r="DL16" s="7"/>
      <c r="DM16" s="7"/>
      <c r="DN16" s="7"/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  <c r="FX16" s="7"/>
      <c r="FY16" s="7"/>
      <c r="FZ16" s="7"/>
      <c r="GA16" s="7"/>
      <c r="GB16" s="7"/>
      <c r="GC16" s="7"/>
      <c r="GD16" s="7"/>
      <c r="GE16" s="7"/>
      <c r="GF16" s="7"/>
      <c r="GG16" s="7"/>
      <c r="GH16" s="7"/>
      <c r="GI16" s="7"/>
      <c r="GJ16" s="7"/>
      <c r="GK16" s="7"/>
      <c r="GL16" s="7"/>
      <c r="GM16" s="7"/>
      <c r="GN16" s="7"/>
      <c r="GO16" s="7"/>
      <c r="GP16" s="7"/>
      <c r="GQ16" s="7"/>
      <c r="GR16" s="7"/>
      <c r="GS16" s="7"/>
      <c r="GT16" s="7"/>
      <c r="GU16" s="7"/>
      <c r="GV16" s="7"/>
      <c r="GW16" s="7"/>
      <c r="GX16" s="7"/>
      <c r="GY16" s="7"/>
      <c r="GZ16" s="7"/>
      <c r="HA16" s="7"/>
      <c r="HB16" s="7"/>
      <c r="HC16" s="7"/>
      <c r="HD16" s="7"/>
      <c r="HE16" s="7"/>
      <c r="HF16" s="7"/>
      <c r="HG16" s="7"/>
      <c r="HH16" s="7"/>
      <c r="HI16" s="7"/>
      <c r="HJ16" s="7"/>
      <c r="HK16" s="7"/>
      <c r="HL16" s="7"/>
      <c r="HM16" s="7"/>
      <c r="HN16" s="7"/>
      <c r="HO16" s="7"/>
      <c r="HP16" s="7"/>
      <c r="HQ16" s="7"/>
      <c r="HR16" s="7"/>
      <c r="HS16" s="7"/>
      <c r="HT16" s="7"/>
      <c r="HU16" s="7"/>
      <c r="HV16" s="7"/>
      <c r="HW16" s="7"/>
      <c r="HX16" s="7"/>
      <c r="HY16" s="7"/>
      <c r="HZ16" s="7"/>
      <c r="IA16" s="7"/>
      <c r="IB16" s="7"/>
      <c r="IC16" s="7"/>
      <c r="ID16" s="7"/>
      <c r="IE16" s="7"/>
      <c r="IF16" s="7"/>
      <c r="IG16" s="7"/>
      <c r="IH16" s="7"/>
      <c r="II16" s="7"/>
      <c r="IJ16" s="7"/>
      <c r="IK16" s="7"/>
      <c r="IL16" s="7"/>
      <c r="IM16" s="7"/>
      <c r="IN16" s="7"/>
      <c r="IO16" s="7"/>
      <c r="IP16" s="7"/>
      <c r="IQ16" s="7"/>
      <c r="IR16" s="7"/>
      <c r="IS16" s="7"/>
      <c r="IT16" s="7"/>
      <c r="IU16" s="7"/>
      <c r="IV16" s="7"/>
    </row>
    <row r="17" spans="1:256" ht="15" customHeight="1" x14ac:dyDescent="0.25">
      <c r="A17" s="5" t="s">
        <v>84</v>
      </c>
      <c r="B17" s="2" t="s">
        <v>16</v>
      </c>
      <c r="C17" s="1" t="str">
        <f>'WG Opening'!C29</f>
        <v>MARCH 2023 802 PLENARY MIXED MODE MTG. - PLAN OF RECORD FOR IEEE 802.15 WG</v>
      </c>
      <c r="D17" s="2" t="s">
        <v>12</v>
      </c>
      <c r="E17" s="1" t="str">
        <f>'WG Opening'!E29</f>
        <v>POWELL</v>
      </c>
      <c r="F17" s="9">
        <v>1</v>
      </c>
      <c r="G17" s="12">
        <f t="shared" si="0"/>
        <v>0.44374999999999998</v>
      </c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  <c r="DK17" s="7"/>
      <c r="DL17" s="7"/>
      <c r="DM17" s="7"/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  <c r="FX17" s="7"/>
      <c r="FY17" s="7"/>
      <c r="FZ17" s="7"/>
      <c r="GA17" s="7"/>
      <c r="GB17" s="7"/>
      <c r="GC17" s="7"/>
      <c r="GD17" s="7"/>
      <c r="GE17" s="7"/>
      <c r="GF17" s="7"/>
      <c r="GG17" s="7"/>
      <c r="GH17" s="7"/>
      <c r="GI17" s="7"/>
      <c r="GJ17" s="7"/>
      <c r="GK17" s="7"/>
      <c r="GL17" s="7"/>
      <c r="GM17" s="7"/>
      <c r="GN17" s="7"/>
      <c r="GO17" s="7"/>
      <c r="GP17" s="7"/>
      <c r="GQ17" s="7"/>
      <c r="GR17" s="7"/>
      <c r="GS17" s="7"/>
      <c r="GT17" s="7"/>
      <c r="GU17" s="7"/>
      <c r="GV17" s="7"/>
      <c r="GW17" s="7"/>
      <c r="GX17" s="7"/>
      <c r="GY17" s="7"/>
      <c r="GZ17" s="7"/>
      <c r="HA17" s="7"/>
      <c r="HB17" s="7"/>
      <c r="HC17" s="7"/>
      <c r="HD17" s="7"/>
      <c r="HE17" s="7"/>
      <c r="HF17" s="7"/>
      <c r="HG17" s="7"/>
      <c r="HH17" s="7"/>
      <c r="HI17" s="7"/>
      <c r="HJ17" s="7"/>
      <c r="HK17" s="7"/>
      <c r="HL17" s="7"/>
      <c r="HM17" s="7"/>
      <c r="HN17" s="7"/>
      <c r="HO17" s="7"/>
      <c r="HP17" s="7"/>
      <c r="HQ17" s="7"/>
      <c r="HR17" s="7"/>
      <c r="HS17" s="7"/>
      <c r="HT17" s="7"/>
      <c r="HU17" s="7"/>
      <c r="HV17" s="7"/>
      <c r="HW17" s="7"/>
      <c r="HX17" s="7"/>
      <c r="HY17" s="7"/>
      <c r="HZ17" s="7"/>
      <c r="IA17" s="7"/>
      <c r="IB17" s="7"/>
      <c r="IC17" s="7"/>
      <c r="ID17" s="7"/>
      <c r="IE17" s="7"/>
      <c r="IF17" s="7"/>
      <c r="IG17" s="7"/>
      <c r="IH17" s="7"/>
      <c r="II17" s="7"/>
      <c r="IJ17" s="7"/>
      <c r="IK17" s="7"/>
      <c r="IL17" s="7"/>
      <c r="IM17" s="7"/>
      <c r="IN17" s="7"/>
      <c r="IO17" s="7"/>
      <c r="IP17" s="7"/>
      <c r="IQ17" s="7"/>
      <c r="IR17" s="7"/>
      <c r="IS17" s="7"/>
      <c r="IT17" s="7"/>
      <c r="IU17" s="7"/>
      <c r="IV17" s="7"/>
    </row>
    <row r="18" spans="1:256" customFormat="1" ht="30" customHeight="1" x14ac:dyDescent="0.25">
      <c r="A18" s="5" t="s">
        <v>197</v>
      </c>
      <c r="B18" s="2" t="s">
        <v>16</v>
      </c>
      <c r="C18" s="34" t="str">
        <f>'WG Opening'!C30</f>
        <v xml:space="preserve">802.15 WG will hold its March Mtg. session from March 12-17, 2023, with the in-person part being held at the Hilton, Atlanta </v>
      </c>
      <c r="D18" s="2" t="s">
        <v>12</v>
      </c>
      <c r="E18" s="1" t="str">
        <f>'WG Opening'!E30</f>
        <v>POWELL</v>
      </c>
      <c r="F18" s="9">
        <v>1</v>
      </c>
      <c r="G18" s="12">
        <f t="shared" si="0"/>
        <v>0.44444444444444442</v>
      </c>
    </row>
    <row r="19" spans="1:256" customFormat="1" ht="30" customHeight="1" x14ac:dyDescent="0.25">
      <c r="A19" s="5" t="s">
        <v>198</v>
      </c>
      <c r="B19" s="2" t="s">
        <v>16</v>
      </c>
      <c r="C19" s="32" t="str">
        <f>'WG Opening'!C31</f>
        <v>The 802 Wireless Chairs Adv. Committee for the March Mtg. will be held at the Hilton, Atlanta on Sun. March 12, 2023, at 4:00pm local time</v>
      </c>
      <c r="D19" s="2" t="s">
        <v>12</v>
      </c>
      <c r="E19" s="1" t="str">
        <f>'WG Opening'!E31</f>
        <v>POWELL</v>
      </c>
      <c r="F19" s="1">
        <v>1</v>
      </c>
      <c r="G19" s="12">
        <f t="shared" si="0"/>
        <v>0.44513888888888886</v>
      </c>
    </row>
    <row r="20" spans="1:256" customFormat="1" ht="30" customHeight="1" x14ac:dyDescent="0.25">
      <c r="A20" s="5" t="s">
        <v>199</v>
      </c>
      <c r="B20" s="2" t="s">
        <v>16</v>
      </c>
      <c r="C20" s="32" t="str">
        <f>'WG Opening'!C32</f>
        <v>The 802.15 CAC for the March Mtg. will be held at the Hilton, Atlanta on Sun. March 12, 2023, at 5:30pm local time</v>
      </c>
      <c r="D20" s="2" t="s">
        <v>12</v>
      </c>
      <c r="E20" s="1" t="str">
        <f>'WG Opening'!E32</f>
        <v>POWELL</v>
      </c>
      <c r="F20" s="1">
        <v>1</v>
      </c>
      <c r="G20" s="12">
        <f t="shared" si="0"/>
        <v>0.4458333333333333</v>
      </c>
    </row>
    <row r="21" spans="1:256" customFormat="1" ht="30" customHeight="1" x14ac:dyDescent="0.25">
      <c r="A21" s="5" t="s">
        <v>200</v>
      </c>
      <c r="B21" s="2" t="s">
        <v>16</v>
      </c>
      <c r="C21" s="34" t="str">
        <f>'WG Opening'!C33</f>
        <v>802 March Mtg. Registration Fees &amp; Deadlines have been set at $600 on or before 27 Jan., $800 on or before 3 March., and $1000 after 3 March</v>
      </c>
      <c r="D21" s="2" t="s">
        <v>12</v>
      </c>
      <c r="E21" s="1" t="str">
        <f>'WG Opening'!E33</f>
        <v>POWELL</v>
      </c>
      <c r="F21" s="9">
        <v>1</v>
      </c>
      <c r="G21" s="12">
        <f t="shared" si="0"/>
        <v>0.44652777777777775</v>
      </c>
    </row>
    <row r="22" spans="1:256" customFormat="1" ht="139.94999999999999" customHeight="1" x14ac:dyDescent="0.25">
      <c r="A22" s="5" t="s">
        <v>201</v>
      </c>
      <c r="B22" s="2" t="s">
        <v>16</v>
      </c>
      <c r="C22" s="34" t="str">
        <f>'WG Opening'!C34</f>
        <v>Every single mtg. requires a Chair, Vice-Chair, or other designated persons in person to run each mtg. of the SubGroup.
    - All TG and SC Chairs please identify who will be attending in person and running each of the
      mtgs. and send info to Clint &amp; Phil by EOW
Every single mtg. requires a Vice-Chair or other designated person in person to run video and audio portion of virtual mtg.
    - A 2nd computer is highly encouraged (hotel or 802 will not supply this, to be brought by TG designee),
      which needs to support HMDI out and audio in/out via USB
    - Training on tool will be provided before and possibly at the mtg. as well
    - All TG and SC Chairs identify this person this week and send info to Clint &amp; Phil by EOW</v>
      </c>
      <c r="D22" s="2" t="s">
        <v>12</v>
      </c>
      <c r="E22" s="1" t="str">
        <f>'WG Opening'!E34</f>
        <v>POWELL</v>
      </c>
      <c r="F22" s="9">
        <v>2</v>
      </c>
      <c r="G22" s="12">
        <f t="shared" si="0"/>
        <v>0.44722222222222219</v>
      </c>
    </row>
    <row r="23" spans="1:256" ht="15" customHeight="1" x14ac:dyDescent="0.25">
      <c r="A23" s="5" t="s">
        <v>85</v>
      </c>
      <c r="B23" s="2" t="s">
        <v>16</v>
      </c>
      <c r="C23" s="169" t="str">
        <f>'WG Opening'!C35</f>
        <v>POLLS</v>
      </c>
      <c r="D23" s="2" t="s">
        <v>12</v>
      </c>
      <c r="E23" s="1" t="str">
        <f>'WG Opening'!E35</f>
        <v>POWELL</v>
      </c>
      <c r="F23" s="9">
        <v>0</v>
      </c>
      <c r="G23" s="12">
        <f t="shared" si="0"/>
        <v>0.44861111111111107</v>
      </c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  <c r="HH23" s="7"/>
      <c r="HI23" s="7"/>
      <c r="HJ23" s="7"/>
      <c r="HK23" s="7"/>
      <c r="HL23" s="7"/>
      <c r="HM23" s="7"/>
      <c r="HN23" s="7"/>
      <c r="HO23" s="7"/>
      <c r="HP23" s="7"/>
      <c r="HQ23" s="7"/>
      <c r="HR23" s="7"/>
      <c r="HS23" s="7"/>
      <c r="HT23" s="7"/>
      <c r="HU23" s="7"/>
      <c r="HV23" s="7"/>
      <c r="HW23" s="7"/>
      <c r="HX23" s="7"/>
      <c r="HY23" s="7"/>
      <c r="HZ23" s="7"/>
      <c r="IA23" s="7"/>
      <c r="IB23" s="7"/>
      <c r="IC23" s="7"/>
      <c r="ID23" s="7"/>
      <c r="IE23" s="7"/>
      <c r="IF23" s="7"/>
      <c r="IG23" s="7"/>
      <c r="IH23" s="7"/>
      <c r="II23" s="7"/>
      <c r="IJ23" s="7"/>
      <c r="IK23" s="7"/>
      <c r="IL23" s="7"/>
      <c r="IM23" s="7"/>
      <c r="IN23" s="7"/>
      <c r="IO23" s="7"/>
      <c r="IP23" s="7"/>
      <c r="IQ23" s="7"/>
      <c r="IR23" s="7"/>
      <c r="IS23" s="7"/>
      <c r="IT23" s="7"/>
      <c r="IU23" s="7"/>
      <c r="IV23" s="7"/>
    </row>
    <row r="24" spans="1:256" ht="15" customHeight="1" x14ac:dyDescent="0.25">
      <c r="F24" s="9"/>
      <c r="G24" s="12">
        <f t="shared" si="0"/>
        <v>0.44861111111111107</v>
      </c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  <c r="FX24" s="7"/>
      <c r="FY24" s="7"/>
      <c r="FZ24" s="7"/>
      <c r="GA24" s="7"/>
      <c r="GB24" s="7"/>
      <c r="GC24" s="7"/>
      <c r="GD24" s="7"/>
      <c r="GE24" s="7"/>
      <c r="GF24" s="7"/>
      <c r="GG24" s="7"/>
      <c r="GH24" s="7"/>
      <c r="GI24" s="7"/>
      <c r="GJ24" s="7"/>
      <c r="GK24" s="7"/>
      <c r="GL24" s="7"/>
      <c r="GM24" s="7"/>
      <c r="GN24" s="7"/>
      <c r="GO24" s="7"/>
      <c r="GP24" s="7"/>
      <c r="GQ24" s="7"/>
      <c r="GR24" s="7"/>
      <c r="GS24" s="7"/>
      <c r="GT24" s="7"/>
      <c r="GU24" s="7"/>
      <c r="GV24" s="7"/>
      <c r="GW24" s="7"/>
      <c r="GX24" s="7"/>
      <c r="GY24" s="7"/>
      <c r="GZ24" s="7"/>
      <c r="HA24" s="7"/>
      <c r="HB24" s="7"/>
      <c r="HC24" s="7"/>
      <c r="HD24" s="7"/>
      <c r="HE24" s="7"/>
      <c r="HF24" s="7"/>
      <c r="HG24" s="7"/>
      <c r="HH24" s="7"/>
      <c r="HI24" s="7"/>
      <c r="HJ24" s="7"/>
      <c r="HK24" s="7"/>
      <c r="HL24" s="7"/>
      <c r="HM24" s="7"/>
      <c r="HN24" s="7"/>
      <c r="HO24" s="7"/>
      <c r="HP24" s="7"/>
      <c r="HQ24" s="7"/>
      <c r="HR24" s="7"/>
      <c r="HS24" s="7"/>
      <c r="HT24" s="7"/>
      <c r="HU24" s="7"/>
      <c r="HV24" s="7"/>
      <c r="HW24" s="7"/>
      <c r="HX24" s="7"/>
      <c r="HY24" s="7"/>
      <c r="HZ24" s="7"/>
      <c r="IA24" s="7"/>
      <c r="IB24" s="7"/>
      <c r="IC24" s="7"/>
      <c r="ID24" s="7"/>
      <c r="IE24" s="7"/>
      <c r="IF24" s="7"/>
      <c r="IG24" s="7"/>
      <c r="IH24" s="7"/>
      <c r="II24" s="7"/>
      <c r="IJ24" s="7"/>
      <c r="IK24" s="7"/>
      <c r="IL24" s="7"/>
      <c r="IM24" s="7"/>
      <c r="IN24" s="7"/>
      <c r="IO24" s="7"/>
      <c r="IP24" s="7"/>
      <c r="IQ24" s="7"/>
      <c r="IR24" s="7"/>
      <c r="IS24" s="7"/>
      <c r="IT24" s="7"/>
      <c r="IU24" s="7"/>
      <c r="IV24" s="7"/>
    </row>
    <row r="25" spans="1:256" ht="15" customHeight="1" x14ac:dyDescent="0.25">
      <c r="A25" s="5" t="s">
        <v>39</v>
      </c>
      <c r="B25" s="2" t="s">
        <v>19</v>
      </c>
      <c r="C25" s="2" t="s">
        <v>219</v>
      </c>
      <c r="D25" s="2" t="s">
        <v>12</v>
      </c>
      <c r="E25" s="2" t="str">
        <f>'WG Opening'!E37</f>
        <v>POWELL</v>
      </c>
      <c r="F25" s="9">
        <v>0</v>
      </c>
      <c r="G25" s="12">
        <f t="shared" si="0"/>
        <v>0.44861111111111107</v>
      </c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  <c r="AA25" s="7"/>
      <c r="AB25" s="7"/>
      <c r="AC25" s="7"/>
      <c r="AD25" s="7"/>
      <c r="AE25" s="7"/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/>
      <c r="DC25" s="7"/>
      <c r="DD25" s="7"/>
      <c r="DE25" s="7"/>
      <c r="DF25" s="7"/>
      <c r="DG25" s="7"/>
      <c r="DH25" s="7"/>
      <c r="DI25" s="7"/>
      <c r="DJ25" s="7"/>
      <c r="DK25" s="7"/>
      <c r="DL25" s="7"/>
      <c r="DM25" s="7"/>
      <c r="DN25" s="7"/>
      <c r="DO25" s="7"/>
      <c r="DP25" s="7"/>
      <c r="DQ25" s="7"/>
      <c r="DR25" s="7"/>
      <c r="DS25" s="7"/>
      <c r="DT25" s="7"/>
      <c r="DU25" s="7"/>
      <c r="DV25" s="7"/>
      <c r="DW25" s="7"/>
      <c r="DX25" s="7"/>
      <c r="DY25" s="7"/>
      <c r="DZ25" s="7"/>
      <c r="EA25" s="7"/>
      <c r="EB25" s="7"/>
      <c r="EC25" s="7"/>
      <c r="ED25" s="7"/>
      <c r="EE25" s="7"/>
      <c r="EF25" s="7"/>
      <c r="EG25" s="7"/>
      <c r="EH25" s="7"/>
      <c r="EI25" s="7"/>
      <c r="EJ25" s="7"/>
      <c r="EK25" s="7"/>
      <c r="EL25" s="7"/>
      <c r="EM25" s="7"/>
      <c r="EN25" s="7"/>
      <c r="EO25" s="7"/>
      <c r="EP25" s="7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  <c r="FX25" s="7"/>
      <c r="FY25" s="7"/>
      <c r="FZ25" s="7"/>
      <c r="GA25" s="7"/>
      <c r="GB25" s="7"/>
      <c r="GC25" s="7"/>
      <c r="GD25" s="7"/>
      <c r="GE25" s="7"/>
      <c r="GF25" s="7"/>
      <c r="GG25" s="7"/>
      <c r="GH25" s="7"/>
      <c r="GI25" s="7"/>
      <c r="GJ25" s="7"/>
      <c r="GK25" s="7"/>
      <c r="GL25" s="7"/>
      <c r="GM25" s="7"/>
      <c r="GN25" s="7"/>
      <c r="GO25" s="7"/>
      <c r="GP25" s="7"/>
      <c r="GQ25" s="7"/>
      <c r="GR25" s="7"/>
      <c r="GS25" s="7"/>
      <c r="GT25" s="7"/>
      <c r="GU25" s="7"/>
      <c r="GV25" s="7"/>
      <c r="GW25" s="7"/>
      <c r="GX25" s="7"/>
      <c r="GY25" s="7"/>
      <c r="GZ25" s="7"/>
      <c r="HA25" s="7"/>
      <c r="HB25" s="7"/>
      <c r="HC25" s="7"/>
      <c r="HD25" s="7"/>
      <c r="HE25" s="7"/>
      <c r="HF25" s="7"/>
      <c r="HG25" s="7"/>
      <c r="HH25" s="7"/>
      <c r="HI25" s="7"/>
      <c r="HJ25" s="7"/>
      <c r="HK25" s="7"/>
      <c r="HL25" s="7"/>
      <c r="HM25" s="7"/>
      <c r="HN25" s="7"/>
      <c r="HO25" s="7"/>
      <c r="HP25" s="7"/>
      <c r="HQ25" s="7"/>
      <c r="HR25" s="7"/>
      <c r="HS25" s="7"/>
      <c r="HT25" s="7"/>
      <c r="HU25" s="7"/>
      <c r="HV25" s="7"/>
      <c r="HW25" s="7"/>
      <c r="HX25" s="7"/>
      <c r="HY25" s="7"/>
      <c r="HZ25" s="7"/>
      <c r="IA25" s="7"/>
      <c r="IB25" s="7"/>
      <c r="IC25" s="7"/>
      <c r="ID25" s="7"/>
      <c r="IE25" s="7"/>
      <c r="IF25" s="7"/>
      <c r="IG25" s="7"/>
      <c r="IH25" s="7"/>
      <c r="II25" s="7"/>
      <c r="IJ25" s="7"/>
      <c r="IK25" s="7"/>
      <c r="IL25" s="7"/>
      <c r="IM25" s="7"/>
      <c r="IN25" s="7"/>
      <c r="IO25" s="7"/>
      <c r="IP25" s="7"/>
      <c r="IQ25" s="7"/>
      <c r="IR25" s="7"/>
      <c r="IS25" s="7"/>
      <c r="IT25" s="7"/>
      <c r="IU25" s="7"/>
      <c r="IV25" s="7"/>
    </row>
    <row r="26" spans="1:256" ht="15" customHeight="1" x14ac:dyDescent="0.25">
      <c r="A26" s="5" t="s">
        <v>0</v>
      </c>
      <c r="B26" s="2" t="s">
        <v>15</v>
      </c>
      <c r="C26" s="14" t="str">
        <f>'WG Opening'!C38</f>
        <v>TG 3mb Revision</v>
      </c>
      <c r="D26" s="2" t="s">
        <v>12</v>
      </c>
      <c r="E26" s="2" t="str">
        <f>'WG Opening'!E38</f>
        <v>KUERNER</v>
      </c>
      <c r="F26" s="9">
        <v>2</v>
      </c>
      <c r="G26" s="12">
        <f t="shared" si="0"/>
        <v>0.44861111111111107</v>
      </c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  <c r="AR26" s="7"/>
      <c r="AS26" s="7"/>
      <c r="AT26" s="7"/>
      <c r="AU26" s="7"/>
      <c r="AV26" s="7"/>
      <c r="AW26" s="7"/>
      <c r="AX26" s="7"/>
      <c r="AY26" s="7"/>
      <c r="AZ26" s="7"/>
      <c r="BA26" s="7"/>
      <c r="BB26" s="7"/>
      <c r="BC26" s="7"/>
      <c r="BD26" s="7"/>
      <c r="BE26" s="7"/>
      <c r="BF26" s="7"/>
      <c r="BG26" s="7"/>
      <c r="BH26" s="7"/>
      <c r="BI26" s="7"/>
      <c r="BJ26" s="7"/>
      <c r="BK26" s="7"/>
      <c r="BL26" s="7"/>
      <c r="BM26" s="7"/>
      <c r="BN26" s="7"/>
      <c r="BO26" s="7"/>
      <c r="BP26" s="7"/>
      <c r="BQ26" s="7"/>
      <c r="BR26" s="7"/>
      <c r="BS26" s="7"/>
      <c r="BT26" s="7"/>
      <c r="BU26" s="7"/>
      <c r="BV26" s="7"/>
      <c r="BW26" s="7"/>
      <c r="BX26" s="7"/>
      <c r="BY26" s="7"/>
      <c r="BZ26" s="7"/>
      <c r="CA26" s="7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7"/>
      <c r="DB26" s="7"/>
      <c r="DC26" s="7"/>
      <c r="DD26" s="7"/>
      <c r="DE26" s="7"/>
      <c r="DF26" s="7"/>
      <c r="DG26" s="7"/>
      <c r="DH26" s="7"/>
      <c r="DI26" s="7"/>
      <c r="DJ26" s="7"/>
      <c r="DK26" s="7"/>
      <c r="DL26" s="7"/>
      <c r="DM26" s="7"/>
      <c r="DN26" s="7"/>
      <c r="DO26" s="7"/>
      <c r="DP26" s="7"/>
      <c r="DQ26" s="7"/>
      <c r="DR26" s="7"/>
      <c r="DS26" s="7"/>
      <c r="DT26" s="7"/>
      <c r="DU26" s="7"/>
      <c r="DV26" s="7"/>
      <c r="DW26" s="7"/>
      <c r="DX26" s="7"/>
      <c r="DY26" s="7"/>
      <c r="DZ26" s="7"/>
      <c r="EA26" s="7"/>
      <c r="EB26" s="7"/>
      <c r="EC26" s="7"/>
      <c r="ED26" s="7"/>
      <c r="EE26" s="7"/>
      <c r="EF26" s="7"/>
      <c r="EG26" s="7"/>
      <c r="EH26" s="7"/>
      <c r="EI26" s="7"/>
      <c r="EJ26" s="7"/>
      <c r="EK26" s="7"/>
      <c r="EL26" s="7"/>
      <c r="EM26" s="7"/>
      <c r="EN26" s="7"/>
      <c r="EO26" s="7"/>
      <c r="EP26" s="7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  <c r="FN26" s="7"/>
      <c r="FO26" s="7"/>
      <c r="FP26" s="7"/>
      <c r="FQ26" s="7"/>
      <c r="FR26" s="7"/>
      <c r="FS26" s="7"/>
      <c r="FT26" s="7"/>
      <c r="FU26" s="7"/>
      <c r="FV26" s="7"/>
      <c r="FW26" s="7"/>
      <c r="FX26" s="7"/>
      <c r="FY26" s="7"/>
      <c r="FZ26" s="7"/>
      <c r="GA26" s="7"/>
      <c r="GB26" s="7"/>
      <c r="GC26" s="7"/>
      <c r="GD26" s="7"/>
      <c r="GE26" s="7"/>
      <c r="GF26" s="7"/>
      <c r="GG26" s="7"/>
      <c r="GH26" s="7"/>
      <c r="GI26" s="7"/>
      <c r="GJ26" s="7"/>
      <c r="GK26" s="7"/>
      <c r="GL26" s="7"/>
      <c r="GM26" s="7"/>
      <c r="GN26" s="7"/>
      <c r="GO26" s="7"/>
      <c r="GP26" s="7"/>
      <c r="GQ26" s="7"/>
      <c r="GR26" s="7"/>
      <c r="GS26" s="7"/>
      <c r="GT26" s="7"/>
      <c r="GU26" s="7"/>
      <c r="GV26" s="7"/>
      <c r="GW26" s="7"/>
      <c r="GX26" s="7"/>
      <c r="GY26" s="7"/>
      <c r="GZ26" s="7"/>
      <c r="HA26" s="7"/>
      <c r="HB26" s="7"/>
      <c r="HC26" s="7"/>
      <c r="HD26" s="7"/>
      <c r="HE26" s="7"/>
      <c r="HF26" s="7"/>
      <c r="HG26" s="7"/>
      <c r="HH26" s="7"/>
      <c r="HI26" s="7"/>
      <c r="HJ26" s="7"/>
      <c r="HK26" s="7"/>
      <c r="HL26" s="7"/>
      <c r="HM26" s="7"/>
      <c r="HN26" s="7"/>
      <c r="HO26" s="7"/>
      <c r="HP26" s="7"/>
      <c r="HQ26" s="7"/>
      <c r="HR26" s="7"/>
      <c r="HS26" s="7"/>
      <c r="HT26" s="7"/>
      <c r="HU26" s="7"/>
      <c r="HV26" s="7"/>
      <c r="HW26" s="7"/>
      <c r="HX26" s="7"/>
      <c r="HY26" s="7"/>
      <c r="HZ26" s="7"/>
      <c r="IA26" s="7"/>
      <c r="IB26" s="7"/>
      <c r="IC26" s="7"/>
      <c r="ID26" s="7"/>
      <c r="IE26" s="7"/>
      <c r="IF26" s="7"/>
      <c r="IG26" s="7"/>
      <c r="IH26" s="7"/>
      <c r="II26" s="7"/>
      <c r="IJ26" s="7"/>
      <c r="IK26" s="7"/>
      <c r="IL26" s="7"/>
      <c r="IM26" s="7"/>
      <c r="IN26" s="7"/>
      <c r="IO26" s="7"/>
      <c r="IP26" s="7"/>
      <c r="IQ26" s="7"/>
      <c r="IR26" s="7"/>
      <c r="IS26" s="7"/>
      <c r="IT26" s="7"/>
      <c r="IU26" s="7"/>
      <c r="IV26" s="7"/>
    </row>
    <row r="27" spans="1:256" ht="15" customHeight="1" x14ac:dyDescent="0.25">
      <c r="A27" s="5" t="s">
        <v>1</v>
      </c>
      <c r="B27" s="2" t="s">
        <v>15</v>
      </c>
      <c r="C27" s="14" t="str">
        <f>'WG Opening'!C39</f>
        <v>SC THz</v>
      </c>
      <c r="D27" s="2" t="s">
        <v>12</v>
      </c>
      <c r="E27" s="2" t="str">
        <f>'WG Opening'!E39</f>
        <v>KUERNER</v>
      </c>
      <c r="F27" s="9">
        <v>0</v>
      </c>
      <c r="G27" s="12">
        <f t="shared" si="0"/>
        <v>0.44999999999999996</v>
      </c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  <c r="FX27" s="7"/>
      <c r="FY27" s="7"/>
      <c r="FZ27" s="7"/>
      <c r="GA27" s="7"/>
      <c r="GB27" s="7"/>
      <c r="GC27" s="7"/>
      <c r="GD27" s="7"/>
      <c r="GE27" s="7"/>
      <c r="GF27" s="7"/>
      <c r="GG27" s="7"/>
      <c r="GH27" s="7"/>
      <c r="GI27" s="7"/>
      <c r="GJ27" s="7"/>
      <c r="GK27" s="7"/>
      <c r="GL27" s="7"/>
      <c r="GM27" s="7"/>
      <c r="GN27" s="7"/>
      <c r="GO27" s="7"/>
      <c r="GP27" s="7"/>
      <c r="GQ27" s="7"/>
      <c r="GR27" s="7"/>
      <c r="GS27" s="7"/>
      <c r="GT27" s="7"/>
      <c r="GU27" s="7"/>
      <c r="GV27" s="7"/>
      <c r="GW27" s="7"/>
      <c r="GX27" s="7"/>
      <c r="GY27" s="7"/>
      <c r="GZ27" s="7"/>
      <c r="HA27" s="7"/>
      <c r="HB27" s="7"/>
      <c r="HC27" s="7"/>
      <c r="HD27" s="7"/>
      <c r="HE27" s="7"/>
      <c r="HF27" s="7"/>
      <c r="HG27" s="7"/>
      <c r="HH27" s="7"/>
      <c r="HI27" s="7"/>
      <c r="HJ27" s="7"/>
      <c r="HK27" s="7"/>
      <c r="HL27" s="7"/>
      <c r="HM27" s="7"/>
      <c r="HN27" s="7"/>
      <c r="HO27" s="7"/>
      <c r="HP27" s="7"/>
      <c r="HQ27" s="7"/>
      <c r="HR27" s="7"/>
      <c r="HS27" s="7"/>
      <c r="HT27" s="7"/>
      <c r="HU27" s="7"/>
      <c r="HV27" s="7"/>
      <c r="HW27" s="7"/>
      <c r="HX27" s="7"/>
      <c r="HY27" s="7"/>
      <c r="HZ27" s="7"/>
      <c r="IA27" s="7"/>
      <c r="IB27" s="7"/>
      <c r="IC27" s="7"/>
      <c r="ID27" s="7"/>
      <c r="IE27" s="7"/>
      <c r="IF27" s="7"/>
      <c r="IG27" s="7"/>
      <c r="IH27" s="7"/>
      <c r="II27" s="7"/>
      <c r="IJ27" s="7"/>
      <c r="IK27" s="7"/>
      <c r="IL27" s="7"/>
      <c r="IM27" s="7"/>
      <c r="IN27" s="7"/>
      <c r="IO27" s="7"/>
      <c r="IP27" s="7"/>
      <c r="IQ27" s="7"/>
      <c r="IR27" s="7"/>
      <c r="IS27" s="7"/>
      <c r="IT27" s="7"/>
      <c r="IU27" s="7"/>
      <c r="IV27" s="7"/>
    </row>
    <row r="28" spans="1:256" ht="15" customHeight="1" x14ac:dyDescent="0.25">
      <c r="A28" s="5" t="s">
        <v>23</v>
      </c>
      <c r="B28" s="2" t="s">
        <v>15</v>
      </c>
      <c r="C28" s="14" t="str">
        <f>'WG Opening'!C40</f>
        <v>TG 4/2020Cor1 Corrigenda - IN IEEE EDITING</v>
      </c>
      <c r="D28" s="2" t="s">
        <v>12</v>
      </c>
      <c r="E28" s="2" t="str">
        <f>'WG Opening'!E40</f>
        <v>KIVINEN</v>
      </c>
      <c r="F28" s="9">
        <v>0</v>
      </c>
      <c r="G28" s="12">
        <f t="shared" si="0"/>
        <v>0.44999999999999996</v>
      </c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/>
      <c r="AV28" s="7"/>
      <c r="AW28" s="7"/>
      <c r="AX28" s="7"/>
      <c r="AY28" s="7"/>
      <c r="AZ28" s="7"/>
      <c r="BA28" s="7"/>
      <c r="BB28" s="7"/>
      <c r="BC28" s="7"/>
      <c r="BD28" s="7"/>
      <c r="BE28" s="7"/>
      <c r="BF28" s="7"/>
      <c r="BG28" s="7"/>
      <c r="BH28" s="7"/>
      <c r="BI28" s="7"/>
      <c r="BJ28" s="7"/>
      <c r="BK28" s="7"/>
      <c r="BL28" s="7"/>
      <c r="BM28" s="7"/>
      <c r="BN28" s="7"/>
      <c r="BO28" s="7"/>
      <c r="BP28" s="7"/>
      <c r="BQ28" s="7"/>
      <c r="BR28" s="7"/>
      <c r="BS28" s="7"/>
      <c r="BT28" s="7"/>
      <c r="BU28" s="7"/>
      <c r="BV28" s="7"/>
      <c r="BW28" s="7"/>
      <c r="BX28" s="7"/>
      <c r="BY28" s="7"/>
      <c r="BZ28" s="7"/>
      <c r="CA28" s="7"/>
      <c r="CB28" s="7"/>
      <c r="CC28" s="7"/>
      <c r="CD28" s="7"/>
      <c r="CE28" s="7"/>
      <c r="CF28" s="7"/>
      <c r="CG28" s="7"/>
      <c r="CH28" s="7"/>
      <c r="CI28" s="7"/>
      <c r="CJ28" s="7"/>
      <c r="CK28" s="7"/>
      <c r="CL28" s="7"/>
      <c r="CM28" s="7"/>
      <c r="CN28" s="7"/>
      <c r="CO28" s="7"/>
      <c r="CP28" s="7"/>
      <c r="CQ28" s="7"/>
      <c r="CR28" s="7"/>
      <c r="CS28" s="7"/>
      <c r="CT28" s="7"/>
      <c r="CU28" s="7"/>
      <c r="CV28" s="7"/>
      <c r="CW28" s="7"/>
      <c r="CX28" s="7"/>
      <c r="CY28" s="7"/>
      <c r="CZ28" s="7"/>
      <c r="DA28" s="7"/>
      <c r="DB28" s="7"/>
      <c r="DC28" s="7"/>
      <c r="DD28" s="7"/>
      <c r="DE28" s="7"/>
      <c r="DF28" s="7"/>
      <c r="DG28" s="7"/>
      <c r="DH28" s="7"/>
      <c r="DI28" s="7"/>
      <c r="DJ28" s="7"/>
      <c r="DK28" s="7"/>
      <c r="DL28" s="7"/>
      <c r="DM28" s="7"/>
      <c r="DN28" s="7"/>
      <c r="DO28" s="7"/>
      <c r="DP28" s="7"/>
      <c r="DQ28" s="7"/>
      <c r="DR28" s="7"/>
      <c r="DS28" s="7"/>
      <c r="DT28" s="7"/>
      <c r="DU28" s="7"/>
      <c r="DV28" s="7"/>
      <c r="DW28" s="7"/>
      <c r="DX28" s="7"/>
      <c r="DY28" s="7"/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  <c r="FT28" s="7"/>
      <c r="FU28" s="7"/>
      <c r="FV28" s="7"/>
      <c r="FW28" s="7"/>
      <c r="FX28" s="7"/>
      <c r="FY28" s="7"/>
      <c r="FZ28" s="7"/>
      <c r="GA28" s="7"/>
      <c r="GB28" s="7"/>
      <c r="GC28" s="7"/>
      <c r="GD28" s="7"/>
      <c r="GE28" s="7"/>
      <c r="GF28" s="7"/>
      <c r="GG28" s="7"/>
      <c r="GH28" s="7"/>
      <c r="GI28" s="7"/>
      <c r="GJ28" s="7"/>
      <c r="GK28" s="7"/>
      <c r="GL28" s="7"/>
      <c r="GM28" s="7"/>
      <c r="GN28" s="7"/>
      <c r="GO28" s="7"/>
      <c r="GP28" s="7"/>
      <c r="GQ28" s="7"/>
      <c r="GR28" s="7"/>
      <c r="GS28" s="7"/>
      <c r="GT28" s="7"/>
      <c r="GU28" s="7"/>
      <c r="GV28" s="7"/>
      <c r="GW28" s="7"/>
      <c r="GX28" s="7"/>
      <c r="GY28" s="7"/>
      <c r="GZ28" s="7"/>
      <c r="HA28" s="7"/>
      <c r="HB28" s="7"/>
      <c r="HC28" s="7"/>
      <c r="HD28" s="7"/>
      <c r="HE28" s="7"/>
      <c r="HF28" s="7"/>
      <c r="HG28" s="7"/>
      <c r="HH28" s="7"/>
      <c r="HI28" s="7"/>
      <c r="HJ28" s="7"/>
      <c r="HK28" s="7"/>
      <c r="HL28" s="7"/>
      <c r="HM28" s="7"/>
      <c r="HN28" s="7"/>
      <c r="HO28" s="7"/>
      <c r="HP28" s="7"/>
      <c r="HQ28" s="7"/>
      <c r="HR28" s="7"/>
      <c r="HS28" s="7"/>
      <c r="HT28" s="7"/>
      <c r="HU28" s="7"/>
      <c r="HV28" s="7"/>
      <c r="HW28" s="7"/>
      <c r="HX28" s="7"/>
      <c r="HY28" s="7"/>
      <c r="HZ28" s="7"/>
      <c r="IA28" s="7"/>
      <c r="IB28" s="7"/>
      <c r="IC28" s="7"/>
      <c r="ID28" s="7"/>
      <c r="IE28" s="7"/>
      <c r="IF28" s="7"/>
      <c r="IG28" s="7"/>
      <c r="IH28" s="7"/>
      <c r="II28" s="7"/>
      <c r="IJ28" s="7"/>
      <c r="IK28" s="7"/>
      <c r="IL28" s="7"/>
      <c r="IM28" s="7"/>
      <c r="IN28" s="7"/>
      <c r="IO28" s="7"/>
      <c r="IP28" s="7"/>
      <c r="IQ28" s="7"/>
      <c r="IR28" s="7"/>
      <c r="IS28" s="7"/>
      <c r="IT28" s="7"/>
      <c r="IU28" s="7"/>
      <c r="IV28" s="7"/>
    </row>
    <row r="29" spans="1:256" ht="15" customHeight="1" x14ac:dyDescent="0.25">
      <c r="A29" s="5" t="s">
        <v>9</v>
      </c>
      <c r="B29" s="2" t="s">
        <v>15</v>
      </c>
      <c r="C29" s="14" t="str">
        <f>'WG Opening'!C41</f>
        <v>TG 4ab UWB-NG Amendment</v>
      </c>
      <c r="D29" s="2" t="s">
        <v>12</v>
      </c>
      <c r="E29" s="2" t="str">
        <f>'WG Opening'!E41</f>
        <v>ROLFE</v>
      </c>
      <c r="F29" s="9">
        <v>2</v>
      </c>
      <c r="G29" s="12">
        <f t="shared" si="0"/>
        <v>0.44999999999999996</v>
      </c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  <c r="AD29" s="7"/>
      <c r="AE29" s="7"/>
      <c r="AF29" s="7"/>
      <c r="AG29" s="7"/>
      <c r="AH29" s="7"/>
      <c r="AI29" s="7"/>
      <c r="AJ29" s="7"/>
      <c r="AK29" s="7"/>
      <c r="AL29" s="7"/>
      <c r="AM29" s="7"/>
      <c r="AN29" s="7"/>
      <c r="AO29" s="7"/>
      <c r="AP29" s="7"/>
      <c r="AQ29" s="7"/>
      <c r="AR29" s="7"/>
      <c r="AS29" s="7"/>
      <c r="AT29" s="7"/>
      <c r="AU29" s="7"/>
      <c r="AV29" s="7"/>
      <c r="AW29" s="7"/>
      <c r="AX29" s="7"/>
      <c r="AY29" s="7"/>
      <c r="AZ29" s="7"/>
      <c r="BA29" s="7"/>
      <c r="BB29" s="7"/>
      <c r="BC29" s="7"/>
      <c r="BD29" s="7"/>
      <c r="BE29" s="7"/>
      <c r="BF29" s="7"/>
      <c r="BG29" s="7"/>
      <c r="BH29" s="7"/>
      <c r="BI29" s="7"/>
      <c r="BJ29" s="7"/>
      <c r="BK29" s="7"/>
      <c r="BL29" s="7"/>
      <c r="BM29" s="7"/>
      <c r="BN29" s="7"/>
      <c r="BO29" s="7"/>
      <c r="BP29" s="7"/>
      <c r="BQ29" s="7"/>
      <c r="BR29" s="7"/>
      <c r="BS29" s="7"/>
      <c r="BT29" s="7"/>
      <c r="BU29" s="7"/>
      <c r="BV29" s="7"/>
      <c r="BW29" s="7"/>
      <c r="BX29" s="7"/>
      <c r="BY29" s="7"/>
      <c r="BZ29" s="7"/>
      <c r="CA29" s="7"/>
      <c r="CB29" s="7"/>
      <c r="CC29" s="7"/>
      <c r="CD29" s="7"/>
      <c r="CE29" s="7"/>
      <c r="CF29" s="7"/>
      <c r="CG29" s="7"/>
      <c r="CH29" s="7"/>
      <c r="CI29" s="7"/>
      <c r="CJ29" s="7"/>
      <c r="CK29" s="7"/>
      <c r="CL29" s="7"/>
      <c r="CM29" s="7"/>
      <c r="CN29" s="7"/>
      <c r="CO29" s="7"/>
      <c r="CP29" s="7"/>
      <c r="CQ29" s="7"/>
      <c r="CR29" s="7"/>
      <c r="CS29" s="7"/>
      <c r="CT29" s="7"/>
      <c r="CU29" s="7"/>
      <c r="CV29" s="7"/>
      <c r="CW29" s="7"/>
      <c r="CX29" s="7"/>
      <c r="CY29" s="7"/>
      <c r="CZ29" s="7"/>
      <c r="DA29" s="7"/>
      <c r="DB29" s="7"/>
      <c r="DC29" s="7"/>
      <c r="DD29" s="7"/>
      <c r="DE29" s="7"/>
      <c r="DF29" s="7"/>
      <c r="DG29" s="7"/>
      <c r="DH29" s="7"/>
      <c r="DI29" s="7"/>
      <c r="DJ29" s="7"/>
      <c r="DK29" s="7"/>
      <c r="DL29" s="7"/>
      <c r="DM29" s="7"/>
      <c r="DN29" s="7"/>
      <c r="DO29" s="7"/>
      <c r="DP29" s="7"/>
      <c r="DQ29" s="7"/>
      <c r="DR29" s="7"/>
      <c r="DS29" s="7"/>
      <c r="DT29" s="7"/>
      <c r="DU29" s="7"/>
      <c r="DV29" s="7"/>
      <c r="DW29" s="7"/>
      <c r="DX29" s="7"/>
      <c r="DY29" s="7"/>
      <c r="DZ29" s="7"/>
      <c r="EA29" s="7"/>
      <c r="EB29" s="7"/>
      <c r="EC29" s="7"/>
      <c r="ED29" s="7"/>
      <c r="EE29" s="7"/>
      <c r="EF29" s="7"/>
      <c r="EG29" s="7"/>
      <c r="EH29" s="7"/>
      <c r="EI29" s="7"/>
      <c r="EJ29" s="7"/>
      <c r="EK29" s="7"/>
      <c r="EL29" s="7"/>
      <c r="EM29" s="7"/>
      <c r="EN29" s="7"/>
      <c r="EO29" s="7"/>
      <c r="EP29" s="7"/>
      <c r="EQ29" s="7"/>
      <c r="ER29" s="7"/>
      <c r="ES29" s="7"/>
      <c r="ET29" s="7"/>
      <c r="EU29" s="7"/>
      <c r="EV29" s="7"/>
      <c r="EW29" s="7"/>
      <c r="EX29" s="7"/>
      <c r="EY29" s="7"/>
      <c r="EZ29" s="7"/>
      <c r="FA29" s="7"/>
      <c r="FB29" s="7"/>
      <c r="FC29" s="7"/>
      <c r="FD29" s="7"/>
      <c r="FE29" s="7"/>
      <c r="FF29" s="7"/>
      <c r="FG29" s="7"/>
      <c r="FH29" s="7"/>
      <c r="FI29" s="7"/>
      <c r="FJ29" s="7"/>
      <c r="FK29" s="7"/>
      <c r="FL29" s="7"/>
      <c r="FM29" s="7"/>
      <c r="FN29" s="7"/>
      <c r="FO29" s="7"/>
      <c r="FP29" s="7"/>
      <c r="FQ29" s="7"/>
      <c r="FR29" s="7"/>
      <c r="FS29" s="7"/>
      <c r="FT29" s="7"/>
      <c r="FU29" s="7"/>
      <c r="FV29" s="7"/>
      <c r="FW29" s="7"/>
      <c r="FX29" s="7"/>
      <c r="FY29" s="7"/>
      <c r="FZ29" s="7"/>
      <c r="GA29" s="7"/>
      <c r="GB29" s="7"/>
      <c r="GC29" s="7"/>
      <c r="GD29" s="7"/>
      <c r="GE29" s="7"/>
      <c r="GF29" s="7"/>
      <c r="GG29" s="7"/>
      <c r="GH29" s="7"/>
      <c r="GI29" s="7"/>
      <c r="GJ29" s="7"/>
      <c r="GK29" s="7"/>
      <c r="GL29" s="7"/>
      <c r="GM29" s="7"/>
      <c r="GN29" s="7"/>
      <c r="GO29" s="7"/>
      <c r="GP29" s="7"/>
      <c r="GQ29" s="7"/>
      <c r="GR29" s="7"/>
      <c r="GS29" s="7"/>
      <c r="GT29" s="7"/>
      <c r="GU29" s="7"/>
      <c r="GV29" s="7"/>
      <c r="GW29" s="7"/>
      <c r="GX29" s="7"/>
      <c r="GY29" s="7"/>
      <c r="GZ29" s="7"/>
      <c r="HA29" s="7"/>
      <c r="HB29" s="7"/>
      <c r="HC29" s="7"/>
      <c r="HD29" s="7"/>
      <c r="HE29" s="7"/>
      <c r="HF29" s="7"/>
      <c r="HG29" s="7"/>
      <c r="HH29" s="7"/>
      <c r="HI29" s="7"/>
      <c r="HJ29" s="7"/>
      <c r="HK29" s="7"/>
      <c r="HL29" s="7"/>
      <c r="HM29" s="7"/>
      <c r="HN29" s="7"/>
      <c r="HO29" s="7"/>
      <c r="HP29" s="7"/>
      <c r="HQ29" s="7"/>
      <c r="HR29" s="7"/>
      <c r="HS29" s="7"/>
      <c r="HT29" s="7"/>
      <c r="HU29" s="7"/>
      <c r="HV29" s="7"/>
      <c r="HW29" s="7"/>
      <c r="HX29" s="7"/>
      <c r="HY29" s="7"/>
      <c r="HZ29" s="7"/>
      <c r="IA29" s="7"/>
      <c r="IB29" s="7"/>
      <c r="IC29" s="7"/>
      <c r="ID29" s="7"/>
      <c r="IE29" s="7"/>
      <c r="IF29" s="7"/>
      <c r="IG29" s="7"/>
      <c r="IH29" s="7"/>
      <c r="II29" s="7"/>
      <c r="IJ29" s="7"/>
      <c r="IK29" s="7"/>
      <c r="IL29" s="7"/>
      <c r="IM29" s="7"/>
      <c r="IN29" s="7"/>
      <c r="IO29" s="7"/>
      <c r="IP29" s="7"/>
      <c r="IQ29" s="7"/>
      <c r="IR29" s="7"/>
      <c r="IS29" s="7"/>
      <c r="IT29" s="7"/>
      <c r="IU29" s="7"/>
      <c r="IV29" s="7"/>
    </row>
    <row r="30" spans="1:256" ht="15" customHeight="1" x14ac:dyDescent="0.25">
      <c r="A30" s="5" t="s">
        <v>10</v>
      </c>
      <c r="B30" s="2" t="s">
        <v>15</v>
      </c>
      <c r="C30" s="14" t="str">
        <f>'WG Opening'!C42</f>
        <v>TG 4me Revision to 2020</v>
      </c>
      <c r="D30" s="2" t="s">
        <v>12</v>
      </c>
      <c r="E30" s="2" t="str">
        <f>'WG Opening'!E42</f>
        <v>STUEBING</v>
      </c>
      <c r="F30" s="9">
        <v>2</v>
      </c>
      <c r="G30" s="12">
        <f t="shared" si="0"/>
        <v>0.45138888888888884</v>
      </c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  <c r="AA30" s="7"/>
      <c r="AB30" s="7"/>
      <c r="AC30" s="7"/>
      <c r="AD30" s="7"/>
      <c r="AE30" s="7"/>
      <c r="AF30" s="7"/>
      <c r="AG30" s="7"/>
      <c r="AH30" s="7"/>
      <c r="AI30" s="7"/>
      <c r="AJ30" s="7"/>
      <c r="AK30" s="7"/>
      <c r="AL30" s="7"/>
      <c r="AM30" s="7"/>
      <c r="AN30" s="7"/>
      <c r="AO30" s="7"/>
      <c r="AP30" s="7"/>
      <c r="AQ30" s="7"/>
      <c r="AR30" s="7"/>
      <c r="AS30" s="7"/>
      <c r="AT30" s="7"/>
      <c r="AU30" s="7"/>
      <c r="AV30" s="7"/>
      <c r="AW30" s="7"/>
      <c r="AX30" s="7"/>
      <c r="AY30" s="7"/>
      <c r="AZ30" s="7"/>
      <c r="BA30" s="7"/>
      <c r="BB30" s="7"/>
      <c r="BC30" s="7"/>
      <c r="BD30" s="7"/>
      <c r="BE30" s="7"/>
      <c r="BF30" s="7"/>
      <c r="BG30" s="7"/>
      <c r="BH30" s="7"/>
      <c r="BI30" s="7"/>
      <c r="BJ30" s="7"/>
      <c r="BK30" s="7"/>
      <c r="BL30" s="7"/>
      <c r="BM30" s="7"/>
      <c r="BN30" s="7"/>
      <c r="BO30" s="7"/>
      <c r="BP30" s="7"/>
      <c r="BQ30" s="7"/>
      <c r="BR30" s="7"/>
      <c r="BS30" s="7"/>
      <c r="BT30" s="7"/>
      <c r="BU30" s="7"/>
      <c r="BV30" s="7"/>
      <c r="BW30" s="7"/>
      <c r="BX30" s="7"/>
      <c r="BY30" s="7"/>
      <c r="BZ30" s="7"/>
      <c r="CA30" s="7"/>
      <c r="CB30" s="7"/>
      <c r="CC30" s="7"/>
      <c r="CD30" s="7"/>
      <c r="CE30" s="7"/>
      <c r="CF30" s="7"/>
      <c r="CG30" s="7"/>
      <c r="CH30" s="7"/>
      <c r="CI30" s="7"/>
      <c r="CJ30" s="7"/>
      <c r="CK30" s="7"/>
      <c r="CL30" s="7"/>
      <c r="CM30" s="7"/>
      <c r="CN30" s="7"/>
      <c r="CO30" s="7"/>
      <c r="CP30" s="7"/>
      <c r="CQ30" s="7"/>
      <c r="CR30" s="7"/>
      <c r="CS30" s="7"/>
      <c r="CT30" s="7"/>
      <c r="CU30" s="7"/>
      <c r="CV30" s="7"/>
      <c r="CW30" s="7"/>
      <c r="CX30" s="7"/>
      <c r="CY30" s="7"/>
      <c r="CZ30" s="7"/>
      <c r="DA30" s="7"/>
      <c r="DB30" s="7"/>
      <c r="DC30" s="7"/>
      <c r="DD30" s="7"/>
      <c r="DE30" s="7"/>
      <c r="DF30" s="7"/>
      <c r="DG30" s="7"/>
      <c r="DH30" s="7"/>
      <c r="DI30" s="7"/>
      <c r="DJ30" s="7"/>
      <c r="DK30" s="7"/>
      <c r="DL30" s="7"/>
      <c r="DM30" s="7"/>
      <c r="DN30" s="7"/>
      <c r="DO30" s="7"/>
      <c r="DP30" s="7"/>
      <c r="DQ30" s="7"/>
      <c r="DR30" s="7"/>
      <c r="DS30" s="7"/>
      <c r="DT30" s="7"/>
      <c r="DU30" s="7"/>
      <c r="DV30" s="7"/>
      <c r="DW30" s="7"/>
      <c r="DX30" s="7"/>
      <c r="DY30" s="7"/>
      <c r="DZ30" s="7"/>
      <c r="EA30" s="7"/>
      <c r="EB30" s="7"/>
      <c r="EC30" s="7"/>
      <c r="ED30" s="7"/>
      <c r="EE30" s="7"/>
      <c r="EF30" s="7"/>
      <c r="EG30" s="7"/>
      <c r="EH30" s="7"/>
      <c r="EI30" s="7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  <c r="EU30" s="7"/>
      <c r="EV30" s="7"/>
      <c r="EW30" s="7"/>
      <c r="EX30" s="7"/>
      <c r="EY30" s="7"/>
      <c r="EZ30" s="7"/>
      <c r="FA30" s="7"/>
      <c r="FB30" s="7"/>
      <c r="FC30" s="7"/>
      <c r="FD30" s="7"/>
      <c r="FE30" s="7"/>
      <c r="FF30" s="7"/>
      <c r="FG30" s="7"/>
      <c r="FH30" s="7"/>
      <c r="FI30" s="7"/>
      <c r="FJ30" s="7"/>
      <c r="FK30" s="7"/>
      <c r="FL30" s="7"/>
      <c r="FM30" s="7"/>
      <c r="FN30" s="7"/>
      <c r="FO30" s="7"/>
      <c r="FP30" s="7"/>
      <c r="FQ30" s="7"/>
      <c r="FR30" s="7"/>
      <c r="FS30" s="7"/>
      <c r="FT30" s="7"/>
      <c r="FU30" s="7"/>
      <c r="FV30" s="7"/>
      <c r="FW30" s="7"/>
      <c r="FX30" s="7"/>
      <c r="FY30" s="7"/>
      <c r="FZ30" s="7"/>
      <c r="GA30" s="7"/>
      <c r="GB30" s="7"/>
      <c r="GC30" s="7"/>
      <c r="GD30" s="7"/>
      <c r="GE30" s="7"/>
      <c r="GF30" s="7"/>
      <c r="GG30" s="7"/>
      <c r="GH30" s="7"/>
      <c r="GI30" s="7"/>
      <c r="GJ30" s="7"/>
      <c r="GK30" s="7"/>
      <c r="GL30" s="7"/>
      <c r="GM30" s="7"/>
      <c r="GN30" s="7"/>
      <c r="GO30" s="7"/>
      <c r="GP30" s="7"/>
      <c r="GQ30" s="7"/>
      <c r="GR30" s="7"/>
      <c r="GS30" s="7"/>
      <c r="GT30" s="7"/>
      <c r="GU30" s="7"/>
      <c r="GV30" s="7"/>
      <c r="GW30" s="7"/>
      <c r="GX30" s="7"/>
      <c r="GY30" s="7"/>
      <c r="GZ30" s="7"/>
      <c r="HA30" s="7"/>
      <c r="HB30" s="7"/>
      <c r="HC30" s="7"/>
      <c r="HD30" s="7"/>
      <c r="HE30" s="7"/>
      <c r="HF30" s="7"/>
      <c r="HG30" s="7"/>
      <c r="HH30" s="7"/>
      <c r="HI30" s="7"/>
      <c r="HJ30" s="7"/>
      <c r="HK30" s="7"/>
      <c r="HL30" s="7"/>
      <c r="HM30" s="7"/>
      <c r="HN30" s="7"/>
      <c r="HO30" s="7"/>
      <c r="HP30" s="7"/>
      <c r="HQ30" s="7"/>
      <c r="HR30" s="7"/>
      <c r="HS30" s="7"/>
      <c r="HT30" s="7"/>
      <c r="HU30" s="7"/>
      <c r="HV30" s="7"/>
      <c r="HW30" s="7"/>
      <c r="HX30" s="7"/>
      <c r="HY30" s="7"/>
      <c r="HZ30" s="7"/>
      <c r="IA30" s="7"/>
      <c r="IB30" s="7"/>
      <c r="IC30" s="7"/>
      <c r="ID30" s="7"/>
      <c r="IE30" s="7"/>
      <c r="IF30" s="7"/>
      <c r="IG30" s="7"/>
      <c r="IH30" s="7"/>
      <c r="II30" s="7"/>
      <c r="IJ30" s="7"/>
      <c r="IK30" s="7"/>
      <c r="IL30" s="7"/>
      <c r="IM30" s="7"/>
      <c r="IN30" s="7"/>
      <c r="IO30" s="7"/>
      <c r="IP30" s="7"/>
      <c r="IQ30" s="7"/>
      <c r="IR30" s="7"/>
      <c r="IS30" s="7"/>
      <c r="IT30" s="7"/>
      <c r="IU30" s="7"/>
      <c r="IV30" s="7"/>
    </row>
    <row r="31" spans="1:256" ht="15" customHeight="1" x14ac:dyDescent="0.25">
      <c r="A31" s="5" t="s">
        <v>2</v>
      </c>
      <c r="B31" s="2" t="s">
        <v>15</v>
      </c>
      <c r="C31" s="14" t="str">
        <f>'WG Opening'!C43</f>
        <v>TG 6ma BAN/VAN Revision</v>
      </c>
      <c r="D31" s="2" t="s">
        <v>12</v>
      </c>
      <c r="E31" s="2" t="str">
        <f>'WG Opening'!E43</f>
        <v>KOHNO</v>
      </c>
      <c r="F31" s="9">
        <v>2</v>
      </c>
      <c r="G31" s="12">
        <f t="shared" si="0"/>
        <v>0.45277777777777772</v>
      </c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  <c r="AA31" s="7"/>
      <c r="AB31" s="7"/>
      <c r="AC31" s="7"/>
      <c r="AD31" s="7"/>
      <c r="AE31" s="7"/>
      <c r="AF31" s="7"/>
      <c r="AG31" s="7"/>
      <c r="AH31" s="7"/>
      <c r="AI31" s="7"/>
      <c r="AJ31" s="7"/>
      <c r="AK31" s="7"/>
      <c r="AL31" s="7"/>
      <c r="AM31" s="7"/>
      <c r="AN31" s="7"/>
      <c r="AO31" s="7"/>
      <c r="AP31" s="7"/>
      <c r="AQ31" s="7"/>
      <c r="AR31" s="7"/>
      <c r="AS31" s="7"/>
      <c r="AT31" s="7"/>
      <c r="AU31" s="7"/>
      <c r="AV31" s="7"/>
      <c r="AW31" s="7"/>
      <c r="AX31" s="7"/>
      <c r="AY31" s="7"/>
      <c r="AZ31" s="7"/>
      <c r="BA31" s="7"/>
      <c r="BB31" s="7"/>
      <c r="BC31" s="7"/>
      <c r="BD31" s="7"/>
      <c r="BE31" s="7"/>
      <c r="BF31" s="7"/>
      <c r="BG31" s="7"/>
      <c r="BH31" s="7"/>
      <c r="BI31" s="7"/>
      <c r="BJ31" s="7"/>
      <c r="BK31" s="7"/>
      <c r="BL31" s="7"/>
      <c r="BM31" s="7"/>
      <c r="BN31" s="7"/>
      <c r="BO31" s="7"/>
      <c r="BP31" s="7"/>
      <c r="BQ31" s="7"/>
      <c r="BR31" s="7"/>
      <c r="BS31" s="7"/>
      <c r="BT31" s="7"/>
      <c r="BU31" s="7"/>
      <c r="BV31" s="7"/>
      <c r="BW31" s="7"/>
      <c r="BX31" s="7"/>
      <c r="BY31" s="7"/>
      <c r="BZ31" s="7"/>
      <c r="CA31" s="7"/>
      <c r="CB31" s="7"/>
      <c r="CC31" s="7"/>
      <c r="CD31" s="7"/>
      <c r="CE31" s="7"/>
      <c r="CF31" s="7"/>
      <c r="CG31" s="7"/>
      <c r="CH31" s="7"/>
      <c r="CI31" s="7"/>
      <c r="CJ31" s="7"/>
      <c r="CK31" s="7"/>
      <c r="CL31" s="7"/>
      <c r="CM31" s="7"/>
      <c r="CN31" s="7"/>
      <c r="CO31" s="7"/>
      <c r="CP31" s="7"/>
      <c r="CQ31" s="7"/>
      <c r="CR31" s="7"/>
      <c r="CS31" s="7"/>
      <c r="CT31" s="7"/>
      <c r="CU31" s="7"/>
      <c r="CV31" s="7"/>
      <c r="CW31" s="7"/>
      <c r="CX31" s="7"/>
      <c r="CY31" s="7"/>
      <c r="CZ31" s="7"/>
      <c r="DA31" s="7"/>
      <c r="DB31" s="7"/>
      <c r="DC31" s="7"/>
      <c r="DD31" s="7"/>
      <c r="DE31" s="7"/>
      <c r="DF31" s="7"/>
      <c r="DG31" s="7"/>
      <c r="DH31" s="7"/>
      <c r="DI31" s="7"/>
      <c r="DJ31" s="7"/>
      <c r="DK31" s="7"/>
      <c r="DL31" s="7"/>
      <c r="DM31" s="7"/>
      <c r="DN31" s="7"/>
      <c r="DO31" s="7"/>
      <c r="DP31" s="7"/>
      <c r="DQ31" s="7"/>
      <c r="DR31" s="7"/>
      <c r="DS31" s="7"/>
      <c r="DT31" s="7"/>
      <c r="DU31" s="7"/>
      <c r="DV31" s="7"/>
      <c r="DW31" s="7"/>
      <c r="DX31" s="7"/>
      <c r="DY31" s="7"/>
      <c r="DZ31" s="7"/>
      <c r="EA31" s="7"/>
      <c r="EB31" s="7"/>
      <c r="EC31" s="7"/>
      <c r="ED31" s="7"/>
      <c r="EE31" s="7"/>
      <c r="EF31" s="7"/>
      <c r="EG31" s="7"/>
      <c r="EH31" s="7"/>
      <c r="EI31" s="7"/>
      <c r="EJ31" s="7"/>
      <c r="EK31" s="7"/>
      <c r="EL31" s="7"/>
      <c r="EM31" s="7"/>
      <c r="EN31" s="7"/>
      <c r="EO31" s="7"/>
      <c r="EP31" s="7"/>
      <c r="EQ31" s="7"/>
      <c r="ER31" s="7"/>
      <c r="ES31" s="7"/>
      <c r="ET31" s="7"/>
      <c r="EU31" s="7"/>
      <c r="EV31" s="7"/>
      <c r="EW31" s="7"/>
      <c r="EX31" s="7"/>
      <c r="EY31" s="7"/>
      <c r="EZ31" s="7"/>
      <c r="FA31" s="7"/>
      <c r="FB31" s="7"/>
      <c r="FC31" s="7"/>
      <c r="FD31" s="7"/>
      <c r="FE31" s="7"/>
      <c r="FF31" s="7"/>
      <c r="FG31" s="7"/>
      <c r="FH31" s="7"/>
      <c r="FI31" s="7"/>
      <c r="FJ31" s="7"/>
      <c r="FK31" s="7"/>
      <c r="FL31" s="7"/>
      <c r="FM31" s="7"/>
      <c r="FN31" s="7"/>
      <c r="FO31" s="7"/>
      <c r="FP31" s="7"/>
      <c r="FQ31" s="7"/>
      <c r="FR31" s="7"/>
      <c r="FS31" s="7"/>
      <c r="FT31" s="7"/>
      <c r="FU31" s="7"/>
      <c r="FV31" s="7"/>
      <c r="FW31" s="7"/>
      <c r="FX31" s="7"/>
      <c r="FY31" s="7"/>
      <c r="FZ31" s="7"/>
      <c r="GA31" s="7"/>
      <c r="GB31" s="7"/>
      <c r="GC31" s="7"/>
      <c r="GD31" s="7"/>
      <c r="GE31" s="7"/>
      <c r="GF31" s="7"/>
      <c r="GG31" s="7"/>
      <c r="GH31" s="7"/>
      <c r="GI31" s="7"/>
      <c r="GJ31" s="7"/>
      <c r="GK31" s="7"/>
      <c r="GL31" s="7"/>
      <c r="GM31" s="7"/>
      <c r="GN31" s="7"/>
      <c r="GO31" s="7"/>
      <c r="GP31" s="7"/>
      <c r="GQ31" s="7"/>
      <c r="GR31" s="7"/>
      <c r="GS31" s="7"/>
      <c r="GT31" s="7"/>
      <c r="GU31" s="7"/>
      <c r="GV31" s="7"/>
      <c r="GW31" s="7"/>
      <c r="GX31" s="7"/>
      <c r="GY31" s="7"/>
      <c r="GZ31" s="7"/>
      <c r="HA31" s="7"/>
      <c r="HB31" s="7"/>
      <c r="HC31" s="7"/>
      <c r="HD31" s="7"/>
      <c r="HE31" s="7"/>
      <c r="HF31" s="7"/>
      <c r="HG31" s="7"/>
      <c r="HH31" s="7"/>
      <c r="HI31" s="7"/>
      <c r="HJ31" s="7"/>
      <c r="HK31" s="7"/>
      <c r="HL31" s="7"/>
      <c r="HM31" s="7"/>
      <c r="HN31" s="7"/>
      <c r="HO31" s="7"/>
      <c r="HP31" s="7"/>
      <c r="HQ31" s="7"/>
      <c r="HR31" s="7"/>
      <c r="HS31" s="7"/>
      <c r="HT31" s="7"/>
      <c r="HU31" s="7"/>
      <c r="HV31" s="7"/>
      <c r="HW31" s="7"/>
      <c r="HX31" s="7"/>
      <c r="HY31" s="7"/>
      <c r="HZ31" s="7"/>
      <c r="IA31" s="7"/>
      <c r="IB31" s="7"/>
      <c r="IC31" s="7"/>
      <c r="ID31" s="7"/>
      <c r="IE31" s="7"/>
      <c r="IF31" s="7"/>
      <c r="IG31" s="7"/>
      <c r="IH31" s="7"/>
      <c r="II31" s="7"/>
      <c r="IJ31" s="7"/>
      <c r="IK31" s="7"/>
      <c r="IL31" s="7"/>
      <c r="IM31" s="7"/>
      <c r="IN31" s="7"/>
      <c r="IO31" s="7"/>
      <c r="IP31" s="7"/>
      <c r="IQ31" s="7"/>
      <c r="IR31" s="7"/>
      <c r="IS31" s="7"/>
      <c r="IT31" s="7"/>
      <c r="IU31" s="7"/>
      <c r="IV31" s="7"/>
    </row>
    <row r="32" spans="1:256" ht="15" customHeight="1" x14ac:dyDescent="0.25">
      <c r="A32" s="5" t="s">
        <v>3</v>
      </c>
      <c r="B32" s="2" t="s">
        <v>15</v>
      </c>
      <c r="C32" s="14" t="str">
        <f>'WG Opening'!C44</f>
        <v>TG 7a OCC Amendment</v>
      </c>
      <c r="D32" s="2" t="s">
        <v>12</v>
      </c>
      <c r="E32" s="2" t="str">
        <f>'WG Opening'!E44</f>
        <v>JANG/CHOI</v>
      </c>
      <c r="F32" s="9">
        <v>2</v>
      </c>
      <c r="G32" s="12">
        <f t="shared" si="0"/>
        <v>0.45416666666666661</v>
      </c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  <c r="AA32" s="7"/>
      <c r="AB32" s="7"/>
      <c r="AC32" s="7"/>
      <c r="AD32" s="7"/>
      <c r="AE32" s="7"/>
      <c r="AF32" s="7"/>
      <c r="AG32" s="7"/>
      <c r="AH32" s="7"/>
      <c r="AI32" s="7"/>
      <c r="AJ32" s="7"/>
      <c r="AK32" s="7"/>
      <c r="AL32" s="7"/>
      <c r="AM32" s="7"/>
      <c r="AN32" s="7"/>
      <c r="AO32" s="7"/>
      <c r="AP32" s="7"/>
      <c r="AQ32" s="7"/>
      <c r="AR32" s="7"/>
      <c r="AS32" s="7"/>
      <c r="AT32" s="7"/>
      <c r="AU32" s="7"/>
      <c r="AV32" s="7"/>
      <c r="AW32" s="7"/>
      <c r="AX32" s="7"/>
      <c r="AY32" s="7"/>
      <c r="AZ32" s="7"/>
      <c r="BA32" s="7"/>
      <c r="BB32" s="7"/>
      <c r="BC32" s="7"/>
      <c r="BD32" s="7"/>
      <c r="BE32" s="7"/>
      <c r="BF32" s="7"/>
      <c r="BG32" s="7"/>
      <c r="BH32" s="7"/>
      <c r="BI32" s="7"/>
      <c r="BJ32" s="7"/>
      <c r="BK32" s="7"/>
      <c r="BL32" s="7"/>
      <c r="BM32" s="7"/>
      <c r="BN32" s="7"/>
      <c r="BO32" s="7"/>
      <c r="BP32" s="7"/>
      <c r="BQ32" s="7"/>
      <c r="BR32" s="7"/>
      <c r="BS32" s="7"/>
      <c r="BT32" s="7"/>
      <c r="BU32" s="7"/>
      <c r="BV32" s="7"/>
      <c r="BW32" s="7"/>
      <c r="BX32" s="7"/>
      <c r="BY32" s="7"/>
      <c r="BZ32" s="7"/>
      <c r="CA32" s="7"/>
      <c r="CB32" s="7"/>
      <c r="CC32" s="7"/>
      <c r="CD32" s="7"/>
      <c r="CE32" s="7"/>
      <c r="CF32" s="7"/>
      <c r="CG32" s="7"/>
      <c r="CH32" s="7"/>
      <c r="CI32" s="7"/>
      <c r="CJ32" s="7"/>
      <c r="CK32" s="7"/>
      <c r="CL32" s="7"/>
      <c r="CM32" s="7"/>
      <c r="CN32" s="7"/>
      <c r="CO32" s="7"/>
      <c r="CP32" s="7"/>
      <c r="CQ32" s="7"/>
      <c r="CR32" s="7"/>
      <c r="CS32" s="7"/>
      <c r="CT32" s="7"/>
      <c r="CU32" s="7"/>
      <c r="CV32" s="7"/>
      <c r="CW32" s="7"/>
      <c r="CX32" s="7"/>
      <c r="CY32" s="7"/>
      <c r="CZ32" s="7"/>
      <c r="DA32" s="7"/>
      <c r="DB32" s="7"/>
      <c r="DC32" s="7"/>
      <c r="DD32" s="7"/>
      <c r="DE32" s="7"/>
      <c r="DF32" s="7"/>
      <c r="DG32" s="7"/>
      <c r="DH32" s="7"/>
      <c r="DI32" s="7"/>
      <c r="DJ32" s="7"/>
      <c r="DK32" s="7"/>
      <c r="DL32" s="7"/>
      <c r="DM32" s="7"/>
      <c r="DN32" s="7"/>
      <c r="DO32" s="7"/>
      <c r="DP32" s="7"/>
      <c r="DQ32" s="7"/>
      <c r="DR32" s="7"/>
      <c r="DS32" s="7"/>
      <c r="DT32" s="7"/>
      <c r="DU32" s="7"/>
      <c r="DV32" s="7"/>
      <c r="DW32" s="7"/>
      <c r="DX32" s="7"/>
      <c r="DY32" s="7"/>
      <c r="DZ32" s="7"/>
      <c r="EA32" s="7"/>
      <c r="EB32" s="7"/>
      <c r="EC32" s="7"/>
      <c r="ED32" s="7"/>
      <c r="EE32" s="7"/>
      <c r="EF32" s="7"/>
      <c r="EG32" s="7"/>
      <c r="EH32" s="7"/>
      <c r="EI32" s="7"/>
      <c r="EJ32" s="7"/>
      <c r="EK32" s="7"/>
      <c r="EL32" s="7"/>
      <c r="EM32" s="7"/>
      <c r="EN32" s="7"/>
      <c r="EO32" s="7"/>
      <c r="EP32" s="7"/>
      <c r="EQ32" s="7"/>
      <c r="ER32" s="7"/>
      <c r="ES32" s="7"/>
      <c r="ET32" s="7"/>
      <c r="EU32" s="7"/>
      <c r="EV32" s="7"/>
      <c r="EW32" s="7"/>
      <c r="EX32" s="7"/>
      <c r="EY32" s="7"/>
      <c r="EZ32" s="7"/>
      <c r="FA32" s="7"/>
      <c r="FB32" s="7"/>
      <c r="FC32" s="7"/>
      <c r="FD32" s="7"/>
      <c r="FE32" s="7"/>
      <c r="FF32" s="7"/>
      <c r="FG32" s="7"/>
      <c r="FH32" s="7"/>
      <c r="FI32" s="7"/>
      <c r="FJ32" s="7"/>
      <c r="FK32" s="7"/>
      <c r="FL32" s="7"/>
      <c r="FM32" s="7"/>
      <c r="FN32" s="7"/>
      <c r="FO32" s="7"/>
      <c r="FP32" s="7"/>
      <c r="FQ32" s="7"/>
      <c r="FR32" s="7"/>
      <c r="FS32" s="7"/>
      <c r="FT32" s="7"/>
      <c r="FU32" s="7"/>
      <c r="FV32" s="7"/>
      <c r="FW32" s="7"/>
      <c r="FX32" s="7"/>
      <c r="FY32" s="7"/>
      <c r="FZ32" s="7"/>
      <c r="GA32" s="7"/>
      <c r="GB32" s="7"/>
      <c r="GC32" s="7"/>
      <c r="GD32" s="7"/>
      <c r="GE32" s="7"/>
      <c r="GF32" s="7"/>
      <c r="GG32" s="7"/>
      <c r="GH32" s="7"/>
      <c r="GI32" s="7"/>
      <c r="GJ32" s="7"/>
      <c r="GK32" s="7"/>
      <c r="GL32" s="7"/>
      <c r="GM32" s="7"/>
      <c r="GN32" s="7"/>
      <c r="GO32" s="7"/>
      <c r="GP32" s="7"/>
      <c r="GQ32" s="7"/>
      <c r="GR32" s="7"/>
      <c r="GS32" s="7"/>
      <c r="GT32" s="7"/>
      <c r="GU32" s="7"/>
      <c r="GV32" s="7"/>
      <c r="GW32" s="7"/>
      <c r="GX32" s="7"/>
      <c r="GY32" s="7"/>
      <c r="GZ32" s="7"/>
      <c r="HA32" s="7"/>
      <c r="HB32" s="7"/>
      <c r="HC32" s="7"/>
      <c r="HD32" s="7"/>
      <c r="HE32" s="7"/>
      <c r="HF32" s="7"/>
      <c r="HG32" s="7"/>
      <c r="HH32" s="7"/>
      <c r="HI32" s="7"/>
      <c r="HJ32" s="7"/>
      <c r="HK32" s="7"/>
      <c r="HL32" s="7"/>
      <c r="HM32" s="7"/>
      <c r="HN32" s="7"/>
      <c r="HO32" s="7"/>
      <c r="HP32" s="7"/>
      <c r="HQ32" s="7"/>
      <c r="HR32" s="7"/>
      <c r="HS32" s="7"/>
      <c r="HT32" s="7"/>
      <c r="HU32" s="7"/>
      <c r="HV32" s="7"/>
      <c r="HW32" s="7"/>
      <c r="HX32" s="7"/>
      <c r="HY32" s="7"/>
      <c r="HZ32" s="7"/>
      <c r="IA32" s="7"/>
      <c r="IB32" s="7"/>
      <c r="IC32" s="7"/>
      <c r="ID32" s="7"/>
      <c r="IE32" s="7"/>
      <c r="IF32" s="7"/>
      <c r="IG32" s="7"/>
      <c r="IH32" s="7"/>
      <c r="II32" s="7"/>
      <c r="IJ32" s="7"/>
      <c r="IK32" s="7"/>
      <c r="IL32" s="7"/>
      <c r="IM32" s="7"/>
      <c r="IN32" s="7"/>
      <c r="IO32" s="7"/>
      <c r="IP32" s="7"/>
      <c r="IQ32" s="7"/>
      <c r="IR32" s="7"/>
      <c r="IS32" s="7"/>
      <c r="IT32" s="7"/>
      <c r="IU32" s="7"/>
      <c r="IV32" s="7"/>
    </row>
    <row r="33" spans="1:256" ht="15" customHeight="1" x14ac:dyDescent="0.25">
      <c r="A33" s="5" t="s">
        <v>4</v>
      </c>
      <c r="B33" s="2" t="s">
        <v>15</v>
      </c>
      <c r="C33" s="14" t="str">
        <f>'WG Opening'!C45</f>
        <v>TG 13 MG-OWC New Standard</v>
      </c>
      <c r="D33" s="2" t="s">
        <v>12</v>
      </c>
      <c r="E33" s="2" t="str">
        <f>'WG Opening'!E45</f>
        <v>JUNGNICKEL</v>
      </c>
      <c r="F33" s="9">
        <v>2</v>
      </c>
      <c r="G33" s="12">
        <f t="shared" si="0"/>
        <v>0.45555555555555549</v>
      </c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  <c r="BO33" s="7"/>
      <c r="BP33" s="7"/>
      <c r="BQ33" s="7"/>
      <c r="BR33" s="7"/>
      <c r="BS33" s="7"/>
      <c r="BT33" s="7"/>
      <c r="BU33" s="7"/>
      <c r="BV33" s="7"/>
      <c r="BW33" s="7"/>
      <c r="BX33" s="7"/>
      <c r="BY33" s="7"/>
      <c r="BZ33" s="7"/>
      <c r="CA33" s="7"/>
      <c r="CB33" s="7"/>
      <c r="CC33" s="7"/>
      <c r="CD33" s="7"/>
      <c r="CE33" s="7"/>
      <c r="CF33" s="7"/>
      <c r="CG33" s="7"/>
      <c r="CH33" s="7"/>
      <c r="CI33" s="7"/>
      <c r="CJ33" s="7"/>
      <c r="CK33" s="7"/>
      <c r="CL33" s="7"/>
      <c r="CM33" s="7"/>
      <c r="CN33" s="7"/>
      <c r="CO33" s="7"/>
      <c r="CP33" s="7"/>
      <c r="CQ33" s="7"/>
      <c r="CR33" s="7"/>
      <c r="CS33" s="7"/>
      <c r="CT33" s="7"/>
      <c r="CU33" s="7"/>
      <c r="CV33" s="7"/>
      <c r="CW33" s="7"/>
      <c r="CX33" s="7"/>
      <c r="CY33" s="7"/>
      <c r="CZ33" s="7"/>
      <c r="DA33" s="7"/>
      <c r="DB33" s="7"/>
      <c r="DC33" s="7"/>
      <c r="DD33" s="7"/>
      <c r="DE33" s="7"/>
      <c r="DF33" s="7"/>
      <c r="DG33" s="7"/>
      <c r="DH33" s="7"/>
      <c r="DI33" s="7"/>
      <c r="DJ33" s="7"/>
      <c r="DK33" s="7"/>
      <c r="DL33" s="7"/>
      <c r="DM33" s="7"/>
      <c r="DN33" s="7"/>
      <c r="DO33" s="7"/>
      <c r="DP33" s="7"/>
      <c r="DQ33" s="7"/>
      <c r="DR33" s="7"/>
      <c r="DS33" s="7"/>
      <c r="DT33" s="7"/>
      <c r="DU33" s="7"/>
      <c r="DV33" s="7"/>
      <c r="DW33" s="7"/>
      <c r="DX33" s="7"/>
      <c r="DY33" s="7"/>
      <c r="DZ33" s="7"/>
      <c r="EA33" s="7"/>
      <c r="EB33" s="7"/>
      <c r="EC33" s="7"/>
      <c r="ED33" s="7"/>
      <c r="EE33" s="7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7"/>
      <c r="FJ33" s="7"/>
      <c r="FK33" s="7"/>
      <c r="FL33" s="7"/>
      <c r="FM33" s="7"/>
      <c r="FN33" s="7"/>
      <c r="FO33" s="7"/>
      <c r="FP33" s="7"/>
      <c r="FQ33" s="7"/>
      <c r="FR33" s="7"/>
      <c r="FS33" s="7"/>
      <c r="FT33" s="7"/>
      <c r="FU33" s="7"/>
      <c r="FV33" s="7"/>
      <c r="FW33" s="7"/>
      <c r="FX33" s="7"/>
      <c r="FY33" s="7"/>
      <c r="FZ33" s="7"/>
      <c r="GA33" s="7"/>
      <c r="GB33" s="7"/>
      <c r="GC33" s="7"/>
      <c r="GD33" s="7"/>
      <c r="GE33" s="7"/>
      <c r="GF33" s="7"/>
      <c r="GG33" s="7"/>
      <c r="GH33" s="7"/>
      <c r="GI33" s="7"/>
      <c r="GJ33" s="7"/>
      <c r="GK33" s="7"/>
      <c r="GL33" s="7"/>
      <c r="GM33" s="7"/>
      <c r="GN33" s="7"/>
      <c r="GO33" s="7"/>
      <c r="GP33" s="7"/>
      <c r="GQ33" s="7"/>
      <c r="GR33" s="7"/>
      <c r="GS33" s="7"/>
      <c r="GT33" s="7"/>
      <c r="GU33" s="7"/>
      <c r="GV33" s="7"/>
      <c r="GW33" s="7"/>
      <c r="GX33" s="7"/>
      <c r="GY33" s="7"/>
      <c r="GZ33" s="7"/>
      <c r="HA33" s="7"/>
      <c r="HB33" s="7"/>
      <c r="HC33" s="7"/>
      <c r="HD33" s="7"/>
      <c r="HE33" s="7"/>
      <c r="HF33" s="7"/>
      <c r="HG33" s="7"/>
      <c r="HH33" s="7"/>
      <c r="HI33" s="7"/>
      <c r="HJ33" s="7"/>
      <c r="HK33" s="7"/>
      <c r="HL33" s="7"/>
      <c r="HM33" s="7"/>
      <c r="HN33" s="7"/>
      <c r="HO33" s="7"/>
      <c r="HP33" s="7"/>
      <c r="HQ33" s="7"/>
      <c r="HR33" s="7"/>
      <c r="HS33" s="7"/>
      <c r="HT33" s="7"/>
      <c r="HU33" s="7"/>
      <c r="HV33" s="7"/>
      <c r="HW33" s="7"/>
      <c r="HX33" s="7"/>
      <c r="HY33" s="7"/>
      <c r="HZ33" s="7"/>
      <c r="IA33" s="7"/>
      <c r="IB33" s="7"/>
      <c r="IC33" s="7"/>
      <c r="ID33" s="7"/>
      <c r="IE33" s="7"/>
      <c r="IF33" s="7"/>
      <c r="IG33" s="7"/>
      <c r="IH33" s="7"/>
      <c r="II33" s="7"/>
      <c r="IJ33" s="7"/>
      <c r="IK33" s="7"/>
      <c r="IL33" s="7"/>
      <c r="IM33" s="7"/>
      <c r="IN33" s="7"/>
      <c r="IO33" s="7"/>
      <c r="IP33" s="7"/>
      <c r="IQ33" s="7"/>
      <c r="IR33" s="7"/>
      <c r="IS33" s="7"/>
      <c r="IT33" s="7"/>
      <c r="IU33" s="7"/>
      <c r="IV33" s="7"/>
    </row>
    <row r="34" spans="1:256" ht="15" customHeight="1" x14ac:dyDescent="0.25">
      <c r="A34" s="5" t="s">
        <v>24</v>
      </c>
      <c r="B34" s="2" t="s">
        <v>15</v>
      </c>
      <c r="C34" s="14" t="str">
        <f>'WG Opening'!C46</f>
        <v>TG 14 UWB-AHN New Standard - IN HIBERNATION</v>
      </c>
      <c r="D34" s="2" t="s">
        <v>12</v>
      </c>
      <c r="E34" s="2" t="str">
        <f>'WG Opening'!E46</f>
        <v>POWELL</v>
      </c>
      <c r="F34" s="9">
        <v>0</v>
      </c>
      <c r="G34" s="12">
        <f t="shared" si="0"/>
        <v>0.45694444444444438</v>
      </c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7"/>
      <c r="BA34" s="7"/>
      <c r="BB34" s="7"/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  <c r="BO34" s="7"/>
      <c r="BP34" s="7"/>
      <c r="BQ34" s="7"/>
      <c r="BR34" s="7"/>
      <c r="BS34" s="7"/>
      <c r="BT34" s="7"/>
      <c r="BU34" s="7"/>
      <c r="BV34" s="7"/>
      <c r="BW34" s="7"/>
      <c r="BX34" s="7"/>
      <c r="BY34" s="7"/>
      <c r="BZ34" s="7"/>
      <c r="CA34" s="7"/>
      <c r="CB34" s="7"/>
      <c r="CC34" s="7"/>
      <c r="CD34" s="7"/>
      <c r="CE34" s="7"/>
      <c r="CF34" s="7"/>
      <c r="CG34" s="7"/>
      <c r="CH34" s="7"/>
      <c r="CI34" s="7"/>
      <c r="CJ34" s="7"/>
      <c r="CK34" s="7"/>
      <c r="CL34" s="7"/>
      <c r="CM34" s="7"/>
      <c r="CN34" s="7"/>
      <c r="CO34" s="7"/>
      <c r="CP34" s="7"/>
      <c r="CQ34" s="7"/>
      <c r="CR34" s="7"/>
      <c r="CS34" s="7"/>
      <c r="CT34" s="7"/>
      <c r="CU34" s="7"/>
      <c r="CV34" s="7"/>
      <c r="CW34" s="7"/>
      <c r="CX34" s="7"/>
      <c r="CY34" s="7"/>
      <c r="CZ34" s="7"/>
      <c r="DA34" s="7"/>
      <c r="DB34" s="7"/>
      <c r="DC34" s="7"/>
      <c r="DD34" s="7"/>
      <c r="DE34" s="7"/>
      <c r="DF34" s="7"/>
      <c r="DG34" s="7"/>
      <c r="DH34" s="7"/>
      <c r="DI34" s="7"/>
      <c r="DJ34" s="7"/>
      <c r="DK34" s="7"/>
      <c r="DL34" s="7"/>
      <c r="DM34" s="7"/>
      <c r="DN34" s="7"/>
      <c r="DO34" s="7"/>
      <c r="DP34" s="7"/>
      <c r="DQ34" s="7"/>
      <c r="DR34" s="7"/>
      <c r="DS34" s="7"/>
      <c r="DT34" s="7"/>
      <c r="DU34" s="7"/>
      <c r="DV34" s="7"/>
      <c r="DW34" s="7"/>
      <c r="DX34" s="7"/>
      <c r="DY34" s="7"/>
      <c r="DZ34" s="7"/>
      <c r="EA34" s="7"/>
      <c r="EB34" s="7"/>
      <c r="EC34" s="7"/>
      <c r="ED34" s="7"/>
      <c r="EE34" s="7"/>
      <c r="EF34" s="7"/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7"/>
      <c r="FJ34" s="7"/>
      <c r="FK34" s="7"/>
      <c r="FL34" s="7"/>
      <c r="FM34" s="7"/>
      <c r="FN34" s="7"/>
      <c r="FO34" s="7"/>
      <c r="FP34" s="7"/>
      <c r="FQ34" s="7"/>
      <c r="FR34" s="7"/>
      <c r="FS34" s="7"/>
      <c r="FT34" s="7"/>
      <c r="FU34" s="7"/>
      <c r="FV34" s="7"/>
      <c r="FW34" s="7"/>
      <c r="FX34" s="7"/>
      <c r="FY34" s="7"/>
      <c r="FZ34" s="7"/>
      <c r="GA34" s="7"/>
      <c r="GB34" s="7"/>
      <c r="GC34" s="7"/>
      <c r="GD34" s="7"/>
      <c r="GE34" s="7"/>
      <c r="GF34" s="7"/>
      <c r="GG34" s="7"/>
      <c r="GH34" s="7"/>
      <c r="GI34" s="7"/>
      <c r="GJ34" s="7"/>
      <c r="GK34" s="7"/>
      <c r="GL34" s="7"/>
      <c r="GM34" s="7"/>
      <c r="GN34" s="7"/>
      <c r="GO34" s="7"/>
      <c r="GP34" s="7"/>
      <c r="GQ34" s="7"/>
      <c r="GR34" s="7"/>
      <c r="GS34" s="7"/>
      <c r="GT34" s="7"/>
      <c r="GU34" s="7"/>
      <c r="GV34" s="7"/>
      <c r="GW34" s="7"/>
      <c r="GX34" s="7"/>
      <c r="GY34" s="7"/>
      <c r="GZ34" s="7"/>
      <c r="HA34" s="7"/>
      <c r="HB34" s="7"/>
      <c r="HC34" s="7"/>
      <c r="HD34" s="7"/>
      <c r="HE34" s="7"/>
      <c r="HF34" s="7"/>
      <c r="HG34" s="7"/>
      <c r="HH34" s="7"/>
      <c r="HI34" s="7"/>
      <c r="HJ34" s="7"/>
      <c r="HK34" s="7"/>
      <c r="HL34" s="7"/>
      <c r="HM34" s="7"/>
      <c r="HN34" s="7"/>
      <c r="HO34" s="7"/>
      <c r="HP34" s="7"/>
      <c r="HQ34" s="7"/>
      <c r="HR34" s="7"/>
      <c r="HS34" s="7"/>
      <c r="HT34" s="7"/>
      <c r="HU34" s="7"/>
      <c r="HV34" s="7"/>
      <c r="HW34" s="7"/>
      <c r="HX34" s="7"/>
      <c r="HY34" s="7"/>
      <c r="HZ34" s="7"/>
      <c r="IA34" s="7"/>
      <c r="IB34" s="7"/>
      <c r="IC34" s="7"/>
      <c r="ID34" s="7"/>
      <c r="IE34" s="7"/>
      <c r="IF34" s="7"/>
      <c r="IG34" s="7"/>
      <c r="IH34" s="7"/>
      <c r="II34" s="7"/>
      <c r="IJ34" s="7"/>
      <c r="IK34" s="7"/>
      <c r="IL34" s="7"/>
      <c r="IM34" s="7"/>
      <c r="IN34" s="7"/>
      <c r="IO34" s="7"/>
      <c r="IP34" s="7"/>
      <c r="IQ34" s="7"/>
      <c r="IR34" s="7"/>
      <c r="IS34" s="7"/>
      <c r="IT34" s="7"/>
      <c r="IU34" s="7"/>
      <c r="IV34" s="7"/>
    </row>
    <row r="35" spans="1:256" ht="15" customHeight="1" x14ac:dyDescent="0.25">
      <c r="A35" s="5" t="s">
        <v>5</v>
      </c>
      <c r="B35" s="2" t="s">
        <v>15</v>
      </c>
      <c r="C35" s="14" t="str">
        <f>'WG Opening'!C47</f>
        <v>TG 15 NB-AHN New Standard - IN HIBERNATION</v>
      </c>
      <c r="D35" s="2" t="s">
        <v>12</v>
      </c>
      <c r="E35" s="2" t="str">
        <f>'WG Opening'!E47</f>
        <v>BEECHER</v>
      </c>
      <c r="F35" s="9">
        <v>0</v>
      </c>
      <c r="G35" s="12">
        <f t="shared" si="0"/>
        <v>0.45694444444444438</v>
      </c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7"/>
      <c r="BA35" s="7"/>
      <c r="BB35" s="7"/>
      <c r="BC35" s="7"/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  <c r="BO35" s="7"/>
      <c r="BP35" s="7"/>
      <c r="BQ35" s="7"/>
      <c r="BR35" s="7"/>
      <c r="BS35" s="7"/>
      <c r="BT35" s="7"/>
      <c r="BU35" s="7"/>
      <c r="BV35" s="7"/>
      <c r="BW35" s="7"/>
      <c r="BX35" s="7"/>
      <c r="BY35" s="7"/>
      <c r="BZ35" s="7"/>
      <c r="CA35" s="7"/>
      <c r="CB35" s="7"/>
      <c r="CC35" s="7"/>
      <c r="CD35" s="7"/>
      <c r="CE35" s="7"/>
      <c r="CF35" s="7"/>
      <c r="CG35" s="7"/>
      <c r="CH35" s="7"/>
      <c r="CI35" s="7"/>
      <c r="CJ35" s="7"/>
      <c r="CK35" s="7"/>
      <c r="CL35" s="7"/>
      <c r="CM35" s="7"/>
      <c r="CN35" s="7"/>
      <c r="CO35" s="7"/>
      <c r="CP35" s="7"/>
      <c r="CQ35" s="7"/>
      <c r="CR35" s="7"/>
      <c r="CS35" s="7"/>
      <c r="CT35" s="7"/>
      <c r="CU35" s="7"/>
      <c r="CV35" s="7"/>
      <c r="CW35" s="7"/>
      <c r="CX35" s="7"/>
      <c r="CY35" s="7"/>
      <c r="CZ35" s="7"/>
      <c r="DA35" s="7"/>
      <c r="DB35" s="7"/>
      <c r="DC35" s="7"/>
      <c r="DD35" s="7"/>
      <c r="DE35" s="7"/>
      <c r="DF35" s="7"/>
      <c r="DG35" s="7"/>
      <c r="DH35" s="7"/>
      <c r="DI35" s="7"/>
      <c r="DJ35" s="7"/>
      <c r="DK35" s="7"/>
      <c r="DL35" s="7"/>
      <c r="DM35" s="7"/>
      <c r="DN35" s="7"/>
      <c r="DO35" s="7"/>
      <c r="DP35" s="7"/>
      <c r="DQ35" s="7"/>
      <c r="DR35" s="7"/>
      <c r="DS35" s="7"/>
      <c r="DT35" s="7"/>
      <c r="DU35" s="7"/>
      <c r="DV35" s="7"/>
      <c r="DW35" s="7"/>
      <c r="DX35" s="7"/>
      <c r="DY35" s="7"/>
      <c r="DZ35" s="7"/>
      <c r="EA35" s="7"/>
      <c r="EB35" s="7"/>
      <c r="EC35" s="7"/>
      <c r="ED35" s="7"/>
      <c r="EE35" s="7"/>
      <c r="EF35" s="7"/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7"/>
      <c r="FJ35" s="7"/>
      <c r="FK35" s="7"/>
      <c r="FL35" s="7"/>
      <c r="FM35" s="7"/>
      <c r="FN35" s="7"/>
      <c r="FO35" s="7"/>
      <c r="FP35" s="7"/>
      <c r="FQ35" s="7"/>
      <c r="FR35" s="7"/>
      <c r="FS35" s="7"/>
      <c r="FT35" s="7"/>
      <c r="FU35" s="7"/>
      <c r="FV35" s="7"/>
      <c r="FW35" s="7"/>
      <c r="FX35" s="7"/>
      <c r="FY35" s="7"/>
      <c r="FZ35" s="7"/>
      <c r="GA35" s="7"/>
      <c r="GB35" s="7"/>
      <c r="GC35" s="7"/>
      <c r="GD35" s="7"/>
      <c r="GE35" s="7"/>
      <c r="GF35" s="7"/>
      <c r="GG35" s="7"/>
      <c r="GH35" s="7"/>
      <c r="GI35" s="7"/>
      <c r="GJ35" s="7"/>
      <c r="GK35" s="7"/>
      <c r="GL35" s="7"/>
      <c r="GM35" s="7"/>
      <c r="GN35" s="7"/>
      <c r="GO35" s="7"/>
      <c r="GP35" s="7"/>
      <c r="GQ35" s="7"/>
      <c r="GR35" s="7"/>
      <c r="GS35" s="7"/>
      <c r="GT35" s="7"/>
      <c r="GU35" s="7"/>
      <c r="GV35" s="7"/>
      <c r="GW35" s="7"/>
      <c r="GX35" s="7"/>
      <c r="GY35" s="7"/>
      <c r="GZ35" s="7"/>
      <c r="HA35" s="7"/>
      <c r="HB35" s="7"/>
      <c r="HC35" s="7"/>
      <c r="HD35" s="7"/>
      <c r="HE35" s="7"/>
      <c r="HF35" s="7"/>
      <c r="HG35" s="7"/>
      <c r="HH35" s="7"/>
      <c r="HI35" s="7"/>
      <c r="HJ35" s="7"/>
      <c r="HK35" s="7"/>
      <c r="HL35" s="7"/>
      <c r="HM35" s="7"/>
      <c r="HN35" s="7"/>
      <c r="HO35" s="7"/>
      <c r="HP35" s="7"/>
      <c r="HQ35" s="7"/>
      <c r="HR35" s="7"/>
      <c r="HS35" s="7"/>
      <c r="HT35" s="7"/>
      <c r="HU35" s="7"/>
      <c r="HV35" s="7"/>
      <c r="HW35" s="7"/>
      <c r="HX35" s="7"/>
      <c r="HY35" s="7"/>
      <c r="HZ35" s="7"/>
      <c r="IA35" s="7"/>
      <c r="IB35" s="7"/>
      <c r="IC35" s="7"/>
      <c r="ID35" s="7"/>
      <c r="IE35" s="7"/>
      <c r="IF35" s="7"/>
      <c r="IG35" s="7"/>
      <c r="IH35" s="7"/>
      <c r="II35" s="7"/>
      <c r="IJ35" s="7"/>
      <c r="IK35" s="7"/>
      <c r="IL35" s="7"/>
      <c r="IM35" s="7"/>
      <c r="IN35" s="7"/>
      <c r="IO35" s="7"/>
      <c r="IP35" s="7"/>
      <c r="IQ35" s="7"/>
      <c r="IR35" s="7"/>
      <c r="IS35" s="7"/>
      <c r="IT35" s="7"/>
      <c r="IU35" s="7"/>
      <c r="IV35" s="7"/>
    </row>
    <row r="36" spans="1:256" ht="15" customHeight="1" x14ac:dyDescent="0.25">
      <c r="A36" s="5" t="s">
        <v>6</v>
      </c>
      <c r="B36" s="2" t="s">
        <v>15</v>
      </c>
      <c r="C36" s="14" t="str">
        <f>'WG Opening'!C48</f>
        <v>TG 16t Lic-NB Amendment</v>
      </c>
      <c r="D36" s="2" t="s">
        <v>12</v>
      </c>
      <c r="E36" s="2" t="str">
        <f>'WG Opening'!E48</f>
        <v>GODFREY</v>
      </c>
      <c r="F36" s="9">
        <v>2</v>
      </c>
      <c r="G36" s="12">
        <f t="shared" si="0"/>
        <v>0.45694444444444438</v>
      </c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/>
      <c r="AP36" s="7"/>
      <c r="AQ36" s="7"/>
      <c r="AR36" s="7"/>
      <c r="AS36" s="7"/>
      <c r="AT36" s="7"/>
      <c r="AU36" s="7"/>
      <c r="AV36" s="7"/>
      <c r="AW36" s="7"/>
      <c r="AX36" s="7"/>
      <c r="AY36" s="7"/>
      <c r="AZ36" s="7"/>
      <c r="BA36" s="7"/>
      <c r="BB36" s="7"/>
      <c r="BC36" s="7"/>
      <c r="BD36" s="7"/>
      <c r="BE36" s="7"/>
      <c r="BF36" s="7"/>
      <c r="BG36" s="7"/>
      <c r="BH36" s="7"/>
      <c r="BI36" s="7"/>
      <c r="BJ36" s="7"/>
      <c r="BK36" s="7"/>
      <c r="BL36" s="7"/>
      <c r="BM36" s="7"/>
      <c r="BN36" s="7"/>
      <c r="BO36" s="7"/>
      <c r="BP36" s="7"/>
      <c r="BQ36" s="7"/>
      <c r="BR36" s="7"/>
      <c r="BS36" s="7"/>
      <c r="BT36" s="7"/>
      <c r="BU36" s="7"/>
      <c r="BV36" s="7"/>
      <c r="BW36" s="7"/>
      <c r="BX36" s="7"/>
      <c r="BY36" s="7"/>
      <c r="BZ36" s="7"/>
      <c r="CA36" s="7"/>
      <c r="CB36" s="7"/>
      <c r="CC36" s="7"/>
      <c r="CD36" s="7"/>
      <c r="CE36" s="7"/>
      <c r="CF36" s="7"/>
      <c r="CG36" s="7"/>
      <c r="CH36" s="7"/>
      <c r="CI36" s="7"/>
      <c r="CJ36" s="7"/>
      <c r="CK36" s="7"/>
      <c r="CL36" s="7"/>
      <c r="CM36" s="7"/>
      <c r="CN36" s="7"/>
      <c r="CO36" s="7"/>
      <c r="CP36" s="7"/>
      <c r="CQ36" s="7"/>
      <c r="CR36" s="7"/>
      <c r="CS36" s="7"/>
      <c r="CT36" s="7"/>
      <c r="CU36" s="7"/>
      <c r="CV36" s="7"/>
      <c r="CW36" s="7"/>
      <c r="CX36" s="7"/>
      <c r="CY36" s="7"/>
      <c r="CZ36" s="7"/>
      <c r="DA36" s="7"/>
      <c r="DB36" s="7"/>
      <c r="DC36" s="7"/>
      <c r="DD36" s="7"/>
      <c r="DE36" s="7"/>
      <c r="DF36" s="7"/>
      <c r="DG36" s="7"/>
      <c r="DH36" s="7"/>
      <c r="DI36" s="7"/>
      <c r="DJ36" s="7"/>
      <c r="DK36" s="7"/>
      <c r="DL36" s="7"/>
      <c r="DM36" s="7"/>
      <c r="DN36" s="7"/>
      <c r="DO36" s="7"/>
      <c r="DP36" s="7"/>
      <c r="DQ36" s="7"/>
      <c r="DR36" s="7"/>
      <c r="DS36" s="7"/>
      <c r="DT36" s="7"/>
      <c r="DU36" s="7"/>
      <c r="DV36" s="7"/>
      <c r="DW36" s="7"/>
      <c r="DX36" s="7"/>
      <c r="DY36" s="7"/>
      <c r="DZ36" s="7"/>
      <c r="EA36" s="7"/>
      <c r="EB36" s="7"/>
      <c r="EC36" s="7"/>
      <c r="ED36" s="7"/>
      <c r="EE36" s="7"/>
      <c r="EF36" s="7"/>
      <c r="EG36" s="7"/>
      <c r="EH36" s="7"/>
      <c r="EI36" s="7"/>
      <c r="EJ36" s="7"/>
      <c r="EK36" s="7"/>
      <c r="EL36" s="7"/>
      <c r="EM36" s="7"/>
      <c r="EN36" s="7"/>
      <c r="EO36" s="7"/>
      <c r="EP36" s="7"/>
      <c r="EQ36" s="7"/>
      <c r="ER36" s="7"/>
      <c r="ES36" s="7"/>
      <c r="ET36" s="7"/>
      <c r="EU36" s="7"/>
      <c r="EV36" s="7"/>
      <c r="EW36" s="7"/>
      <c r="EX36" s="7"/>
      <c r="EY36" s="7"/>
      <c r="EZ36" s="7"/>
      <c r="FA36" s="7"/>
      <c r="FB36" s="7"/>
      <c r="FC36" s="7"/>
      <c r="FD36" s="7"/>
      <c r="FE36" s="7"/>
      <c r="FF36" s="7"/>
      <c r="FG36" s="7"/>
      <c r="FH36" s="7"/>
      <c r="FI36" s="7"/>
      <c r="FJ36" s="7"/>
      <c r="FK36" s="7"/>
      <c r="FL36" s="7"/>
      <c r="FM36" s="7"/>
      <c r="FN36" s="7"/>
      <c r="FO36" s="7"/>
      <c r="FP36" s="7"/>
      <c r="FQ36" s="7"/>
      <c r="FR36" s="7"/>
      <c r="FS36" s="7"/>
      <c r="FT36" s="7"/>
      <c r="FU36" s="7"/>
      <c r="FV36" s="7"/>
      <c r="FW36" s="7"/>
      <c r="FX36" s="7"/>
      <c r="FY36" s="7"/>
      <c r="FZ36" s="7"/>
      <c r="GA36" s="7"/>
      <c r="GB36" s="7"/>
      <c r="GC36" s="7"/>
      <c r="GD36" s="7"/>
      <c r="GE36" s="7"/>
      <c r="GF36" s="7"/>
      <c r="GG36" s="7"/>
      <c r="GH36" s="7"/>
      <c r="GI36" s="7"/>
      <c r="GJ36" s="7"/>
      <c r="GK36" s="7"/>
      <c r="GL36" s="7"/>
      <c r="GM36" s="7"/>
      <c r="GN36" s="7"/>
      <c r="GO36" s="7"/>
      <c r="GP36" s="7"/>
      <c r="GQ36" s="7"/>
      <c r="GR36" s="7"/>
      <c r="GS36" s="7"/>
      <c r="GT36" s="7"/>
      <c r="GU36" s="7"/>
      <c r="GV36" s="7"/>
      <c r="GW36" s="7"/>
      <c r="GX36" s="7"/>
      <c r="GY36" s="7"/>
      <c r="GZ36" s="7"/>
      <c r="HA36" s="7"/>
      <c r="HB36" s="7"/>
      <c r="HC36" s="7"/>
      <c r="HD36" s="7"/>
      <c r="HE36" s="7"/>
      <c r="HF36" s="7"/>
      <c r="HG36" s="7"/>
      <c r="HH36" s="7"/>
      <c r="HI36" s="7"/>
      <c r="HJ36" s="7"/>
      <c r="HK36" s="7"/>
      <c r="HL36" s="7"/>
      <c r="HM36" s="7"/>
      <c r="HN36" s="7"/>
      <c r="HO36" s="7"/>
      <c r="HP36" s="7"/>
      <c r="HQ36" s="7"/>
      <c r="HR36" s="7"/>
      <c r="HS36" s="7"/>
      <c r="HT36" s="7"/>
      <c r="HU36" s="7"/>
      <c r="HV36" s="7"/>
      <c r="HW36" s="7"/>
      <c r="HX36" s="7"/>
      <c r="HY36" s="7"/>
      <c r="HZ36" s="7"/>
      <c r="IA36" s="7"/>
      <c r="IB36" s="7"/>
      <c r="IC36" s="7"/>
      <c r="ID36" s="7"/>
      <c r="IE36" s="7"/>
      <c r="IF36" s="7"/>
      <c r="IG36" s="7"/>
      <c r="IH36" s="7"/>
      <c r="II36" s="7"/>
      <c r="IJ36" s="7"/>
      <c r="IK36" s="7"/>
      <c r="IL36" s="7"/>
      <c r="IM36" s="7"/>
      <c r="IN36" s="7"/>
      <c r="IO36" s="7"/>
      <c r="IP36" s="7"/>
      <c r="IQ36" s="7"/>
      <c r="IR36" s="7"/>
      <c r="IS36" s="7"/>
      <c r="IT36" s="7"/>
      <c r="IU36" s="7"/>
      <c r="IV36" s="7"/>
    </row>
    <row r="37" spans="1:256" ht="15" customHeight="1" x14ac:dyDescent="0.25">
      <c r="A37" s="5" t="s">
        <v>7</v>
      </c>
      <c r="B37" s="2" t="s">
        <v>15</v>
      </c>
      <c r="C37" s="14" t="str">
        <f>'WG Opening'!C49</f>
        <v>SG on Privacy</v>
      </c>
      <c r="D37" s="2" t="s">
        <v>12</v>
      </c>
      <c r="E37" s="2" t="str">
        <f>'WG Opening'!E49</f>
        <v>KIVINEN</v>
      </c>
      <c r="F37" s="9">
        <v>2</v>
      </c>
      <c r="G37" s="12">
        <f t="shared" si="0"/>
        <v>0.45833333333333326</v>
      </c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7"/>
      <c r="AO37" s="7"/>
      <c r="AP37" s="7"/>
      <c r="AQ37" s="7"/>
      <c r="AR37" s="7"/>
      <c r="AS37" s="7"/>
      <c r="AT37" s="7"/>
      <c r="AU37" s="7"/>
      <c r="AV37" s="7"/>
      <c r="AW37" s="7"/>
      <c r="AX37" s="7"/>
      <c r="AY37" s="7"/>
      <c r="AZ37" s="7"/>
      <c r="BA37" s="7"/>
      <c r="BB37" s="7"/>
      <c r="BC37" s="7"/>
      <c r="BD37" s="7"/>
      <c r="BE37" s="7"/>
      <c r="BF37" s="7"/>
      <c r="BG37" s="7"/>
      <c r="BH37" s="7"/>
      <c r="BI37" s="7"/>
      <c r="BJ37" s="7"/>
      <c r="BK37" s="7"/>
      <c r="BL37" s="7"/>
      <c r="BM37" s="7"/>
      <c r="BN37" s="7"/>
      <c r="BO37" s="7"/>
      <c r="BP37" s="7"/>
      <c r="BQ37" s="7"/>
      <c r="BR37" s="7"/>
      <c r="BS37" s="7"/>
      <c r="BT37" s="7"/>
      <c r="BU37" s="7"/>
      <c r="BV37" s="7"/>
      <c r="BW37" s="7"/>
      <c r="BX37" s="7"/>
      <c r="BY37" s="7"/>
      <c r="BZ37" s="7"/>
      <c r="CA37" s="7"/>
      <c r="CB37" s="7"/>
      <c r="CC37" s="7"/>
      <c r="CD37" s="7"/>
      <c r="CE37" s="7"/>
      <c r="CF37" s="7"/>
      <c r="CG37" s="7"/>
      <c r="CH37" s="7"/>
      <c r="CI37" s="7"/>
      <c r="CJ37" s="7"/>
      <c r="CK37" s="7"/>
      <c r="CL37" s="7"/>
      <c r="CM37" s="7"/>
      <c r="CN37" s="7"/>
      <c r="CO37" s="7"/>
      <c r="CP37" s="7"/>
      <c r="CQ37" s="7"/>
      <c r="CR37" s="7"/>
      <c r="CS37" s="7"/>
      <c r="CT37" s="7"/>
      <c r="CU37" s="7"/>
      <c r="CV37" s="7"/>
      <c r="CW37" s="7"/>
      <c r="CX37" s="7"/>
      <c r="CY37" s="7"/>
      <c r="CZ37" s="7"/>
      <c r="DA37" s="7"/>
      <c r="DB37" s="7"/>
      <c r="DC37" s="7"/>
      <c r="DD37" s="7"/>
      <c r="DE37" s="7"/>
      <c r="DF37" s="7"/>
      <c r="DG37" s="7"/>
      <c r="DH37" s="7"/>
      <c r="DI37" s="7"/>
      <c r="DJ37" s="7"/>
      <c r="DK37" s="7"/>
      <c r="DL37" s="7"/>
      <c r="DM37" s="7"/>
      <c r="DN37" s="7"/>
      <c r="DO37" s="7"/>
      <c r="DP37" s="7"/>
      <c r="DQ37" s="7"/>
      <c r="DR37" s="7"/>
      <c r="DS37" s="7"/>
      <c r="DT37" s="7"/>
      <c r="DU37" s="7"/>
      <c r="DV37" s="7"/>
      <c r="DW37" s="7"/>
      <c r="DX37" s="7"/>
      <c r="DY37" s="7"/>
      <c r="DZ37" s="7"/>
      <c r="EA37" s="7"/>
      <c r="EB37" s="7"/>
      <c r="EC37" s="7"/>
      <c r="ED37" s="7"/>
      <c r="EE37" s="7"/>
      <c r="EF37" s="7"/>
      <c r="EG37" s="7"/>
      <c r="EH37" s="7"/>
      <c r="EI37" s="7"/>
      <c r="EJ37" s="7"/>
      <c r="EK37" s="7"/>
      <c r="EL37" s="7"/>
      <c r="EM37" s="7"/>
      <c r="EN37" s="7"/>
      <c r="EO37" s="7"/>
      <c r="EP37" s="7"/>
      <c r="EQ37" s="7"/>
      <c r="ER37" s="7"/>
      <c r="ES37" s="7"/>
      <c r="ET37" s="7"/>
      <c r="EU37" s="7"/>
      <c r="EV37" s="7"/>
      <c r="EW37" s="7"/>
      <c r="EX37" s="7"/>
      <c r="EY37" s="7"/>
      <c r="EZ37" s="7"/>
      <c r="FA37" s="7"/>
      <c r="FB37" s="7"/>
      <c r="FC37" s="7"/>
      <c r="FD37" s="7"/>
      <c r="FE37" s="7"/>
      <c r="FF37" s="7"/>
      <c r="FG37" s="7"/>
      <c r="FH37" s="7"/>
      <c r="FI37" s="7"/>
      <c r="FJ37" s="7"/>
      <c r="FK37" s="7"/>
      <c r="FL37" s="7"/>
      <c r="FM37" s="7"/>
      <c r="FN37" s="7"/>
      <c r="FO37" s="7"/>
      <c r="FP37" s="7"/>
      <c r="FQ37" s="7"/>
      <c r="FR37" s="7"/>
      <c r="FS37" s="7"/>
      <c r="FT37" s="7"/>
      <c r="FU37" s="7"/>
      <c r="FV37" s="7"/>
      <c r="FW37" s="7"/>
      <c r="FX37" s="7"/>
      <c r="FY37" s="7"/>
      <c r="FZ37" s="7"/>
      <c r="GA37" s="7"/>
      <c r="GB37" s="7"/>
      <c r="GC37" s="7"/>
      <c r="GD37" s="7"/>
      <c r="GE37" s="7"/>
      <c r="GF37" s="7"/>
      <c r="GG37" s="7"/>
      <c r="GH37" s="7"/>
      <c r="GI37" s="7"/>
      <c r="GJ37" s="7"/>
      <c r="GK37" s="7"/>
      <c r="GL37" s="7"/>
      <c r="GM37" s="7"/>
      <c r="GN37" s="7"/>
      <c r="GO37" s="7"/>
      <c r="GP37" s="7"/>
      <c r="GQ37" s="7"/>
      <c r="GR37" s="7"/>
      <c r="GS37" s="7"/>
      <c r="GT37" s="7"/>
      <c r="GU37" s="7"/>
      <c r="GV37" s="7"/>
      <c r="GW37" s="7"/>
      <c r="GX37" s="7"/>
      <c r="GY37" s="7"/>
      <c r="GZ37" s="7"/>
      <c r="HA37" s="7"/>
      <c r="HB37" s="7"/>
      <c r="HC37" s="7"/>
      <c r="HD37" s="7"/>
      <c r="HE37" s="7"/>
      <c r="HF37" s="7"/>
      <c r="HG37" s="7"/>
      <c r="HH37" s="7"/>
      <c r="HI37" s="7"/>
      <c r="HJ37" s="7"/>
      <c r="HK37" s="7"/>
      <c r="HL37" s="7"/>
      <c r="HM37" s="7"/>
      <c r="HN37" s="7"/>
      <c r="HO37" s="7"/>
      <c r="HP37" s="7"/>
      <c r="HQ37" s="7"/>
      <c r="HR37" s="7"/>
      <c r="HS37" s="7"/>
      <c r="HT37" s="7"/>
      <c r="HU37" s="7"/>
      <c r="HV37" s="7"/>
      <c r="HW37" s="7"/>
      <c r="HX37" s="7"/>
      <c r="HY37" s="7"/>
      <c r="HZ37" s="7"/>
      <c r="IA37" s="7"/>
      <c r="IB37" s="7"/>
      <c r="IC37" s="7"/>
      <c r="ID37" s="7"/>
      <c r="IE37" s="7"/>
      <c r="IF37" s="7"/>
      <c r="IG37" s="7"/>
      <c r="IH37" s="7"/>
      <c r="II37" s="7"/>
      <c r="IJ37" s="7"/>
      <c r="IK37" s="7"/>
      <c r="IL37" s="7"/>
      <c r="IM37" s="7"/>
      <c r="IN37" s="7"/>
      <c r="IO37" s="7"/>
      <c r="IP37" s="7"/>
      <c r="IQ37" s="7"/>
      <c r="IR37" s="7"/>
      <c r="IS37" s="7"/>
      <c r="IT37" s="7"/>
      <c r="IU37" s="7"/>
      <c r="IV37" s="7"/>
    </row>
    <row r="38" spans="1:256" ht="15" customHeight="1" x14ac:dyDescent="0.25">
      <c r="A38" s="5" t="s">
        <v>8</v>
      </c>
      <c r="B38" s="2" t="s">
        <v>15</v>
      </c>
      <c r="C38" s="14" t="str">
        <f>'WG Opening'!C50</f>
        <v>SC IETF</v>
      </c>
      <c r="D38" s="2" t="s">
        <v>12</v>
      </c>
      <c r="E38" s="2" t="str">
        <f>'WG Opening'!E50</f>
        <v>KIVINEN</v>
      </c>
      <c r="F38" s="9">
        <v>2</v>
      </c>
      <c r="G38" s="12">
        <f t="shared" si="0"/>
        <v>0.45972222222222214</v>
      </c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  <c r="AD38" s="7"/>
      <c r="AE38" s="7"/>
      <c r="AF38" s="7"/>
      <c r="AG38" s="7"/>
      <c r="AH38" s="7"/>
      <c r="AI38" s="7"/>
      <c r="AJ38" s="7"/>
      <c r="AK38" s="7"/>
      <c r="AL38" s="7"/>
      <c r="AM38" s="7"/>
      <c r="AN38" s="7"/>
      <c r="AO38" s="7"/>
      <c r="AP38" s="7"/>
      <c r="AQ38" s="7"/>
      <c r="AR38" s="7"/>
      <c r="AS38" s="7"/>
      <c r="AT38" s="7"/>
      <c r="AU38" s="7"/>
      <c r="AV38" s="7"/>
      <c r="AW38" s="7"/>
      <c r="AX38" s="7"/>
      <c r="AY38" s="7"/>
      <c r="AZ38" s="7"/>
      <c r="BA38" s="7"/>
      <c r="BB38" s="7"/>
      <c r="BC38" s="7"/>
      <c r="BD38" s="7"/>
      <c r="BE38" s="7"/>
      <c r="BF38" s="7"/>
      <c r="BG38" s="7"/>
      <c r="BH38" s="7"/>
      <c r="BI38" s="7"/>
      <c r="BJ38" s="7"/>
      <c r="BK38" s="7"/>
      <c r="BL38" s="7"/>
      <c r="BM38" s="7"/>
      <c r="BN38" s="7"/>
      <c r="BO38" s="7"/>
      <c r="BP38" s="7"/>
      <c r="BQ38" s="7"/>
      <c r="BR38" s="7"/>
      <c r="BS38" s="7"/>
      <c r="BT38" s="7"/>
      <c r="BU38" s="7"/>
      <c r="BV38" s="7"/>
      <c r="BW38" s="7"/>
      <c r="BX38" s="7"/>
      <c r="BY38" s="7"/>
      <c r="BZ38" s="7"/>
      <c r="CA38" s="7"/>
      <c r="CB38" s="7"/>
      <c r="CC38" s="7"/>
      <c r="CD38" s="7"/>
      <c r="CE38" s="7"/>
      <c r="CF38" s="7"/>
      <c r="CG38" s="7"/>
      <c r="CH38" s="7"/>
      <c r="CI38" s="7"/>
      <c r="CJ38" s="7"/>
      <c r="CK38" s="7"/>
      <c r="CL38" s="7"/>
      <c r="CM38" s="7"/>
      <c r="CN38" s="7"/>
      <c r="CO38" s="7"/>
      <c r="CP38" s="7"/>
      <c r="CQ38" s="7"/>
      <c r="CR38" s="7"/>
      <c r="CS38" s="7"/>
      <c r="CT38" s="7"/>
      <c r="CU38" s="7"/>
      <c r="CV38" s="7"/>
      <c r="CW38" s="7"/>
      <c r="CX38" s="7"/>
      <c r="CY38" s="7"/>
      <c r="CZ38" s="7"/>
      <c r="DA38" s="7"/>
      <c r="DB38" s="7"/>
      <c r="DC38" s="7"/>
      <c r="DD38" s="7"/>
      <c r="DE38" s="7"/>
      <c r="DF38" s="7"/>
      <c r="DG38" s="7"/>
      <c r="DH38" s="7"/>
      <c r="DI38" s="7"/>
      <c r="DJ38" s="7"/>
      <c r="DK38" s="7"/>
      <c r="DL38" s="7"/>
      <c r="DM38" s="7"/>
      <c r="DN38" s="7"/>
      <c r="DO38" s="7"/>
      <c r="DP38" s="7"/>
      <c r="DQ38" s="7"/>
      <c r="DR38" s="7"/>
      <c r="DS38" s="7"/>
      <c r="DT38" s="7"/>
      <c r="DU38" s="7"/>
      <c r="DV38" s="7"/>
      <c r="DW38" s="7"/>
      <c r="DX38" s="7"/>
      <c r="DY38" s="7"/>
      <c r="DZ38" s="7"/>
      <c r="EA38" s="7"/>
      <c r="EB38" s="7"/>
      <c r="EC38" s="7"/>
      <c r="ED38" s="7"/>
      <c r="EE38" s="7"/>
      <c r="EF38" s="7"/>
      <c r="EG38" s="7"/>
      <c r="EH38" s="7"/>
      <c r="EI38" s="7"/>
      <c r="EJ38" s="7"/>
      <c r="EK38" s="7"/>
      <c r="EL38" s="7"/>
      <c r="EM38" s="7"/>
      <c r="EN38" s="7"/>
      <c r="EO38" s="7"/>
      <c r="EP38" s="7"/>
      <c r="EQ38" s="7"/>
      <c r="ER38" s="7"/>
      <c r="ES38" s="7"/>
      <c r="ET38" s="7"/>
      <c r="EU38" s="7"/>
      <c r="EV38" s="7"/>
      <c r="EW38" s="7"/>
      <c r="EX38" s="7"/>
      <c r="EY38" s="7"/>
      <c r="EZ38" s="7"/>
      <c r="FA38" s="7"/>
      <c r="FB38" s="7"/>
      <c r="FC38" s="7"/>
      <c r="FD38" s="7"/>
      <c r="FE38" s="7"/>
      <c r="FF38" s="7"/>
      <c r="FG38" s="7"/>
      <c r="FH38" s="7"/>
      <c r="FI38" s="7"/>
      <c r="FJ38" s="7"/>
      <c r="FK38" s="7"/>
      <c r="FL38" s="7"/>
      <c r="FM38" s="7"/>
      <c r="FN38" s="7"/>
      <c r="FO38" s="7"/>
      <c r="FP38" s="7"/>
      <c r="FQ38" s="7"/>
      <c r="FR38" s="7"/>
      <c r="FS38" s="7"/>
      <c r="FT38" s="7"/>
      <c r="FU38" s="7"/>
      <c r="FV38" s="7"/>
      <c r="FW38" s="7"/>
      <c r="FX38" s="7"/>
      <c r="FY38" s="7"/>
      <c r="FZ38" s="7"/>
      <c r="GA38" s="7"/>
      <c r="GB38" s="7"/>
      <c r="GC38" s="7"/>
      <c r="GD38" s="7"/>
      <c r="GE38" s="7"/>
      <c r="GF38" s="7"/>
      <c r="GG38" s="7"/>
      <c r="GH38" s="7"/>
      <c r="GI38" s="7"/>
      <c r="GJ38" s="7"/>
      <c r="GK38" s="7"/>
      <c r="GL38" s="7"/>
      <c r="GM38" s="7"/>
      <c r="GN38" s="7"/>
      <c r="GO38" s="7"/>
      <c r="GP38" s="7"/>
      <c r="GQ38" s="7"/>
      <c r="GR38" s="7"/>
      <c r="GS38" s="7"/>
      <c r="GT38" s="7"/>
      <c r="GU38" s="7"/>
      <c r="GV38" s="7"/>
      <c r="GW38" s="7"/>
      <c r="GX38" s="7"/>
      <c r="GY38" s="7"/>
      <c r="GZ38" s="7"/>
      <c r="HA38" s="7"/>
      <c r="HB38" s="7"/>
      <c r="HC38" s="7"/>
      <c r="HD38" s="7"/>
      <c r="HE38" s="7"/>
      <c r="HF38" s="7"/>
      <c r="HG38" s="7"/>
      <c r="HH38" s="7"/>
      <c r="HI38" s="7"/>
      <c r="HJ38" s="7"/>
      <c r="HK38" s="7"/>
      <c r="HL38" s="7"/>
      <c r="HM38" s="7"/>
      <c r="HN38" s="7"/>
      <c r="HO38" s="7"/>
      <c r="HP38" s="7"/>
      <c r="HQ38" s="7"/>
      <c r="HR38" s="7"/>
      <c r="HS38" s="7"/>
      <c r="HT38" s="7"/>
      <c r="HU38" s="7"/>
      <c r="HV38" s="7"/>
      <c r="HW38" s="7"/>
      <c r="HX38" s="7"/>
      <c r="HY38" s="7"/>
      <c r="HZ38" s="7"/>
      <c r="IA38" s="7"/>
      <c r="IB38" s="7"/>
      <c r="IC38" s="7"/>
      <c r="ID38" s="7"/>
      <c r="IE38" s="7"/>
      <c r="IF38" s="7"/>
      <c r="IG38" s="7"/>
      <c r="IH38" s="7"/>
      <c r="II38" s="7"/>
      <c r="IJ38" s="7"/>
      <c r="IK38" s="7"/>
      <c r="IL38" s="7"/>
      <c r="IM38" s="7"/>
      <c r="IN38" s="7"/>
      <c r="IO38" s="7"/>
      <c r="IP38" s="7"/>
      <c r="IQ38" s="7"/>
      <c r="IR38" s="7"/>
      <c r="IS38" s="7"/>
      <c r="IT38" s="7"/>
      <c r="IU38" s="7"/>
      <c r="IV38" s="7"/>
    </row>
    <row r="39" spans="1:256" ht="15" customHeight="1" x14ac:dyDescent="0.25">
      <c r="A39" s="5" t="s">
        <v>97</v>
      </c>
      <c r="B39" s="2" t="s">
        <v>15</v>
      </c>
      <c r="C39" s="14" t="str">
        <f>'WG Opening'!C51</f>
        <v>Joint 802.1/802.15 Mtg.</v>
      </c>
      <c r="D39" s="2" t="s">
        <v>12</v>
      </c>
      <c r="E39" s="2" t="str">
        <f>'WG Opening'!E51</f>
        <v>BEECHER</v>
      </c>
      <c r="F39" s="9">
        <v>2</v>
      </c>
      <c r="G39" s="12">
        <f t="shared" si="0"/>
        <v>0.46111111111111103</v>
      </c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  <c r="AA39" s="7"/>
      <c r="AB39" s="7"/>
      <c r="AC39" s="7"/>
      <c r="AD39" s="7"/>
      <c r="AE39" s="7"/>
      <c r="AF39" s="7"/>
      <c r="AG39" s="7"/>
      <c r="AH39" s="7"/>
      <c r="AI39" s="7"/>
      <c r="AJ39" s="7"/>
      <c r="AK39" s="7"/>
      <c r="AL39" s="7"/>
      <c r="AM39" s="7"/>
      <c r="AN39" s="7"/>
      <c r="AO39" s="7"/>
      <c r="AP39" s="7"/>
      <c r="AQ39" s="7"/>
      <c r="AR39" s="7"/>
      <c r="AS39" s="7"/>
      <c r="AT39" s="7"/>
      <c r="AU39" s="7"/>
      <c r="AV39" s="7"/>
      <c r="AW39" s="7"/>
      <c r="AX39" s="7"/>
      <c r="AY39" s="7"/>
      <c r="AZ39" s="7"/>
      <c r="BA39" s="7"/>
      <c r="BB39" s="7"/>
      <c r="BC39" s="7"/>
      <c r="BD39" s="7"/>
      <c r="BE39" s="7"/>
      <c r="BF39" s="7"/>
      <c r="BG39" s="7"/>
      <c r="BH39" s="7"/>
      <c r="BI39" s="7"/>
      <c r="BJ39" s="7"/>
      <c r="BK39" s="7"/>
      <c r="BL39" s="7"/>
      <c r="BM39" s="7"/>
      <c r="BN39" s="7"/>
      <c r="BO39" s="7"/>
      <c r="BP39" s="7"/>
      <c r="BQ39" s="7"/>
      <c r="BR39" s="7"/>
      <c r="BS39" s="7"/>
      <c r="BT39" s="7"/>
      <c r="BU39" s="7"/>
      <c r="BV39" s="7"/>
      <c r="BW39" s="7"/>
      <c r="BX39" s="7"/>
      <c r="BY39" s="7"/>
      <c r="BZ39" s="7"/>
      <c r="CA39" s="7"/>
      <c r="CB39" s="7"/>
      <c r="CC39" s="7"/>
      <c r="CD39" s="7"/>
      <c r="CE39" s="7"/>
      <c r="CF39" s="7"/>
      <c r="CG39" s="7"/>
      <c r="CH39" s="7"/>
      <c r="CI39" s="7"/>
      <c r="CJ39" s="7"/>
      <c r="CK39" s="7"/>
      <c r="CL39" s="7"/>
      <c r="CM39" s="7"/>
      <c r="CN39" s="7"/>
      <c r="CO39" s="7"/>
      <c r="CP39" s="7"/>
      <c r="CQ39" s="7"/>
      <c r="CR39" s="7"/>
      <c r="CS39" s="7"/>
      <c r="CT39" s="7"/>
      <c r="CU39" s="7"/>
      <c r="CV39" s="7"/>
      <c r="CW39" s="7"/>
      <c r="CX39" s="7"/>
      <c r="CY39" s="7"/>
      <c r="CZ39" s="7"/>
      <c r="DA39" s="7"/>
      <c r="DB39" s="7"/>
      <c r="DC39" s="7"/>
      <c r="DD39" s="7"/>
      <c r="DE39" s="7"/>
      <c r="DF39" s="7"/>
      <c r="DG39" s="7"/>
      <c r="DH39" s="7"/>
      <c r="DI39" s="7"/>
      <c r="DJ39" s="7"/>
      <c r="DK39" s="7"/>
      <c r="DL39" s="7"/>
      <c r="DM39" s="7"/>
      <c r="DN39" s="7"/>
      <c r="DO39" s="7"/>
      <c r="DP39" s="7"/>
      <c r="DQ39" s="7"/>
      <c r="DR39" s="7"/>
      <c r="DS39" s="7"/>
      <c r="DT39" s="7"/>
      <c r="DU39" s="7"/>
      <c r="DV39" s="7"/>
      <c r="DW39" s="7"/>
      <c r="DX39" s="7"/>
      <c r="DY39" s="7"/>
      <c r="DZ39" s="7"/>
      <c r="EA39" s="7"/>
      <c r="EB39" s="7"/>
      <c r="EC39" s="7"/>
      <c r="ED39" s="7"/>
      <c r="EE39" s="7"/>
      <c r="EF39" s="7"/>
      <c r="EG39" s="7"/>
      <c r="EH39" s="7"/>
      <c r="EI39" s="7"/>
      <c r="EJ39" s="7"/>
      <c r="EK39" s="7"/>
      <c r="EL39" s="7"/>
      <c r="EM39" s="7"/>
      <c r="EN39" s="7"/>
      <c r="EO39" s="7"/>
      <c r="EP39" s="7"/>
      <c r="EQ39" s="7"/>
      <c r="ER39" s="7"/>
      <c r="ES39" s="7"/>
      <c r="ET39" s="7"/>
      <c r="EU39" s="7"/>
      <c r="EV39" s="7"/>
      <c r="EW39" s="7"/>
      <c r="EX39" s="7"/>
      <c r="EY39" s="7"/>
      <c r="EZ39" s="7"/>
      <c r="FA39" s="7"/>
      <c r="FB39" s="7"/>
      <c r="FC39" s="7"/>
      <c r="FD39" s="7"/>
      <c r="FE39" s="7"/>
      <c r="FF39" s="7"/>
      <c r="FG39" s="7"/>
      <c r="FH39" s="7"/>
      <c r="FI39" s="7"/>
      <c r="FJ39" s="7"/>
      <c r="FK39" s="7"/>
      <c r="FL39" s="7"/>
      <c r="FM39" s="7"/>
      <c r="FN39" s="7"/>
      <c r="FO39" s="7"/>
      <c r="FP39" s="7"/>
      <c r="FQ39" s="7"/>
      <c r="FR39" s="7"/>
      <c r="FS39" s="7"/>
      <c r="FT39" s="7"/>
      <c r="FU39" s="7"/>
      <c r="FV39" s="7"/>
      <c r="FW39" s="7"/>
      <c r="FX39" s="7"/>
      <c r="FY39" s="7"/>
      <c r="FZ39" s="7"/>
      <c r="GA39" s="7"/>
      <c r="GB39" s="7"/>
      <c r="GC39" s="7"/>
      <c r="GD39" s="7"/>
      <c r="GE39" s="7"/>
      <c r="GF39" s="7"/>
      <c r="GG39" s="7"/>
      <c r="GH39" s="7"/>
      <c r="GI39" s="7"/>
      <c r="GJ39" s="7"/>
      <c r="GK39" s="7"/>
      <c r="GL39" s="7"/>
      <c r="GM39" s="7"/>
      <c r="GN39" s="7"/>
      <c r="GO39" s="7"/>
      <c r="GP39" s="7"/>
      <c r="GQ39" s="7"/>
      <c r="GR39" s="7"/>
      <c r="GS39" s="7"/>
      <c r="GT39" s="7"/>
      <c r="GU39" s="7"/>
      <c r="GV39" s="7"/>
      <c r="GW39" s="7"/>
      <c r="GX39" s="7"/>
      <c r="GY39" s="7"/>
      <c r="GZ39" s="7"/>
      <c r="HA39" s="7"/>
      <c r="HB39" s="7"/>
      <c r="HC39" s="7"/>
      <c r="HD39" s="7"/>
      <c r="HE39" s="7"/>
      <c r="HF39" s="7"/>
      <c r="HG39" s="7"/>
      <c r="HH39" s="7"/>
      <c r="HI39" s="7"/>
      <c r="HJ39" s="7"/>
      <c r="HK39" s="7"/>
      <c r="HL39" s="7"/>
      <c r="HM39" s="7"/>
      <c r="HN39" s="7"/>
      <c r="HO39" s="7"/>
      <c r="HP39" s="7"/>
      <c r="HQ39" s="7"/>
      <c r="HR39" s="7"/>
      <c r="HS39" s="7"/>
      <c r="HT39" s="7"/>
      <c r="HU39" s="7"/>
      <c r="HV39" s="7"/>
      <c r="HW39" s="7"/>
      <c r="HX39" s="7"/>
      <c r="HY39" s="7"/>
      <c r="HZ39" s="7"/>
      <c r="IA39" s="7"/>
      <c r="IB39" s="7"/>
      <c r="IC39" s="7"/>
      <c r="ID39" s="7"/>
      <c r="IE39" s="7"/>
      <c r="IF39" s="7"/>
      <c r="IG39" s="7"/>
      <c r="IH39" s="7"/>
      <c r="II39" s="7"/>
      <c r="IJ39" s="7"/>
      <c r="IK39" s="7"/>
      <c r="IL39" s="7"/>
      <c r="IM39" s="7"/>
      <c r="IN39" s="7"/>
      <c r="IO39" s="7"/>
      <c r="IP39" s="7"/>
      <c r="IQ39" s="7"/>
      <c r="IR39" s="7"/>
      <c r="IS39" s="7"/>
      <c r="IT39" s="7"/>
      <c r="IU39" s="7"/>
      <c r="IV39" s="7"/>
    </row>
    <row r="40" spans="1:256" ht="15" customHeight="1" x14ac:dyDescent="0.25">
      <c r="A40" s="5" t="s">
        <v>80</v>
      </c>
      <c r="B40" s="2" t="s">
        <v>15</v>
      </c>
      <c r="C40" s="14" t="str">
        <f>'WG Opening'!C52</f>
        <v>SC M/RULES</v>
      </c>
      <c r="D40" s="2" t="s">
        <v>12</v>
      </c>
      <c r="E40" s="2" t="str">
        <f>'WG Opening'!E52</f>
        <v>BEECHER</v>
      </c>
      <c r="F40" s="9">
        <v>2</v>
      </c>
      <c r="G40" s="12">
        <f t="shared" si="0"/>
        <v>0.46249999999999991</v>
      </c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  <c r="AA40" s="7"/>
      <c r="AB40" s="7"/>
      <c r="AC40" s="7"/>
      <c r="AD40" s="7"/>
      <c r="AE40" s="7"/>
      <c r="AF40" s="7"/>
      <c r="AG40" s="7"/>
      <c r="AH40" s="7"/>
      <c r="AI40" s="7"/>
      <c r="AJ40" s="7"/>
      <c r="AK40" s="7"/>
      <c r="AL40" s="7"/>
      <c r="AM40" s="7"/>
      <c r="AN40" s="7"/>
      <c r="AO40" s="7"/>
      <c r="AP40" s="7"/>
      <c r="AQ40" s="7"/>
      <c r="AR40" s="7"/>
      <c r="AS40" s="7"/>
      <c r="AT40" s="7"/>
      <c r="AU40" s="7"/>
      <c r="AV40" s="7"/>
      <c r="AW40" s="7"/>
      <c r="AX40" s="7"/>
      <c r="AY40" s="7"/>
      <c r="AZ40" s="7"/>
      <c r="BA40" s="7"/>
      <c r="BB40" s="7"/>
      <c r="BC40" s="7"/>
      <c r="BD40" s="7"/>
      <c r="BE40" s="7"/>
      <c r="BF40" s="7"/>
      <c r="BG40" s="7"/>
      <c r="BH40" s="7"/>
      <c r="BI40" s="7"/>
      <c r="BJ40" s="7"/>
      <c r="BK40" s="7"/>
      <c r="BL40" s="7"/>
      <c r="BM40" s="7"/>
      <c r="BN40" s="7"/>
      <c r="BO40" s="7"/>
      <c r="BP40" s="7"/>
      <c r="BQ40" s="7"/>
      <c r="BR40" s="7"/>
      <c r="BS40" s="7"/>
      <c r="BT40" s="7"/>
      <c r="BU40" s="7"/>
      <c r="BV40" s="7"/>
      <c r="BW40" s="7"/>
      <c r="BX40" s="7"/>
      <c r="BY40" s="7"/>
      <c r="BZ40" s="7"/>
      <c r="CA40" s="7"/>
      <c r="CB40" s="7"/>
      <c r="CC40" s="7"/>
      <c r="CD40" s="7"/>
      <c r="CE40" s="7"/>
      <c r="CF40" s="7"/>
      <c r="CG40" s="7"/>
      <c r="CH40" s="7"/>
      <c r="CI40" s="7"/>
      <c r="CJ40" s="7"/>
      <c r="CK40" s="7"/>
      <c r="CL40" s="7"/>
      <c r="CM40" s="7"/>
      <c r="CN40" s="7"/>
      <c r="CO40" s="7"/>
      <c r="CP40" s="7"/>
      <c r="CQ40" s="7"/>
      <c r="CR40" s="7"/>
      <c r="CS40" s="7"/>
      <c r="CT40" s="7"/>
      <c r="CU40" s="7"/>
      <c r="CV40" s="7"/>
      <c r="CW40" s="7"/>
      <c r="CX40" s="7"/>
      <c r="CY40" s="7"/>
      <c r="CZ40" s="7"/>
      <c r="DA40" s="7"/>
      <c r="DB40" s="7"/>
      <c r="DC40" s="7"/>
      <c r="DD40" s="7"/>
      <c r="DE40" s="7"/>
      <c r="DF40" s="7"/>
      <c r="DG40" s="7"/>
      <c r="DH40" s="7"/>
      <c r="DI40" s="7"/>
      <c r="DJ40" s="7"/>
      <c r="DK40" s="7"/>
      <c r="DL40" s="7"/>
      <c r="DM40" s="7"/>
      <c r="DN40" s="7"/>
      <c r="DO40" s="7"/>
      <c r="DP40" s="7"/>
      <c r="DQ40" s="7"/>
      <c r="DR40" s="7"/>
      <c r="DS40" s="7"/>
      <c r="DT40" s="7"/>
      <c r="DU40" s="7"/>
      <c r="DV40" s="7"/>
      <c r="DW40" s="7"/>
      <c r="DX40" s="7"/>
      <c r="DY40" s="7"/>
      <c r="DZ40" s="7"/>
      <c r="EA40" s="7"/>
      <c r="EB40" s="7"/>
      <c r="EC40" s="7"/>
      <c r="ED40" s="7"/>
      <c r="EE40" s="7"/>
      <c r="EF40" s="7"/>
      <c r="EG40" s="7"/>
      <c r="EH40" s="7"/>
      <c r="EI40" s="7"/>
      <c r="EJ40" s="7"/>
      <c r="EK40" s="7"/>
      <c r="EL40" s="7"/>
      <c r="EM40" s="7"/>
      <c r="EN40" s="7"/>
      <c r="EO40" s="7"/>
      <c r="EP40" s="7"/>
      <c r="EQ40" s="7"/>
      <c r="ER40" s="7"/>
      <c r="ES40" s="7"/>
      <c r="ET40" s="7"/>
      <c r="EU40" s="7"/>
      <c r="EV40" s="7"/>
      <c r="EW40" s="7"/>
      <c r="EX40" s="7"/>
      <c r="EY40" s="7"/>
      <c r="EZ40" s="7"/>
      <c r="FA40" s="7"/>
      <c r="FB40" s="7"/>
      <c r="FC40" s="7"/>
      <c r="FD40" s="7"/>
      <c r="FE40" s="7"/>
      <c r="FF40" s="7"/>
      <c r="FG40" s="7"/>
      <c r="FH40" s="7"/>
      <c r="FI40" s="7"/>
      <c r="FJ40" s="7"/>
      <c r="FK40" s="7"/>
      <c r="FL40" s="7"/>
      <c r="FM40" s="7"/>
      <c r="FN40" s="7"/>
      <c r="FO40" s="7"/>
      <c r="FP40" s="7"/>
      <c r="FQ40" s="7"/>
      <c r="FR40" s="7"/>
      <c r="FS40" s="7"/>
      <c r="FT40" s="7"/>
      <c r="FU40" s="7"/>
      <c r="FV40" s="7"/>
      <c r="FW40" s="7"/>
      <c r="FX40" s="7"/>
      <c r="FY40" s="7"/>
      <c r="FZ40" s="7"/>
      <c r="GA40" s="7"/>
      <c r="GB40" s="7"/>
      <c r="GC40" s="7"/>
      <c r="GD40" s="7"/>
      <c r="GE40" s="7"/>
      <c r="GF40" s="7"/>
      <c r="GG40" s="7"/>
      <c r="GH40" s="7"/>
      <c r="GI40" s="7"/>
      <c r="GJ40" s="7"/>
      <c r="GK40" s="7"/>
      <c r="GL40" s="7"/>
      <c r="GM40" s="7"/>
      <c r="GN40" s="7"/>
      <c r="GO40" s="7"/>
      <c r="GP40" s="7"/>
      <c r="GQ40" s="7"/>
      <c r="GR40" s="7"/>
      <c r="GS40" s="7"/>
      <c r="GT40" s="7"/>
      <c r="GU40" s="7"/>
      <c r="GV40" s="7"/>
      <c r="GW40" s="7"/>
      <c r="GX40" s="7"/>
      <c r="GY40" s="7"/>
      <c r="GZ40" s="7"/>
      <c r="HA40" s="7"/>
      <c r="HB40" s="7"/>
      <c r="HC40" s="7"/>
      <c r="HD40" s="7"/>
      <c r="HE40" s="7"/>
      <c r="HF40" s="7"/>
      <c r="HG40" s="7"/>
      <c r="HH40" s="7"/>
      <c r="HI40" s="7"/>
      <c r="HJ40" s="7"/>
      <c r="HK40" s="7"/>
      <c r="HL40" s="7"/>
      <c r="HM40" s="7"/>
      <c r="HN40" s="7"/>
      <c r="HO40" s="7"/>
      <c r="HP40" s="7"/>
      <c r="HQ40" s="7"/>
      <c r="HR40" s="7"/>
      <c r="HS40" s="7"/>
      <c r="HT40" s="7"/>
      <c r="HU40" s="7"/>
      <c r="HV40" s="7"/>
      <c r="HW40" s="7"/>
      <c r="HX40" s="7"/>
      <c r="HY40" s="7"/>
      <c r="HZ40" s="7"/>
      <c r="IA40" s="7"/>
      <c r="IB40" s="7"/>
      <c r="IC40" s="7"/>
      <c r="ID40" s="7"/>
      <c r="IE40" s="7"/>
      <c r="IF40" s="7"/>
      <c r="IG40" s="7"/>
      <c r="IH40" s="7"/>
      <c r="II40" s="7"/>
      <c r="IJ40" s="7"/>
      <c r="IK40" s="7"/>
      <c r="IL40" s="7"/>
      <c r="IM40" s="7"/>
      <c r="IN40" s="7"/>
      <c r="IO40" s="7"/>
      <c r="IP40" s="7"/>
      <c r="IQ40" s="7"/>
      <c r="IR40" s="7"/>
      <c r="IS40" s="7"/>
      <c r="IT40" s="7"/>
      <c r="IU40" s="7"/>
      <c r="IV40" s="7"/>
    </row>
    <row r="41" spans="1:256" ht="15" customHeight="1" x14ac:dyDescent="0.25">
      <c r="A41" s="5" t="s">
        <v>81</v>
      </c>
      <c r="B41" s="2" t="s">
        <v>15</v>
      </c>
      <c r="C41" s="14" t="str">
        <f>'WG Opening'!C53</f>
        <v>SC WNG</v>
      </c>
      <c r="D41" s="2" t="s">
        <v>12</v>
      </c>
      <c r="E41" s="2" t="str">
        <f>'WG Opening'!E53</f>
        <v>ROLFE</v>
      </c>
      <c r="F41" s="9">
        <v>2</v>
      </c>
      <c r="G41" s="12">
        <f t="shared" si="0"/>
        <v>0.4638888888888888</v>
      </c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  <c r="AA41" s="7"/>
      <c r="AB41" s="7"/>
      <c r="AC41" s="7"/>
      <c r="AD41" s="7"/>
      <c r="AE41" s="7"/>
      <c r="AF41" s="7"/>
      <c r="AG41" s="7"/>
      <c r="AH41" s="7"/>
      <c r="AI41" s="7"/>
      <c r="AJ41" s="7"/>
      <c r="AK41" s="7"/>
      <c r="AL41" s="7"/>
      <c r="AM41" s="7"/>
      <c r="AN41" s="7"/>
      <c r="AO41" s="7"/>
      <c r="AP41" s="7"/>
      <c r="AQ41" s="7"/>
      <c r="AR41" s="7"/>
      <c r="AS41" s="7"/>
      <c r="AT41" s="7"/>
      <c r="AU41" s="7"/>
      <c r="AV41" s="7"/>
      <c r="AW41" s="7"/>
      <c r="AX41" s="7"/>
      <c r="AY41" s="7"/>
      <c r="AZ41" s="7"/>
      <c r="BA41" s="7"/>
      <c r="BB41" s="7"/>
      <c r="BC41" s="7"/>
      <c r="BD41" s="7"/>
      <c r="BE41" s="7"/>
      <c r="BF41" s="7"/>
      <c r="BG41" s="7"/>
      <c r="BH41" s="7"/>
      <c r="BI41" s="7"/>
      <c r="BJ41" s="7"/>
      <c r="BK41" s="7"/>
      <c r="BL41" s="7"/>
      <c r="BM41" s="7"/>
      <c r="BN41" s="7"/>
      <c r="BO41" s="7"/>
      <c r="BP41" s="7"/>
      <c r="BQ41" s="7"/>
      <c r="BR41" s="7"/>
      <c r="BS41" s="7"/>
      <c r="BT41" s="7"/>
      <c r="BU41" s="7"/>
      <c r="BV41" s="7"/>
      <c r="BW41" s="7"/>
      <c r="BX41" s="7"/>
      <c r="BY41" s="7"/>
      <c r="BZ41" s="7"/>
      <c r="CA41" s="7"/>
      <c r="CB41" s="7"/>
      <c r="CC41" s="7"/>
      <c r="CD41" s="7"/>
      <c r="CE41" s="7"/>
      <c r="CF41" s="7"/>
      <c r="CG41" s="7"/>
      <c r="CH41" s="7"/>
      <c r="CI41" s="7"/>
      <c r="CJ41" s="7"/>
      <c r="CK41" s="7"/>
      <c r="CL41" s="7"/>
      <c r="CM41" s="7"/>
      <c r="CN41" s="7"/>
      <c r="CO41" s="7"/>
      <c r="CP41" s="7"/>
      <c r="CQ41" s="7"/>
      <c r="CR41" s="7"/>
      <c r="CS41" s="7"/>
      <c r="CT41" s="7"/>
      <c r="CU41" s="7"/>
      <c r="CV41" s="7"/>
      <c r="CW41" s="7"/>
      <c r="CX41" s="7"/>
      <c r="CY41" s="7"/>
      <c r="CZ41" s="7"/>
      <c r="DA41" s="7"/>
      <c r="DB41" s="7"/>
      <c r="DC41" s="7"/>
      <c r="DD41" s="7"/>
      <c r="DE41" s="7"/>
      <c r="DF41" s="7"/>
      <c r="DG41" s="7"/>
      <c r="DH41" s="7"/>
      <c r="DI41" s="7"/>
      <c r="DJ41" s="7"/>
      <c r="DK41" s="7"/>
      <c r="DL41" s="7"/>
      <c r="DM41" s="7"/>
      <c r="DN41" s="7"/>
      <c r="DO41" s="7"/>
      <c r="DP41" s="7"/>
      <c r="DQ41" s="7"/>
      <c r="DR41" s="7"/>
      <c r="DS41" s="7"/>
      <c r="DT41" s="7"/>
      <c r="DU41" s="7"/>
      <c r="DV41" s="7"/>
      <c r="DW41" s="7"/>
      <c r="DX41" s="7"/>
      <c r="DY41" s="7"/>
      <c r="DZ41" s="7"/>
      <c r="EA41" s="7"/>
      <c r="EB41" s="7"/>
      <c r="EC41" s="7"/>
      <c r="ED41" s="7"/>
      <c r="EE41" s="7"/>
      <c r="EF41" s="7"/>
      <c r="EG41" s="7"/>
      <c r="EH41" s="7"/>
      <c r="EI41" s="7"/>
      <c r="EJ41" s="7"/>
      <c r="EK41" s="7"/>
      <c r="EL41" s="7"/>
      <c r="EM41" s="7"/>
      <c r="EN41" s="7"/>
      <c r="EO41" s="7"/>
      <c r="EP41" s="7"/>
      <c r="EQ41" s="7"/>
      <c r="ER41" s="7"/>
      <c r="ES41" s="7"/>
      <c r="ET41" s="7"/>
      <c r="EU41" s="7"/>
      <c r="EV41" s="7"/>
      <c r="EW41" s="7"/>
      <c r="EX41" s="7"/>
      <c r="EY41" s="7"/>
      <c r="EZ41" s="7"/>
      <c r="FA41" s="7"/>
      <c r="FB41" s="7"/>
      <c r="FC41" s="7"/>
      <c r="FD41" s="7"/>
      <c r="FE41" s="7"/>
      <c r="FF41" s="7"/>
      <c r="FG41" s="7"/>
      <c r="FH41" s="7"/>
      <c r="FI41" s="7"/>
      <c r="FJ41" s="7"/>
      <c r="FK41" s="7"/>
      <c r="FL41" s="7"/>
      <c r="FM41" s="7"/>
      <c r="FN41" s="7"/>
      <c r="FO41" s="7"/>
      <c r="FP41" s="7"/>
      <c r="FQ41" s="7"/>
      <c r="FR41" s="7"/>
      <c r="FS41" s="7"/>
      <c r="FT41" s="7"/>
      <c r="FU41" s="7"/>
      <c r="FV41" s="7"/>
      <c r="FW41" s="7"/>
      <c r="FX41" s="7"/>
      <c r="FY41" s="7"/>
      <c r="FZ41" s="7"/>
      <c r="GA41" s="7"/>
      <c r="GB41" s="7"/>
      <c r="GC41" s="7"/>
      <c r="GD41" s="7"/>
      <c r="GE41" s="7"/>
      <c r="GF41" s="7"/>
      <c r="GG41" s="7"/>
      <c r="GH41" s="7"/>
      <c r="GI41" s="7"/>
      <c r="GJ41" s="7"/>
      <c r="GK41" s="7"/>
      <c r="GL41" s="7"/>
      <c r="GM41" s="7"/>
      <c r="GN41" s="7"/>
      <c r="GO41" s="7"/>
      <c r="GP41" s="7"/>
      <c r="GQ41" s="7"/>
      <c r="GR41" s="7"/>
      <c r="GS41" s="7"/>
      <c r="GT41" s="7"/>
      <c r="GU41" s="7"/>
      <c r="GV41" s="7"/>
      <c r="GW41" s="7"/>
      <c r="GX41" s="7"/>
      <c r="GY41" s="7"/>
      <c r="GZ41" s="7"/>
      <c r="HA41" s="7"/>
      <c r="HB41" s="7"/>
      <c r="HC41" s="7"/>
      <c r="HD41" s="7"/>
      <c r="HE41" s="7"/>
      <c r="HF41" s="7"/>
      <c r="HG41" s="7"/>
      <c r="HH41" s="7"/>
      <c r="HI41" s="7"/>
      <c r="HJ41" s="7"/>
      <c r="HK41" s="7"/>
      <c r="HL41" s="7"/>
      <c r="HM41" s="7"/>
      <c r="HN41" s="7"/>
      <c r="HO41" s="7"/>
      <c r="HP41" s="7"/>
      <c r="HQ41" s="7"/>
      <c r="HR41" s="7"/>
      <c r="HS41" s="7"/>
      <c r="HT41" s="7"/>
      <c r="HU41" s="7"/>
      <c r="HV41" s="7"/>
      <c r="HW41" s="7"/>
      <c r="HX41" s="7"/>
      <c r="HY41" s="7"/>
      <c r="HZ41" s="7"/>
      <c r="IA41" s="7"/>
      <c r="IB41" s="7"/>
      <c r="IC41" s="7"/>
      <c r="ID41" s="7"/>
      <c r="IE41" s="7"/>
      <c r="IF41" s="7"/>
      <c r="IG41" s="7"/>
      <c r="IH41" s="7"/>
      <c r="II41" s="7"/>
      <c r="IJ41" s="7"/>
      <c r="IK41" s="7"/>
      <c r="IL41" s="7"/>
      <c r="IM41" s="7"/>
      <c r="IN41" s="7"/>
      <c r="IO41" s="7"/>
      <c r="IP41" s="7"/>
      <c r="IQ41" s="7"/>
      <c r="IR41" s="7"/>
      <c r="IS41" s="7"/>
      <c r="IT41" s="7"/>
      <c r="IU41" s="7"/>
      <c r="IV41" s="7"/>
    </row>
    <row r="42" spans="1:256" ht="15" customHeight="1" x14ac:dyDescent="0.25">
      <c r="A42" s="5"/>
      <c r="B42" s="2"/>
      <c r="C42" s="14"/>
      <c r="D42" s="1"/>
      <c r="E42" s="2"/>
      <c r="F42" s="9"/>
      <c r="G42" s="12">
        <f t="shared" si="0"/>
        <v>0.46527777777777768</v>
      </c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  <c r="AA42" s="7"/>
      <c r="AB42" s="7"/>
      <c r="AC42" s="7"/>
      <c r="AD42" s="7"/>
      <c r="AE42" s="7"/>
      <c r="AF42" s="7"/>
      <c r="AG42" s="7"/>
      <c r="AH42" s="7"/>
      <c r="AI42" s="7"/>
      <c r="AJ42" s="7"/>
      <c r="AK42" s="7"/>
      <c r="AL42" s="7"/>
      <c r="AM42" s="7"/>
      <c r="AN42" s="7"/>
      <c r="AO42" s="7"/>
      <c r="AP42" s="7"/>
      <c r="AQ42" s="7"/>
      <c r="AR42" s="7"/>
      <c r="AS42" s="7"/>
      <c r="AT42" s="7"/>
      <c r="AU42" s="7"/>
      <c r="AV42" s="7"/>
      <c r="AW42" s="7"/>
      <c r="AX42" s="7"/>
      <c r="AY42" s="7"/>
      <c r="AZ42" s="7"/>
      <c r="BA42" s="7"/>
      <c r="BB42" s="7"/>
      <c r="BC42" s="7"/>
      <c r="BD42" s="7"/>
      <c r="BE42" s="7"/>
      <c r="BF42" s="7"/>
      <c r="BG42" s="7"/>
      <c r="BH42" s="7"/>
      <c r="BI42" s="7"/>
      <c r="BJ42" s="7"/>
      <c r="BK42" s="7"/>
      <c r="BL42" s="7"/>
      <c r="BM42" s="7"/>
      <c r="BN42" s="7"/>
      <c r="BO42" s="7"/>
      <c r="BP42" s="7"/>
      <c r="BQ42" s="7"/>
      <c r="BR42" s="7"/>
      <c r="BS42" s="7"/>
      <c r="BT42" s="7"/>
      <c r="BU42" s="7"/>
      <c r="BV42" s="7"/>
      <c r="BW42" s="7"/>
      <c r="BX42" s="7"/>
      <c r="BY42" s="7"/>
      <c r="BZ42" s="7"/>
      <c r="CA42" s="7"/>
      <c r="CB42" s="7"/>
      <c r="CC42" s="7"/>
      <c r="CD42" s="7"/>
      <c r="CE42" s="7"/>
      <c r="CF42" s="7"/>
      <c r="CG42" s="7"/>
      <c r="CH42" s="7"/>
      <c r="CI42" s="7"/>
      <c r="CJ42" s="7"/>
      <c r="CK42" s="7"/>
      <c r="CL42" s="7"/>
      <c r="CM42" s="7"/>
      <c r="CN42" s="7"/>
      <c r="CO42" s="7"/>
      <c r="CP42" s="7"/>
      <c r="CQ42" s="7"/>
      <c r="CR42" s="7"/>
      <c r="CS42" s="7"/>
      <c r="CT42" s="7"/>
      <c r="CU42" s="7"/>
      <c r="CV42" s="7"/>
      <c r="CW42" s="7"/>
      <c r="CX42" s="7"/>
      <c r="CY42" s="7"/>
      <c r="CZ42" s="7"/>
      <c r="DA42" s="7"/>
      <c r="DB42" s="7"/>
      <c r="DC42" s="7"/>
      <c r="DD42" s="7"/>
      <c r="DE42" s="7"/>
      <c r="DF42" s="7"/>
      <c r="DG42" s="7"/>
      <c r="DH42" s="7"/>
      <c r="DI42" s="7"/>
      <c r="DJ42" s="7"/>
      <c r="DK42" s="7"/>
      <c r="DL42" s="7"/>
      <c r="DM42" s="7"/>
      <c r="DN42" s="7"/>
      <c r="DO42" s="7"/>
      <c r="DP42" s="7"/>
      <c r="DQ42" s="7"/>
      <c r="DR42" s="7"/>
      <c r="DS42" s="7"/>
      <c r="DT42" s="7"/>
      <c r="DU42" s="7"/>
      <c r="DV42" s="7"/>
      <c r="DW42" s="7"/>
      <c r="DX42" s="7"/>
      <c r="DY42" s="7"/>
      <c r="DZ42" s="7"/>
      <c r="EA42" s="7"/>
      <c r="EB42" s="7"/>
      <c r="EC42" s="7"/>
      <c r="ED42" s="7"/>
      <c r="EE42" s="7"/>
      <c r="EF42" s="7"/>
      <c r="EG42" s="7"/>
      <c r="EH42" s="7"/>
      <c r="EI42" s="7"/>
      <c r="EJ42" s="7"/>
      <c r="EK42" s="7"/>
      <c r="EL42" s="7"/>
      <c r="EM42" s="7"/>
      <c r="EN42" s="7"/>
      <c r="EO42" s="7"/>
      <c r="EP42" s="7"/>
      <c r="EQ42" s="7"/>
      <c r="ER42" s="7"/>
      <c r="ES42" s="7"/>
      <c r="ET42" s="7"/>
      <c r="EU42" s="7"/>
      <c r="EV42" s="7"/>
      <c r="EW42" s="7"/>
      <c r="EX42" s="7"/>
      <c r="EY42" s="7"/>
      <c r="EZ42" s="7"/>
      <c r="FA42" s="7"/>
      <c r="FB42" s="7"/>
      <c r="FC42" s="7"/>
      <c r="FD42" s="7"/>
      <c r="FE42" s="7"/>
      <c r="FF42" s="7"/>
      <c r="FG42" s="7"/>
      <c r="FH42" s="7"/>
      <c r="FI42" s="7"/>
      <c r="FJ42" s="7"/>
      <c r="FK42" s="7"/>
      <c r="FL42" s="7"/>
      <c r="FM42" s="7"/>
      <c r="FN42" s="7"/>
      <c r="FO42" s="7"/>
      <c r="FP42" s="7"/>
      <c r="FQ42" s="7"/>
      <c r="FR42" s="7"/>
      <c r="FS42" s="7"/>
      <c r="FT42" s="7"/>
      <c r="FU42" s="7"/>
      <c r="FV42" s="7"/>
      <c r="FW42" s="7"/>
      <c r="FX42" s="7"/>
      <c r="FY42" s="7"/>
      <c r="FZ42" s="7"/>
      <c r="GA42" s="7"/>
      <c r="GB42" s="7"/>
      <c r="GC42" s="7"/>
      <c r="GD42" s="7"/>
      <c r="GE42" s="7"/>
      <c r="GF42" s="7"/>
      <c r="GG42" s="7"/>
      <c r="GH42" s="7"/>
      <c r="GI42" s="7"/>
      <c r="GJ42" s="7"/>
      <c r="GK42" s="7"/>
      <c r="GL42" s="7"/>
      <c r="GM42" s="7"/>
      <c r="GN42" s="7"/>
      <c r="GO42" s="7"/>
      <c r="GP42" s="7"/>
      <c r="GQ42" s="7"/>
      <c r="GR42" s="7"/>
      <c r="GS42" s="7"/>
      <c r="GT42" s="7"/>
      <c r="GU42" s="7"/>
      <c r="GV42" s="7"/>
      <c r="GW42" s="7"/>
      <c r="GX42" s="7"/>
      <c r="GY42" s="7"/>
      <c r="GZ42" s="7"/>
      <c r="HA42" s="7"/>
      <c r="HB42" s="7"/>
      <c r="HC42" s="7"/>
      <c r="HD42" s="7"/>
      <c r="HE42" s="7"/>
      <c r="HF42" s="7"/>
      <c r="HG42" s="7"/>
      <c r="HH42" s="7"/>
      <c r="HI42" s="7"/>
      <c r="HJ42" s="7"/>
      <c r="HK42" s="7"/>
      <c r="HL42" s="7"/>
      <c r="HM42" s="7"/>
      <c r="HN42" s="7"/>
      <c r="HO42" s="7"/>
      <c r="HP42" s="7"/>
      <c r="HQ42" s="7"/>
      <c r="HR42" s="7"/>
      <c r="HS42" s="7"/>
      <c r="HT42" s="7"/>
      <c r="HU42" s="7"/>
      <c r="HV42" s="7"/>
      <c r="HW42" s="7"/>
      <c r="HX42" s="7"/>
      <c r="HY42" s="7"/>
      <c r="HZ42" s="7"/>
      <c r="IA42" s="7"/>
      <c r="IB42" s="7"/>
      <c r="IC42" s="7"/>
      <c r="ID42" s="7"/>
      <c r="IE42" s="7"/>
      <c r="IF42" s="7"/>
      <c r="IG42" s="7"/>
      <c r="IH42" s="7"/>
      <c r="II42" s="7"/>
      <c r="IJ42" s="7"/>
      <c r="IK42" s="7"/>
      <c r="IL42" s="7"/>
      <c r="IM42" s="7"/>
      <c r="IN42" s="7"/>
      <c r="IO42" s="7"/>
      <c r="IP42" s="7"/>
      <c r="IQ42" s="7"/>
      <c r="IR42" s="7"/>
      <c r="IS42" s="7"/>
      <c r="IT42" s="7"/>
      <c r="IU42" s="7"/>
      <c r="IV42" s="7"/>
    </row>
    <row r="43" spans="1:256" ht="15" customHeight="1" x14ac:dyDescent="0.25">
      <c r="A43" s="5" t="s">
        <v>83</v>
      </c>
      <c r="B43" s="2" t="s">
        <v>19</v>
      </c>
      <c r="C43" s="1" t="str">
        <f>'WG Opening'!C55</f>
        <v>NEW BUSINESS</v>
      </c>
      <c r="D43" s="3" t="s">
        <v>12</v>
      </c>
      <c r="E43" s="1" t="str">
        <f>'WG Opening'!E55</f>
        <v>POWELL</v>
      </c>
      <c r="F43" s="9">
        <v>1</v>
      </c>
      <c r="G43" s="12">
        <f t="shared" si="0"/>
        <v>0.46527777777777768</v>
      </c>
      <c r="H43" s="13"/>
      <c r="I43" s="13"/>
      <c r="J43" s="13"/>
      <c r="K43" s="13"/>
      <c r="L43" s="13"/>
      <c r="M43" s="13"/>
      <c r="N43" s="13"/>
      <c r="O43" s="13"/>
      <c r="P43" s="13"/>
      <c r="Q43" s="13"/>
      <c r="R43" s="13"/>
      <c r="S43" s="13"/>
      <c r="T43" s="13"/>
      <c r="U43" s="13"/>
      <c r="V43" s="13"/>
      <c r="W43" s="13"/>
      <c r="X43" s="13"/>
      <c r="Y43" s="13"/>
      <c r="Z43" s="13"/>
      <c r="AA43" s="13"/>
      <c r="AB43" s="13"/>
      <c r="AC43" s="13"/>
      <c r="AD43" s="13"/>
      <c r="AE43" s="13"/>
      <c r="AF43" s="13"/>
      <c r="AG43" s="13"/>
      <c r="AH43" s="13"/>
      <c r="AI43" s="13"/>
      <c r="AJ43" s="13"/>
      <c r="AK43" s="13"/>
      <c r="AL43" s="13"/>
      <c r="AM43" s="13"/>
      <c r="AN43" s="13"/>
      <c r="AO43" s="13"/>
      <c r="AP43" s="13"/>
      <c r="AQ43" s="13"/>
      <c r="AR43" s="13"/>
      <c r="AS43" s="13"/>
      <c r="AT43" s="13"/>
      <c r="AU43" s="13"/>
      <c r="AV43" s="13"/>
      <c r="AW43" s="13"/>
      <c r="AX43" s="13"/>
      <c r="AY43" s="13"/>
      <c r="AZ43" s="13"/>
      <c r="BA43" s="13"/>
      <c r="BB43" s="13"/>
      <c r="BC43" s="13"/>
      <c r="BD43" s="13"/>
      <c r="BE43" s="13"/>
      <c r="BF43" s="13"/>
      <c r="BG43" s="13"/>
      <c r="BH43" s="13"/>
      <c r="BI43" s="13"/>
      <c r="BJ43" s="13"/>
      <c r="BK43" s="13"/>
      <c r="BL43" s="13"/>
      <c r="BM43" s="13"/>
      <c r="BN43" s="13"/>
      <c r="BO43" s="13"/>
      <c r="BP43" s="13"/>
      <c r="BQ43" s="13"/>
      <c r="BR43" s="13"/>
      <c r="BS43" s="13"/>
      <c r="BT43" s="13"/>
      <c r="BU43" s="13"/>
      <c r="BV43" s="13"/>
      <c r="BW43" s="13"/>
      <c r="BX43" s="13"/>
      <c r="BY43" s="13"/>
      <c r="BZ43" s="13"/>
      <c r="CA43" s="13"/>
      <c r="CB43" s="13"/>
      <c r="CC43" s="13"/>
      <c r="CD43" s="13"/>
      <c r="CE43" s="13"/>
      <c r="CF43" s="13"/>
      <c r="CG43" s="13"/>
      <c r="CH43" s="13"/>
      <c r="CI43" s="13"/>
      <c r="CJ43" s="13"/>
      <c r="CK43" s="13"/>
      <c r="CL43" s="13"/>
      <c r="CM43" s="13"/>
      <c r="CN43" s="13"/>
      <c r="CO43" s="13"/>
      <c r="CP43" s="13"/>
      <c r="CQ43" s="13"/>
      <c r="CR43" s="13"/>
      <c r="CS43" s="13"/>
      <c r="CT43" s="13"/>
      <c r="CU43" s="13"/>
      <c r="CV43" s="13"/>
      <c r="CW43" s="13"/>
      <c r="CX43" s="13"/>
      <c r="CY43" s="13"/>
      <c r="CZ43" s="13"/>
      <c r="DA43" s="13"/>
      <c r="DB43" s="13"/>
      <c r="DC43" s="13"/>
      <c r="DD43" s="13"/>
      <c r="DE43" s="13"/>
      <c r="DF43" s="13"/>
      <c r="DG43" s="13"/>
      <c r="DH43" s="13"/>
      <c r="DI43" s="13"/>
      <c r="DJ43" s="13"/>
      <c r="DK43" s="13"/>
      <c r="DL43" s="13"/>
      <c r="DM43" s="13"/>
      <c r="DN43" s="13"/>
      <c r="DO43" s="13"/>
      <c r="DP43" s="13"/>
      <c r="DQ43" s="13"/>
      <c r="DR43" s="13"/>
      <c r="DS43" s="13"/>
      <c r="DT43" s="13"/>
      <c r="DU43" s="13"/>
      <c r="DV43" s="13"/>
      <c r="DW43" s="13"/>
      <c r="DX43" s="13"/>
      <c r="DY43" s="13"/>
      <c r="DZ43" s="13"/>
      <c r="EA43" s="13"/>
      <c r="EB43" s="13"/>
      <c r="EC43" s="13"/>
      <c r="ED43" s="13"/>
      <c r="EE43" s="13"/>
      <c r="EF43" s="13"/>
      <c r="EG43" s="13"/>
      <c r="EH43" s="13"/>
      <c r="EI43" s="13"/>
      <c r="EJ43" s="13"/>
      <c r="EK43" s="13"/>
      <c r="EL43" s="13"/>
      <c r="EM43" s="13"/>
      <c r="EN43" s="13"/>
      <c r="EO43" s="13"/>
      <c r="EP43" s="13"/>
      <c r="EQ43" s="13"/>
      <c r="ER43" s="13"/>
      <c r="ES43" s="13"/>
      <c r="ET43" s="13"/>
      <c r="EU43" s="13"/>
      <c r="EV43" s="13"/>
      <c r="EW43" s="13"/>
      <c r="EX43" s="13"/>
      <c r="EY43" s="13"/>
      <c r="EZ43" s="13"/>
      <c r="FA43" s="13"/>
      <c r="FB43" s="13"/>
      <c r="FC43" s="13"/>
      <c r="FD43" s="13"/>
      <c r="FE43" s="13"/>
      <c r="FF43" s="13"/>
      <c r="FG43" s="13"/>
      <c r="FH43" s="13"/>
      <c r="FI43" s="13"/>
      <c r="FJ43" s="13"/>
      <c r="FK43" s="13"/>
      <c r="FL43" s="13"/>
      <c r="FM43" s="13"/>
      <c r="FN43" s="13"/>
      <c r="FO43" s="13"/>
      <c r="FP43" s="13"/>
      <c r="FQ43" s="13"/>
      <c r="FR43" s="13"/>
      <c r="FS43" s="13"/>
      <c r="FT43" s="13"/>
      <c r="FU43" s="13"/>
      <c r="FV43" s="13"/>
      <c r="FW43" s="13"/>
      <c r="FX43" s="13"/>
      <c r="FY43" s="13"/>
      <c r="FZ43" s="13"/>
      <c r="GA43" s="13"/>
      <c r="GB43" s="13"/>
      <c r="GC43" s="13"/>
      <c r="GD43" s="13"/>
      <c r="GE43" s="13"/>
      <c r="GF43" s="13"/>
      <c r="GG43" s="13"/>
      <c r="GH43" s="13"/>
      <c r="GI43" s="13"/>
      <c r="GJ43" s="13"/>
      <c r="GK43" s="13"/>
      <c r="GL43" s="13"/>
      <c r="GM43" s="13"/>
      <c r="GN43" s="13"/>
      <c r="GO43" s="13"/>
      <c r="GP43" s="13"/>
      <c r="GQ43" s="13"/>
      <c r="GR43" s="13"/>
      <c r="GS43" s="13"/>
      <c r="GT43" s="13"/>
      <c r="GU43" s="13"/>
      <c r="GV43" s="13"/>
      <c r="GW43" s="13"/>
      <c r="GX43" s="13"/>
      <c r="GY43" s="13"/>
      <c r="GZ43" s="13"/>
      <c r="HA43" s="13"/>
      <c r="HB43" s="13"/>
      <c r="HC43" s="13"/>
      <c r="HD43" s="13"/>
      <c r="HE43" s="13"/>
      <c r="HF43" s="13"/>
      <c r="HG43" s="13"/>
      <c r="HH43" s="13"/>
      <c r="HI43" s="13"/>
      <c r="HJ43" s="13"/>
      <c r="HK43" s="13"/>
      <c r="HL43" s="13"/>
      <c r="HM43" s="13"/>
      <c r="HN43" s="13"/>
      <c r="HO43" s="13"/>
      <c r="HP43" s="13"/>
      <c r="HQ43" s="13"/>
      <c r="HR43" s="13"/>
      <c r="HS43" s="13"/>
      <c r="HT43" s="13"/>
      <c r="HU43" s="13"/>
      <c r="HV43" s="13"/>
      <c r="HW43" s="13"/>
      <c r="HX43" s="13"/>
      <c r="HY43" s="13"/>
      <c r="HZ43" s="13"/>
      <c r="IA43" s="13"/>
      <c r="IB43" s="13"/>
      <c r="IC43" s="13"/>
      <c r="ID43" s="13"/>
      <c r="IE43" s="13"/>
      <c r="IF43" s="13"/>
      <c r="IG43" s="13"/>
      <c r="IH43" s="13"/>
      <c r="II43" s="13"/>
      <c r="IJ43" s="13"/>
      <c r="IK43" s="13"/>
      <c r="IL43" s="13"/>
      <c r="IM43" s="13"/>
      <c r="IN43" s="13"/>
      <c r="IO43" s="13"/>
      <c r="IP43" s="13"/>
      <c r="IQ43" s="13"/>
      <c r="IR43" s="13"/>
      <c r="IS43" s="13"/>
      <c r="IT43" s="13"/>
      <c r="IU43" s="13"/>
      <c r="IV43" s="13"/>
    </row>
    <row r="44" spans="1:256" ht="15" customHeight="1" x14ac:dyDescent="0.25">
      <c r="A44" s="22"/>
      <c r="B44" s="2"/>
      <c r="C44" s="23"/>
      <c r="D44" s="3"/>
      <c r="E44" s="2"/>
      <c r="F44" s="9"/>
      <c r="G44" s="12">
        <f t="shared" si="0"/>
        <v>0.46597222222222212</v>
      </c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7"/>
      <c r="AJ44" s="7"/>
      <c r="AK44" s="7"/>
      <c r="AL44" s="7"/>
      <c r="AM44" s="7"/>
      <c r="AN44" s="7"/>
      <c r="AO44" s="7"/>
      <c r="AP44" s="7"/>
      <c r="AQ44" s="7"/>
      <c r="AR44" s="7"/>
      <c r="AS44" s="7"/>
      <c r="AT44" s="7"/>
      <c r="AU44" s="7"/>
      <c r="AV44" s="7"/>
      <c r="AW44" s="7"/>
      <c r="AX44" s="7"/>
      <c r="AY44" s="7"/>
      <c r="AZ44" s="7"/>
      <c r="BA44" s="7"/>
      <c r="BB44" s="7"/>
      <c r="BC44" s="7"/>
      <c r="BD44" s="7"/>
      <c r="BE44" s="7"/>
      <c r="BF44" s="7"/>
      <c r="BG44" s="7"/>
      <c r="BH44" s="7"/>
      <c r="BI44" s="7"/>
      <c r="BJ44" s="7"/>
      <c r="BK44" s="7"/>
      <c r="BL44" s="7"/>
      <c r="BM44" s="7"/>
      <c r="BN44" s="7"/>
      <c r="BO44" s="7"/>
      <c r="BP44" s="7"/>
      <c r="BQ44" s="7"/>
      <c r="BR44" s="7"/>
      <c r="BS44" s="7"/>
      <c r="BT44" s="7"/>
      <c r="BU44" s="7"/>
      <c r="BV44" s="7"/>
      <c r="BW44" s="7"/>
      <c r="BX44" s="7"/>
      <c r="BY44" s="7"/>
      <c r="BZ44" s="7"/>
      <c r="CA44" s="7"/>
      <c r="CB44" s="7"/>
      <c r="CC44" s="7"/>
      <c r="CD44" s="7"/>
      <c r="CE44" s="7"/>
      <c r="CF44" s="7"/>
      <c r="CG44" s="7"/>
      <c r="CH44" s="7"/>
      <c r="CI44" s="7"/>
      <c r="CJ44" s="7"/>
      <c r="CK44" s="7"/>
      <c r="CL44" s="7"/>
      <c r="CM44" s="7"/>
      <c r="CN44" s="7"/>
      <c r="CO44" s="7"/>
      <c r="CP44" s="7"/>
      <c r="CQ44" s="7"/>
      <c r="CR44" s="7"/>
      <c r="CS44" s="7"/>
      <c r="CT44" s="7"/>
      <c r="CU44" s="7"/>
      <c r="CV44" s="7"/>
      <c r="CW44" s="7"/>
      <c r="CX44" s="7"/>
      <c r="CY44" s="7"/>
      <c r="CZ44" s="7"/>
      <c r="DA44" s="7"/>
      <c r="DB44" s="7"/>
      <c r="DC44" s="7"/>
      <c r="DD44" s="7"/>
      <c r="DE44" s="7"/>
      <c r="DF44" s="7"/>
      <c r="DG44" s="7"/>
      <c r="DH44" s="7"/>
      <c r="DI44" s="7"/>
      <c r="DJ44" s="7"/>
      <c r="DK44" s="7"/>
      <c r="DL44" s="7"/>
      <c r="DM44" s="7"/>
      <c r="DN44" s="7"/>
      <c r="DO44" s="7"/>
      <c r="DP44" s="7"/>
      <c r="DQ44" s="7"/>
      <c r="DR44" s="7"/>
      <c r="DS44" s="7"/>
      <c r="DT44" s="7"/>
      <c r="DU44" s="7"/>
      <c r="DV44" s="7"/>
      <c r="DW44" s="7"/>
      <c r="DX44" s="7"/>
      <c r="DY44" s="7"/>
      <c r="DZ44" s="7"/>
      <c r="EA44" s="7"/>
      <c r="EB44" s="7"/>
      <c r="EC44" s="7"/>
      <c r="ED44" s="7"/>
      <c r="EE44" s="7"/>
      <c r="EF44" s="7"/>
      <c r="EG44" s="7"/>
      <c r="EH44" s="7"/>
      <c r="EI44" s="7"/>
      <c r="EJ44" s="7"/>
      <c r="EK44" s="7"/>
      <c r="EL44" s="7"/>
      <c r="EM44" s="7"/>
      <c r="EN44" s="7"/>
      <c r="EO44" s="7"/>
      <c r="EP44" s="7"/>
      <c r="EQ44" s="7"/>
      <c r="ER44" s="7"/>
      <c r="ES44" s="7"/>
      <c r="ET44" s="7"/>
      <c r="EU44" s="7"/>
      <c r="EV44" s="7"/>
      <c r="EW44" s="7"/>
      <c r="EX44" s="7"/>
      <c r="EY44" s="7"/>
      <c r="EZ44" s="7"/>
      <c r="FA44" s="7"/>
      <c r="FB44" s="7"/>
      <c r="FC44" s="7"/>
      <c r="FD44" s="7"/>
      <c r="FE44" s="7"/>
      <c r="FF44" s="7"/>
      <c r="FG44" s="7"/>
      <c r="FH44" s="7"/>
      <c r="FI44" s="7"/>
      <c r="FJ44" s="7"/>
      <c r="FK44" s="7"/>
      <c r="FL44" s="7"/>
      <c r="FM44" s="7"/>
      <c r="FN44" s="7"/>
      <c r="FO44" s="7"/>
      <c r="FP44" s="7"/>
      <c r="FQ44" s="7"/>
      <c r="FR44" s="7"/>
      <c r="FS44" s="7"/>
      <c r="FT44" s="7"/>
      <c r="FU44" s="7"/>
      <c r="FV44" s="7"/>
      <c r="FW44" s="7"/>
      <c r="FX44" s="7"/>
      <c r="FY44" s="7"/>
      <c r="FZ44" s="7"/>
      <c r="GA44" s="7"/>
      <c r="GB44" s="7"/>
      <c r="GC44" s="7"/>
      <c r="GD44" s="7"/>
      <c r="GE44" s="7"/>
      <c r="GF44" s="7"/>
      <c r="GG44" s="7"/>
      <c r="GH44" s="7"/>
      <c r="GI44" s="7"/>
      <c r="GJ44" s="7"/>
      <c r="GK44" s="7"/>
      <c r="GL44" s="7"/>
      <c r="GM44" s="7"/>
      <c r="GN44" s="7"/>
      <c r="GO44" s="7"/>
      <c r="GP44" s="7"/>
      <c r="GQ44" s="7"/>
      <c r="GR44" s="7"/>
      <c r="GS44" s="7"/>
      <c r="GT44" s="7"/>
      <c r="GU44" s="7"/>
      <c r="GV44" s="7"/>
      <c r="GW44" s="7"/>
      <c r="GX44" s="7"/>
      <c r="GY44" s="7"/>
      <c r="GZ44" s="7"/>
      <c r="HA44" s="7"/>
      <c r="HB44" s="7"/>
      <c r="HC44" s="7"/>
      <c r="HD44" s="7"/>
      <c r="HE44" s="7"/>
      <c r="HF44" s="7"/>
      <c r="HG44" s="7"/>
      <c r="HH44" s="7"/>
      <c r="HI44" s="7"/>
      <c r="HJ44" s="7"/>
      <c r="HK44" s="7"/>
      <c r="HL44" s="7"/>
      <c r="HM44" s="7"/>
      <c r="HN44" s="7"/>
      <c r="HO44" s="7"/>
      <c r="HP44" s="7"/>
      <c r="HQ44" s="7"/>
      <c r="HR44" s="7"/>
      <c r="HS44" s="7"/>
      <c r="HT44" s="7"/>
      <c r="HU44" s="7"/>
      <c r="HV44" s="7"/>
      <c r="HW44" s="7"/>
      <c r="HX44" s="7"/>
      <c r="HY44" s="7"/>
      <c r="HZ44" s="7"/>
      <c r="IA44" s="7"/>
      <c r="IB44" s="7"/>
      <c r="IC44" s="7"/>
      <c r="ID44" s="7"/>
      <c r="IE44" s="7"/>
      <c r="IF44" s="7"/>
      <c r="IG44" s="7"/>
      <c r="IH44" s="7"/>
      <c r="II44" s="7"/>
      <c r="IJ44" s="7"/>
      <c r="IK44" s="7"/>
      <c r="IL44" s="7"/>
      <c r="IM44" s="7"/>
      <c r="IN44" s="7"/>
      <c r="IO44" s="7"/>
      <c r="IP44" s="7"/>
      <c r="IQ44" s="7"/>
      <c r="IR44" s="7"/>
      <c r="IS44" s="7"/>
      <c r="IT44" s="7"/>
      <c r="IU44" s="7"/>
      <c r="IV44" s="7"/>
    </row>
    <row r="45" spans="1:256" customFormat="1" ht="15" x14ac:dyDescent="0.25">
      <c r="A45" s="5" t="s">
        <v>202</v>
      </c>
      <c r="B45" s="2" t="s">
        <v>19</v>
      </c>
      <c r="C45" s="1" t="str">
        <f>'WG Opening'!C57</f>
        <v>AoB</v>
      </c>
      <c r="D45" s="2" t="s">
        <v>12</v>
      </c>
      <c r="E45" s="1" t="str">
        <f>'WG Opening'!E57</f>
        <v>POWELL</v>
      </c>
      <c r="F45" s="1">
        <v>1</v>
      </c>
      <c r="G45" s="12">
        <f t="shared" si="0"/>
        <v>0.46597222222222212</v>
      </c>
    </row>
    <row r="46" spans="1:256" customFormat="1" ht="15" x14ac:dyDescent="0.25">
      <c r="A46" s="5"/>
      <c r="B46" s="2"/>
      <c r="C46" s="34"/>
      <c r="D46" s="2"/>
      <c r="E46" s="2"/>
      <c r="F46" s="1"/>
      <c r="G46" s="12">
        <f t="shared" si="0"/>
        <v>0.46666666666666656</v>
      </c>
    </row>
    <row r="47" spans="1:256" ht="15" customHeight="1" x14ac:dyDescent="0.25">
      <c r="A47" s="5" t="s">
        <v>86</v>
      </c>
      <c r="B47" s="2" t="s">
        <v>14</v>
      </c>
      <c r="C47" s="1" t="str">
        <f>'WG Opening'!C59</f>
        <v>RECESS FOR SUBGROUP MEETINGS</v>
      </c>
      <c r="D47" s="3" t="s">
        <v>12</v>
      </c>
      <c r="E47" s="1" t="str">
        <f>'WG Opening'!E59</f>
        <v>POWELL</v>
      </c>
      <c r="F47" s="9">
        <v>1</v>
      </c>
      <c r="G47" s="12">
        <f t="shared" si="0"/>
        <v>0.46666666666666656</v>
      </c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  <c r="AA47" s="7"/>
      <c r="AB47" s="7"/>
      <c r="AC47" s="7"/>
      <c r="AD47" s="7"/>
      <c r="AE47" s="7"/>
      <c r="AF47" s="7"/>
      <c r="AG47" s="7"/>
      <c r="AH47" s="7"/>
      <c r="AI47" s="7"/>
      <c r="AJ47" s="7"/>
      <c r="AK47" s="7"/>
      <c r="AL47" s="7"/>
      <c r="AM47" s="7"/>
      <c r="AN47" s="7"/>
      <c r="AO47" s="7"/>
      <c r="AP47" s="7"/>
      <c r="AQ47" s="7"/>
      <c r="AR47" s="7"/>
      <c r="AS47" s="7"/>
      <c r="AT47" s="7"/>
      <c r="AU47" s="7"/>
      <c r="AV47" s="7"/>
      <c r="AW47" s="7"/>
      <c r="AX47" s="7"/>
      <c r="AY47" s="7"/>
      <c r="AZ47" s="7"/>
      <c r="BA47" s="7"/>
      <c r="BB47" s="7"/>
      <c r="BC47" s="7"/>
      <c r="BD47" s="7"/>
      <c r="BE47" s="7"/>
      <c r="BF47" s="7"/>
      <c r="BG47" s="7"/>
      <c r="BH47" s="7"/>
      <c r="BI47" s="7"/>
      <c r="BJ47" s="7"/>
      <c r="BK47" s="7"/>
      <c r="BL47" s="7"/>
      <c r="BM47" s="7"/>
      <c r="BN47" s="7"/>
      <c r="BO47" s="7"/>
      <c r="BP47" s="7"/>
      <c r="BQ47" s="7"/>
      <c r="BR47" s="7"/>
      <c r="BS47" s="7"/>
      <c r="BT47" s="7"/>
      <c r="BU47" s="7"/>
      <c r="BV47" s="7"/>
      <c r="BW47" s="7"/>
      <c r="BX47" s="7"/>
      <c r="BY47" s="7"/>
      <c r="BZ47" s="7"/>
      <c r="CA47" s="7"/>
      <c r="CB47" s="7"/>
      <c r="CC47" s="7"/>
      <c r="CD47" s="7"/>
      <c r="CE47" s="7"/>
      <c r="CF47" s="7"/>
      <c r="CG47" s="7"/>
      <c r="CH47" s="7"/>
      <c r="CI47" s="7"/>
      <c r="CJ47" s="7"/>
      <c r="CK47" s="7"/>
      <c r="CL47" s="7"/>
      <c r="CM47" s="7"/>
      <c r="CN47" s="7"/>
      <c r="CO47" s="7"/>
      <c r="CP47" s="7"/>
      <c r="CQ47" s="7"/>
      <c r="CR47" s="7"/>
      <c r="CS47" s="7"/>
      <c r="CT47" s="7"/>
      <c r="CU47" s="7"/>
      <c r="CV47" s="7"/>
      <c r="CW47" s="7"/>
      <c r="CX47" s="7"/>
      <c r="CY47" s="7"/>
      <c r="CZ47" s="7"/>
      <c r="DA47" s="7"/>
      <c r="DB47" s="7"/>
      <c r="DC47" s="7"/>
      <c r="DD47" s="7"/>
      <c r="DE47" s="7"/>
      <c r="DF47" s="7"/>
      <c r="DG47" s="7"/>
      <c r="DH47" s="7"/>
      <c r="DI47" s="7"/>
      <c r="DJ47" s="7"/>
      <c r="DK47" s="7"/>
      <c r="DL47" s="7"/>
      <c r="DM47" s="7"/>
      <c r="DN47" s="7"/>
      <c r="DO47" s="7"/>
      <c r="DP47" s="7"/>
      <c r="DQ47" s="7"/>
      <c r="DR47" s="7"/>
      <c r="DS47" s="7"/>
      <c r="DT47" s="7"/>
      <c r="DU47" s="7"/>
      <c r="DV47" s="7"/>
      <c r="DW47" s="7"/>
      <c r="DX47" s="7"/>
      <c r="DY47" s="7"/>
      <c r="DZ47" s="7"/>
      <c r="EA47" s="7"/>
      <c r="EB47" s="7"/>
      <c r="EC47" s="7"/>
      <c r="ED47" s="7"/>
      <c r="EE47" s="7"/>
      <c r="EF47" s="7"/>
      <c r="EG47" s="7"/>
      <c r="EH47" s="7"/>
      <c r="EI47" s="7"/>
      <c r="EJ47" s="7"/>
      <c r="EK47" s="7"/>
      <c r="EL47" s="7"/>
      <c r="EM47" s="7"/>
      <c r="EN47" s="7"/>
      <c r="EO47" s="7"/>
      <c r="EP47" s="7"/>
      <c r="EQ47" s="7"/>
      <c r="ER47" s="7"/>
      <c r="ES47" s="7"/>
      <c r="ET47" s="7"/>
      <c r="EU47" s="7"/>
      <c r="EV47" s="7"/>
      <c r="EW47" s="7"/>
      <c r="EX47" s="7"/>
      <c r="EY47" s="7"/>
      <c r="EZ47" s="7"/>
      <c r="FA47" s="7"/>
      <c r="FB47" s="7"/>
      <c r="FC47" s="7"/>
      <c r="FD47" s="7"/>
      <c r="FE47" s="7"/>
      <c r="FF47" s="7"/>
      <c r="FG47" s="7"/>
      <c r="FH47" s="7"/>
      <c r="FI47" s="7"/>
      <c r="FJ47" s="7"/>
      <c r="FK47" s="7"/>
      <c r="FL47" s="7"/>
      <c r="FM47" s="7"/>
      <c r="FN47" s="7"/>
      <c r="FO47" s="7"/>
      <c r="FP47" s="7"/>
      <c r="FQ47" s="7"/>
      <c r="FR47" s="7"/>
      <c r="FS47" s="7"/>
      <c r="FT47" s="7"/>
      <c r="FU47" s="7"/>
      <c r="FV47" s="7"/>
      <c r="FW47" s="7"/>
      <c r="FX47" s="7"/>
      <c r="FY47" s="7"/>
      <c r="FZ47" s="7"/>
      <c r="GA47" s="7"/>
      <c r="GB47" s="7"/>
      <c r="GC47" s="7"/>
      <c r="GD47" s="7"/>
      <c r="GE47" s="7"/>
      <c r="GF47" s="7"/>
      <c r="GG47" s="7"/>
      <c r="GH47" s="7"/>
      <c r="GI47" s="7"/>
      <c r="GJ47" s="7"/>
      <c r="GK47" s="7"/>
      <c r="GL47" s="7"/>
      <c r="GM47" s="7"/>
      <c r="GN47" s="7"/>
      <c r="GO47" s="7"/>
      <c r="GP47" s="7"/>
      <c r="GQ47" s="7"/>
      <c r="GR47" s="7"/>
      <c r="GS47" s="7"/>
      <c r="GT47" s="7"/>
      <c r="GU47" s="7"/>
      <c r="GV47" s="7"/>
      <c r="GW47" s="7"/>
      <c r="GX47" s="7"/>
      <c r="GY47" s="7"/>
      <c r="GZ47" s="7"/>
      <c r="HA47" s="7"/>
      <c r="HB47" s="7"/>
      <c r="HC47" s="7"/>
      <c r="HD47" s="7"/>
      <c r="HE47" s="7"/>
      <c r="HF47" s="7"/>
      <c r="HG47" s="7"/>
      <c r="HH47" s="7"/>
      <c r="HI47" s="7"/>
      <c r="HJ47" s="7"/>
      <c r="HK47" s="7"/>
      <c r="HL47" s="7"/>
      <c r="HM47" s="7"/>
      <c r="HN47" s="7"/>
      <c r="HO47" s="7"/>
      <c r="HP47" s="7"/>
      <c r="HQ47" s="7"/>
      <c r="HR47" s="7"/>
      <c r="HS47" s="7"/>
      <c r="HT47" s="7"/>
      <c r="HU47" s="7"/>
      <c r="HV47" s="7"/>
      <c r="HW47" s="7"/>
      <c r="HX47" s="7"/>
      <c r="HY47" s="7"/>
      <c r="HZ47" s="7"/>
      <c r="IA47" s="7"/>
      <c r="IB47" s="7"/>
      <c r="IC47" s="7"/>
      <c r="ID47" s="7"/>
      <c r="IE47" s="7"/>
      <c r="IF47" s="7"/>
      <c r="IG47" s="7"/>
      <c r="IH47" s="7"/>
      <c r="II47" s="7"/>
      <c r="IJ47" s="7"/>
      <c r="IK47" s="7"/>
      <c r="IL47" s="7"/>
      <c r="IM47" s="7"/>
      <c r="IN47" s="7"/>
      <c r="IO47" s="7"/>
      <c r="IP47" s="7"/>
      <c r="IQ47" s="7"/>
      <c r="IR47" s="7"/>
      <c r="IS47" s="7"/>
      <c r="IT47" s="7"/>
      <c r="IU47" s="7"/>
      <c r="IV47" s="7"/>
    </row>
    <row r="48" spans="1:256" ht="15" customHeight="1" x14ac:dyDescent="0.25">
      <c r="A48" s="5"/>
      <c r="B48" s="2"/>
      <c r="C48" s="2"/>
      <c r="D48" s="3"/>
      <c r="E48" s="2"/>
      <c r="F48" s="9"/>
      <c r="G48" s="12">
        <f t="shared" si="0"/>
        <v>0.46736111111111101</v>
      </c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7"/>
      <c r="AR48" s="7"/>
      <c r="AS48" s="7"/>
      <c r="AT48" s="7"/>
      <c r="AU48" s="7"/>
      <c r="AV48" s="7"/>
      <c r="AW48" s="7"/>
      <c r="AX48" s="7"/>
      <c r="AY48" s="7"/>
      <c r="AZ48" s="7"/>
      <c r="BA48" s="7"/>
      <c r="BB48" s="7"/>
      <c r="BC48" s="7"/>
      <c r="BD48" s="7"/>
      <c r="BE48" s="7"/>
      <c r="BF48" s="7"/>
      <c r="BG48" s="7"/>
      <c r="BH48" s="7"/>
      <c r="BI48" s="7"/>
      <c r="BJ48" s="7"/>
      <c r="BK48" s="7"/>
      <c r="BL48" s="7"/>
      <c r="BM48" s="7"/>
      <c r="BN48" s="7"/>
      <c r="BO48" s="7"/>
      <c r="BP48" s="7"/>
      <c r="BQ48" s="7"/>
      <c r="BR48" s="7"/>
      <c r="BS48" s="7"/>
      <c r="BT48" s="7"/>
      <c r="BU48" s="7"/>
      <c r="BV48" s="7"/>
      <c r="BW48" s="7"/>
      <c r="BX48" s="7"/>
      <c r="BY48" s="7"/>
      <c r="BZ48" s="7"/>
      <c r="CA48" s="7"/>
      <c r="CB48" s="7"/>
      <c r="CC48" s="7"/>
      <c r="CD48" s="7"/>
      <c r="CE48" s="7"/>
      <c r="CF48" s="7"/>
      <c r="CG48" s="7"/>
      <c r="CH48" s="7"/>
      <c r="CI48" s="7"/>
      <c r="CJ48" s="7"/>
      <c r="CK48" s="7"/>
      <c r="CL48" s="7"/>
      <c r="CM48" s="7"/>
      <c r="CN48" s="7"/>
      <c r="CO48" s="7"/>
      <c r="CP48" s="7"/>
      <c r="CQ48" s="7"/>
      <c r="CR48" s="7"/>
      <c r="CS48" s="7"/>
      <c r="CT48" s="7"/>
      <c r="CU48" s="7"/>
      <c r="CV48" s="7"/>
      <c r="CW48" s="7"/>
      <c r="CX48" s="7"/>
      <c r="CY48" s="7"/>
      <c r="CZ48" s="7"/>
      <c r="DA48" s="7"/>
      <c r="DB48" s="7"/>
      <c r="DC48" s="7"/>
      <c r="DD48" s="7"/>
      <c r="DE48" s="7"/>
      <c r="DF48" s="7"/>
      <c r="DG48" s="7"/>
      <c r="DH48" s="7"/>
      <c r="DI48" s="7"/>
      <c r="DJ48" s="7"/>
      <c r="DK48" s="7"/>
      <c r="DL48" s="7"/>
      <c r="DM48" s="7"/>
      <c r="DN48" s="7"/>
      <c r="DO48" s="7"/>
      <c r="DP48" s="7"/>
      <c r="DQ48" s="7"/>
      <c r="DR48" s="7"/>
      <c r="DS48" s="7"/>
      <c r="DT48" s="7"/>
      <c r="DU48" s="7"/>
      <c r="DV48" s="7"/>
      <c r="DW48" s="7"/>
      <c r="DX48" s="7"/>
      <c r="DY48" s="7"/>
      <c r="DZ48" s="7"/>
      <c r="EA48" s="7"/>
      <c r="EB48" s="7"/>
      <c r="EC48" s="7"/>
      <c r="ED48" s="7"/>
      <c r="EE48" s="7"/>
      <c r="EF48" s="7"/>
      <c r="EG48" s="7"/>
      <c r="EH48" s="7"/>
      <c r="EI48" s="7"/>
      <c r="EJ48" s="7"/>
      <c r="EK48" s="7"/>
      <c r="EL48" s="7"/>
      <c r="EM48" s="7"/>
      <c r="EN48" s="7"/>
      <c r="EO48" s="7"/>
      <c r="EP48" s="7"/>
      <c r="EQ48" s="7"/>
      <c r="ER48" s="7"/>
      <c r="ES48" s="7"/>
      <c r="ET48" s="7"/>
      <c r="EU48" s="7"/>
      <c r="EV48" s="7"/>
      <c r="EW48" s="7"/>
      <c r="EX48" s="7"/>
      <c r="EY48" s="7"/>
      <c r="EZ48" s="7"/>
      <c r="FA48" s="7"/>
      <c r="FB48" s="7"/>
      <c r="FC48" s="7"/>
      <c r="FD48" s="7"/>
      <c r="FE48" s="7"/>
      <c r="FF48" s="7"/>
      <c r="FG48" s="7"/>
      <c r="FH48" s="7"/>
      <c r="FI48" s="7"/>
      <c r="FJ48" s="7"/>
      <c r="FK48" s="7"/>
      <c r="FL48" s="7"/>
      <c r="FM48" s="7"/>
      <c r="FN48" s="7"/>
      <c r="FO48" s="7"/>
      <c r="FP48" s="7"/>
      <c r="FQ48" s="7"/>
      <c r="FR48" s="7"/>
      <c r="FS48" s="7"/>
      <c r="FT48" s="7"/>
      <c r="FU48" s="7"/>
      <c r="FV48" s="7"/>
      <c r="FW48" s="7"/>
      <c r="FX48" s="7"/>
      <c r="FY48" s="7"/>
      <c r="FZ48" s="7"/>
      <c r="GA48" s="7"/>
      <c r="GB48" s="7"/>
      <c r="GC48" s="7"/>
      <c r="GD48" s="7"/>
      <c r="GE48" s="7"/>
      <c r="GF48" s="7"/>
      <c r="GG48" s="7"/>
      <c r="GH48" s="7"/>
      <c r="GI48" s="7"/>
      <c r="GJ48" s="7"/>
      <c r="GK48" s="7"/>
      <c r="GL48" s="7"/>
      <c r="GM48" s="7"/>
      <c r="GN48" s="7"/>
      <c r="GO48" s="7"/>
      <c r="GP48" s="7"/>
      <c r="GQ48" s="7"/>
      <c r="GR48" s="7"/>
      <c r="GS48" s="7"/>
      <c r="GT48" s="7"/>
      <c r="GU48" s="7"/>
      <c r="GV48" s="7"/>
      <c r="GW48" s="7"/>
      <c r="GX48" s="7"/>
      <c r="GY48" s="7"/>
      <c r="GZ48" s="7"/>
      <c r="HA48" s="7"/>
      <c r="HB48" s="7"/>
      <c r="HC48" s="7"/>
      <c r="HD48" s="7"/>
      <c r="HE48" s="7"/>
      <c r="HF48" s="7"/>
      <c r="HG48" s="7"/>
      <c r="HH48" s="7"/>
      <c r="HI48" s="7"/>
      <c r="HJ48" s="7"/>
      <c r="HK48" s="7"/>
      <c r="HL48" s="7"/>
      <c r="HM48" s="7"/>
      <c r="HN48" s="7"/>
      <c r="HO48" s="7"/>
      <c r="HP48" s="7"/>
      <c r="HQ48" s="7"/>
      <c r="HR48" s="7"/>
      <c r="HS48" s="7"/>
      <c r="HT48" s="7"/>
      <c r="HU48" s="7"/>
      <c r="HV48" s="7"/>
      <c r="HW48" s="7"/>
      <c r="HX48" s="7"/>
      <c r="HY48" s="7"/>
      <c r="HZ48" s="7"/>
      <c r="IA48" s="7"/>
      <c r="IB48" s="7"/>
      <c r="IC48" s="7"/>
      <c r="ID48" s="7"/>
      <c r="IE48" s="7"/>
      <c r="IF48" s="7"/>
      <c r="IG48" s="7"/>
      <c r="IH48" s="7"/>
      <c r="II48" s="7"/>
      <c r="IJ48" s="7"/>
      <c r="IK48" s="7"/>
      <c r="IL48" s="7"/>
      <c r="IM48" s="7"/>
      <c r="IN48" s="7"/>
      <c r="IO48" s="7"/>
      <c r="IP48" s="7"/>
      <c r="IQ48" s="7"/>
      <c r="IR48" s="7"/>
      <c r="IS48" s="7"/>
      <c r="IT48" s="7"/>
      <c r="IU48" s="7"/>
      <c r="IV48" s="7"/>
    </row>
    <row r="49" spans="1:256" ht="15" customHeight="1" x14ac:dyDescent="0.25">
      <c r="A49" s="5"/>
      <c r="B49" s="2"/>
      <c r="C49" s="2"/>
      <c r="D49" s="3"/>
      <c r="E49" s="2"/>
      <c r="F49" s="9"/>
      <c r="G49" s="12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  <c r="AA49" s="7"/>
      <c r="AB49" s="7"/>
      <c r="AC49" s="7"/>
      <c r="AD49" s="7"/>
      <c r="AE49" s="7"/>
      <c r="AF49" s="7"/>
      <c r="AG49" s="7"/>
      <c r="AH49" s="7"/>
      <c r="AI49" s="7"/>
      <c r="AJ49" s="7"/>
      <c r="AK49" s="7"/>
      <c r="AL49" s="7"/>
      <c r="AM49" s="7"/>
      <c r="AN49" s="7"/>
      <c r="AO49" s="7"/>
      <c r="AP49" s="7"/>
      <c r="AQ49" s="7"/>
      <c r="AR49" s="7"/>
      <c r="AS49" s="7"/>
      <c r="AT49" s="7"/>
      <c r="AU49" s="7"/>
      <c r="AV49" s="7"/>
      <c r="AW49" s="7"/>
      <c r="AX49" s="7"/>
      <c r="AY49" s="7"/>
      <c r="AZ49" s="7"/>
      <c r="BA49" s="7"/>
      <c r="BB49" s="7"/>
      <c r="BC49" s="7"/>
      <c r="BD49" s="7"/>
      <c r="BE49" s="7"/>
      <c r="BF49" s="7"/>
      <c r="BG49" s="7"/>
      <c r="BH49" s="7"/>
      <c r="BI49" s="7"/>
      <c r="BJ49" s="7"/>
      <c r="BK49" s="7"/>
      <c r="BL49" s="7"/>
      <c r="BM49" s="7"/>
      <c r="BN49" s="7"/>
      <c r="BO49" s="7"/>
      <c r="BP49" s="7"/>
      <c r="BQ49" s="7"/>
      <c r="BR49" s="7"/>
      <c r="BS49" s="7"/>
      <c r="BT49" s="7"/>
      <c r="BU49" s="7"/>
      <c r="BV49" s="7"/>
      <c r="BW49" s="7"/>
      <c r="BX49" s="7"/>
      <c r="BY49" s="7"/>
      <c r="BZ49" s="7"/>
      <c r="CA49" s="7"/>
      <c r="CB49" s="7"/>
      <c r="CC49" s="7"/>
      <c r="CD49" s="7"/>
      <c r="CE49" s="7"/>
      <c r="CF49" s="7"/>
      <c r="CG49" s="7"/>
      <c r="CH49" s="7"/>
      <c r="CI49" s="7"/>
      <c r="CJ49" s="7"/>
      <c r="CK49" s="7"/>
      <c r="CL49" s="7"/>
      <c r="CM49" s="7"/>
      <c r="CN49" s="7"/>
      <c r="CO49" s="7"/>
      <c r="CP49" s="7"/>
      <c r="CQ49" s="7"/>
      <c r="CR49" s="7"/>
      <c r="CS49" s="7"/>
      <c r="CT49" s="7"/>
      <c r="CU49" s="7"/>
      <c r="CV49" s="7"/>
      <c r="CW49" s="7"/>
      <c r="CX49" s="7"/>
      <c r="CY49" s="7"/>
      <c r="CZ49" s="7"/>
      <c r="DA49" s="7"/>
      <c r="DB49" s="7"/>
      <c r="DC49" s="7"/>
      <c r="DD49" s="7"/>
      <c r="DE49" s="7"/>
      <c r="DF49" s="7"/>
      <c r="DG49" s="7"/>
      <c r="DH49" s="7"/>
      <c r="DI49" s="7"/>
      <c r="DJ49" s="7"/>
      <c r="DK49" s="7"/>
      <c r="DL49" s="7"/>
      <c r="DM49" s="7"/>
      <c r="DN49" s="7"/>
      <c r="DO49" s="7"/>
      <c r="DP49" s="7"/>
      <c r="DQ49" s="7"/>
      <c r="DR49" s="7"/>
      <c r="DS49" s="7"/>
      <c r="DT49" s="7"/>
      <c r="DU49" s="7"/>
      <c r="DV49" s="7"/>
      <c r="DW49" s="7"/>
      <c r="DX49" s="7"/>
      <c r="DY49" s="7"/>
      <c r="DZ49" s="7"/>
      <c r="EA49" s="7"/>
      <c r="EB49" s="7"/>
      <c r="EC49" s="7"/>
      <c r="ED49" s="7"/>
      <c r="EE49" s="7"/>
      <c r="EF49" s="7"/>
      <c r="EG49" s="7"/>
      <c r="EH49" s="7"/>
      <c r="EI49" s="7"/>
      <c r="EJ49" s="7"/>
      <c r="EK49" s="7"/>
      <c r="EL49" s="7"/>
      <c r="EM49" s="7"/>
      <c r="EN49" s="7"/>
      <c r="EO49" s="7"/>
      <c r="EP49" s="7"/>
      <c r="EQ49" s="7"/>
      <c r="ER49" s="7"/>
      <c r="ES49" s="7"/>
      <c r="ET49" s="7"/>
      <c r="EU49" s="7"/>
      <c r="EV49" s="7"/>
      <c r="EW49" s="7"/>
      <c r="EX49" s="7"/>
      <c r="EY49" s="7"/>
      <c r="EZ49" s="7"/>
      <c r="FA49" s="7"/>
      <c r="FB49" s="7"/>
      <c r="FC49" s="7"/>
      <c r="FD49" s="7"/>
      <c r="FE49" s="7"/>
      <c r="FF49" s="7"/>
      <c r="FG49" s="7"/>
      <c r="FH49" s="7"/>
      <c r="FI49" s="7"/>
      <c r="FJ49" s="7"/>
      <c r="FK49" s="7"/>
      <c r="FL49" s="7"/>
      <c r="FM49" s="7"/>
      <c r="FN49" s="7"/>
      <c r="FO49" s="7"/>
      <c r="FP49" s="7"/>
      <c r="FQ49" s="7"/>
      <c r="FR49" s="7"/>
      <c r="FS49" s="7"/>
      <c r="FT49" s="7"/>
      <c r="FU49" s="7"/>
      <c r="FV49" s="7"/>
      <c r="FW49" s="7"/>
      <c r="FX49" s="7"/>
      <c r="FY49" s="7"/>
      <c r="FZ49" s="7"/>
      <c r="GA49" s="7"/>
      <c r="GB49" s="7"/>
      <c r="GC49" s="7"/>
      <c r="GD49" s="7"/>
      <c r="GE49" s="7"/>
      <c r="GF49" s="7"/>
      <c r="GG49" s="7"/>
      <c r="GH49" s="7"/>
      <c r="GI49" s="7"/>
      <c r="GJ49" s="7"/>
      <c r="GK49" s="7"/>
      <c r="GL49" s="7"/>
      <c r="GM49" s="7"/>
      <c r="GN49" s="7"/>
      <c r="GO49" s="7"/>
      <c r="GP49" s="7"/>
      <c r="GQ49" s="7"/>
      <c r="GR49" s="7"/>
      <c r="GS49" s="7"/>
      <c r="GT49" s="7"/>
      <c r="GU49" s="7"/>
      <c r="GV49" s="7"/>
      <c r="GW49" s="7"/>
      <c r="GX49" s="7"/>
      <c r="GY49" s="7"/>
      <c r="GZ49" s="7"/>
      <c r="HA49" s="7"/>
      <c r="HB49" s="7"/>
      <c r="HC49" s="7"/>
      <c r="HD49" s="7"/>
      <c r="HE49" s="7"/>
      <c r="HF49" s="7"/>
      <c r="HG49" s="7"/>
      <c r="HH49" s="7"/>
      <c r="HI49" s="7"/>
      <c r="HJ49" s="7"/>
      <c r="HK49" s="7"/>
      <c r="HL49" s="7"/>
      <c r="HM49" s="7"/>
      <c r="HN49" s="7"/>
      <c r="HO49" s="7"/>
      <c r="HP49" s="7"/>
      <c r="HQ49" s="7"/>
      <c r="HR49" s="7"/>
      <c r="HS49" s="7"/>
      <c r="HT49" s="7"/>
      <c r="HU49" s="7"/>
      <c r="HV49" s="7"/>
      <c r="HW49" s="7"/>
      <c r="HX49" s="7"/>
      <c r="HY49" s="7"/>
      <c r="HZ49" s="7"/>
      <c r="IA49" s="7"/>
      <c r="IB49" s="7"/>
      <c r="IC49" s="7"/>
      <c r="ID49" s="7"/>
      <c r="IE49" s="7"/>
      <c r="IF49" s="7"/>
      <c r="IG49" s="7"/>
      <c r="IH49" s="7"/>
      <c r="II49" s="7"/>
      <c r="IJ49" s="7"/>
      <c r="IK49" s="7"/>
      <c r="IL49" s="7"/>
      <c r="IM49" s="7"/>
      <c r="IN49" s="7"/>
      <c r="IO49" s="7"/>
      <c r="IP49" s="7"/>
      <c r="IQ49" s="7"/>
      <c r="IR49" s="7"/>
      <c r="IS49" s="7"/>
      <c r="IT49" s="7"/>
      <c r="IU49" s="7"/>
      <c r="IV49" s="7"/>
    </row>
    <row r="50" spans="1:256" ht="15" customHeight="1" x14ac:dyDescent="0.25">
      <c r="A50" s="22"/>
      <c r="B50" s="2" t="s">
        <v>17</v>
      </c>
      <c r="C50" s="6" t="str">
        <f>'WG Opening'!C62</f>
        <v>ME - Motion, External        MI - Motion, Internal</v>
      </c>
      <c r="D50" s="3" t="s">
        <v>17</v>
      </c>
      <c r="E50" s="2"/>
      <c r="F50" s="9" t="s">
        <v>17</v>
      </c>
      <c r="G50" s="12"/>
      <c r="H50" s="19"/>
      <c r="I50" s="19"/>
      <c r="J50" s="19"/>
      <c r="K50" s="19"/>
      <c r="L50" s="19"/>
      <c r="M50" s="19"/>
      <c r="N50" s="19"/>
      <c r="O50" s="19"/>
      <c r="P50" s="19"/>
      <c r="Q50" s="19"/>
      <c r="R50" s="19"/>
      <c r="S50" s="19"/>
      <c r="T50" s="19"/>
      <c r="U50" s="19"/>
      <c r="V50" s="19"/>
      <c r="W50" s="19"/>
      <c r="X50" s="19"/>
      <c r="Y50" s="19"/>
      <c r="Z50" s="19"/>
      <c r="AA50" s="19"/>
      <c r="AB50" s="19"/>
      <c r="AC50" s="19"/>
      <c r="AD50" s="19"/>
      <c r="AE50" s="19"/>
      <c r="AF50" s="19"/>
      <c r="AG50" s="19"/>
      <c r="AH50" s="19"/>
      <c r="AI50" s="19"/>
      <c r="AJ50" s="19"/>
      <c r="AK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W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  <c r="BH50" s="19"/>
      <c r="BI50" s="19"/>
      <c r="BJ50" s="19"/>
      <c r="BK50" s="19"/>
      <c r="BL50" s="19"/>
      <c r="BM50" s="19"/>
      <c r="BN50" s="19"/>
      <c r="BO50" s="19"/>
      <c r="BP50" s="19"/>
      <c r="BQ50" s="19"/>
      <c r="BR50" s="19"/>
      <c r="BS50" s="19"/>
      <c r="BT50" s="19"/>
      <c r="BU50" s="19"/>
      <c r="BV50" s="19"/>
      <c r="BW50" s="19"/>
      <c r="BX50" s="19"/>
      <c r="BY50" s="19"/>
      <c r="BZ50" s="19"/>
      <c r="CA50" s="19"/>
      <c r="CB50" s="19"/>
      <c r="CC50" s="19"/>
      <c r="CD50" s="19"/>
      <c r="CE50" s="19"/>
      <c r="CF50" s="19"/>
      <c r="CG50" s="19"/>
      <c r="CH50" s="19"/>
      <c r="CI50" s="19"/>
      <c r="CJ50" s="19"/>
      <c r="CK50" s="19"/>
      <c r="CL50" s="19"/>
      <c r="CM50" s="19"/>
      <c r="CN50" s="19"/>
      <c r="CO50" s="19"/>
      <c r="CP50" s="19"/>
      <c r="CQ50" s="19"/>
      <c r="CR50" s="19"/>
      <c r="CS50" s="19"/>
      <c r="CT50" s="19"/>
      <c r="CU50" s="19"/>
      <c r="CV50" s="19"/>
      <c r="CW50" s="19"/>
      <c r="CX50" s="19"/>
      <c r="CY50" s="19"/>
      <c r="CZ50" s="19"/>
      <c r="DA50" s="19"/>
      <c r="DB50" s="19"/>
      <c r="DC50" s="19"/>
      <c r="DD50" s="19"/>
      <c r="DE50" s="19"/>
      <c r="DF50" s="19"/>
      <c r="DG50" s="19"/>
      <c r="DH50" s="19"/>
      <c r="DI50" s="19"/>
      <c r="DJ50" s="19"/>
      <c r="DK50" s="19"/>
      <c r="DL50" s="19"/>
      <c r="DM50" s="19"/>
      <c r="DN50" s="19"/>
      <c r="DO50" s="19"/>
      <c r="DP50" s="19"/>
      <c r="DQ50" s="19"/>
      <c r="DR50" s="19"/>
      <c r="DS50" s="19"/>
      <c r="DT50" s="19"/>
      <c r="DU50" s="19"/>
      <c r="DV50" s="19"/>
      <c r="DW50" s="19"/>
      <c r="DX50" s="19"/>
      <c r="DY50" s="19"/>
      <c r="DZ50" s="19"/>
      <c r="EA50" s="19"/>
      <c r="EB50" s="19"/>
      <c r="EC50" s="19"/>
      <c r="ED50" s="19"/>
      <c r="EE50" s="19"/>
      <c r="EF50" s="19"/>
      <c r="EG50" s="19"/>
      <c r="EH50" s="19"/>
      <c r="EI50" s="19"/>
      <c r="EJ50" s="19"/>
      <c r="EK50" s="19"/>
      <c r="EL50" s="19"/>
      <c r="EM50" s="19"/>
      <c r="EN50" s="19"/>
      <c r="EO50" s="19"/>
      <c r="EP50" s="19"/>
      <c r="EQ50" s="19"/>
      <c r="ER50" s="19"/>
      <c r="ES50" s="19"/>
      <c r="ET50" s="19"/>
      <c r="EU50" s="19"/>
      <c r="EV50" s="19"/>
      <c r="EW50" s="19"/>
      <c r="EX50" s="19"/>
      <c r="EY50" s="19"/>
      <c r="EZ50" s="19"/>
      <c r="FA50" s="19"/>
      <c r="FB50" s="19"/>
      <c r="FC50" s="19"/>
      <c r="FD50" s="19"/>
      <c r="FE50" s="19"/>
      <c r="FF50" s="19"/>
      <c r="FG50" s="19"/>
      <c r="FH50" s="19"/>
      <c r="FI50" s="19"/>
      <c r="FJ50" s="19"/>
      <c r="FK50" s="19"/>
      <c r="FL50" s="19"/>
      <c r="FM50" s="19"/>
      <c r="FN50" s="19"/>
      <c r="FO50" s="19"/>
      <c r="FP50" s="19"/>
      <c r="FQ50" s="19"/>
      <c r="FR50" s="19"/>
      <c r="FS50" s="19"/>
      <c r="FT50" s="19"/>
      <c r="FU50" s="19"/>
      <c r="FV50" s="19"/>
      <c r="FW50" s="19"/>
      <c r="FX50" s="19"/>
      <c r="FY50" s="19"/>
      <c r="FZ50" s="19"/>
      <c r="GA50" s="19"/>
      <c r="GB50" s="19"/>
      <c r="GC50" s="19"/>
      <c r="GD50" s="19"/>
      <c r="GE50" s="19"/>
      <c r="GF50" s="19"/>
      <c r="GG50" s="19"/>
      <c r="GH50" s="19"/>
      <c r="GI50" s="19"/>
      <c r="GJ50" s="19"/>
      <c r="GK50" s="19"/>
      <c r="GL50" s="19"/>
      <c r="GM50" s="19"/>
      <c r="GN50" s="19"/>
      <c r="GO50" s="19"/>
      <c r="GP50" s="19"/>
      <c r="GQ50" s="19"/>
      <c r="GR50" s="19"/>
      <c r="GS50" s="19"/>
      <c r="GT50" s="19"/>
      <c r="GU50" s="19"/>
      <c r="GV50" s="19"/>
      <c r="GW50" s="19"/>
      <c r="GX50" s="19"/>
      <c r="GY50" s="19"/>
      <c r="GZ50" s="19"/>
      <c r="HA50" s="19"/>
      <c r="HB50" s="19"/>
      <c r="HC50" s="19"/>
      <c r="HD50" s="19"/>
      <c r="HE50" s="19"/>
      <c r="HF50" s="19"/>
      <c r="HG50" s="19"/>
      <c r="HH50" s="19"/>
      <c r="HI50" s="19"/>
      <c r="HJ50" s="19"/>
      <c r="HK50" s="19"/>
      <c r="HL50" s="19"/>
      <c r="HM50" s="19"/>
      <c r="HN50" s="19"/>
      <c r="HO50" s="19"/>
      <c r="HP50" s="19"/>
      <c r="HQ50" s="19"/>
      <c r="HR50" s="19"/>
      <c r="HS50" s="19"/>
      <c r="HT50" s="19"/>
      <c r="HU50" s="19"/>
      <c r="HV50" s="19"/>
      <c r="HW50" s="19"/>
      <c r="HX50" s="19"/>
      <c r="HY50" s="19"/>
      <c r="HZ50" s="19"/>
      <c r="IA50" s="19"/>
      <c r="IB50" s="19"/>
      <c r="IC50" s="19"/>
      <c r="ID50" s="19"/>
      <c r="IE50" s="19"/>
      <c r="IF50" s="19"/>
      <c r="IG50" s="19"/>
      <c r="IH50" s="19"/>
      <c r="II50" s="19"/>
      <c r="IJ50" s="19"/>
      <c r="IK50" s="19"/>
      <c r="IL50" s="19"/>
      <c r="IM50" s="19"/>
      <c r="IN50" s="19"/>
      <c r="IO50" s="19"/>
      <c r="IP50" s="19"/>
      <c r="IQ50" s="19"/>
      <c r="IR50" s="19"/>
      <c r="IS50" s="19"/>
      <c r="IT50" s="19"/>
      <c r="IU50" s="19"/>
      <c r="IV50" s="19"/>
    </row>
    <row r="51" spans="1:256" ht="15" customHeight="1" x14ac:dyDescent="0.25">
      <c r="A51" s="22" t="s">
        <v>17</v>
      </c>
      <c r="B51" s="2"/>
      <c r="C51" s="6" t="str">
        <f>'WG Opening'!C63</f>
        <v>DT - Discussion Topic         II - Information Item</v>
      </c>
      <c r="D51" s="3"/>
      <c r="E51" s="2"/>
      <c r="F51" s="9"/>
      <c r="G51" s="9"/>
      <c r="H51" s="19"/>
      <c r="I51" s="19"/>
      <c r="J51" s="19"/>
      <c r="K51" s="19"/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19"/>
      <c r="X51" s="19"/>
      <c r="Y51" s="19"/>
      <c r="Z51" s="19"/>
      <c r="AA51" s="19"/>
      <c r="AB51" s="19"/>
      <c r="AC51" s="19"/>
      <c r="AD51" s="19"/>
      <c r="AE51" s="19"/>
      <c r="AF51" s="19"/>
      <c r="AG51" s="19"/>
      <c r="AH51" s="19"/>
      <c r="AI51" s="19"/>
      <c r="AJ51" s="19"/>
      <c r="AK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W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  <c r="BH51" s="19"/>
      <c r="BI51" s="19"/>
      <c r="BJ51" s="19"/>
      <c r="BK51" s="19"/>
      <c r="BL51" s="19"/>
      <c r="BM51" s="19"/>
      <c r="BN51" s="19"/>
      <c r="BO51" s="19"/>
      <c r="BP51" s="19"/>
      <c r="BQ51" s="19"/>
      <c r="BR51" s="19"/>
      <c r="BS51" s="19"/>
      <c r="BT51" s="19"/>
      <c r="BU51" s="19"/>
      <c r="BV51" s="19"/>
      <c r="BW51" s="19"/>
      <c r="BX51" s="19"/>
      <c r="BY51" s="19"/>
      <c r="BZ51" s="19"/>
      <c r="CA51" s="19"/>
      <c r="CB51" s="19"/>
      <c r="CC51" s="19"/>
      <c r="CD51" s="19"/>
      <c r="CE51" s="19"/>
      <c r="CF51" s="19"/>
      <c r="CG51" s="19"/>
      <c r="CH51" s="19"/>
      <c r="CI51" s="19"/>
      <c r="CJ51" s="19"/>
      <c r="CK51" s="19"/>
      <c r="CL51" s="19"/>
      <c r="CM51" s="19"/>
      <c r="CN51" s="19"/>
      <c r="CO51" s="19"/>
      <c r="CP51" s="19"/>
      <c r="CQ51" s="19"/>
      <c r="CR51" s="19"/>
      <c r="CS51" s="19"/>
      <c r="CT51" s="19"/>
      <c r="CU51" s="19"/>
      <c r="CV51" s="19"/>
      <c r="CW51" s="19"/>
      <c r="CX51" s="19"/>
      <c r="CY51" s="19"/>
      <c r="CZ51" s="19"/>
      <c r="DA51" s="19"/>
      <c r="DB51" s="19"/>
      <c r="DC51" s="19"/>
      <c r="DD51" s="19"/>
      <c r="DE51" s="19"/>
      <c r="DF51" s="19"/>
      <c r="DG51" s="19"/>
      <c r="DH51" s="19"/>
      <c r="DI51" s="19"/>
      <c r="DJ51" s="19"/>
      <c r="DK51" s="19"/>
      <c r="DL51" s="19"/>
      <c r="DM51" s="19"/>
      <c r="DN51" s="19"/>
      <c r="DO51" s="19"/>
      <c r="DP51" s="19"/>
      <c r="DQ51" s="19"/>
      <c r="DR51" s="19"/>
      <c r="DS51" s="19"/>
      <c r="DT51" s="19"/>
      <c r="DU51" s="19"/>
      <c r="DV51" s="19"/>
      <c r="DW51" s="19"/>
      <c r="DX51" s="19"/>
      <c r="DY51" s="19"/>
      <c r="DZ51" s="19"/>
      <c r="EA51" s="19"/>
      <c r="EB51" s="19"/>
      <c r="EC51" s="19"/>
      <c r="ED51" s="19"/>
      <c r="EE51" s="19"/>
      <c r="EF51" s="19"/>
      <c r="EG51" s="19"/>
      <c r="EH51" s="19"/>
      <c r="EI51" s="19"/>
      <c r="EJ51" s="19"/>
      <c r="EK51" s="19"/>
      <c r="EL51" s="19"/>
      <c r="EM51" s="19"/>
      <c r="EN51" s="19"/>
      <c r="EO51" s="19"/>
      <c r="EP51" s="19"/>
      <c r="EQ51" s="19"/>
      <c r="ER51" s="19"/>
      <c r="ES51" s="19"/>
      <c r="ET51" s="19"/>
      <c r="EU51" s="19"/>
      <c r="EV51" s="19"/>
      <c r="EW51" s="19"/>
      <c r="EX51" s="19"/>
      <c r="EY51" s="19"/>
      <c r="EZ51" s="19"/>
      <c r="FA51" s="19"/>
      <c r="FB51" s="19"/>
      <c r="FC51" s="19"/>
      <c r="FD51" s="19"/>
      <c r="FE51" s="19"/>
      <c r="FF51" s="19"/>
      <c r="FG51" s="19"/>
      <c r="FH51" s="19"/>
      <c r="FI51" s="19"/>
      <c r="FJ51" s="19"/>
      <c r="FK51" s="19"/>
      <c r="FL51" s="19"/>
      <c r="FM51" s="19"/>
      <c r="FN51" s="19"/>
      <c r="FO51" s="19"/>
      <c r="FP51" s="19"/>
      <c r="FQ51" s="19"/>
      <c r="FR51" s="19"/>
      <c r="FS51" s="19"/>
      <c r="FT51" s="19"/>
      <c r="FU51" s="19"/>
      <c r="FV51" s="19"/>
      <c r="FW51" s="19"/>
      <c r="FX51" s="19"/>
      <c r="FY51" s="19"/>
      <c r="FZ51" s="19"/>
      <c r="GA51" s="19"/>
      <c r="GB51" s="19"/>
      <c r="GC51" s="19"/>
      <c r="GD51" s="19"/>
      <c r="GE51" s="19"/>
      <c r="GF51" s="19"/>
      <c r="GG51" s="19"/>
      <c r="GH51" s="19"/>
      <c r="GI51" s="19"/>
      <c r="GJ51" s="19"/>
      <c r="GK51" s="19"/>
      <c r="GL51" s="19"/>
      <c r="GM51" s="19"/>
      <c r="GN51" s="19"/>
      <c r="GO51" s="19"/>
      <c r="GP51" s="19"/>
      <c r="GQ51" s="19"/>
      <c r="GR51" s="19"/>
      <c r="GS51" s="19"/>
      <c r="GT51" s="19"/>
      <c r="GU51" s="19"/>
      <c r="GV51" s="19"/>
      <c r="GW51" s="19"/>
      <c r="GX51" s="19"/>
      <c r="GY51" s="19"/>
      <c r="GZ51" s="19"/>
      <c r="HA51" s="19"/>
      <c r="HB51" s="19"/>
      <c r="HC51" s="19"/>
      <c r="HD51" s="19"/>
      <c r="HE51" s="19"/>
      <c r="HF51" s="19"/>
      <c r="HG51" s="19"/>
      <c r="HH51" s="19"/>
      <c r="HI51" s="19"/>
      <c r="HJ51" s="19"/>
      <c r="HK51" s="19"/>
      <c r="HL51" s="19"/>
      <c r="HM51" s="19"/>
      <c r="HN51" s="19"/>
      <c r="HO51" s="19"/>
      <c r="HP51" s="19"/>
      <c r="HQ51" s="19"/>
      <c r="HR51" s="19"/>
      <c r="HS51" s="19"/>
      <c r="HT51" s="19"/>
      <c r="HU51" s="19"/>
      <c r="HV51" s="19"/>
      <c r="HW51" s="19"/>
      <c r="HX51" s="19"/>
      <c r="HY51" s="19"/>
      <c r="HZ51" s="19"/>
      <c r="IA51" s="19"/>
      <c r="IB51" s="19"/>
      <c r="IC51" s="19"/>
      <c r="ID51" s="19"/>
      <c r="IE51" s="19"/>
      <c r="IF51" s="19"/>
      <c r="IG51" s="19"/>
      <c r="IH51" s="19"/>
      <c r="II51" s="19"/>
      <c r="IJ51" s="19"/>
      <c r="IK51" s="19"/>
      <c r="IL51" s="19"/>
      <c r="IM51" s="19"/>
      <c r="IN51" s="19"/>
      <c r="IO51" s="19"/>
      <c r="IP51" s="19"/>
      <c r="IQ51" s="19"/>
      <c r="IR51" s="19"/>
      <c r="IS51" s="19"/>
      <c r="IT51" s="19"/>
      <c r="IU51" s="19"/>
      <c r="IV51" s="19"/>
    </row>
    <row r="52" spans="1:256" ht="15.6" x14ac:dyDescent="0.25">
      <c r="A52" s="22"/>
      <c r="B52" s="2"/>
      <c r="C52" s="6" t="str">
        <f>'WG Opening'!C64</f>
        <v>Category  (* = consent agenda)</v>
      </c>
      <c r="D52" s="3"/>
      <c r="E52" s="2"/>
      <c r="F52" s="9"/>
      <c r="G52" s="12"/>
      <c r="H52" s="19"/>
      <c r="I52" s="19"/>
      <c r="J52" s="19"/>
      <c r="K52" s="19"/>
      <c r="L52" s="19"/>
      <c r="M52" s="19"/>
      <c r="N52" s="19"/>
      <c r="O52" s="19"/>
      <c r="P52" s="19"/>
      <c r="Q52" s="19"/>
      <c r="R52" s="19"/>
      <c r="S52" s="19"/>
      <c r="T52" s="19"/>
      <c r="U52" s="19"/>
      <c r="V52" s="19"/>
      <c r="W52" s="19"/>
      <c r="X52" s="19"/>
      <c r="Y52" s="19"/>
      <c r="Z52" s="19"/>
      <c r="AA52" s="19"/>
      <c r="AB52" s="19"/>
      <c r="AC52" s="19"/>
      <c r="AD52" s="19"/>
      <c r="AE52" s="19"/>
      <c r="AF52" s="19"/>
      <c r="AG52" s="19"/>
      <c r="AH52" s="19"/>
      <c r="AI52" s="19"/>
      <c r="AJ52" s="19"/>
      <c r="AK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W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  <c r="BH52" s="19"/>
      <c r="BI52" s="19"/>
      <c r="BJ52" s="19"/>
      <c r="BK52" s="19"/>
      <c r="BL52" s="19"/>
      <c r="BM52" s="19"/>
      <c r="BN52" s="19"/>
      <c r="BO52" s="19"/>
      <c r="BP52" s="19"/>
      <c r="BQ52" s="19"/>
      <c r="BR52" s="19"/>
      <c r="BS52" s="19"/>
      <c r="BT52" s="19"/>
      <c r="BU52" s="19"/>
      <c r="BV52" s="19"/>
      <c r="BW52" s="19"/>
      <c r="BX52" s="19"/>
      <c r="BY52" s="19"/>
      <c r="BZ52" s="19"/>
      <c r="CA52" s="19"/>
      <c r="CB52" s="19"/>
      <c r="CC52" s="19"/>
      <c r="CD52" s="19"/>
      <c r="CE52" s="19"/>
      <c r="CF52" s="19"/>
      <c r="CG52" s="19"/>
      <c r="CH52" s="19"/>
      <c r="CI52" s="19"/>
      <c r="CJ52" s="19"/>
      <c r="CK52" s="19"/>
      <c r="CL52" s="19"/>
      <c r="CM52" s="19"/>
      <c r="CN52" s="19"/>
      <c r="CO52" s="19"/>
      <c r="CP52" s="19"/>
      <c r="CQ52" s="19"/>
      <c r="CR52" s="19"/>
      <c r="CS52" s="19"/>
      <c r="CT52" s="19"/>
      <c r="CU52" s="19"/>
      <c r="CV52" s="19"/>
      <c r="CW52" s="19"/>
      <c r="CX52" s="19"/>
      <c r="CY52" s="19"/>
      <c r="CZ52" s="19"/>
      <c r="DA52" s="19"/>
      <c r="DB52" s="19"/>
      <c r="DC52" s="19"/>
      <c r="DD52" s="19"/>
      <c r="DE52" s="19"/>
      <c r="DF52" s="19"/>
      <c r="DG52" s="19"/>
      <c r="DH52" s="19"/>
      <c r="DI52" s="19"/>
      <c r="DJ52" s="19"/>
      <c r="DK52" s="19"/>
      <c r="DL52" s="19"/>
      <c r="DM52" s="19"/>
      <c r="DN52" s="19"/>
      <c r="DO52" s="19"/>
      <c r="DP52" s="19"/>
      <c r="DQ52" s="19"/>
      <c r="DR52" s="19"/>
      <c r="DS52" s="19"/>
      <c r="DT52" s="19"/>
      <c r="DU52" s="19"/>
      <c r="DV52" s="19"/>
      <c r="DW52" s="19"/>
      <c r="DX52" s="19"/>
      <c r="DY52" s="19"/>
      <c r="DZ52" s="19"/>
      <c r="EA52" s="19"/>
      <c r="EB52" s="19"/>
      <c r="EC52" s="19"/>
      <c r="ED52" s="19"/>
      <c r="EE52" s="19"/>
      <c r="EF52" s="19"/>
      <c r="EG52" s="19"/>
      <c r="EH52" s="19"/>
      <c r="EI52" s="19"/>
      <c r="EJ52" s="19"/>
      <c r="EK52" s="19"/>
      <c r="EL52" s="19"/>
      <c r="EM52" s="19"/>
      <c r="EN52" s="19"/>
      <c r="EO52" s="19"/>
      <c r="EP52" s="19"/>
      <c r="EQ52" s="19"/>
      <c r="ER52" s="19"/>
      <c r="ES52" s="19"/>
      <c r="ET52" s="19"/>
      <c r="EU52" s="19"/>
      <c r="EV52" s="19"/>
      <c r="EW52" s="19"/>
      <c r="EX52" s="19"/>
      <c r="EY52" s="19"/>
      <c r="EZ52" s="19"/>
      <c r="FA52" s="19"/>
      <c r="FB52" s="19"/>
      <c r="FC52" s="19"/>
      <c r="FD52" s="19"/>
      <c r="FE52" s="19"/>
      <c r="FF52" s="19"/>
      <c r="FG52" s="19"/>
      <c r="FH52" s="19"/>
      <c r="FI52" s="19"/>
      <c r="FJ52" s="19"/>
      <c r="FK52" s="19"/>
      <c r="FL52" s="19"/>
      <c r="FM52" s="19"/>
      <c r="FN52" s="19"/>
      <c r="FO52" s="19"/>
      <c r="FP52" s="19"/>
      <c r="FQ52" s="19"/>
      <c r="FR52" s="19"/>
      <c r="FS52" s="19"/>
      <c r="FT52" s="19"/>
      <c r="FU52" s="19"/>
      <c r="FV52" s="19"/>
      <c r="FW52" s="19"/>
      <c r="FX52" s="19"/>
      <c r="FY52" s="19"/>
      <c r="FZ52" s="19"/>
      <c r="GA52" s="19"/>
      <c r="GB52" s="19"/>
      <c r="GC52" s="19"/>
      <c r="GD52" s="19"/>
      <c r="GE52" s="19"/>
      <c r="GF52" s="19"/>
      <c r="GG52" s="19"/>
      <c r="GH52" s="19"/>
      <c r="GI52" s="19"/>
      <c r="GJ52" s="19"/>
      <c r="GK52" s="19"/>
      <c r="GL52" s="19"/>
      <c r="GM52" s="19"/>
      <c r="GN52" s="19"/>
      <c r="GO52" s="19"/>
      <c r="GP52" s="19"/>
      <c r="GQ52" s="19"/>
      <c r="GR52" s="19"/>
      <c r="GS52" s="19"/>
      <c r="GT52" s="19"/>
      <c r="GU52" s="19"/>
      <c r="GV52" s="19"/>
      <c r="GW52" s="19"/>
      <c r="GX52" s="19"/>
      <c r="GY52" s="19"/>
      <c r="GZ52" s="19"/>
      <c r="HA52" s="19"/>
      <c r="HB52" s="19"/>
      <c r="HC52" s="19"/>
      <c r="HD52" s="19"/>
      <c r="HE52" s="19"/>
      <c r="HF52" s="19"/>
      <c r="HG52" s="19"/>
      <c r="HH52" s="19"/>
      <c r="HI52" s="19"/>
      <c r="HJ52" s="19"/>
      <c r="HK52" s="19"/>
      <c r="HL52" s="19"/>
      <c r="HM52" s="19"/>
      <c r="HN52" s="19"/>
      <c r="HO52" s="19"/>
      <c r="HP52" s="19"/>
      <c r="HQ52" s="19"/>
      <c r="HR52" s="19"/>
      <c r="HS52" s="19"/>
      <c r="HT52" s="19"/>
      <c r="HU52" s="19"/>
      <c r="HV52" s="19"/>
      <c r="HW52" s="19"/>
      <c r="HX52" s="19"/>
      <c r="HY52" s="19"/>
      <c r="HZ52" s="19"/>
      <c r="IA52" s="19"/>
      <c r="IB52" s="19"/>
      <c r="IC52" s="19"/>
      <c r="ID52" s="19"/>
      <c r="IE52" s="19"/>
      <c r="IF52" s="19"/>
      <c r="IG52" s="19"/>
      <c r="IH52" s="19"/>
      <c r="II52" s="19"/>
      <c r="IJ52" s="19"/>
      <c r="IK52" s="19"/>
      <c r="IL52" s="19"/>
      <c r="IM52" s="19"/>
      <c r="IN52" s="19"/>
      <c r="IO52" s="19"/>
      <c r="IP52" s="19"/>
      <c r="IQ52" s="19"/>
      <c r="IR52" s="19"/>
      <c r="IS52" s="19"/>
      <c r="IT52" s="19"/>
      <c r="IU52" s="19"/>
      <c r="IV52" s="19"/>
    </row>
    <row r="53" spans="1:256" ht="15.6" x14ac:dyDescent="0.25">
      <c r="A53" s="29"/>
      <c r="B53" s="2"/>
      <c r="C53" s="15"/>
      <c r="D53" s="3"/>
      <c r="E53" s="2"/>
      <c r="F53" s="9"/>
      <c r="G53" s="12"/>
      <c r="H53" s="19"/>
      <c r="I53" s="19"/>
      <c r="J53" s="19"/>
      <c r="K53" s="19"/>
      <c r="L53" s="19"/>
      <c r="M53" s="19"/>
      <c r="N53" s="19"/>
      <c r="O53" s="19"/>
      <c r="P53" s="19"/>
      <c r="Q53" s="19"/>
      <c r="R53" s="19"/>
      <c r="S53" s="19"/>
      <c r="T53" s="19"/>
      <c r="U53" s="19"/>
      <c r="V53" s="19"/>
      <c r="W53" s="19"/>
      <c r="X53" s="19"/>
      <c r="Y53" s="19"/>
      <c r="Z53" s="19"/>
      <c r="AA53" s="19"/>
      <c r="AB53" s="19"/>
      <c r="AC53" s="19"/>
      <c r="AD53" s="19"/>
      <c r="AE53" s="19"/>
      <c r="AF53" s="19"/>
      <c r="AG53" s="19"/>
      <c r="AH53" s="19"/>
      <c r="AI53" s="19"/>
      <c r="AJ53" s="19"/>
      <c r="AK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W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  <c r="BH53" s="19"/>
      <c r="BI53" s="19"/>
      <c r="BJ53" s="19"/>
      <c r="BK53" s="19"/>
      <c r="BL53" s="19"/>
      <c r="BM53" s="19"/>
      <c r="BN53" s="19"/>
      <c r="BO53" s="19"/>
      <c r="BP53" s="19"/>
      <c r="BQ53" s="19"/>
      <c r="BR53" s="19"/>
      <c r="BS53" s="19"/>
      <c r="BT53" s="19"/>
      <c r="BU53" s="19"/>
      <c r="BV53" s="19"/>
      <c r="BW53" s="19"/>
      <c r="BX53" s="19"/>
      <c r="BY53" s="19"/>
      <c r="BZ53" s="19"/>
      <c r="CA53" s="19"/>
      <c r="CB53" s="19"/>
      <c r="CC53" s="19"/>
      <c r="CD53" s="19"/>
      <c r="CE53" s="19"/>
      <c r="CF53" s="19"/>
      <c r="CG53" s="19"/>
      <c r="CH53" s="19"/>
      <c r="CI53" s="19"/>
      <c r="CJ53" s="19"/>
      <c r="CK53" s="19"/>
      <c r="CL53" s="19"/>
      <c r="CM53" s="19"/>
      <c r="CN53" s="19"/>
      <c r="CO53" s="19"/>
      <c r="CP53" s="19"/>
      <c r="CQ53" s="19"/>
      <c r="CR53" s="19"/>
      <c r="CS53" s="19"/>
      <c r="CT53" s="19"/>
      <c r="CU53" s="19"/>
      <c r="CV53" s="19"/>
      <c r="CW53" s="19"/>
      <c r="CX53" s="19"/>
      <c r="CY53" s="19"/>
      <c r="CZ53" s="19"/>
      <c r="DA53" s="19"/>
      <c r="DB53" s="19"/>
      <c r="DC53" s="19"/>
      <c r="DD53" s="19"/>
      <c r="DE53" s="19"/>
      <c r="DF53" s="19"/>
      <c r="DG53" s="19"/>
      <c r="DH53" s="19"/>
      <c r="DI53" s="19"/>
      <c r="DJ53" s="19"/>
      <c r="DK53" s="19"/>
      <c r="DL53" s="19"/>
      <c r="DM53" s="19"/>
      <c r="DN53" s="19"/>
      <c r="DO53" s="19"/>
      <c r="DP53" s="19"/>
      <c r="DQ53" s="19"/>
      <c r="DR53" s="19"/>
      <c r="DS53" s="19"/>
      <c r="DT53" s="19"/>
      <c r="DU53" s="19"/>
      <c r="DV53" s="19"/>
      <c r="DW53" s="19"/>
      <c r="DX53" s="19"/>
      <c r="DY53" s="19"/>
      <c r="DZ53" s="19"/>
      <c r="EA53" s="19"/>
      <c r="EB53" s="19"/>
      <c r="EC53" s="19"/>
      <c r="ED53" s="19"/>
      <c r="EE53" s="19"/>
      <c r="EF53" s="19"/>
      <c r="EG53" s="19"/>
      <c r="EH53" s="19"/>
      <c r="EI53" s="19"/>
      <c r="EJ53" s="19"/>
      <c r="EK53" s="19"/>
      <c r="EL53" s="19"/>
      <c r="EM53" s="19"/>
      <c r="EN53" s="19"/>
      <c r="EO53" s="19"/>
      <c r="EP53" s="19"/>
      <c r="EQ53" s="19"/>
      <c r="ER53" s="19"/>
      <c r="ES53" s="19"/>
      <c r="ET53" s="19"/>
      <c r="EU53" s="19"/>
      <c r="EV53" s="19"/>
      <c r="EW53" s="19"/>
      <c r="EX53" s="19"/>
      <c r="EY53" s="19"/>
      <c r="EZ53" s="19"/>
      <c r="FA53" s="19"/>
      <c r="FB53" s="19"/>
      <c r="FC53" s="19"/>
      <c r="FD53" s="19"/>
      <c r="FE53" s="19"/>
      <c r="FF53" s="19"/>
      <c r="FG53" s="19"/>
      <c r="FH53" s="19"/>
      <c r="FI53" s="19"/>
      <c r="FJ53" s="19"/>
      <c r="FK53" s="19"/>
      <c r="FL53" s="19"/>
      <c r="FM53" s="19"/>
      <c r="FN53" s="19"/>
      <c r="FO53" s="19"/>
      <c r="FP53" s="19"/>
      <c r="FQ53" s="19"/>
      <c r="FR53" s="19"/>
      <c r="FS53" s="19"/>
      <c r="FT53" s="19"/>
      <c r="FU53" s="19"/>
      <c r="FV53" s="19"/>
      <c r="FW53" s="19"/>
      <c r="FX53" s="19"/>
      <c r="FY53" s="19"/>
      <c r="FZ53" s="19"/>
      <c r="GA53" s="19"/>
      <c r="GB53" s="19"/>
      <c r="GC53" s="19"/>
      <c r="GD53" s="19"/>
      <c r="GE53" s="19"/>
      <c r="GF53" s="19"/>
      <c r="GG53" s="19"/>
      <c r="GH53" s="19"/>
      <c r="GI53" s="19"/>
      <c r="GJ53" s="19"/>
      <c r="GK53" s="19"/>
      <c r="GL53" s="19"/>
      <c r="GM53" s="19"/>
      <c r="GN53" s="19"/>
      <c r="GO53" s="19"/>
      <c r="GP53" s="19"/>
      <c r="GQ53" s="19"/>
      <c r="GR53" s="19"/>
      <c r="GS53" s="19"/>
      <c r="GT53" s="19"/>
      <c r="GU53" s="19"/>
      <c r="GV53" s="19"/>
      <c r="GW53" s="19"/>
      <c r="GX53" s="19"/>
      <c r="GY53" s="19"/>
      <c r="GZ53" s="19"/>
      <c r="HA53" s="19"/>
      <c r="HB53" s="19"/>
      <c r="HC53" s="19"/>
      <c r="HD53" s="19"/>
      <c r="HE53" s="19"/>
      <c r="HF53" s="19"/>
      <c r="HG53" s="19"/>
      <c r="HH53" s="19"/>
      <c r="HI53" s="19"/>
      <c r="HJ53" s="19"/>
      <c r="HK53" s="19"/>
      <c r="HL53" s="19"/>
      <c r="HM53" s="19"/>
      <c r="HN53" s="19"/>
      <c r="HO53" s="19"/>
      <c r="HP53" s="19"/>
      <c r="HQ53" s="19"/>
      <c r="HR53" s="19"/>
      <c r="HS53" s="19"/>
      <c r="HT53" s="19"/>
      <c r="HU53" s="19"/>
      <c r="HV53" s="19"/>
      <c r="HW53" s="19"/>
      <c r="HX53" s="19"/>
      <c r="HY53" s="19"/>
      <c r="HZ53" s="19"/>
      <c r="IA53" s="19"/>
      <c r="IB53" s="19"/>
      <c r="IC53" s="19"/>
      <c r="ID53" s="19"/>
      <c r="IE53" s="19"/>
      <c r="IF53" s="19"/>
      <c r="IG53" s="19"/>
      <c r="IH53" s="19"/>
      <c r="II53" s="19"/>
      <c r="IJ53" s="19"/>
      <c r="IK53" s="19"/>
      <c r="IL53" s="19"/>
      <c r="IM53" s="19"/>
      <c r="IN53" s="19"/>
      <c r="IO53" s="19"/>
      <c r="IP53" s="19"/>
      <c r="IQ53" s="19"/>
      <c r="IR53" s="19"/>
      <c r="IS53" s="19"/>
      <c r="IT53" s="19"/>
      <c r="IU53" s="19"/>
      <c r="IV53" s="19"/>
    </row>
    <row r="54" spans="1:256" x14ac:dyDescent="0.25">
      <c r="C54" s="16"/>
      <c r="F54" s="16"/>
      <c r="G54" s="16"/>
    </row>
    <row r="55" spans="1:256" x14ac:dyDescent="0.25">
      <c r="C55" s="16"/>
      <c r="F55" s="16"/>
      <c r="G55" s="16"/>
    </row>
    <row r="56" spans="1:256" x14ac:dyDescent="0.25">
      <c r="C56" s="16"/>
      <c r="F56" s="16"/>
      <c r="G56" s="16"/>
    </row>
    <row r="57" spans="1:256" x14ac:dyDescent="0.25">
      <c r="C57" s="16"/>
      <c r="F57" s="16"/>
      <c r="G57" s="16"/>
    </row>
    <row r="58" spans="1:256" x14ac:dyDescent="0.25">
      <c r="C58" s="16"/>
      <c r="F58" s="16"/>
      <c r="G58" s="16"/>
    </row>
    <row r="59" spans="1:256" x14ac:dyDescent="0.25">
      <c r="C59" s="16"/>
      <c r="F59" s="16"/>
      <c r="G59" s="16"/>
    </row>
    <row r="60" spans="1:256" x14ac:dyDescent="0.25">
      <c r="C60" s="16"/>
      <c r="F60" s="16"/>
      <c r="G60" s="16"/>
    </row>
    <row r="61" spans="1:256" x14ac:dyDescent="0.25">
      <c r="C61" s="16"/>
      <c r="F61" s="16"/>
      <c r="G61" s="16"/>
    </row>
    <row r="62" spans="1:256" x14ac:dyDescent="0.25">
      <c r="A62" s="16"/>
      <c r="C62" s="16"/>
      <c r="F62" s="16"/>
      <c r="G62" s="16"/>
    </row>
    <row r="63" spans="1:256" x14ac:dyDescent="0.25">
      <c r="A63" s="16"/>
      <c r="C63" s="16"/>
      <c r="F63" s="16"/>
      <c r="G63" s="16"/>
    </row>
    <row r="64" spans="1:256" x14ac:dyDescent="0.25">
      <c r="A64" s="16"/>
    </row>
    <row r="65" spans="1:7" x14ac:dyDescent="0.25">
      <c r="A65" s="16"/>
    </row>
    <row r="66" spans="1:7" x14ac:dyDescent="0.25">
      <c r="A66" s="16"/>
    </row>
    <row r="77" spans="1:7" x14ac:dyDescent="0.25">
      <c r="A77" s="16"/>
    </row>
    <row r="78" spans="1:7" ht="16.5" customHeight="1" x14ac:dyDescent="0.25">
      <c r="A78" s="16"/>
    </row>
    <row r="79" spans="1:7" ht="16.5" customHeight="1" x14ac:dyDescent="0.25">
      <c r="A79" s="16"/>
      <c r="C79" s="16"/>
      <c r="F79" s="16"/>
      <c r="G79" s="16"/>
    </row>
    <row r="80" spans="1:7" ht="16.5" customHeight="1" x14ac:dyDescent="0.25">
      <c r="A80" s="16"/>
      <c r="C80" s="16"/>
      <c r="F80" s="16"/>
      <c r="G80" s="16"/>
    </row>
    <row r="81" s="16" customFormat="1" ht="16.5" customHeight="1" x14ac:dyDescent="0.25"/>
    <row r="82" s="16" customFormat="1" ht="16.5" customHeight="1" x14ac:dyDescent="0.25"/>
    <row r="83" s="16" customFormat="1" x14ac:dyDescent="0.25"/>
  </sheetData>
  <mergeCells count="3">
    <mergeCell ref="A1:G1"/>
    <mergeCell ref="A2:G2"/>
    <mergeCell ref="F3:G3"/>
  </mergeCells>
  <pageMargins left="0.7" right="0.7" top="0.75" bottom="0.75" header="0.3" footer="0.3"/>
  <pageSetup orientation="portrait" horizontalDpi="300" verticalDpi="300" r:id="rId1"/>
  <ignoredErrors>
    <ignoredError sqref="A42:A45 A14:A17 A23 A24:A36 A46:A47" numberStoredAsText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662D5F-5CED-4837-9A2B-17F4CDDCF698}">
  <dimension ref="A1:IV83"/>
  <sheetViews>
    <sheetView zoomScaleNormal="100"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H4" sqref="H4"/>
    </sheetView>
  </sheetViews>
  <sheetFormatPr defaultColWidth="9.4140625" defaultRowHeight="13.2" x14ac:dyDescent="0.25"/>
  <cols>
    <col min="1" max="1" width="4.58203125" style="21" customWidth="1"/>
    <col min="2" max="2" width="3.58203125" style="16" customWidth="1"/>
    <col min="3" max="3" width="70.58203125" style="17" customWidth="1"/>
    <col min="4" max="4" width="2.75" style="16" customWidth="1"/>
    <col min="5" max="5" width="11.58203125" style="16" customWidth="1"/>
    <col min="6" max="6" width="3.1640625" style="18" customWidth="1"/>
    <col min="7" max="7" width="8.75" style="20" customWidth="1"/>
    <col min="8" max="8" width="4.1640625" style="16" customWidth="1"/>
    <col min="9" max="256" width="9.4140625" style="16"/>
    <col min="257" max="257" width="6.25" style="16" customWidth="1"/>
    <col min="258" max="258" width="4.75" style="16" customWidth="1"/>
    <col min="259" max="259" width="55.83203125" style="16" customWidth="1"/>
    <col min="260" max="260" width="2.75" style="16" customWidth="1"/>
    <col min="261" max="261" width="14.75" style="16" customWidth="1"/>
    <col min="262" max="262" width="3.25" style="16" customWidth="1"/>
    <col min="263" max="263" width="8.1640625" style="16" customWidth="1"/>
    <col min="264" max="264" width="4.1640625" style="16" customWidth="1"/>
    <col min="265" max="512" width="9.4140625" style="16"/>
    <col min="513" max="513" width="6.25" style="16" customWidth="1"/>
    <col min="514" max="514" width="4.75" style="16" customWidth="1"/>
    <col min="515" max="515" width="55.83203125" style="16" customWidth="1"/>
    <col min="516" max="516" width="2.75" style="16" customWidth="1"/>
    <col min="517" max="517" width="14.75" style="16" customWidth="1"/>
    <col min="518" max="518" width="3.25" style="16" customWidth="1"/>
    <col min="519" max="519" width="8.1640625" style="16" customWidth="1"/>
    <col min="520" max="520" width="4.1640625" style="16" customWidth="1"/>
    <col min="521" max="768" width="9.4140625" style="16"/>
    <col min="769" max="769" width="6.25" style="16" customWidth="1"/>
    <col min="770" max="770" width="4.75" style="16" customWidth="1"/>
    <col min="771" max="771" width="55.83203125" style="16" customWidth="1"/>
    <col min="772" max="772" width="2.75" style="16" customWidth="1"/>
    <col min="773" max="773" width="14.75" style="16" customWidth="1"/>
    <col min="774" max="774" width="3.25" style="16" customWidth="1"/>
    <col min="775" max="775" width="8.1640625" style="16" customWidth="1"/>
    <col min="776" max="776" width="4.1640625" style="16" customWidth="1"/>
    <col min="777" max="1024" width="9.4140625" style="16"/>
    <col min="1025" max="1025" width="6.25" style="16" customWidth="1"/>
    <col min="1026" max="1026" width="4.75" style="16" customWidth="1"/>
    <col min="1027" max="1027" width="55.83203125" style="16" customWidth="1"/>
    <col min="1028" max="1028" width="2.75" style="16" customWidth="1"/>
    <col min="1029" max="1029" width="14.75" style="16" customWidth="1"/>
    <col min="1030" max="1030" width="3.25" style="16" customWidth="1"/>
    <col min="1031" max="1031" width="8.1640625" style="16" customWidth="1"/>
    <col min="1032" max="1032" width="4.1640625" style="16" customWidth="1"/>
    <col min="1033" max="1280" width="9.4140625" style="16"/>
    <col min="1281" max="1281" width="6.25" style="16" customWidth="1"/>
    <col min="1282" max="1282" width="4.75" style="16" customWidth="1"/>
    <col min="1283" max="1283" width="55.83203125" style="16" customWidth="1"/>
    <col min="1284" max="1284" width="2.75" style="16" customWidth="1"/>
    <col min="1285" max="1285" width="14.75" style="16" customWidth="1"/>
    <col min="1286" max="1286" width="3.25" style="16" customWidth="1"/>
    <col min="1287" max="1287" width="8.1640625" style="16" customWidth="1"/>
    <col min="1288" max="1288" width="4.1640625" style="16" customWidth="1"/>
    <col min="1289" max="1536" width="9.4140625" style="16"/>
    <col min="1537" max="1537" width="6.25" style="16" customWidth="1"/>
    <col min="1538" max="1538" width="4.75" style="16" customWidth="1"/>
    <col min="1539" max="1539" width="55.83203125" style="16" customWidth="1"/>
    <col min="1540" max="1540" width="2.75" style="16" customWidth="1"/>
    <col min="1541" max="1541" width="14.75" style="16" customWidth="1"/>
    <col min="1542" max="1542" width="3.25" style="16" customWidth="1"/>
    <col min="1543" max="1543" width="8.1640625" style="16" customWidth="1"/>
    <col min="1544" max="1544" width="4.1640625" style="16" customWidth="1"/>
    <col min="1545" max="1792" width="9.4140625" style="16"/>
    <col min="1793" max="1793" width="6.25" style="16" customWidth="1"/>
    <col min="1794" max="1794" width="4.75" style="16" customWidth="1"/>
    <col min="1795" max="1795" width="55.83203125" style="16" customWidth="1"/>
    <col min="1796" max="1796" width="2.75" style="16" customWidth="1"/>
    <col min="1797" max="1797" width="14.75" style="16" customWidth="1"/>
    <col min="1798" max="1798" width="3.25" style="16" customWidth="1"/>
    <col min="1799" max="1799" width="8.1640625" style="16" customWidth="1"/>
    <col min="1800" max="1800" width="4.1640625" style="16" customWidth="1"/>
    <col min="1801" max="2048" width="9.4140625" style="16"/>
    <col min="2049" max="2049" width="6.25" style="16" customWidth="1"/>
    <col min="2050" max="2050" width="4.75" style="16" customWidth="1"/>
    <col min="2051" max="2051" width="55.83203125" style="16" customWidth="1"/>
    <col min="2052" max="2052" width="2.75" style="16" customWidth="1"/>
    <col min="2053" max="2053" width="14.75" style="16" customWidth="1"/>
    <col min="2054" max="2054" width="3.25" style="16" customWidth="1"/>
    <col min="2055" max="2055" width="8.1640625" style="16" customWidth="1"/>
    <col min="2056" max="2056" width="4.1640625" style="16" customWidth="1"/>
    <col min="2057" max="2304" width="9.4140625" style="16"/>
    <col min="2305" max="2305" width="6.25" style="16" customWidth="1"/>
    <col min="2306" max="2306" width="4.75" style="16" customWidth="1"/>
    <col min="2307" max="2307" width="55.83203125" style="16" customWidth="1"/>
    <col min="2308" max="2308" width="2.75" style="16" customWidth="1"/>
    <col min="2309" max="2309" width="14.75" style="16" customWidth="1"/>
    <col min="2310" max="2310" width="3.25" style="16" customWidth="1"/>
    <col min="2311" max="2311" width="8.1640625" style="16" customWidth="1"/>
    <col min="2312" max="2312" width="4.1640625" style="16" customWidth="1"/>
    <col min="2313" max="2560" width="9.4140625" style="16"/>
    <col min="2561" max="2561" width="6.25" style="16" customWidth="1"/>
    <col min="2562" max="2562" width="4.75" style="16" customWidth="1"/>
    <col min="2563" max="2563" width="55.83203125" style="16" customWidth="1"/>
    <col min="2564" max="2564" width="2.75" style="16" customWidth="1"/>
    <col min="2565" max="2565" width="14.75" style="16" customWidth="1"/>
    <col min="2566" max="2566" width="3.25" style="16" customWidth="1"/>
    <col min="2567" max="2567" width="8.1640625" style="16" customWidth="1"/>
    <col min="2568" max="2568" width="4.1640625" style="16" customWidth="1"/>
    <col min="2569" max="2816" width="9.4140625" style="16"/>
    <col min="2817" max="2817" width="6.25" style="16" customWidth="1"/>
    <col min="2818" max="2818" width="4.75" style="16" customWidth="1"/>
    <col min="2819" max="2819" width="55.83203125" style="16" customWidth="1"/>
    <col min="2820" max="2820" width="2.75" style="16" customWidth="1"/>
    <col min="2821" max="2821" width="14.75" style="16" customWidth="1"/>
    <col min="2822" max="2822" width="3.25" style="16" customWidth="1"/>
    <col min="2823" max="2823" width="8.1640625" style="16" customWidth="1"/>
    <col min="2824" max="2824" width="4.1640625" style="16" customWidth="1"/>
    <col min="2825" max="3072" width="9.4140625" style="16"/>
    <col min="3073" max="3073" width="6.25" style="16" customWidth="1"/>
    <col min="3074" max="3074" width="4.75" style="16" customWidth="1"/>
    <col min="3075" max="3075" width="55.83203125" style="16" customWidth="1"/>
    <col min="3076" max="3076" width="2.75" style="16" customWidth="1"/>
    <col min="3077" max="3077" width="14.75" style="16" customWidth="1"/>
    <col min="3078" max="3078" width="3.25" style="16" customWidth="1"/>
    <col min="3079" max="3079" width="8.1640625" style="16" customWidth="1"/>
    <col min="3080" max="3080" width="4.1640625" style="16" customWidth="1"/>
    <col min="3081" max="3328" width="9.4140625" style="16"/>
    <col min="3329" max="3329" width="6.25" style="16" customWidth="1"/>
    <col min="3330" max="3330" width="4.75" style="16" customWidth="1"/>
    <col min="3331" max="3331" width="55.83203125" style="16" customWidth="1"/>
    <col min="3332" max="3332" width="2.75" style="16" customWidth="1"/>
    <col min="3333" max="3333" width="14.75" style="16" customWidth="1"/>
    <col min="3334" max="3334" width="3.25" style="16" customWidth="1"/>
    <col min="3335" max="3335" width="8.1640625" style="16" customWidth="1"/>
    <col min="3336" max="3336" width="4.1640625" style="16" customWidth="1"/>
    <col min="3337" max="3584" width="9.4140625" style="16"/>
    <col min="3585" max="3585" width="6.25" style="16" customWidth="1"/>
    <col min="3586" max="3586" width="4.75" style="16" customWidth="1"/>
    <col min="3587" max="3587" width="55.83203125" style="16" customWidth="1"/>
    <col min="3588" max="3588" width="2.75" style="16" customWidth="1"/>
    <col min="3589" max="3589" width="14.75" style="16" customWidth="1"/>
    <col min="3590" max="3590" width="3.25" style="16" customWidth="1"/>
    <col min="3591" max="3591" width="8.1640625" style="16" customWidth="1"/>
    <col min="3592" max="3592" width="4.1640625" style="16" customWidth="1"/>
    <col min="3593" max="3840" width="9.4140625" style="16"/>
    <col min="3841" max="3841" width="6.25" style="16" customWidth="1"/>
    <col min="3842" max="3842" width="4.75" style="16" customWidth="1"/>
    <col min="3843" max="3843" width="55.83203125" style="16" customWidth="1"/>
    <col min="3844" max="3844" width="2.75" style="16" customWidth="1"/>
    <col min="3845" max="3845" width="14.75" style="16" customWidth="1"/>
    <col min="3846" max="3846" width="3.25" style="16" customWidth="1"/>
    <col min="3847" max="3847" width="8.1640625" style="16" customWidth="1"/>
    <col min="3848" max="3848" width="4.1640625" style="16" customWidth="1"/>
    <col min="3849" max="4096" width="9.4140625" style="16"/>
    <col min="4097" max="4097" width="6.25" style="16" customWidth="1"/>
    <col min="4098" max="4098" width="4.75" style="16" customWidth="1"/>
    <col min="4099" max="4099" width="55.83203125" style="16" customWidth="1"/>
    <col min="4100" max="4100" width="2.75" style="16" customWidth="1"/>
    <col min="4101" max="4101" width="14.75" style="16" customWidth="1"/>
    <col min="4102" max="4102" width="3.25" style="16" customWidth="1"/>
    <col min="4103" max="4103" width="8.1640625" style="16" customWidth="1"/>
    <col min="4104" max="4104" width="4.1640625" style="16" customWidth="1"/>
    <col min="4105" max="4352" width="9.4140625" style="16"/>
    <col min="4353" max="4353" width="6.25" style="16" customWidth="1"/>
    <col min="4354" max="4354" width="4.75" style="16" customWidth="1"/>
    <col min="4355" max="4355" width="55.83203125" style="16" customWidth="1"/>
    <col min="4356" max="4356" width="2.75" style="16" customWidth="1"/>
    <col min="4357" max="4357" width="14.75" style="16" customWidth="1"/>
    <col min="4358" max="4358" width="3.25" style="16" customWidth="1"/>
    <col min="4359" max="4359" width="8.1640625" style="16" customWidth="1"/>
    <col min="4360" max="4360" width="4.1640625" style="16" customWidth="1"/>
    <col min="4361" max="4608" width="9.4140625" style="16"/>
    <col min="4609" max="4609" width="6.25" style="16" customWidth="1"/>
    <col min="4610" max="4610" width="4.75" style="16" customWidth="1"/>
    <col min="4611" max="4611" width="55.83203125" style="16" customWidth="1"/>
    <col min="4612" max="4612" width="2.75" style="16" customWidth="1"/>
    <col min="4613" max="4613" width="14.75" style="16" customWidth="1"/>
    <col min="4614" max="4614" width="3.25" style="16" customWidth="1"/>
    <col min="4615" max="4615" width="8.1640625" style="16" customWidth="1"/>
    <col min="4616" max="4616" width="4.1640625" style="16" customWidth="1"/>
    <col min="4617" max="4864" width="9.4140625" style="16"/>
    <col min="4865" max="4865" width="6.25" style="16" customWidth="1"/>
    <col min="4866" max="4866" width="4.75" style="16" customWidth="1"/>
    <col min="4867" max="4867" width="55.83203125" style="16" customWidth="1"/>
    <col min="4868" max="4868" width="2.75" style="16" customWidth="1"/>
    <col min="4869" max="4869" width="14.75" style="16" customWidth="1"/>
    <col min="4870" max="4870" width="3.25" style="16" customWidth="1"/>
    <col min="4871" max="4871" width="8.1640625" style="16" customWidth="1"/>
    <col min="4872" max="4872" width="4.1640625" style="16" customWidth="1"/>
    <col min="4873" max="5120" width="9.4140625" style="16"/>
    <col min="5121" max="5121" width="6.25" style="16" customWidth="1"/>
    <col min="5122" max="5122" width="4.75" style="16" customWidth="1"/>
    <col min="5123" max="5123" width="55.83203125" style="16" customWidth="1"/>
    <col min="5124" max="5124" width="2.75" style="16" customWidth="1"/>
    <col min="5125" max="5125" width="14.75" style="16" customWidth="1"/>
    <col min="5126" max="5126" width="3.25" style="16" customWidth="1"/>
    <col min="5127" max="5127" width="8.1640625" style="16" customWidth="1"/>
    <col min="5128" max="5128" width="4.1640625" style="16" customWidth="1"/>
    <col min="5129" max="5376" width="9.4140625" style="16"/>
    <col min="5377" max="5377" width="6.25" style="16" customWidth="1"/>
    <col min="5378" max="5378" width="4.75" style="16" customWidth="1"/>
    <col min="5379" max="5379" width="55.83203125" style="16" customWidth="1"/>
    <col min="5380" max="5380" width="2.75" style="16" customWidth="1"/>
    <col min="5381" max="5381" width="14.75" style="16" customWidth="1"/>
    <col min="5382" max="5382" width="3.25" style="16" customWidth="1"/>
    <col min="5383" max="5383" width="8.1640625" style="16" customWidth="1"/>
    <col min="5384" max="5384" width="4.1640625" style="16" customWidth="1"/>
    <col min="5385" max="5632" width="9.4140625" style="16"/>
    <col min="5633" max="5633" width="6.25" style="16" customWidth="1"/>
    <col min="5634" max="5634" width="4.75" style="16" customWidth="1"/>
    <col min="5635" max="5635" width="55.83203125" style="16" customWidth="1"/>
    <col min="5636" max="5636" width="2.75" style="16" customWidth="1"/>
    <col min="5637" max="5637" width="14.75" style="16" customWidth="1"/>
    <col min="5638" max="5638" width="3.25" style="16" customWidth="1"/>
    <col min="5639" max="5639" width="8.1640625" style="16" customWidth="1"/>
    <col min="5640" max="5640" width="4.1640625" style="16" customWidth="1"/>
    <col min="5641" max="5888" width="9.4140625" style="16"/>
    <col min="5889" max="5889" width="6.25" style="16" customWidth="1"/>
    <col min="5890" max="5890" width="4.75" style="16" customWidth="1"/>
    <col min="5891" max="5891" width="55.83203125" style="16" customWidth="1"/>
    <col min="5892" max="5892" width="2.75" style="16" customWidth="1"/>
    <col min="5893" max="5893" width="14.75" style="16" customWidth="1"/>
    <col min="5894" max="5894" width="3.25" style="16" customWidth="1"/>
    <col min="5895" max="5895" width="8.1640625" style="16" customWidth="1"/>
    <col min="5896" max="5896" width="4.1640625" style="16" customWidth="1"/>
    <col min="5897" max="6144" width="9.4140625" style="16"/>
    <col min="6145" max="6145" width="6.25" style="16" customWidth="1"/>
    <col min="6146" max="6146" width="4.75" style="16" customWidth="1"/>
    <col min="6147" max="6147" width="55.83203125" style="16" customWidth="1"/>
    <col min="6148" max="6148" width="2.75" style="16" customWidth="1"/>
    <col min="6149" max="6149" width="14.75" style="16" customWidth="1"/>
    <col min="6150" max="6150" width="3.25" style="16" customWidth="1"/>
    <col min="6151" max="6151" width="8.1640625" style="16" customWidth="1"/>
    <col min="6152" max="6152" width="4.1640625" style="16" customWidth="1"/>
    <col min="6153" max="6400" width="9.4140625" style="16"/>
    <col min="6401" max="6401" width="6.25" style="16" customWidth="1"/>
    <col min="6402" max="6402" width="4.75" style="16" customWidth="1"/>
    <col min="6403" max="6403" width="55.83203125" style="16" customWidth="1"/>
    <col min="6404" max="6404" width="2.75" style="16" customWidth="1"/>
    <col min="6405" max="6405" width="14.75" style="16" customWidth="1"/>
    <col min="6406" max="6406" width="3.25" style="16" customWidth="1"/>
    <col min="6407" max="6407" width="8.1640625" style="16" customWidth="1"/>
    <col min="6408" max="6408" width="4.1640625" style="16" customWidth="1"/>
    <col min="6409" max="6656" width="9.4140625" style="16"/>
    <col min="6657" max="6657" width="6.25" style="16" customWidth="1"/>
    <col min="6658" max="6658" width="4.75" style="16" customWidth="1"/>
    <col min="6659" max="6659" width="55.83203125" style="16" customWidth="1"/>
    <col min="6660" max="6660" width="2.75" style="16" customWidth="1"/>
    <col min="6661" max="6661" width="14.75" style="16" customWidth="1"/>
    <col min="6662" max="6662" width="3.25" style="16" customWidth="1"/>
    <col min="6663" max="6663" width="8.1640625" style="16" customWidth="1"/>
    <col min="6664" max="6664" width="4.1640625" style="16" customWidth="1"/>
    <col min="6665" max="6912" width="9.4140625" style="16"/>
    <col min="6913" max="6913" width="6.25" style="16" customWidth="1"/>
    <col min="6914" max="6914" width="4.75" style="16" customWidth="1"/>
    <col min="6915" max="6915" width="55.83203125" style="16" customWidth="1"/>
    <col min="6916" max="6916" width="2.75" style="16" customWidth="1"/>
    <col min="6917" max="6917" width="14.75" style="16" customWidth="1"/>
    <col min="6918" max="6918" width="3.25" style="16" customWidth="1"/>
    <col min="6919" max="6919" width="8.1640625" style="16" customWidth="1"/>
    <col min="6920" max="6920" width="4.1640625" style="16" customWidth="1"/>
    <col min="6921" max="7168" width="9.4140625" style="16"/>
    <col min="7169" max="7169" width="6.25" style="16" customWidth="1"/>
    <col min="7170" max="7170" width="4.75" style="16" customWidth="1"/>
    <col min="7171" max="7171" width="55.83203125" style="16" customWidth="1"/>
    <col min="7172" max="7172" width="2.75" style="16" customWidth="1"/>
    <col min="7173" max="7173" width="14.75" style="16" customWidth="1"/>
    <col min="7174" max="7174" width="3.25" style="16" customWidth="1"/>
    <col min="7175" max="7175" width="8.1640625" style="16" customWidth="1"/>
    <col min="7176" max="7176" width="4.1640625" style="16" customWidth="1"/>
    <col min="7177" max="7424" width="9.4140625" style="16"/>
    <col min="7425" max="7425" width="6.25" style="16" customWidth="1"/>
    <col min="7426" max="7426" width="4.75" style="16" customWidth="1"/>
    <col min="7427" max="7427" width="55.83203125" style="16" customWidth="1"/>
    <col min="7428" max="7428" width="2.75" style="16" customWidth="1"/>
    <col min="7429" max="7429" width="14.75" style="16" customWidth="1"/>
    <col min="7430" max="7430" width="3.25" style="16" customWidth="1"/>
    <col min="7431" max="7431" width="8.1640625" style="16" customWidth="1"/>
    <col min="7432" max="7432" width="4.1640625" style="16" customWidth="1"/>
    <col min="7433" max="7680" width="9.4140625" style="16"/>
    <col min="7681" max="7681" width="6.25" style="16" customWidth="1"/>
    <col min="7682" max="7682" width="4.75" style="16" customWidth="1"/>
    <col min="7683" max="7683" width="55.83203125" style="16" customWidth="1"/>
    <col min="7684" max="7684" width="2.75" style="16" customWidth="1"/>
    <col min="7685" max="7685" width="14.75" style="16" customWidth="1"/>
    <col min="7686" max="7686" width="3.25" style="16" customWidth="1"/>
    <col min="7687" max="7687" width="8.1640625" style="16" customWidth="1"/>
    <col min="7688" max="7688" width="4.1640625" style="16" customWidth="1"/>
    <col min="7689" max="7936" width="9.4140625" style="16"/>
    <col min="7937" max="7937" width="6.25" style="16" customWidth="1"/>
    <col min="7938" max="7938" width="4.75" style="16" customWidth="1"/>
    <col min="7939" max="7939" width="55.83203125" style="16" customWidth="1"/>
    <col min="7940" max="7940" width="2.75" style="16" customWidth="1"/>
    <col min="7941" max="7941" width="14.75" style="16" customWidth="1"/>
    <col min="7942" max="7942" width="3.25" style="16" customWidth="1"/>
    <col min="7943" max="7943" width="8.1640625" style="16" customWidth="1"/>
    <col min="7944" max="7944" width="4.1640625" style="16" customWidth="1"/>
    <col min="7945" max="8192" width="9.4140625" style="16"/>
    <col min="8193" max="8193" width="6.25" style="16" customWidth="1"/>
    <col min="8194" max="8194" width="4.75" style="16" customWidth="1"/>
    <col min="8195" max="8195" width="55.83203125" style="16" customWidth="1"/>
    <col min="8196" max="8196" width="2.75" style="16" customWidth="1"/>
    <col min="8197" max="8197" width="14.75" style="16" customWidth="1"/>
    <col min="8198" max="8198" width="3.25" style="16" customWidth="1"/>
    <col min="8199" max="8199" width="8.1640625" style="16" customWidth="1"/>
    <col min="8200" max="8200" width="4.1640625" style="16" customWidth="1"/>
    <col min="8201" max="8448" width="9.4140625" style="16"/>
    <col min="8449" max="8449" width="6.25" style="16" customWidth="1"/>
    <col min="8450" max="8450" width="4.75" style="16" customWidth="1"/>
    <col min="8451" max="8451" width="55.83203125" style="16" customWidth="1"/>
    <col min="8452" max="8452" width="2.75" style="16" customWidth="1"/>
    <col min="8453" max="8453" width="14.75" style="16" customWidth="1"/>
    <col min="8454" max="8454" width="3.25" style="16" customWidth="1"/>
    <col min="8455" max="8455" width="8.1640625" style="16" customWidth="1"/>
    <col min="8456" max="8456" width="4.1640625" style="16" customWidth="1"/>
    <col min="8457" max="8704" width="9.4140625" style="16"/>
    <col min="8705" max="8705" width="6.25" style="16" customWidth="1"/>
    <col min="8706" max="8706" width="4.75" style="16" customWidth="1"/>
    <col min="8707" max="8707" width="55.83203125" style="16" customWidth="1"/>
    <col min="8708" max="8708" width="2.75" style="16" customWidth="1"/>
    <col min="8709" max="8709" width="14.75" style="16" customWidth="1"/>
    <col min="8710" max="8710" width="3.25" style="16" customWidth="1"/>
    <col min="8711" max="8711" width="8.1640625" style="16" customWidth="1"/>
    <col min="8712" max="8712" width="4.1640625" style="16" customWidth="1"/>
    <col min="8713" max="8960" width="9.4140625" style="16"/>
    <col min="8961" max="8961" width="6.25" style="16" customWidth="1"/>
    <col min="8962" max="8962" width="4.75" style="16" customWidth="1"/>
    <col min="8963" max="8963" width="55.83203125" style="16" customWidth="1"/>
    <col min="8964" max="8964" width="2.75" style="16" customWidth="1"/>
    <col min="8965" max="8965" width="14.75" style="16" customWidth="1"/>
    <col min="8966" max="8966" width="3.25" style="16" customWidth="1"/>
    <col min="8967" max="8967" width="8.1640625" style="16" customWidth="1"/>
    <col min="8968" max="8968" width="4.1640625" style="16" customWidth="1"/>
    <col min="8969" max="9216" width="9.4140625" style="16"/>
    <col min="9217" max="9217" width="6.25" style="16" customWidth="1"/>
    <col min="9218" max="9218" width="4.75" style="16" customWidth="1"/>
    <col min="9219" max="9219" width="55.83203125" style="16" customWidth="1"/>
    <col min="9220" max="9220" width="2.75" style="16" customWidth="1"/>
    <col min="9221" max="9221" width="14.75" style="16" customWidth="1"/>
    <col min="9222" max="9222" width="3.25" style="16" customWidth="1"/>
    <col min="9223" max="9223" width="8.1640625" style="16" customWidth="1"/>
    <col min="9224" max="9224" width="4.1640625" style="16" customWidth="1"/>
    <col min="9225" max="9472" width="9.4140625" style="16"/>
    <col min="9473" max="9473" width="6.25" style="16" customWidth="1"/>
    <col min="9474" max="9474" width="4.75" style="16" customWidth="1"/>
    <col min="9475" max="9475" width="55.83203125" style="16" customWidth="1"/>
    <col min="9476" max="9476" width="2.75" style="16" customWidth="1"/>
    <col min="9477" max="9477" width="14.75" style="16" customWidth="1"/>
    <col min="9478" max="9478" width="3.25" style="16" customWidth="1"/>
    <col min="9479" max="9479" width="8.1640625" style="16" customWidth="1"/>
    <col min="9480" max="9480" width="4.1640625" style="16" customWidth="1"/>
    <col min="9481" max="9728" width="9.4140625" style="16"/>
    <col min="9729" max="9729" width="6.25" style="16" customWidth="1"/>
    <col min="9730" max="9730" width="4.75" style="16" customWidth="1"/>
    <col min="9731" max="9731" width="55.83203125" style="16" customWidth="1"/>
    <col min="9732" max="9732" width="2.75" style="16" customWidth="1"/>
    <col min="9733" max="9733" width="14.75" style="16" customWidth="1"/>
    <col min="9734" max="9734" width="3.25" style="16" customWidth="1"/>
    <col min="9735" max="9735" width="8.1640625" style="16" customWidth="1"/>
    <col min="9736" max="9736" width="4.1640625" style="16" customWidth="1"/>
    <col min="9737" max="9984" width="9.4140625" style="16"/>
    <col min="9985" max="9985" width="6.25" style="16" customWidth="1"/>
    <col min="9986" max="9986" width="4.75" style="16" customWidth="1"/>
    <col min="9987" max="9987" width="55.83203125" style="16" customWidth="1"/>
    <col min="9988" max="9988" width="2.75" style="16" customWidth="1"/>
    <col min="9989" max="9989" width="14.75" style="16" customWidth="1"/>
    <col min="9990" max="9990" width="3.25" style="16" customWidth="1"/>
    <col min="9991" max="9991" width="8.1640625" style="16" customWidth="1"/>
    <col min="9992" max="9992" width="4.1640625" style="16" customWidth="1"/>
    <col min="9993" max="10240" width="9.4140625" style="16"/>
    <col min="10241" max="10241" width="6.25" style="16" customWidth="1"/>
    <col min="10242" max="10242" width="4.75" style="16" customWidth="1"/>
    <col min="10243" max="10243" width="55.83203125" style="16" customWidth="1"/>
    <col min="10244" max="10244" width="2.75" style="16" customWidth="1"/>
    <col min="10245" max="10245" width="14.75" style="16" customWidth="1"/>
    <col min="10246" max="10246" width="3.25" style="16" customWidth="1"/>
    <col min="10247" max="10247" width="8.1640625" style="16" customWidth="1"/>
    <col min="10248" max="10248" width="4.1640625" style="16" customWidth="1"/>
    <col min="10249" max="10496" width="9.4140625" style="16"/>
    <col min="10497" max="10497" width="6.25" style="16" customWidth="1"/>
    <col min="10498" max="10498" width="4.75" style="16" customWidth="1"/>
    <col min="10499" max="10499" width="55.83203125" style="16" customWidth="1"/>
    <col min="10500" max="10500" width="2.75" style="16" customWidth="1"/>
    <col min="10501" max="10501" width="14.75" style="16" customWidth="1"/>
    <col min="10502" max="10502" width="3.25" style="16" customWidth="1"/>
    <col min="10503" max="10503" width="8.1640625" style="16" customWidth="1"/>
    <col min="10504" max="10504" width="4.1640625" style="16" customWidth="1"/>
    <col min="10505" max="10752" width="9.4140625" style="16"/>
    <col min="10753" max="10753" width="6.25" style="16" customWidth="1"/>
    <col min="10754" max="10754" width="4.75" style="16" customWidth="1"/>
    <col min="10755" max="10755" width="55.83203125" style="16" customWidth="1"/>
    <col min="10756" max="10756" width="2.75" style="16" customWidth="1"/>
    <col min="10757" max="10757" width="14.75" style="16" customWidth="1"/>
    <col min="10758" max="10758" width="3.25" style="16" customWidth="1"/>
    <col min="10759" max="10759" width="8.1640625" style="16" customWidth="1"/>
    <col min="10760" max="10760" width="4.1640625" style="16" customWidth="1"/>
    <col min="10761" max="11008" width="9.4140625" style="16"/>
    <col min="11009" max="11009" width="6.25" style="16" customWidth="1"/>
    <col min="11010" max="11010" width="4.75" style="16" customWidth="1"/>
    <col min="11011" max="11011" width="55.83203125" style="16" customWidth="1"/>
    <col min="11012" max="11012" width="2.75" style="16" customWidth="1"/>
    <col min="11013" max="11013" width="14.75" style="16" customWidth="1"/>
    <col min="11014" max="11014" width="3.25" style="16" customWidth="1"/>
    <col min="11015" max="11015" width="8.1640625" style="16" customWidth="1"/>
    <col min="11016" max="11016" width="4.1640625" style="16" customWidth="1"/>
    <col min="11017" max="11264" width="9.4140625" style="16"/>
    <col min="11265" max="11265" width="6.25" style="16" customWidth="1"/>
    <col min="11266" max="11266" width="4.75" style="16" customWidth="1"/>
    <col min="11267" max="11267" width="55.83203125" style="16" customWidth="1"/>
    <col min="11268" max="11268" width="2.75" style="16" customWidth="1"/>
    <col min="11269" max="11269" width="14.75" style="16" customWidth="1"/>
    <col min="11270" max="11270" width="3.25" style="16" customWidth="1"/>
    <col min="11271" max="11271" width="8.1640625" style="16" customWidth="1"/>
    <col min="11272" max="11272" width="4.1640625" style="16" customWidth="1"/>
    <col min="11273" max="11520" width="9.4140625" style="16"/>
    <col min="11521" max="11521" width="6.25" style="16" customWidth="1"/>
    <col min="11522" max="11522" width="4.75" style="16" customWidth="1"/>
    <col min="11523" max="11523" width="55.83203125" style="16" customWidth="1"/>
    <col min="11524" max="11524" width="2.75" style="16" customWidth="1"/>
    <col min="11525" max="11525" width="14.75" style="16" customWidth="1"/>
    <col min="11526" max="11526" width="3.25" style="16" customWidth="1"/>
    <col min="11527" max="11527" width="8.1640625" style="16" customWidth="1"/>
    <col min="11528" max="11528" width="4.1640625" style="16" customWidth="1"/>
    <col min="11529" max="11776" width="9.4140625" style="16"/>
    <col min="11777" max="11777" width="6.25" style="16" customWidth="1"/>
    <col min="11778" max="11778" width="4.75" style="16" customWidth="1"/>
    <col min="11779" max="11779" width="55.83203125" style="16" customWidth="1"/>
    <col min="11780" max="11780" width="2.75" style="16" customWidth="1"/>
    <col min="11781" max="11781" width="14.75" style="16" customWidth="1"/>
    <col min="11782" max="11782" width="3.25" style="16" customWidth="1"/>
    <col min="11783" max="11783" width="8.1640625" style="16" customWidth="1"/>
    <col min="11784" max="11784" width="4.1640625" style="16" customWidth="1"/>
    <col min="11785" max="12032" width="9.4140625" style="16"/>
    <col min="12033" max="12033" width="6.25" style="16" customWidth="1"/>
    <col min="12034" max="12034" width="4.75" style="16" customWidth="1"/>
    <col min="12035" max="12035" width="55.83203125" style="16" customWidth="1"/>
    <col min="12036" max="12036" width="2.75" style="16" customWidth="1"/>
    <col min="12037" max="12037" width="14.75" style="16" customWidth="1"/>
    <col min="12038" max="12038" width="3.25" style="16" customWidth="1"/>
    <col min="12039" max="12039" width="8.1640625" style="16" customWidth="1"/>
    <col min="12040" max="12040" width="4.1640625" style="16" customWidth="1"/>
    <col min="12041" max="12288" width="9.4140625" style="16"/>
    <col min="12289" max="12289" width="6.25" style="16" customWidth="1"/>
    <col min="12290" max="12290" width="4.75" style="16" customWidth="1"/>
    <col min="12291" max="12291" width="55.83203125" style="16" customWidth="1"/>
    <col min="12292" max="12292" width="2.75" style="16" customWidth="1"/>
    <col min="12293" max="12293" width="14.75" style="16" customWidth="1"/>
    <col min="12294" max="12294" width="3.25" style="16" customWidth="1"/>
    <col min="12295" max="12295" width="8.1640625" style="16" customWidth="1"/>
    <col min="12296" max="12296" width="4.1640625" style="16" customWidth="1"/>
    <col min="12297" max="12544" width="9.4140625" style="16"/>
    <col min="12545" max="12545" width="6.25" style="16" customWidth="1"/>
    <col min="12546" max="12546" width="4.75" style="16" customWidth="1"/>
    <col min="12547" max="12547" width="55.83203125" style="16" customWidth="1"/>
    <col min="12548" max="12548" width="2.75" style="16" customWidth="1"/>
    <col min="12549" max="12549" width="14.75" style="16" customWidth="1"/>
    <col min="12550" max="12550" width="3.25" style="16" customWidth="1"/>
    <col min="12551" max="12551" width="8.1640625" style="16" customWidth="1"/>
    <col min="12552" max="12552" width="4.1640625" style="16" customWidth="1"/>
    <col min="12553" max="12800" width="9.4140625" style="16"/>
    <col min="12801" max="12801" width="6.25" style="16" customWidth="1"/>
    <col min="12802" max="12802" width="4.75" style="16" customWidth="1"/>
    <col min="12803" max="12803" width="55.83203125" style="16" customWidth="1"/>
    <col min="12804" max="12804" width="2.75" style="16" customWidth="1"/>
    <col min="12805" max="12805" width="14.75" style="16" customWidth="1"/>
    <col min="12806" max="12806" width="3.25" style="16" customWidth="1"/>
    <col min="12807" max="12807" width="8.1640625" style="16" customWidth="1"/>
    <col min="12808" max="12808" width="4.1640625" style="16" customWidth="1"/>
    <col min="12809" max="13056" width="9.4140625" style="16"/>
    <col min="13057" max="13057" width="6.25" style="16" customWidth="1"/>
    <col min="13058" max="13058" width="4.75" style="16" customWidth="1"/>
    <col min="13059" max="13059" width="55.83203125" style="16" customWidth="1"/>
    <col min="13060" max="13060" width="2.75" style="16" customWidth="1"/>
    <col min="13061" max="13061" width="14.75" style="16" customWidth="1"/>
    <col min="13062" max="13062" width="3.25" style="16" customWidth="1"/>
    <col min="13063" max="13063" width="8.1640625" style="16" customWidth="1"/>
    <col min="13064" max="13064" width="4.1640625" style="16" customWidth="1"/>
    <col min="13065" max="13312" width="9.4140625" style="16"/>
    <col min="13313" max="13313" width="6.25" style="16" customWidth="1"/>
    <col min="13314" max="13314" width="4.75" style="16" customWidth="1"/>
    <col min="13315" max="13315" width="55.83203125" style="16" customWidth="1"/>
    <col min="13316" max="13316" width="2.75" style="16" customWidth="1"/>
    <col min="13317" max="13317" width="14.75" style="16" customWidth="1"/>
    <col min="13318" max="13318" width="3.25" style="16" customWidth="1"/>
    <col min="13319" max="13319" width="8.1640625" style="16" customWidth="1"/>
    <col min="13320" max="13320" width="4.1640625" style="16" customWidth="1"/>
    <col min="13321" max="13568" width="9.4140625" style="16"/>
    <col min="13569" max="13569" width="6.25" style="16" customWidth="1"/>
    <col min="13570" max="13570" width="4.75" style="16" customWidth="1"/>
    <col min="13571" max="13571" width="55.83203125" style="16" customWidth="1"/>
    <col min="13572" max="13572" width="2.75" style="16" customWidth="1"/>
    <col min="13573" max="13573" width="14.75" style="16" customWidth="1"/>
    <col min="13574" max="13574" width="3.25" style="16" customWidth="1"/>
    <col min="13575" max="13575" width="8.1640625" style="16" customWidth="1"/>
    <col min="13576" max="13576" width="4.1640625" style="16" customWidth="1"/>
    <col min="13577" max="13824" width="9.4140625" style="16"/>
    <col min="13825" max="13825" width="6.25" style="16" customWidth="1"/>
    <col min="13826" max="13826" width="4.75" style="16" customWidth="1"/>
    <col min="13827" max="13827" width="55.83203125" style="16" customWidth="1"/>
    <col min="13828" max="13828" width="2.75" style="16" customWidth="1"/>
    <col min="13829" max="13829" width="14.75" style="16" customWidth="1"/>
    <col min="13830" max="13830" width="3.25" style="16" customWidth="1"/>
    <col min="13831" max="13831" width="8.1640625" style="16" customWidth="1"/>
    <col min="13832" max="13832" width="4.1640625" style="16" customWidth="1"/>
    <col min="13833" max="14080" width="9.4140625" style="16"/>
    <col min="14081" max="14081" width="6.25" style="16" customWidth="1"/>
    <col min="14082" max="14082" width="4.75" style="16" customWidth="1"/>
    <col min="14083" max="14083" width="55.83203125" style="16" customWidth="1"/>
    <col min="14084" max="14084" width="2.75" style="16" customWidth="1"/>
    <col min="14085" max="14085" width="14.75" style="16" customWidth="1"/>
    <col min="14086" max="14086" width="3.25" style="16" customWidth="1"/>
    <col min="14087" max="14087" width="8.1640625" style="16" customWidth="1"/>
    <col min="14088" max="14088" width="4.1640625" style="16" customWidth="1"/>
    <col min="14089" max="14336" width="9.4140625" style="16"/>
    <col min="14337" max="14337" width="6.25" style="16" customWidth="1"/>
    <col min="14338" max="14338" width="4.75" style="16" customWidth="1"/>
    <col min="14339" max="14339" width="55.83203125" style="16" customWidth="1"/>
    <col min="14340" max="14340" width="2.75" style="16" customWidth="1"/>
    <col min="14341" max="14341" width="14.75" style="16" customWidth="1"/>
    <col min="14342" max="14342" width="3.25" style="16" customWidth="1"/>
    <col min="14343" max="14343" width="8.1640625" style="16" customWidth="1"/>
    <col min="14344" max="14344" width="4.1640625" style="16" customWidth="1"/>
    <col min="14345" max="14592" width="9.4140625" style="16"/>
    <col min="14593" max="14593" width="6.25" style="16" customWidth="1"/>
    <col min="14594" max="14594" width="4.75" style="16" customWidth="1"/>
    <col min="14595" max="14595" width="55.83203125" style="16" customWidth="1"/>
    <col min="14596" max="14596" width="2.75" style="16" customWidth="1"/>
    <col min="14597" max="14597" width="14.75" style="16" customWidth="1"/>
    <col min="14598" max="14598" width="3.25" style="16" customWidth="1"/>
    <col min="14599" max="14599" width="8.1640625" style="16" customWidth="1"/>
    <col min="14600" max="14600" width="4.1640625" style="16" customWidth="1"/>
    <col min="14601" max="14848" width="9.4140625" style="16"/>
    <col min="14849" max="14849" width="6.25" style="16" customWidth="1"/>
    <col min="14850" max="14850" width="4.75" style="16" customWidth="1"/>
    <col min="14851" max="14851" width="55.83203125" style="16" customWidth="1"/>
    <col min="14852" max="14852" width="2.75" style="16" customWidth="1"/>
    <col min="14853" max="14853" width="14.75" style="16" customWidth="1"/>
    <col min="14854" max="14854" width="3.25" style="16" customWidth="1"/>
    <col min="14855" max="14855" width="8.1640625" style="16" customWidth="1"/>
    <col min="14856" max="14856" width="4.1640625" style="16" customWidth="1"/>
    <col min="14857" max="15104" width="9.4140625" style="16"/>
    <col min="15105" max="15105" width="6.25" style="16" customWidth="1"/>
    <col min="15106" max="15106" width="4.75" style="16" customWidth="1"/>
    <col min="15107" max="15107" width="55.83203125" style="16" customWidth="1"/>
    <col min="15108" max="15108" width="2.75" style="16" customWidth="1"/>
    <col min="15109" max="15109" width="14.75" style="16" customWidth="1"/>
    <col min="15110" max="15110" width="3.25" style="16" customWidth="1"/>
    <col min="15111" max="15111" width="8.1640625" style="16" customWidth="1"/>
    <col min="15112" max="15112" width="4.1640625" style="16" customWidth="1"/>
    <col min="15113" max="15360" width="9.4140625" style="16"/>
    <col min="15361" max="15361" width="6.25" style="16" customWidth="1"/>
    <col min="15362" max="15362" width="4.75" style="16" customWidth="1"/>
    <col min="15363" max="15363" width="55.83203125" style="16" customWidth="1"/>
    <col min="15364" max="15364" width="2.75" style="16" customWidth="1"/>
    <col min="15365" max="15365" width="14.75" style="16" customWidth="1"/>
    <col min="15366" max="15366" width="3.25" style="16" customWidth="1"/>
    <col min="15367" max="15367" width="8.1640625" style="16" customWidth="1"/>
    <col min="15368" max="15368" width="4.1640625" style="16" customWidth="1"/>
    <col min="15369" max="15616" width="9.4140625" style="16"/>
    <col min="15617" max="15617" width="6.25" style="16" customWidth="1"/>
    <col min="15618" max="15618" width="4.75" style="16" customWidth="1"/>
    <col min="15619" max="15619" width="55.83203125" style="16" customWidth="1"/>
    <col min="15620" max="15620" width="2.75" style="16" customWidth="1"/>
    <col min="15621" max="15621" width="14.75" style="16" customWidth="1"/>
    <col min="15622" max="15622" width="3.25" style="16" customWidth="1"/>
    <col min="15623" max="15623" width="8.1640625" style="16" customWidth="1"/>
    <col min="15624" max="15624" width="4.1640625" style="16" customWidth="1"/>
    <col min="15625" max="15872" width="9.4140625" style="16"/>
    <col min="15873" max="15873" width="6.25" style="16" customWidth="1"/>
    <col min="15874" max="15874" width="4.75" style="16" customWidth="1"/>
    <col min="15875" max="15875" width="55.83203125" style="16" customWidth="1"/>
    <col min="15876" max="15876" width="2.75" style="16" customWidth="1"/>
    <col min="15877" max="15877" width="14.75" style="16" customWidth="1"/>
    <col min="15878" max="15878" width="3.25" style="16" customWidth="1"/>
    <col min="15879" max="15879" width="8.1640625" style="16" customWidth="1"/>
    <col min="15880" max="15880" width="4.1640625" style="16" customWidth="1"/>
    <col min="15881" max="16128" width="9.4140625" style="16"/>
    <col min="16129" max="16129" width="6.25" style="16" customWidth="1"/>
    <col min="16130" max="16130" width="4.75" style="16" customWidth="1"/>
    <col min="16131" max="16131" width="55.83203125" style="16" customWidth="1"/>
    <col min="16132" max="16132" width="2.75" style="16" customWidth="1"/>
    <col min="16133" max="16133" width="14.75" style="16" customWidth="1"/>
    <col min="16134" max="16134" width="3.25" style="16" customWidth="1"/>
    <col min="16135" max="16135" width="8.1640625" style="16" customWidth="1"/>
    <col min="16136" max="16136" width="4.1640625" style="16" customWidth="1"/>
    <col min="16137" max="16384" width="9.4140625" style="16"/>
  </cols>
  <sheetData>
    <row r="1" spans="1:256" s="8" customFormat="1" ht="15" customHeight="1" x14ac:dyDescent="0.3">
      <c r="A1" s="195" t="str">
        <f>Registration!A1</f>
        <v>141st IEEE 802.15 WSN Session</v>
      </c>
      <c r="B1" s="196"/>
      <c r="C1" s="196"/>
      <c r="D1" s="196"/>
      <c r="E1" s="196"/>
      <c r="F1" s="196"/>
      <c r="G1" s="197"/>
      <c r="I1" s="10"/>
    </row>
    <row r="2" spans="1:256" s="8" customFormat="1" ht="15" customHeight="1" thickBot="1" x14ac:dyDescent="0.35">
      <c r="A2" s="216" t="str">
        <f>_xlfn.CONCAT("Agenda for WG15 Closing Plenary - ",TEXT(('CAC Opening'!D2)+4,"DDDD, MMMM DD, YYYY"))</f>
        <v>Agenda for WG15 Closing Plenary - Thursday, January 19, 2023</v>
      </c>
      <c r="B2" s="217"/>
      <c r="C2" s="217"/>
      <c r="D2" s="217"/>
      <c r="E2" s="217"/>
      <c r="F2" s="217"/>
      <c r="G2" s="218"/>
      <c r="I2" s="11"/>
    </row>
    <row r="3" spans="1:256" ht="25.05" customHeight="1" thickBot="1" x14ac:dyDescent="0.3">
      <c r="A3" s="69" t="s">
        <v>87</v>
      </c>
      <c r="B3" s="70" t="s">
        <v>93</v>
      </c>
      <c r="C3" s="71" t="s">
        <v>90</v>
      </c>
      <c r="D3" s="70"/>
      <c r="E3" s="70" t="s">
        <v>94</v>
      </c>
      <c r="F3" s="214" t="s">
        <v>310</v>
      </c>
      <c r="G3" s="215"/>
      <c r="H3" s="68"/>
    </row>
    <row r="4" spans="1:256" customFormat="1" ht="15" customHeight="1" x14ac:dyDescent="0.25">
      <c r="A4" s="5" t="s">
        <v>79</v>
      </c>
      <c r="B4" s="1" t="s">
        <v>19</v>
      </c>
      <c r="C4" s="24" t="str">
        <f>'WG Opening'!C4</f>
        <v>MEETING CALLED TO ORDER</v>
      </c>
      <c r="D4" s="2" t="s">
        <v>12</v>
      </c>
      <c r="E4" s="2" t="str">
        <f>'WG Opening'!E4</f>
        <v>POWELL</v>
      </c>
      <c r="F4" s="1">
        <v>1</v>
      </c>
      <c r="G4" s="26">
        <f>TIME(16,0,0)</f>
        <v>0.66666666666666663</v>
      </c>
    </row>
    <row r="5" spans="1:256" s="7" customFormat="1" ht="15" customHeight="1" x14ac:dyDescent="0.25">
      <c r="A5" s="5">
        <v>1.1000000000000001</v>
      </c>
      <c r="B5" s="9" t="s">
        <v>16</v>
      </c>
      <c r="C5" s="24" t="str">
        <f>'WG Opening'!C5</f>
        <v>ANNOUNCEMENTS (Don’t forget to announce your name and affiliation before you speak)</v>
      </c>
      <c r="D5" s="2" t="s">
        <v>12</v>
      </c>
      <c r="E5" s="2" t="str">
        <f>'WG Opening'!E5</f>
        <v>BEECHER</v>
      </c>
      <c r="F5" s="9">
        <v>1</v>
      </c>
      <c r="G5" s="12">
        <f t="shared" ref="G5:G54" si="0">G4+TIME(0,F4,0)</f>
        <v>0.66736111111111107</v>
      </c>
    </row>
    <row r="6" spans="1:256" s="7" customFormat="1" ht="30" customHeight="1" x14ac:dyDescent="0.25">
      <c r="A6" s="5" t="s">
        <v>34</v>
      </c>
      <c r="B6" s="9" t="s">
        <v>16</v>
      </c>
      <c r="C6" s="185" t="str">
        <f>'WG Opening'!C6</f>
        <v>REMOTE INFORMATION FOR THE WEEK
    http://grouper.ieee.org/groups/802/15/calendar.html</v>
      </c>
      <c r="D6" s="2" t="s">
        <v>12</v>
      </c>
      <c r="E6" s="2" t="str">
        <f>'WG Opening'!E6</f>
        <v>BEECHER</v>
      </c>
      <c r="F6" s="9">
        <v>1</v>
      </c>
      <c r="G6" s="12">
        <f t="shared" si="0"/>
        <v>0.66805555555555551</v>
      </c>
    </row>
    <row r="7" spans="1:256" s="7" customFormat="1" ht="45" customHeight="1" x14ac:dyDescent="0.25">
      <c r="A7" s="5" t="s">
        <v>35</v>
      </c>
      <c r="B7" s="9" t="s">
        <v>16</v>
      </c>
      <c r="C7" s="185" t="str">
        <f>'WG Opening'!C7</f>
        <v>Registration for the Jan. Mtg. is required -
If you have not already done so, you can follow the registration link
    https://grouper.ieee.org/groups/802/15/pub/Meeting_Plan.html</v>
      </c>
      <c r="D7" s="2" t="s">
        <v>12</v>
      </c>
      <c r="E7" s="2" t="str">
        <f>'WG Opening'!E7</f>
        <v>BEECHER</v>
      </c>
      <c r="F7" s="9">
        <v>1</v>
      </c>
      <c r="G7" s="12">
        <f t="shared" si="0"/>
        <v>0.66874999999999996</v>
      </c>
    </row>
    <row r="8" spans="1:256" s="7" customFormat="1" ht="15" customHeight="1" x14ac:dyDescent="0.25">
      <c r="A8" s="5" t="s">
        <v>36</v>
      </c>
      <c r="B8" s="9" t="s">
        <v>16</v>
      </c>
      <c r="C8" s="185" t="str">
        <f>'WG Opening'!C8</f>
        <v>Jan. 2023 Mtg. is being held Mixed-Mode as per the vote in the 802 LMSC</v>
      </c>
      <c r="D8" s="2" t="s">
        <v>12</v>
      </c>
      <c r="E8" s="2" t="str">
        <f>'WG Opening'!E8</f>
        <v>BEECHER</v>
      </c>
      <c r="F8" s="9">
        <v>1</v>
      </c>
      <c r="G8" s="12">
        <f t="shared" si="0"/>
        <v>0.6694444444444444</v>
      </c>
    </row>
    <row r="9" spans="1:256" s="7" customFormat="1" ht="15" customHeight="1" x14ac:dyDescent="0.25">
      <c r="A9" s="5" t="s">
        <v>71</v>
      </c>
      <c r="B9" s="9" t="s">
        <v>16</v>
      </c>
      <c r="C9" s="185" t="str">
        <f>'WG Opening'!C9</f>
        <v>DirectVoteLive (DVL) for Closing Plenary [rem: highly recomm. to use one email for all 802 items]</v>
      </c>
      <c r="D9" s="2" t="s">
        <v>12</v>
      </c>
      <c r="E9" s="2" t="str">
        <f>'WG Opening'!E9</f>
        <v>BEECHER</v>
      </c>
      <c r="F9" s="9">
        <v>1</v>
      </c>
      <c r="G9" s="12">
        <f t="shared" si="0"/>
        <v>0.67013888888888884</v>
      </c>
    </row>
    <row r="10" spans="1:256" s="7" customFormat="1" ht="30" customHeight="1" x14ac:dyDescent="0.25">
      <c r="A10" s="5" t="s">
        <v>96</v>
      </c>
      <c r="B10" s="9" t="s">
        <v>16</v>
      </c>
      <c r="C10" s="185" t="str">
        <f>'WG Opening'!C10</f>
        <v>All motions for WG closing are due to Chair (Clint Powell), and Vice-Chair (Phil Beecher) immediately after the close of your last mtg.</v>
      </c>
      <c r="D10" s="2" t="s">
        <v>12</v>
      </c>
      <c r="E10" s="2" t="str">
        <f>'WG Opening'!E10</f>
        <v>BEECHER</v>
      </c>
      <c r="F10" s="9">
        <v>1</v>
      </c>
      <c r="G10" s="12">
        <f t="shared" si="0"/>
        <v>0.67083333333333328</v>
      </c>
    </row>
    <row r="11" spans="1:256" s="7" customFormat="1" ht="15" customHeight="1" x14ac:dyDescent="0.25">
      <c r="A11" s="5" t="s">
        <v>184</v>
      </c>
      <c r="B11" s="9" t="s">
        <v>16</v>
      </c>
      <c r="C11" s="185" t="str">
        <f>'WG Opening'!C11</f>
        <v>Mixed-Mode Meeting Ground Rules &amp; 75% Criteria</v>
      </c>
      <c r="D11" s="2" t="s">
        <v>12</v>
      </c>
      <c r="E11" s="2" t="str">
        <f>'WG Opening'!E11</f>
        <v>BEECHER</v>
      </c>
      <c r="F11" s="9">
        <v>1</v>
      </c>
      <c r="G11" s="12">
        <f t="shared" si="0"/>
        <v>0.67152777777777772</v>
      </c>
    </row>
    <row r="12" spans="1:256" customFormat="1" ht="15" customHeight="1" x14ac:dyDescent="0.25">
      <c r="A12" s="2"/>
      <c r="B12" s="2"/>
      <c r="C12" s="33"/>
      <c r="D12" s="2"/>
      <c r="E12" s="2"/>
      <c r="F12" s="1"/>
      <c r="G12" s="12">
        <f t="shared" si="0"/>
        <v>0.67222222222222217</v>
      </c>
    </row>
    <row r="13" spans="1:256" s="7" customFormat="1" ht="15" customHeight="1" x14ac:dyDescent="0.25">
      <c r="A13" s="5">
        <v>2</v>
      </c>
      <c r="B13" s="9" t="s">
        <v>19</v>
      </c>
      <c r="C13" s="31" t="str">
        <f>'WG Opening'!C20</f>
        <v>GENERAL AND ADMINISTRATIVE</v>
      </c>
      <c r="D13" s="2"/>
      <c r="E13" s="2"/>
      <c r="F13" s="9"/>
      <c r="G13" s="12">
        <f t="shared" si="0"/>
        <v>0.67222222222222217</v>
      </c>
    </row>
    <row r="14" spans="1:256" ht="15" customHeight="1" x14ac:dyDescent="0.25">
      <c r="A14" s="5" t="s">
        <v>173</v>
      </c>
      <c r="B14" s="1" t="s">
        <v>16</v>
      </c>
      <c r="C14" s="34" t="str">
        <f>'WG Opening'!C25</f>
        <v>WG Sec. &amp; 1 WG Vice-Chair STILL NEEDED</v>
      </c>
      <c r="D14" s="2" t="s">
        <v>12</v>
      </c>
      <c r="E14" s="2" t="s">
        <v>62</v>
      </c>
      <c r="F14" s="9">
        <v>1</v>
      </c>
      <c r="G14" s="12">
        <f t="shared" si="0"/>
        <v>0.67222222222222217</v>
      </c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7"/>
      <c r="DK14" s="7"/>
      <c r="DL14" s="7"/>
      <c r="DM14" s="7"/>
      <c r="DN14" s="7"/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  <c r="FX14" s="7"/>
      <c r="FY14" s="7"/>
      <c r="FZ14" s="7"/>
      <c r="GA14" s="7"/>
      <c r="GB14" s="7"/>
      <c r="GC14" s="7"/>
      <c r="GD14" s="7"/>
      <c r="GE14" s="7"/>
      <c r="GF14" s="7"/>
      <c r="GG14" s="7"/>
      <c r="GH14" s="7"/>
      <c r="GI14" s="7"/>
      <c r="GJ14" s="7"/>
      <c r="GK14" s="7"/>
      <c r="GL14" s="7"/>
      <c r="GM14" s="7"/>
      <c r="GN14" s="7"/>
      <c r="GO14" s="7"/>
      <c r="GP14" s="7"/>
      <c r="GQ14" s="7"/>
      <c r="GR14" s="7"/>
      <c r="GS14" s="7"/>
      <c r="GT14" s="7"/>
      <c r="GU14" s="7"/>
      <c r="GV14" s="7"/>
      <c r="GW14" s="7"/>
      <c r="GX14" s="7"/>
      <c r="GY14" s="7"/>
      <c r="GZ14" s="7"/>
      <c r="HA14" s="7"/>
      <c r="HB14" s="7"/>
      <c r="HC14" s="7"/>
      <c r="HD14" s="7"/>
      <c r="HE14" s="7"/>
      <c r="HF14" s="7"/>
      <c r="HG14" s="7"/>
      <c r="HH14" s="7"/>
      <c r="HI14" s="7"/>
      <c r="HJ14" s="7"/>
      <c r="HK14" s="7"/>
      <c r="HL14" s="7"/>
      <c r="HM14" s="7"/>
      <c r="HN14" s="7"/>
      <c r="HO14" s="7"/>
      <c r="HP14" s="7"/>
      <c r="HQ14" s="7"/>
      <c r="HR14" s="7"/>
      <c r="HS14" s="7"/>
      <c r="HT14" s="7"/>
      <c r="HU14" s="7"/>
      <c r="HV14" s="7"/>
      <c r="HW14" s="7"/>
      <c r="HX14" s="7"/>
      <c r="HY14" s="7"/>
      <c r="HZ14" s="7"/>
      <c r="IA14" s="7"/>
      <c r="IB14" s="7"/>
      <c r="IC14" s="7"/>
      <c r="ID14" s="7"/>
      <c r="IE14" s="7"/>
      <c r="IF14" s="7"/>
      <c r="IG14" s="7"/>
      <c r="IH14" s="7"/>
      <c r="II14" s="7"/>
      <c r="IJ14" s="7"/>
      <c r="IK14" s="7"/>
      <c r="IL14" s="7"/>
      <c r="IM14" s="7"/>
      <c r="IN14" s="7"/>
      <c r="IO14" s="7"/>
      <c r="IP14" s="7"/>
      <c r="IQ14" s="7"/>
      <c r="IR14" s="7"/>
      <c r="IS14" s="7"/>
      <c r="IT14" s="7"/>
      <c r="IU14" s="7"/>
      <c r="IV14" s="7"/>
    </row>
    <row r="15" spans="1:256" customFormat="1" ht="15" customHeight="1" x14ac:dyDescent="0.25">
      <c r="A15" s="2"/>
      <c r="B15" s="2"/>
      <c r="C15" s="33"/>
      <c r="D15" s="2"/>
      <c r="E15" s="2"/>
      <c r="F15" s="1"/>
      <c r="G15" s="12">
        <f t="shared" si="0"/>
        <v>0.67291666666666661</v>
      </c>
    </row>
    <row r="16" spans="1:256" ht="15" customHeight="1" x14ac:dyDescent="0.25">
      <c r="A16" s="5">
        <v>3</v>
      </c>
      <c r="B16" s="2" t="s">
        <v>19</v>
      </c>
      <c r="C16" s="2" t="str">
        <f>'WG Mid-Week'!C16</f>
        <v>FUTURE MTGS AND POLLS</v>
      </c>
      <c r="D16" s="2"/>
      <c r="E16" s="2"/>
      <c r="F16" s="1"/>
      <c r="G16" s="12">
        <f t="shared" si="0"/>
        <v>0.67291666666666661</v>
      </c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  <c r="DK16" s="7"/>
      <c r="DL16" s="7"/>
      <c r="DM16" s="7"/>
      <c r="DN16" s="7"/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  <c r="FX16" s="7"/>
      <c r="FY16" s="7"/>
      <c r="FZ16" s="7"/>
      <c r="GA16" s="7"/>
      <c r="GB16" s="7"/>
      <c r="GC16" s="7"/>
      <c r="GD16" s="7"/>
      <c r="GE16" s="7"/>
      <c r="GF16" s="7"/>
      <c r="GG16" s="7"/>
      <c r="GH16" s="7"/>
      <c r="GI16" s="7"/>
      <c r="GJ16" s="7"/>
      <c r="GK16" s="7"/>
      <c r="GL16" s="7"/>
      <c r="GM16" s="7"/>
      <c r="GN16" s="7"/>
      <c r="GO16" s="7"/>
      <c r="GP16" s="7"/>
      <c r="GQ16" s="7"/>
      <c r="GR16" s="7"/>
      <c r="GS16" s="7"/>
      <c r="GT16" s="7"/>
      <c r="GU16" s="7"/>
      <c r="GV16" s="7"/>
      <c r="GW16" s="7"/>
      <c r="GX16" s="7"/>
      <c r="GY16" s="7"/>
      <c r="GZ16" s="7"/>
      <c r="HA16" s="7"/>
      <c r="HB16" s="7"/>
      <c r="HC16" s="7"/>
      <c r="HD16" s="7"/>
      <c r="HE16" s="7"/>
      <c r="HF16" s="7"/>
      <c r="HG16" s="7"/>
      <c r="HH16" s="7"/>
      <c r="HI16" s="7"/>
      <c r="HJ16" s="7"/>
      <c r="HK16" s="7"/>
      <c r="HL16" s="7"/>
      <c r="HM16" s="7"/>
      <c r="HN16" s="7"/>
      <c r="HO16" s="7"/>
      <c r="HP16" s="7"/>
      <c r="HQ16" s="7"/>
      <c r="HR16" s="7"/>
      <c r="HS16" s="7"/>
      <c r="HT16" s="7"/>
      <c r="HU16" s="7"/>
      <c r="HV16" s="7"/>
      <c r="HW16" s="7"/>
      <c r="HX16" s="7"/>
      <c r="HY16" s="7"/>
      <c r="HZ16" s="7"/>
      <c r="IA16" s="7"/>
      <c r="IB16" s="7"/>
      <c r="IC16" s="7"/>
      <c r="ID16" s="7"/>
      <c r="IE16" s="7"/>
      <c r="IF16" s="7"/>
      <c r="IG16" s="7"/>
      <c r="IH16" s="7"/>
      <c r="II16" s="7"/>
      <c r="IJ16" s="7"/>
      <c r="IK16" s="7"/>
      <c r="IL16" s="7"/>
      <c r="IM16" s="7"/>
      <c r="IN16" s="7"/>
      <c r="IO16" s="7"/>
      <c r="IP16" s="7"/>
      <c r="IQ16" s="7"/>
      <c r="IR16" s="7"/>
      <c r="IS16" s="7"/>
      <c r="IT16" s="7"/>
      <c r="IU16" s="7"/>
      <c r="IV16" s="7"/>
    </row>
    <row r="17" spans="1:256" customFormat="1" ht="15" customHeight="1" x14ac:dyDescent="0.25">
      <c r="A17" s="5" t="s">
        <v>84</v>
      </c>
      <c r="B17" s="2" t="s">
        <v>16</v>
      </c>
      <c r="C17" s="1" t="str">
        <f>'WG Mid-Week'!C17</f>
        <v>MARCH 2023 802 PLENARY MIXED MODE MTG. - PLAN OF RECORD FOR IEEE 802.15 WG</v>
      </c>
      <c r="D17" s="2" t="s">
        <v>12</v>
      </c>
      <c r="E17" s="2" t="str">
        <f>'WG Opening'!E29</f>
        <v>POWELL</v>
      </c>
      <c r="F17" s="1">
        <v>1</v>
      </c>
      <c r="G17" s="12">
        <f t="shared" si="0"/>
        <v>0.67291666666666661</v>
      </c>
    </row>
    <row r="18" spans="1:256" customFormat="1" ht="30" customHeight="1" x14ac:dyDescent="0.25">
      <c r="A18" s="5" t="s">
        <v>197</v>
      </c>
      <c r="B18" s="2" t="s">
        <v>16</v>
      </c>
      <c r="C18" s="34" t="str">
        <f>'WG Mid-Week'!C18</f>
        <v xml:space="preserve">802.15 WG will hold its March Mtg. session from March 12-17, 2023, with the in-person part being held at the Hilton, Atlanta </v>
      </c>
      <c r="D18" s="2" t="s">
        <v>12</v>
      </c>
      <c r="E18" s="2" t="str">
        <f>'WG Opening'!E30</f>
        <v>POWELL</v>
      </c>
      <c r="F18" s="1">
        <v>1</v>
      </c>
      <c r="G18" s="12">
        <f t="shared" si="0"/>
        <v>0.67361111111111105</v>
      </c>
    </row>
    <row r="19" spans="1:256" customFormat="1" ht="30" customHeight="1" x14ac:dyDescent="0.25">
      <c r="A19" s="5" t="s">
        <v>198</v>
      </c>
      <c r="B19" s="2" t="s">
        <v>16</v>
      </c>
      <c r="C19" s="32" t="str">
        <f>'WG Mid-Week'!C19</f>
        <v>The 802 Wireless Chairs Adv. Committee for the March Mtg. will be held at the Hilton, Atlanta on Sun. March 12, 2023, at 4:00pm local time</v>
      </c>
      <c r="D19" s="2" t="s">
        <v>12</v>
      </c>
      <c r="E19" s="2" t="str">
        <f>'WG Opening'!E31</f>
        <v>POWELL</v>
      </c>
      <c r="F19" s="1">
        <v>1</v>
      </c>
      <c r="G19" s="12">
        <f t="shared" si="0"/>
        <v>0.67430555555555549</v>
      </c>
    </row>
    <row r="20" spans="1:256" customFormat="1" ht="30" customHeight="1" x14ac:dyDescent="0.25">
      <c r="A20" s="5" t="s">
        <v>199</v>
      </c>
      <c r="B20" s="2" t="s">
        <v>16</v>
      </c>
      <c r="C20" s="32" t="str">
        <f>'WG Mid-Week'!C20</f>
        <v>The 802.15 CAC for the March Mtg. will be held at the Hilton, Atlanta on Sun. March 12, 2023, at 5:30pm local time</v>
      </c>
      <c r="D20" s="2" t="s">
        <v>12</v>
      </c>
      <c r="E20" s="2" t="str">
        <f>'WG Opening'!E32</f>
        <v>POWELL</v>
      </c>
      <c r="F20" s="1">
        <v>1</v>
      </c>
      <c r="G20" s="12">
        <f t="shared" si="0"/>
        <v>0.67499999999999993</v>
      </c>
    </row>
    <row r="21" spans="1:256" customFormat="1" ht="30" customHeight="1" x14ac:dyDescent="0.25">
      <c r="A21" s="5" t="s">
        <v>200</v>
      </c>
      <c r="B21" s="2" t="s">
        <v>16</v>
      </c>
      <c r="C21" s="34" t="str">
        <f>'WG Mid-Week'!C21</f>
        <v>802 March Mtg. Registration Fees &amp; Deadlines have been set at $600 on or before 27 Jan., $800 on or before 3 March., and $1000 after 3 March</v>
      </c>
      <c r="D21" s="2" t="s">
        <v>12</v>
      </c>
      <c r="E21" s="2" t="str">
        <f>'WG Opening'!E33</f>
        <v>POWELL</v>
      </c>
      <c r="F21" s="1">
        <v>1</v>
      </c>
      <c r="G21" s="12">
        <f t="shared" si="0"/>
        <v>0.67569444444444438</v>
      </c>
    </row>
    <row r="22" spans="1:256" customFormat="1" ht="139.94999999999999" customHeight="1" x14ac:dyDescent="0.25">
      <c r="A22" s="5" t="s">
        <v>201</v>
      </c>
      <c r="B22" s="2" t="s">
        <v>16</v>
      </c>
      <c r="C22" s="34" t="str">
        <f>'WG Mid-Week'!C22</f>
        <v>Every single mtg. requires a Chair, Vice-Chair, or other designated persons in person to run each mtg. of the SubGroup.
    - All TG and SC Chairs please identify who will be attending in person and running each of the
      mtgs. and send info to Clint &amp; Phil by EOW
Every single mtg. requires a Vice-Chair or other designated person in person to run video and audio portion of virtual mtg.
    - A 2nd computer is highly encouraged (hotel or 802 will not supply this, to be brought by TG designee),
      which needs to support HMDI out and audio in/out via USB
    - Training on tool will be provided before and possibly at the mtg. as well
    - All TG and SC Chairs identify this person this week and send info to Clint &amp; Phil by EOW</v>
      </c>
      <c r="D22" s="2" t="s">
        <v>12</v>
      </c>
      <c r="E22" s="2" t="str">
        <f>'WG Opening'!E34</f>
        <v>POWELL</v>
      </c>
      <c r="F22" s="1">
        <v>1</v>
      </c>
      <c r="G22" s="12">
        <f t="shared" si="0"/>
        <v>0.67638888888888882</v>
      </c>
    </row>
    <row r="23" spans="1:256" ht="15" customHeight="1" x14ac:dyDescent="0.25">
      <c r="A23" s="5" t="s">
        <v>85</v>
      </c>
      <c r="B23" s="2" t="s">
        <v>16</v>
      </c>
      <c r="C23" s="169" t="s">
        <v>275</v>
      </c>
      <c r="D23" s="2" t="s">
        <v>12</v>
      </c>
      <c r="E23" s="2" t="str">
        <f>'WG Opening'!E35</f>
        <v>POWELL</v>
      </c>
      <c r="F23" s="9">
        <v>1</v>
      </c>
      <c r="G23" s="12">
        <f t="shared" si="0"/>
        <v>0.67708333333333326</v>
      </c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  <c r="HH23" s="7"/>
      <c r="HI23" s="7"/>
      <c r="HJ23" s="7"/>
      <c r="HK23" s="7"/>
      <c r="HL23" s="7"/>
      <c r="HM23" s="7"/>
      <c r="HN23" s="7"/>
      <c r="HO23" s="7"/>
      <c r="HP23" s="7"/>
      <c r="HQ23" s="7"/>
      <c r="HR23" s="7"/>
      <c r="HS23" s="7"/>
      <c r="HT23" s="7"/>
      <c r="HU23" s="7"/>
      <c r="HV23" s="7"/>
      <c r="HW23" s="7"/>
      <c r="HX23" s="7"/>
      <c r="HY23" s="7"/>
      <c r="HZ23" s="7"/>
      <c r="IA23" s="7"/>
      <c r="IB23" s="7"/>
      <c r="IC23" s="7"/>
      <c r="ID23" s="7"/>
      <c r="IE23" s="7"/>
      <c r="IF23" s="7"/>
      <c r="IG23" s="7"/>
      <c r="IH23" s="7"/>
      <c r="II23" s="7"/>
      <c r="IJ23" s="7"/>
      <c r="IK23" s="7"/>
      <c r="IL23" s="7"/>
      <c r="IM23" s="7"/>
      <c r="IN23" s="7"/>
      <c r="IO23" s="7"/>
      <c r="IP23" s="7"/>
      <c r="IQ23" s="7"/>
      <c r="IR23" s="7"/>
      <c r="IS23" s="7"/>
      <c r="IT23" s="7"/>
      <c r="IU23" s="7"/>
      <c r="IV23" s="7"/>
    </row>
    <row r="24" spans="1:256" ht="100.05" customHeight="1" x14ac:dyDescent="0.25">
      <c r="A24" s="5" t="s">
        <v>272</v>
      </c>
      <c r="B24" s="2" t="s">
        <v>15</v>
      </c>
      <c r="C24" s="189" t="s">
        <v>306</v>
      </c>
      <c r="D24" s="2" t="s">
        <v>12</v>
      </c>
      <c r="E24" s="2" t="str">
        <f>'WG Opening'!E36</f>
        <v>POWELL</v>
      </c>
      <c r="F24" s="9">
        <v>1</v>
      </c>
      <c r="G24" s="12">
        <f t="shared" si="0"/>
        <v>0.6777777777777777</v>
      </c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  <c r="FX24" s="7"/>
      <c r="FY24" s="7"/>
      <c r="FZ24" s="7"/>
      <c r="GA24" s="7"/>
      <c r="GB24" s="7"/>
      <c r="GC24" s="7"/>
      <c r="GD24" s="7"/>
      <c r="GE24" s="7"/>
      <c r="GF24" s="7"/>
      <c r="GG24" s="7"/>
      <c r="GH24" s="7"/>
      <c r="GI24" s="7"/>
      <c r="GJ24" s="7"/>
      <c r="GK24" s="7"/>
      <c r="GL24" s="7"/>
      <c r="GM24" s="7"/>
      <c r="GN24" s="7"/>
      <c r="GO24" s="7"/>
      <c r="GP24" s="7"/>
      <c r="GQ24" s="7"/>
      <c r="GR24" s="7"/>
      <c r="GS24" s="7"/>
      <c r="GT24" s="7"/>
      <c r="GU24" s="7"/>
      <c r="GV24" s="7"/>
      <c r="GW24" s="7"/>
      <c r="GX24" s="7"/>
      <c r="GY24" s="7"/>
      <c r="GZ24" s="7"/>
      <c r="HA24" s="7"/>
      <c r="HB24" s="7"/>
      <c r="HC24" s="7"/>
      <c r="HD24" s="7"/>
      <c r="HE24" s="7"/>
      <c r="HF24" s="7"/>
      <c r="HG24" s="7"/>
      <c r="HH24" s="7"/>
      <c r="HI24" s="7"/>
      <c r="HJ24" s="7"/>
      <c r="HK24" s="7"/>
      <c r="HL24" s="7"/>
      <c r="HM24" s="7"/>
      <c r="HN24" s="7"/>
      <c r="HO24" s="7"/>
      <c r="HP24" s="7"/>
      <c r="HQ24" s="7"/>
      <c r="HR24" s="7"/>
      <c r="HS24" s="7"/>
      <c r="HT24" s="7"/>
      <c r="HU24" s="7"/>
      <c r="HV24" s="7"/>
      <c r="HW24" s="7"/>
      <c r="HX24" s="7"/>
      <c r="HY24" s="7"/>
      <c r="HZ24" s="7"/>
      <c r="IA24" s="7"/>
      <c r="IB24" s="7"/>
      <c r="IC24" s="7"/>
      <c r="ID24" s="7"/>
      <c r="IE24" s="7"/>
      <c r="IF24" s="7"/>
      <c r="IG24" s="7"/>
      <c r="IH24" s="7"/>
      <c r="II24" s="7"/>
      <c r="IJ24" s="7"/>
      <c r="IK24" s="7"/>
      <c r="IL24" s="7"/>
      <c r="IM24" s="7"/>
      <c r="IN24" s="7"/>
      <c r="IO24" s="7"/>
      <c r="IP24" s="7"/>
      <c r="IQ24" s="7"/>
      <c r="IR24" s="7"/>
      <c r="IS24" s="7"/>
      <c r="IT24" s="7"/>
      <c r="IU24" s="7"/>
      <c r="IV24" s="7"/>
    </row>
    <row r="25" spans="1:256" ht="70.05" customHeight="1" x14ac:dyDescent="0.25">
      <c r="A25" s="5" t="s">
        <v>273</v>
      </c>
      <c r="B25" s="2" t="s">
        <v>15</v>
      </c>
      <c r="C25" s="189" t="s">
        <v>306</v>
      </c>
      <c r="D25" s="2" t="s">
        <v>12</v>
      </c>
      <c r="E25" s="2" t="str">
        <f>'WG Opening'!E36</f>
        <v>POWELL</v>
      </c>
      <c r="F25" s="9">
        <v>1</v>
      </c>
      <c r="G25" s="12">
        <f t="shared" si="0"/>
        <v>0.67847222222222214</v>
      </c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  <c r="AA25" s="7"/>
      <c r="AB25" s="7"/>
      <c r="AC25" s="7"/>
      <c r="AD25" s="7"/>
      <c r="AE25" s="7"/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/>
      <c r="DC25" s="7"/>
      <c r="DD25" s="7"/>
      <c r="DE25" s="7"/>
      <c r="DF25" s="7"/>
      <c r="DG25" s="7"/>
      <c r="DH25" s="7"/>
      <c r="DI25" s="7"/>
      <c r="DJ25" s="7"/>
      <c r="DK25" s="7"/>
      <c r="DL25" s="7"/>
      <c r="DM25" s="7"/>
      <c r="DN25" s="7"/>
      <c r="DO25" s="7"/>
      <c r="DP25" s="7"/>
      <c r="DQ25" s="7"/>
      <c r="DR25" s="7"/>
      <c r="DS25" s="7"/>
      <c r="DT25" s="7"/>
      <c r="DU25" s="7"/>
      <c r="DV25" s="7"/>
      <c r="DW25" s="7"/>
      <c r="DX25" s="7"/>
      <c r="DY25" s="7"/>
      <c r="DZ25" s="7"/>
      <c r="EA25" s="7"/>
      <c r="EB25" s="7"/>
      <c r="EC25" s="7"/>
      <c r="ED25" s="7"/>
      <c r="EE25" s="7"/>
      <c r="EF25" s="7"/>
      <c r="EG25" s="7"/>
      <c r="EH25" s="7"/>
      <c r="EI25" s="7"/>
      <c r="EJ25" s="7"/>
      <c r="EK25" s="7"/>
      <c r="EL25" s="7"/>
      <c r="EM25" s="7"/>
      <c r="EN25" s="7"/>
      <c r="EO25" s="7"/>
      <c r="EP25" s="7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  <c r="FX25" s="7"/>
      <c r="FY25" s="7"/>
      <c r="FZ25" s="7"/>
      <c r="GA25" s="7"/>
      <c r="GB25" s="7"/>
      <c r="GC25" s="7"/>
      <c r="GD25" s="7"/>
      <c r="GE25" s="7"/>
      <c r="GF25" s="7"/>
      <c r="GG25" s="7"/>
      <c r="GH25" s="7"/>
      <c r="GI25" s="7"/>
      <c r="GJ25" s="7"/>
      <c r="GK25" s="7"/>
      <c r="GL25" s="7"/>
      <c r="GM25" s="7"/>
      <c r="GN25" s="7"/>
      <c r="GO25" s="7"/>
      <c r="GP25" s="7"/>
      <c r="GQ25" s="7"/>
      <c r="GR25" s="7"/>
      <c r="GS25" s="7"/>
      <c r="GT25" s="7"/>
      <c r="GU25" s="7"/>
      <c r="GV25" s="7"/>
      <c r="GW25" s="7"/>
      <c r="GX25" s="7"/>
      <c r="GY25" s="7"/>
      <c r="GZ25" s="7"/>
      <c r="HA25" s="7"/>
      <c r="HB25" s="7"/>
      <c r="HC25" s="7"/>
      <c r="HD25" s="7"/>
      <c r="HE25" s="7"/>
      <c r="HF25" s="7"/>
      <c r="HG25" s="7"/>
      <c r="HH25" s="7"/>
      <c r="HI25" s="7"/>
      <c r="HJ25" s="7"/>
      <c r="HK25" s="7"/>
      <c r="HL25" s="7"/>
      <c r="HM25" s="7"/>
      <c r="HN25" s="7"/>
      <c r="HO25" s="7"/>
      <c r="HP25" s="7"/>
      <c r="HQ25" s="7"/>
      <c r="HR25" s="7"/>
      <c r="HS25" s="7"/>
      <c r="HT25" s="7"/>
      <c r="HU25" s="7"/>
      <c r="HV25" s="7"/>
      <c r="HW25" s="7"/>
      <c r="HX25" s="7"/>
      <c r="HY25" s="7"/>
      <c r="HZ25" s="7"/>
      <c r="IA25" s="7"/>
      <c r="IB25" s="7"/>
      <c r="IC25" s="7"/>
      <c r="ID25" s="7"/>
      <c r="IE25" s="7"/>
      <c r="IF25" s="7"/>
      <c r="IG25" s="7"/>
      <c r="IH25" s="7"/>
      <c r="II25" s="7"/>
      <c r="IJ25" s="7"/>
      <c r="IK25" s="7"/>
      <c r="IL25" s="7"/>
      <c r="IM25" s="7"/>
      <c r="IN25" s="7"/>
      <c r="IO25" s="7"/>
      <c r="IP25" s="7"/>
      <c r="IQ25" s="7"/>
      <c r="IR25" s="7"/>
      <c r="IS25" s="7"/>
      <c r="IT25" s="7"/>
      <c r="IU25" s="7"/>
      <c r="IV25" s="7"/>
    </row>
    <row r="26" spans="1:256" ht="100.05" customHeight="1" x14ac:dyDescent="0.25">
      <c r="A26" s="5" t="s">
        <v>274</v>
      </c>
      <c r="B26" s="2" t="s">
        <v>15</v>
      </c>
      <c r="C26" s="189" t="s">
        <v>306</v>
      </c>
      <c r="D26" s="2" t="s">
        <v>12</v>
      </c>
      <c r="E26" s="2" t="str">
        <f>'WG Opening'!E36</f>
        <v>POWELL</v>
      </c>
      <c r="F26" s="9">
        <v>1</v>
      </c>
      <c r="G26" s="12">
        <f t="shared" si="0"/>
        <v>0.67916666666666659</v>
      </c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  <c r="AR26" s="7"/>
      <c r="AS26" s="7"/>
      <c r="AT26" s="7"/>
      <c r="AU26" s="7"/>
      <c r="AV26" s="7"/>
      <c r="AW26" s="7"/>
      <c r="AX26" s="7"/>
      <c r="AY26" s="7"/>
      <c r="AZ26" s="7"/>
      <c r="BA26" s="7"/>
      <c r="BB26" s="7"/>
      <c r="BC26" s="7"/>
      <c r="BD26" s="7"/>
      <c r="BE26" s="7"/>
      <c r="BF26" s="7"/>
      <c r="BG26" s="7"/>
      <c r="BH26" s="7"/>
      <c r="BI26" s="7"/>
      <c r="BJ26" s="7"/>
      <c r="BK26" s="7"/>
      <c r="BL26" s="7"/>
      <c r="BM26" s="7"/>
      <c r="BN26" s="7"/>
      <c r="BO26" s="7"/>
      <c r="BP26" s="7"/>
      <c r="BQ26" s="7"/>
      <c r="BR26" s="7"/>
      <c r="BS26" s="7"/>
      <c r="BT26" s="7"/>
      <c r="BU26" s="7"/>
      <c r="BV26" s="7"/>
      <c r="BW26" s="7"/>
      <c r="BX26" s="7"/>
      <c r="BY26" s="7"/>
      <c r="BZ26" s="7"/>
      <c r="CA26" s="7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7"/>
      <c r="DB26" s="7"/>
      <c r="DC26" s="7"/>
      <c r="DD26" s="7"/>
      <c r="DE26" s="7"/>
      <c r="DF26" s="7"/>
      <c r="DG26" s="7"/>
      <c r="DH26" s="7"/>
      <c r="DI26" s="7"/>
      <c r="DJ26" s="7"/>
      <c r="DK26" s="7"/>
      <c r="DL26" s="7"/>
      <c r="DM26" s="7"/>
      <c r="DN26" s="7"/>
      <c r="DO26" s="7"/>
      <c r="DP26" s="7"/>
      <c r="DQ26" s="7"/>
      <c r="DR26" s="7"/>
      <c r="DS26" s="7"/>
      <c r="DT26" s="7"/>
      <c r="DU26" s="7"/>
      <c r="DV26" s="7"/>
      <c r="DW26" s="7"/>
      <c r="DX26" s="7"/>
      <c r="DY26" s="7"/>
      <c r="DZ26" s="7"/>
      <c r="EA26" s="7"/>
      <c r="EB26" s="7"/>
      <c r="EC26" s="7"/>
      <c r="ED26" s="7"/>
      <c r="EE26" s="7"/>
      <c r="EF26" s="7"/>
      <c r="EG26" s="7"/>
      <c r="EH26" s="7"/>
      <c r="EI26" s="7"/>
      <c r="EJ26" s="7"/>
      <c r="EK26" s="7"/>
      <c r="EL26" s="7"/>
      <c r="EM26" s="7"/>
      <c r="EN26" s="7"/>
      <c r="EO26" s="7"/>
      <c r="EP26" s="7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  <c r="FN26" s="7"/>
      <c r="FO26" s="7"/>
      <c r="FP26" s="7"/>
      <c r="FQ26" s="7"/>
      <c r="FR26" s="7"/>
      <c r="FS26" s="7"/>
      <c r="FT26" s="7"/>
      <c r="FU26" s="7"/>
      <c r="FV26" s="7"/>
      <c r="FW26" s="7"/>
      <c r="FX26" s="7"/>
      <c r="FY26" s="7"/>
      <c r="FZ26" s="7"/>
      <c r="GA26" s="7"/>
      <c r="GB26" s="7"/>
      <c r="GC26" s="7"/>
      <c r="GD26" s="7"/>
      <c r="GE26" s="7"/>
      <c r="GF26" s="7"/>
      <c r="GG26" s="7"/>
      <c r="GH26" s="7"/>
      <c r="GI26" s="7"/>
      <c r="GJ26" s="7"/>
      <c r="GK26" s="7"/>
      <c r="GL26" s="7"/>
      <c r="GM26" s="7"/>
      <c r="GN26" s="7"/>
      <c r="GO26" s="7"/>
      <c r="GP26" s="7"/>
      <c r="GQ26" s="7"/>
      <c r="GR26" s="7"/>
      <c r="GS26" s="7"/>
      <c r="GT26" s="7"/>
      <c r="GU26" s="7"/>
      <c r="GV26" s="7"/>
      <c r="GW26" s="7"/>
      <c r="GX26" s="7"/>
      <c r="GY26" s="7"/>
      <c r="GZ26" s="7"/>
      <c r="HA26" s="7"/>
      <c r="HB26" s="7"/>
      <c r="HC26" s="7"/>
      <c r="HD26" s="7"/>
      <c r="HE26" s="7"/>
      <c r="HF26" s="7"/>
      <c r="HG26" s="7"/>
      <c r="HH26" s="7"/>
      <c r="HI26" s="7"/>
      <c r="HJ26" s="7"/>
      <c r="HK26" s="7"/>
      <c r="HL26" s="7"/>
      <c r="HM26" s="7"/>
      <c r="HN26" s="7"/>
      <c r="HO26" s="7"/>
      <c r="HP26" s="7"/>
      <c r="HQ26" s="7"/>
      <c r="HR26" s="7"/>
      <c r="HS26" s="7"/>
      <c r="HT26" s="7"/>
      <c r="HU26" s="7"/>
      <c r="HV26" s="7"/>
      <c r="HW26" s="7"/>
      <c r="HX26" s="7"/>
      <c r="HY26" s="7"/>
      <c r="HZ26" s="7"/>
      <c r="IA26" s="7"/>
      <c r="IB26" s="7"/>
      <c r="IC26" s="7"/>
      <c r="ID26" s="7"/>
      <c r="IE26" s="7"/>
      <c r="IF26" s="7"/>
      <c r="IG26" s="7"/>
      <c r="IH26" s="7"/>
      <c r="II26" s="7"/>
      <c r="IJ26" s="7"/>
      <c r="IK26" s="7"/>
      <c r="IL26" s="7"/>
      <c r="IM26" s="7"/>
      <c r="IN26" s="7"/>
      <c r="IO26" s="7"/>
      <c r="IP26" s="7"/>
      <c r="IQ26" s="7"/>
      <c r="IR26" s="7"/>
      <c r="IS26" s="7"/>
      <c r="IT26" s="7"/>
      <c r="IU26" s="7"/>
      <c r="IV26" s="7"/>
    </row>
    <row r="27" spans="1:256" ht="15" customHeight="1" x14ac:dyDescent="0.25">
      <c r="A27" s="5" t="s">
        <v>39</v>
      </c>
      <c r="B27" s="2" t="s">
        <v>19</v>
      </c>
      <c r="C27" s="2" t="s">
        <v>223</v>
      </c>
      <c r="D27" s="2" t="s">
        <v>12</v>
      </c>
      <c r="E27" s="2" t="str">
        <f>'WG Opening'!E37</f>
        <v>POWELL</v>
      </c>
      <c r="F27" s="9"/>
      <c r="G27" s="12">
        <f t="shared" si="0"/>
        <v>0.67986111111111103</v>
      </c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  <c r="FX27" s="7"/>
      <c r="FY27" s="7"/>
      <c r="FZ27" s="7"/>
      <c r="GA27" s="7"/>
      <c r="GB27" s="7"/>
      <c r="GC27" s="7"/>
      <c r="GD27" s="7"/>
      <c r="GE27" s="7"/>
      <c r="GF27" s="7"/>
      <c r="GG27" s="7"/>
      <c r="GH27" s="7"/>
      <c r="GI27" s="7"/>
      <c r="GJ27" s="7"/>
      <c r="GK27" s="7"/>
      <c r="GL27" s="7"/>
      <c r="GM27" s="7"/>
      <c r="GN27" s="7"/>
      <c r="GO27" s="7"/>
      <c r="GP27" s="7"/>
      <c r="GQ27" s="7"/>
      <c r="GR27" s="7"/>
      <c r="GS27" s="7"/>
      <c r="GT27" s="7"/>
      <c r="GU27" s="7"/>
      <c r="GV27" s="7"/>
      <c r="GW27" s="7"/>
      <c r="GX27" s="7"/>
      <c r="GY27" s="7"/>
      <c r="GZ27" s="7"/>
      <c r="HA27" s="7"/>
      <c r="HB27" s="7"/>
      <c r="HC27" s="7"/>
      <c r="HD27" s="7"/>
      <c r="HE27" s="7"/>
      <c r="HF27" s="7"/>
      <c r="HG27" s="7"/>
      <c r="HH27" s="7"/>
      <c r="HI27" s="7"/>
      <c r="HJ27" s="7"/>
      <c r="HK27" s="7"/>
      <c r="HL27" s="7"/>
      <c r="HM27" s="7"/>
      <c r="HN27" s="7"/>
      <c r="HO27" s="7"/>
      <c r="HP27" s="7"/>
      <c r="HQ27" s="7"/>
      <c r="HR27" s="7"/>
      <c r="HS27" s="7"/>
      <c r="HT27" s="7"/>
      <c r="HU27" s="7"/>
      <c r="HV27" s="7"/>
      <c r="HW27" s="7"/>
      <c r="HX27" s="7"/>
      <c r="HY27" s="7"/>
      <c r="HZ27" s="7"/>
      <c r="IA27" s="7"/>
      <c r="IB27" s="7"/>
      <c r="IC27" s="7"/>
      <c r="ID27" s="7"/>
      <c r="IE27" s="7"/>
      <c r="IF27" s="7"/>
      <c r="IG27" s="7"/>
      <c r="IH27" s="7"/>
      <c r="II27" s="7"/>
      <c r="IJ27" s="7"/>
      <c r="IK27" s="7"/>
      <c r="IL27" s="7"/>
      <c r="IM27" s="7"/>
      <c r="IN27" s="7"/>
      <c r="IO27" s="7"/>
      <c r="IP27" s="7"/>
      <c r="IQ27" s="7"/>
      <c r="IR27" s="7"/>
      <c r="IS27" s="7"/>
      <c r="IT27" s="7"/>
      <c r="IU27" s="7"/>
      <c r="IV27" s="7"/>
    </row>
    <row r="28" spans="1:256" customFormat="1" ht="15" customHeight="1" x14ac:dyDescent="0.25">
      <c r="A28" s="5" t="s">
        <v>0</v>
      </c>
      <c r="B28" s="2" t="s">
        <v>15</v>
      </c>
      <c r="C28" s="14" t="str">
        <f>'WG Opening'!C38</f>
        <v>TG 3mb Revision</v>
      </c>
      <c r="D28" s="2" t="s">
        <v>12</v>
      </c>
      <c r="E28" s="2" t="str">
        <f>'WG Opening'!E38</f>
        <v>KUERNER</v>
      </c>
      <c r="F28" s="9">
        <v>5</v>
      </c>
      <c r="G28" s="12">
        <f t="shared" si="0"/>
        <v>0.67986111111111103</v>
      </c>
    </row>
    <row r="29" spans="1:256" customFormat="1" ht="15" customHeight="1" x14ac:dyDescent="0.25">
      <c r="A29" s="5" t="s">
        <v>1</v>
      </c>
      <c r="B29" s="2" t="s">
        <v>15</v>
      </c>
      <c r="C29" s="14" t="str">
        <f>'WG Opening'!C39</f>
        <v>SC THz</v>
      </c>
      <c r="D29" s="2" t="s">
        <v>12</v>
      </c>
      <c r="E29" s="2" t="str">
        <f>'WG Opening'!E39</f>
        <v>KUERNER</v>
      </c>
      <c r="F29" s="9">
        <v>0</v>
      </c>
      <c r="G29" s="12">
        <f t="shared" si="0"/>
        <v>0.68333333333333324</v>
      </c>
    </row>
    <row r="30" spans="1:256" customFormat="1" ht="15" customHeight="1" x14ac:dyDescent="0.25">
      <c r="A30" s="5" t="s">
        <v>23</v>
      </c>
      <c r="B30" s="2" t="s">
        <v>15</v>
      </c>
      <c r="C30" s="14" t="str">
        <f>'WG Opening'!C40</f>
        <v>TG 4/2020Cor1 Corrigenda - IN IEEE EDITING</v>
      </c>
      <c r="D30" s="2" t="s">
        <v>12</v>
      </c>
      <c r="E30" s="2" t="str">
        <f>'WG Opening'!E40</f>
        <v>KIVINEN</v>
      </c>
      <c r="F30" s="9">
        <v>0</v>
      </c>
      <c r="G30" s="12">
        <f t="shared" si="0"/>
        <v>0.68333333333333324</v>
      </c>
      <c r="I30" s="40"/>
      <c r="K30" s="40"/>
    </row>
    <row r="31" spans="1:256" customFormat="1" ht="15" customHeight="1" x14ac:dyDescent="0.25">
      <c r="A31" s="5" t="s">
        <v>9</v>
      </c>
      <c r="B31" s="2" t="s">
        <v>15</v>
      </c>
      <c r="C31" s="14" t="str">
        <f>'WG Opening'!C41</f>
        <v>TG 4ab UWB-NG Amendment</v>
      </c>
      <c r="D31" s="2" t="s">
        <v>12</v>
      </c>
      <c r="E31" s="2" t="str">
        <f>'WG Opening'!E41</f>
        <v>ROLFE</v>
      </c>
      <c r="F31" s="9">
        <v>3</v>
      </c>
      <c r="G31" s="12">
        <f t="shared" si="0"/>
        <v>0.68333333333333324</v>
      </c>
    </row>
    <row r="32" spans="1:256" customFormat="1" ht="15" customHeight="1" x14ac:dyDescent="0.25">
      <c r="A32" s="5" t="s">
        <v>10</v>
      </c>
      <c r="B32" s="2" t="s">
        <v>15</v>
      </c>
      <c r="C32" s="14" t="str">
        <f>'WG Opening'!C42</f>
        <v>TG 4me Revision to 2020</v>
      </c>
      <c r="D32" s="2" t="s">
        <v>12</v>
      </c>
      <c r="E32" s="2" t="str">
        <f>'WG Opening'!E42</f>
        <v>STUEBING</v>
      </c>
      <c r="F32" s="9">
        <v>3</v>
      </c>
      <c r="G32" s="12">
        <f t="shared" si="0"/>
        <v>0.68541666666666656</v>
      </c>
    </row>
    <row r="33" spans="1:256" customFormat="1" ht="15" customHeight="1" x14ac:dyDescent="0.25">
      <c r="A33" s="5" t="s">
        <v>2</v>
      </c>
      <c r="B33" s="2" t="s">
        <v>15</v>
      </c>
      <c r="C33" s="14" t="str">
        <f>'WG Opening'!C43</f>
        <v>TG 6ma BAN/VAN Revision</v>
      </c>
      <c r="D33" s="2" t="s">
        <v>12</v>
      </c>
      <c r="E33" s="2" t="str">
        <f>'WG Opening'!E43</f>
        <v>KOHNO</v>
      </c>
      <c r="F33" s="9">
        <v>3</v>
      </c>
      <c r="G33" s="12">
        <f t="shared" si="0"/>
        <v>0.68749999999999989</v>
      </c>
      <c r="I33" s="40"/>
      <c r="K33" s="40"/>
    </row>
    <row r="34" spans="1:256" customFormat="1" ht="15" customHeight="1" x14ac:dyDescent="0.25">
      <c r="A34" s="5" t="s">
        <v>3</v>
      </c>
      <c r="B34" s="2" t="s">
        <v>59</v>
      </c>
      <c r="C34" s="14" t="str">
        <f>'WG Opening'!C44</f>
        <v>TG 7a OCC Amendment</v>
      </c>
      <c r="D34" s="2" t="s">
        <v>12</v>
      </c>
      <c r="E34" s="2" t="str">
        <f>'WG Opening'!E44</f>
        <v>JANG/CHOI</v>
      </c>
      <c r="F34" s="9">
        <v>0</v>
      </c>
      <c r="G34" s="12">
        <f t="shared" si="0"/>
        <v>0.68958333333333321</v>
      </c>
    </row>
    <row r="35" spans="1:256" customFormat="1" ht="15" customHeight="1" x14ac:dyDescent="0.25">
      <c r="A35" s="5" t="s">
        <v>4</v>
      </c>
      <c r="B35" s="2" t="s">
        <v>15</v>
      </c>
      <c r="C35" s="14" t="str">
        <f>'WG Opening'!C45</f>
        <v>TG 13 MG-OWC New Standard</v>
      </c>
      <c r="D35" s="2" t="s">
        <v>12</v>
      </c>
      <c r="E35" s="2" t="str">
        <f>'WG Opening'!E45</f>
        <v>JUNGNICKEL</v>
      </c>
      <c r="F35" s="9">
        <v>3</v>
      </c>
      <c r="G35" s="12">
        <f t="shared" si="0"/>
        <v>0.68958333333333321</v>
      </c>
    </row>
    <row r="36" spans="1:256" ht="15" customHeight="1" x14ac:dyDescent="0.25">
      <c r="A36" s="5" t="s">
        <v>24</v>
      </c>
      <c r="B36" s="2" t="s">
        <v>15</v>
      </c>
      <c r="C36" s="14" t="str">
        <f>'WG Opening'!C46</f>
        <v>TG 14 UWB-AHN New Standard - IN HIBERNATION</v>
      </c>
      <c r="D36" s="2" t="s">
        <v>12</v>
      </c>
      <c r="E36" s="2" t="str">
        <f>'WG Opening'!E46</f>
        <v>POWELL</v>
      </c>
      <c r="F36" s="9">
        <v>0</v>
      </c>
      <c r="G36" s="12">
        <f t="shared" si="0"/>
        <v>0.69166666666666654</v>
      </c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/>
      <c r="AP36" s="7"/>
      <c r="AQ36" s="7"/>
      <c r="AR36" s="7"/>
      <c r="AS36" s="7"/>
      <c r="AT36" s="7"/>
      <c r="AU36" s="7"/>
      <c r="AV36" s="7"/>
      <c r="AW36" s="7"/>
      <c r="AX36" s="7"/>
      <c r="AY36" s="7"/>
      <c r="AZ36" s="7"/>
      <c r="BA36" s="7"/>
      <c r="BB36" s="7"/>
      <c r="BC36" s="7"/>
      <c r="BD36" s="7"/>
      <c r="BE36" s="7"/>
      <c r="BF36" s="7"/>
      <c r="BG36" s="7"/>
      <c r="BH36" s="7"/>
      <c r="BI36" s="7"/>
      <c r="BJ36" s="7"/>
      <c r="BK36" s="7"/>
      <c r="BL36" s="7"/>
      <c r="BM36" s="7"/>
      <c r="BN36" s="7"/>
      <c r="BO36" s="7"/>
      <c r="BP36" s="7"/>
      <c r="BQ36" s="7"/>
      <c r="BR36" s="7"/>
      <c r="BS36" s="7"/>
      <c r="BT36" s="7"/>
      <c r="BU36" s="7"/>
      <c r="BV36" s="7"/>
      <c r="BW36" s="7"/>
      <c r="BX36" s="7"/>
      <c r="BY36" s="7"/>
      <c r="BZ36" s="7"/>
      <c r="CA36" s="7"/>
      <c r="CB36" s="7"/>
      <c r="CC36" s="7"/>
      <c r="CD36" s="7"/>
      <c r="CE36" s="7"/>
      <c r="CF36" s="7"/>
      <c r="CG36" s="7"/>
      <c r="CH36" s="7"/>
      <c r="CI36" s="7"/>
      <c r="CJ36" s="7"/>
      <c r="CK36" s="7"/>
      <c r="CL36" s="7"/>
      <c r="CM36" s="7"/>
      <c r="CN36" s="7"/>
      <c r="CO36" s="7"/>
      <c r="CP36" s="7"/>
      <c r="CQ36" s="7"/>
      <c r="CR36" s="7"/>
      <c r="CS36" s="7"/>
      <c r="CT36" s="7"/>
      <c r="CU36" s="7"/>
      <c r="CV36" s="7"/>
      <c r="CW36" s="7"/>
      <c r="CX36" s="7"/>
      <c r="CY36" s="7"/>
      <c r="CZ36" s="7"/>
      <c r="DA36" s="7"/>
      <c r="DB36" s="7"/>
      <c r="DC36" s="7"/>
      <c r="DD36" s="7"/>
      <c r="DE36" s="7"/>
      <c r="DF36" s="7"/>
      <c r="DG36" s="7"/>
      <c r="DH36" s="7"/>
      <c r="DI36" s="7"/>
      <c r="DJ36" s="7"/>
      <c r="DK36" s="7"/>
      <c r="DL36" s="7"/>
      <c r="DM36" s="7"/>
      <c r="DN36" s="7"/>
      <c r="DO36" s="7"/>
      <c r="DP36" s="7"/>
      <c r="DQ36" s="7"/>
      <c r="DR36" s="7"/>
      <c r="DS36" s="7"/>
      <c r="DT36" s="7"/>
      <c r="DU36" s="7"/>
      <c r="DV36" s="7"/>
      <c r="DW36" s="7"/>
      <c r="DX36" s="7"/>
      <c r="DY36" s="7"/>
      <c r="DZ36" s="7"/>
      <c r="EA36" s="7"/>
      <c r="EB36" s="7"/>
      <c r="EC36" s="7"/>
      <c r="ED36" s="7"/>
      <c r="EE36" s="7"/>
      <c r="EF36" s="7"/>
      <c r="EG36" s="7"/>
      <c r="EH36" s="7"/>
      <c r="EI36" s="7"/>
      <c r="EJ36" s="7"/>
      <c r="EK36" s="7"/>
      <c r="EL36" s="7"/>
      <c r="EM36" s="7"/>
      <c r="EN36" s="7"/>
      <c r="EO36" s="7"/>
      <c r="EP36" s="7"/>
      <c r="EQ36" s="7"/>
      <c r="ER36" s="7"/>
      <c r="ES36" s="7"/>
      <c r="ET36" s="7"/>
      <c r="EU36" s="7"/>
      <c r="EV36" s="7"/>
      <c r="EW36" s="7"/>
      <c r="EX36" s="7"/>
      <c r="EY36" s="7"/>
      <c r="EZ36" s="7"/>
      <c r="FA36" s="7"/>
      <c r="FB36" s="7"/>
      <c r="FC36" s="7"/>
      <c r="FD36" s="7"/>
      <c r="FE36" s="7"/>
      <c r="FF36" s="7"/>
      <c r="FG36" s="7"/>
      <c r="FH36" s="7"/>
      <c r="FI36" s="7"/>
      <c r="FJ36" s="7"/>
      <c r="FK36" s="7"/>
      <c r="FL36" s="7"/>
      <c r="FM36" s="7"/>
      <c r="FN36" s="7"/>
      <c r="FO36" s="7"/>
      <c r="FP36" s="7"/>
      <c r="FQ36" s="7"/>
      <c r="FR36" s="7"/>
      <c r="FS36" s="7"/>
      <c r="FT36" s="7"/>
      <c r="FU36" s="7"/>
      <c r="FV36" s="7"/>
      <c r="FW36" s="7"/>
      <c r="FX36" s="7"/>
      <c r="FY36" s="7"/>
      <c r="FZ36" s="7"/>
      <c r="GA36" s="7"/>
      <c r="GB36" s="7"/>
      <c r="GC36" s="7"/>
      <c r="GD36" s="7"/>
      <c r="GE36" s="7"/>
      <c r="GF36" s="7"/>
      <c r="GG36" s="7"/>
      <c r="GH36" s="7"/>
      <c r="GI36" s="7"/>
      <c r="GJ36" s="7"/>
      <c r="GK36" s="7"/>
      <c r="GL36" s="7"/>
      <c r="GM36" s="7"/>
      <c r="GN36" s="7"/>
      <c r="GO36" s="7"/>
      <c r="GP36" s="7"/>
      <c r="GQ36" s="7"/>
      <c r="GR36" s="7"/>
      <c r="GS36" s="7"/>
      <c r="GT36" s="7"/>
      <c r="GU36" s="7"/>
      <c r="GV36" s="7"/>
      <c r="GW36" s="7"/>
      <c r="GX36" s="7"/>
      <c r="GY36" s="7"/>
      <c r="GZ36" s="7"/>
      <c r="HA36" s="7"/>
      <c r="HB36" s="7"/>
      <c r="HC36" s="7"/>
      <c r="HD36" s="7"/>
      <c r="HE36" s="7"/>
      <c r="HF36" s="7"/>
      <c r="HG36" s="7"/>
      <c r="HH36" s="7"/>
      <c r="HI36" s="7"/>
      <c r="HJ36" s="7"/>
      <c r="HK36" s="7"/>
      <c r="HL36" s="7"/>
      <c r="HM36" s="7"/>
      <c r="HN36" s="7"/>
      <c r="HO36" s="7"/>
      <c r="HP36" s="7"/>
      <c r="HQ36" s="7"/>
      <c r="HR36" s="7"/>
      <c r="HS36" s="7"/>
      <c r="HT36" s="7"/>
      <c r="HU36" s="7"/>
      <c r="HV36" s="7"/>
      <c r="HW36" s="7"/>
      <c r="HX36" s="7"/>
      <c r="HY36" s="7"/>
      <c r="HZ36" s="7"/>
      <c r="IA36" s="7"/>
      <c r="IB36" s="7"/>
      <c r="IC36" s="7"/>
      <c r="ID36" s="7"/>
      <c r="IE36" s="7"/>
      <c r="IF36" s="7"/>
      <c r="IG36" s="7"/>
      <c r="IH36" s="7"/>
      <c r="II36" s="7"/>
      <c r="IJ36" s="7"/>
      <c r="IK36" s="7"/>
      <c r="IL36" s="7"/>
      <c r="IM36" s="7"/>
      <c r="IN36" s="7"/>
      <c r="IO36" s="7"/>
      <c r="IP36" s="7"/>
      <c r="IQ36" s="7"/>
      <c r="IR36" s="7"/>
      <c r="IS36" s="7"/>
      <c r="IT36" s="7"/>
      <c r="IU36" s="7"/>
      <c r="IV36" s="7"/>
    </row>
    <row r="37" spans="1:256" ht="15" customHeight="1" x14ac:dyDescent="0.25">
      <c r="A37" s="5" t="s">
        <v>5</v>
      </c>
      <c r="B37" s="2" t="s">
        <v>15</v>
      </c>
      <c r="C37" s="14" t="str">
        <f>'WG Opening'!C47</f>
        <v>TG 15 NB-AHN New Standard - IN HIBERNATION</v>
      </c>
      <c r="D37" s="2" t="s">
        <v>12</v>
      </c>
      <c r="E37" s="2" t="str">
        <f>'WG Opening'!E47</f>
        <v>BEECHER</v>
      </c>
      <c r="F37" s="9">
        <v>0</v>
      </c>
      <c r="G37" s="12">
        <f t="shared" si="0"/>
        <v>0.69166666666666654</v>
      </c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7"/>
      <c r="AO37" s="7"/>
      <c r="AP37" s="7"/>
      <c r="AQ37" s="7"/>
      <c r="AR37" s="7"/>
      <c r="AS37" s="7"/>
      <c r="AT37" s="7"/>
      <c r="AU37" s="7"/>
      <c r="AV37" s="7"/>
      <c r="AW37" s="7"/>
      <c r="AX37" s="7"/>
      <c r="AY37" s="7"/>
      <c r="AZ37" s="7"/>
      <c r="BA37" s="7"/>
      <c r="BB37" s="7"/>
      <c r="BC37" s="7"/>
      <c r="BD37" s="7"/>
      <c r="BE37" s="7"/>
      <c r="BF37" s="7"/>
      <c r="BG37" s="7"/>
      <c r="BH37" s="7"/>
      <c r="BI37" s="7"/>
      <c r="BJ37" s="7"/>
      <c r="BK37" s="7"/>
      <c r="BL37" s="7"/>
      <c r="BM37" s="7"/>
      <c r="BN37" s="7"/>
      <c r="BO37" s="7"/>
      <c r="BP37" s="7"/>
      <c r="BQ37" s="7"/>
      <c r="BR37" s="7"/>
      <c r="BS37" s="7"/>
      <c r="BT37" s="7"/>
      <c r="BU37" s="7"/>
      <c r="BV37" s="7"/>
      <c r="BW37" s="7"/>
      <c r="BX37" s="7"/>
      <c r="BY37" s="7"/>
      <c r="BZ37" s="7"/>
      <c r="CA37" s="7"/>
      <c r="CB37" s="7"/>
      <c r="CC37" s="7"/>
      <c r="CD37" s="7"/>
      <c r="CE37" s="7"/>
      <c r="CF37" s="7"/>
      <c r="CG37" s="7"/>
      <c r="CH37" s="7"/>
      <c r="CI37" s="7"/>
      <c r="CJ37" s="7"/>
      <c r="CK37" s="7"/>
      <c r="CL37" s="7"/>
      <c r="CM37" s="7"/>
      <c r="CN37" s="7"/>
      <c r="CO37" s="7"/>
      <c r="CP37" s="7"/>
      <c r="CQ37" s="7"/>
      <c r="CR37" s="7"/>
      <c r="CS37" s="7"/>
      <c r="CT37" s="7"/>
      <c r="CU37" s="7"/>
      <c r="CV37" s="7"/>
      <c r="CW37" s="7"/>
      <c r="CX37" s="7"/>
      <c r="CY37" s="7"/>
      <c r="CZ37" s="7"/>
      <c r="DA37" s="7"/>
      <c r="DB37" s="7"/>
      <c r="DC37" s="7"/>
      <c r="DD37" s="7"/>
      <c r="DE37" s="7"/>
      <c r="DF37" s="7"/>
      <c r="DG37" s="7"/>
      <c r="DH37" s="7"/>
      <c r="DI37" s="7"/>
      <c r="DJ37" s="7"/>
      <c r="DK37" s="7"/>
      <c r="DL37" s="7"/>
      <c r="DM37" s="7"/>
      <c r="DN37" s="7"/>
      <c r="DO37" s="7"/>
      <c r="DP37" s="7"/>
      <c r="DQ37" s="7"/>
      <c r="DR37" s="7"/>
      <c r="DS37" s="7"/>
      <c r="DT37" s="7"/>
      <c r="DU37" s="7"/>
      <c r="DV37" s="7"/>
      <c r="DW37" s="7"/>
      <c r="DX37" s="7"/>
      <c r="DY37" s="7"/>
      <c r="DZ37" s="7"/>
      <c r="EA37" s="7"/>
      <c r="EB37" s="7"/>
      <c r="EC37" s="7"/>
      <c r="ED37" s="7"/>
      <c r="EE37" s="7"/>
      <c r="EF37" s="7"/>
      <c r="EG37" s="7"/>
      <c r="EH37" s="7"/>
      <c r="EI37" s="7"/>
      <c r="EJ37" s="7"/>
      <c r="EK37" s="7"/>
      <c r="EL37" s="7"/>
      <c r="EM37" s="7"/>
      <c r="EN37" s="7"/>
      <c r="EO37" s="7"/>
      <c r="EP37" s="7"/>
      <c r="EQ37" s="7"/>
      <c r="ER37" s="7"/>
      <c r="ES37" s="7"/>
      <c r="ET37" s="7"/>
      <c r="EU37" s="7"/>
      <c r="EV37" s="7"/>
      <c r="EW37" s="7"/>
      <c r="EX37" s="7"/>
      <c r="EY37" s="7"/>
      <c r="EZ37" s="7"/>
      <c r="FA37" s="7"/>
      <c r="FB37" s="7"/>
      <c r="FC37" s="7"/>
      <c r="FD37" s="7"/>
      <c r="FE37" s="7"/>
      <c r="FF37" s="7"/>
      <c r="FG37" s="7"/>
      <c r="FH37" s="7"/>
      <c r="FI37" s="7"/>
      <c r="FJ37" s="7"/>
      <c r="FK37" s="7"/>
      <c r="FL37" s="7"/>
      <c r="FM37" s="7"/>
      <c r="FN37" s="7"/>
      <c r="FO37" s="7"/>
      <c r="FP37" s="7"/>
      <c r="FQ37" s="7"/>
      <c r="FR37" s="7"/>
      <c r="FS37" s="7"/>
      <c r="FT37" s="7"/>
      <c r="FU37" s="7"/>
      <c r="FV37" s="7"/>
      <c r="FW37" s="7"/>
      <c r="FX37" s="7"/>
      <c r="FY37" s="7"/>
      <c r="FZ37" s="7"/>
      <c r="GA37" s="7"/>
      <c r="GB37" s="7"/>
      <c r="GC37" s="7"/>
      <c r="GD37" s="7"/>
      <c r="GE37" s="7"/>
      <c r="GF37" s="7"/>
      <c r="GG37" s="7"/>
      <c r="GH37" s="7"/>
      <c r="GI37" s="7"/>
      <c r="GJ37" s="7"/>
      <c r="GK37" s="7"/>
      <c r="GL37" s="7"/>
      <c r="GM37" s="7"/>
      <c r="GN37" s="7"/>
      <c r="GO37" s="7"/>
      <c r="GP37" s="7"/>
      <c r="GQ37" s="7"/>
      <c r="GR37" s="7"/>
      <c r="GS37" s="7"/>
      <c r="GT37" s="7"/>
      <c r="GU37" s="7"/>
      <c r="GV37" s="7"/>
      <c r="GW37" s="7"/>
      <c r="GX37" s="7"/>
      <c r="GY37" s="7"/>
      <c r="GZ37" s="7"/>
      <c r="HA37" s="7"/>
      <c r="HB37" s="7"/>
      <c r="HC37" s="7"/>
      <c r="HD37" s="7"/>
      <c r="HE37" s="7"/>
      <c r="HF37" s="7"/>
      <c r="HG37" s="7"/>
      <c r="HH37" s="7"/>
      <c r="HI37" s="7"/>
      <c r="HJ37" s="7"/>
      <c r="HK37" s="7"/>
      <c r="HL37" s="7"/>
      <c r="HM37" s="7"/>
      <c r="HN37" s="7"/>
      <c r="HO37" s="7"/>
      <c r="HP37" s="7"/>
      <c r="HQ37" s="7"/>
      <c r="HR37" s="7"/>
      <c r="HS37" s="7"/>
      <c r="HT37" s="7"/>
      <c r="HU37" s="7"/>
      <c r="HV37" s="7"/>
      <c r="HW37" s="7"/>
      <c r="HX37" s="7"/>
      <c r="HY37" s="7"/>
      <c r="HZ37" s="7"/>
      <c r="IA37" s="7"/>
      <c r="IB37" s="7"/>
      <c r="IC37" s="7"/>
      <c r="ID37" s="7"/>
      <c r="IE37" s="7"/>
      <c r="IF37" s="7"/>
      <c r="IG37" s="7"/>
      <c r="IH37" s="7"/>
      <c r="II37" s="7"/>
      <c r="IJ37" s="7"/>
      <c r="IK37" s="7"/>
      <c r="IL37" s="7"/>
      <c r="IM37" s="7"/>
      <c r="IN37" s="7"/>
      <c r="IO37" s="7"/>
      <c r="IP37" s="7"/>
      <c r="IQ37" s="7"/>
      <c r="IR37" s="7"/>
      <c r="IS37" s="7"/>
      <c r="IT37" s="7"/>
      <c r="IU37" s="7"/>
      <c r="IV37" s="7"/>
    </row>
    <row r="38" spans="1:256" customFormat="1" ht="15" customHeight="1" x14ac:dyDescent="0.25">
      <c r="A38" s="5" t="s">
        <v>6</v>
      </c>
      <c r="B38" s="2" t="s">
        <v>15</v>
      </c>
      <c r="C38" s="14" t="str">
        <f>'WG Opening'!C48</f>
        <v>TG 16t Lic-NB Amendment</v>
      </c>
      <c r="D38" s="2" t="s">
        <v>12</v>
      </c>
      <c r="E38" s="2" t="str">
        <f>'WG Opening'!E48</f>
        <v>GODFREY</v>
      </c>
      <c r="F38" s="9">
        <v>3</v>
      </c>
      <c r="G38" s="12">
        <f t="shared" si="0"/>
        <v>0.69166666666666654</v>
      </c>
      <c r="I38" s="40"/>
    </row>
    <row r="39" spans="1:256" customFormat="1" ht="15" customHeight="1" x14ac:dyDescent="0.25">
      <c r="A39" s="5" t="s">
        <v>7</v>
      </c>
      <c r="B39" s="2" t="s">
        <v>15</v>
      </c>
      <c r="C39" s="14" t="str">
        <f>'WG Opening'!C49</f>
        <v>SG on Privacy</v>
      </c>
      <c r="D39" s="2" t="s">
        <v>12</v>
      </c>
      <c r="E39" s="2" t="str">
        <f>'WG Opening'!E49</f>
        <v>KIVINEN</v>
      </c>
      <c r="F39" s="9">
        <v>3</v>
      </c>
      <c r="G39" s="12">
        <f t="shared" si="0"/>
        <v>0.69374999999999987</v>
      </c>
    </row>
    <row r="40" spans="1:256" customFormat="1" ht="15" customHeight="1" x14ac:dyDescent="0.25">
      <c r="A40" s="5" t="s">
        <v>8</v>
      </c>
      <c r="B40" s="2" t="s">
        <v>15</v>
      </c>
      <c r="C40" s="14" t="str">
        <f>'WG Opening'!C50</f>
        <v>SC IETF</v>
      </c>
      <c r="D40" s="2" t="s">
        <v>12</v>
      </c>
      <c r="E40" s="2" t="str">
        <f>'WG Opening'!E50</f>
        <v>KIVINEN</v>
      </c>
      <c r="F40" s="9">
        <v>3</v>
      </c>
      <c r="G40" s="12">
        <f t="shared" si="0"/>
        <v>0.69583333333333319</v>
      </c>
    </row>
    <row r="41" spans="1:256" s="25" customFormat="1" ht="15" customHeight="1" x14ac:dyDescent="0.25">
      <c r="A41" s="5" t="s">
        <v>97</v>
      </c>
      <c r="B41" s="2" t="s">
        <v>15</v>
      </c>
      <c r="C41" s="14" t="str">
        <f>'WG Opening'!C51</f>
        <v>Joint 802.1/802.15 Mtg.</v>
      </c>
      <c r="D41" s="2" t="s">
        <v>12</v>
      </c>
      <c r="E41" s="2" t="str">
        <f>'WG Opening'!E51</f>
        <v>BEECHER</v>
      </c>
      <c r="F41" s="9">
        <v>3</v>
      </c>
      <c r="G41" s="12">
        <f t="shared" si="0"/>
        <v>0.69791666666666652</v>
      </c>
    </row>
    <row r="42" spans="1:256" s="25" customFormat="1" ht="15" customHeight="1" x14ac:dyDescent="0.25">
      <c r="A42" s="5" t="s">
        <v>80</v>
      </c>
      <c r="B42" s="2" t="s">
        <v>15</v>
      </c>
      <c r="C42" s="14" t="str">
        <f>'WG Opening'!C52</f>
        <v>SC M/RULES</v>
      </c>
      <c r="D42" s="2" t="s">
        <v>12</v>
      </c>
      <c r="E42" s="2" t="str">
        <f>'WG Opening'!E52</f>
        <v>BEECHER</v>
      </c>
      <c r="F42" s="9">
        <v>3</v>
      </c>
      <c r="G42" s="12">
        <f t="shared" si="0"/>
        <v>0.69999999999999984</v>
      </c>
    </row>
    <row r="43" spans="1:256" s="25" customFormat="1" ht="15" customHeight="1" x14ac:dyDescent="0.25">
      <c r="A43" s="5" t="s">
        <v>81</v>
      </c>
      <c r="B43" s="2" t="s">
        <v>15</v>
      </c>
      <c r="C43" s="14" t="str">
        <f>'WG Opening'!C53</f>
        <v>SC WNG</v>
      </c>
      <c r="D43" s="2" t="s">
        <v>12</v>
      </c>
      <c r="E43" s="2" t="str">
        <f>'WG Opening'!E53</f>
        <v>ROLFE</v>
      </c>
      <c r="F43" s="9">
        <v>3</v>
      </c>
      <c r="G43" s="12">
        <f t="shared" si="0"/>
        <v>0.70208333333333317</v>
      </c>
    </row>
    <row r="44" spans="1:256" customFormat="1" ht="15" customHeight="1" x14ac:dyDescent="0.25">
      <c r="A44" s="5" t="s">
        <v>82</v>
      </c>
      <c r="B44" s="2" t="s">
        <v>15</v>
      </c>
      <c r="C44" s="30" t="s">
        <v>66</v>
      </c>
      <c r="D44" s="28" t="s">
        <v>12</v>
      </c>
      <c r="E44" s="42" t="s">
        <v>30</v>
      </c>
      <c r="F44" s="27">
        <v>3</v>
      </c>
      <c r="G44" s="12">
        <f t="shared" si="0"/>
        <v>0.7041666666666665</v>
      </c>
    </row>
    <row r="45" spans="1:256" customFormat="1" ht="15" customHeight="1" x14ac:dyDescent="0.25">
      <c r="A45" s="5" t="s">
        <v>257</v>
      </c>
      <c r="B45" s="2" t="s">
        <v>15</v>
      </c>
      <c r="C45" s="30" t="s">
        <v>56</v>
      </c>
      <c r="D45" s="28" t="s">
        <v>12</v>
      </c>
      <c r="E45" s="27" t="s">
        <v>89</v>
      </c>
      <c r="F45" s="27">
        <v>5</v>
      </c>
      <c r="G45" s="12">
        <f t="shared" si="0"/>
        <v>0.70624999999999982</v>
      </c>
    </row>
    <row r="46" spans="1:256" customFormat="1" ht="15" customHeight="1" x14ac:dyDescent="0.25">
      <c r="A46" s="5" t="s">
        <v>258</v>
      </c>
      <c r="B46" s="2" t="s">
        <v>15</v>
      </c>
      <c r="C46" s="30" t="s">
        <v>57</v>
      </c>
      <c r="D46" s="28" t="s">
        <v>12</v>
      </c>
      <c r="E46" s="27" t="s">
        <v>27</v>
      </c>
      <c r="F46" s="27">
        <v>3</v>
      </c>
      <c r="G46" s="12">
        <f t="shared" si="0"/>
        <v>0.70972222222222203</v>
      </c>
    </row>
    <row r="47" spans="1:256" customFormat="1" ht="15" customHeight="1" x14ac:dyDescent="0.25">
      <c r="A47" s="5" t="s">
        <v>259</v>
      </c>
      <c r="B47" s="2" t="s">
        <v>15</v>
      </c>
      <c r="C47" s="30" t="s">
        <v>58</v>
      </c>
      <c r="D47" s="28" t="s">
        <v>12</v>
      </c>
      <c r="E47" s="27" t="s">
        <v>203</v>
      </c>
      <c r="F47" s="27">
        <v>3</v>
      </c>
      <c r="G47" s="12">
        <f t="shared" si="0"/>
        <v>0.71180555555555536</v>
      </c>
    </row>
    <row r="48" spans="1:256" customFormat="1" ht="15" customHeight="1" x14ac:dyDescent="0.25">
      <c r="A48" s="5"/>
      <c r="B48" s="9"/>
      <c r="D48" s="2"/>
      <c r="E48" s="1"/>
      <c r="F48" s="1"/>
      <c r="G48" s="12">
        <f t="shared" si="0"/>
        <v>0.71388888888888868</v>
      </c>
    </row>
    <row r="49" spans="1:256" customFormat="1" ht="15" customHeight="1" x14ac:dyDescent="0.25">
      <c r="A49" s="5" t="s">
        <v>83</v>
      </c>
      <c r="B49" s="2" t="s">
        <v>19</v>
      </c>
      <c r="C49" s="1" t="str">
        <f>'WG Opening'!C55</f>
        <v>NEW BUSINESS</v>
      </c>
      <c r="D49" s="2" t="s">
        <v>12</v>
      </c>
      <c r="E49" s="1" t="str">
        <f>'WG Opening'!E55</f>
        <v>POWELL</v>
      </c>
      <c r="F49" s="1">
        <v>1</v>
      </c>
      <c r="G49" s="12">
        <f t="shared" si="0"/>
        <v>0.71388888888888868</v>
      </c>
    </row>
    <row r="50" spans="1:256" customFormat="1" ht="15" customHeight="1" x14ac:dyDescent="0.25">
      <c r="B50" s="2"/>
      <c r="C50" s="1"/>
      <c r="D50" s="2"/>
      <c r="E50" s="23"/>
      <c r="F50" s="1"/>
      <c r="G50" s="12">
        <f t="shared" si="0"/>
        <v>0.71458333333333313</v>
      </c>
    </row>
    <row r="51" spans="1:256" customFormat="1" ht="15" x14ac:dyDescent="0.25">
      <c r="A51" s="5" t="s">
        <v>202</v>
      </c>
      <c r="B51" s="2" t="s">
        <v>19</v>
      </c>
      <c r="C51" s="1" t="str">
        <f>'WG Opening'!C57</f>
        <v>AoB</v>
      </c>
      <c r="D51" s="2" t="s">
        <v>12</v>
      </c>
      <c r="E51" s="1" t="str">
        <f>'WG Opening'!E57</f>
        <v>POWELL</v>
      </c>
      <c r="F51" s="1">
        <v>1</v>
      </c>
      <c r="G51" s="12">
        <f t="shared" si="0"/>
        <v>0.71458333333333313</v>
      </c>
    </row>
    <row r="52" spans="1:256" customFormat="1" ht="15" x14ac:dyDescent="0.25">
      <c r="A52" s="5"/>
      <c r="B52" s="2"/>
      <c r="C52" s="34"/>
      <c r="D52" s="2"/>
      <c r="E52" s="2"/>
      <c r="F52" s="1"/>
      <c r="G52" s="12">
        <f t="shared" si="0"/>
        <v>0.71527777777777757</v>
      </c>
    </row>
    <row r="53" spans="1:256" customFormat="1" ht="15" x14ac:dyDescent="0.25">
      <c r="A53" s="5" t="s">
        <v>86</v>
      </c>
      <c r="B53" s="2" t="s">
        <v>14</v>
      </c>
      <c r="C53" s="23" t="s">
        <v>20</v>
      </c>
      <c r="D53" s="2" t="s">
        <v>12</v>
      </c>
      <c r="E53" s="1" t="str">
        <f>'WG Opening'!E59</f>
        <v>POWELL</v>
      </c>
      <c r="F53" s="1">
        <v>1</v>
      </c>
      <c r="G53" s="12">
        <f t="shared" si="0"/>
        <v>0.71527777777777757</v>
      </c>
    </row>
    <row r="54" spans="1:256" customFormat="1" ht="15" x14ac:dyDescent="0.25">
      <c r="A54" s="5"/>
      <c r="B54" s="2"/>
      <c r="C54" s="23"/>
      <c r="D54" s="2"/>
      <c r="E54" s="23"/>
      <c r="F54" s="1"/>
      <c r="G54" s="12">
        <f t="shared" si="0"/>
        <v>0.71597222222222201</v>
      </c>
    </row>
    <row r="55" spans="1:256" customFormat="1" ht="15" x14ac:dyDescent="0.25">
      <c r="A55" s="4"/>
      <c r="B55" s="2"/>
      <c r="C55" s="1"/>
      <c r="D55" s="2"/>
      <c r="E55" s="1"/>
      <c r="F55" s="1"/>
      <c r="G55" s="26"/>
    </row>
    <row r="56" spans="1:256" ht="15" customHeight="1" x14ac:dyDescent="0.25">
      <c r="A56" s="22"/>
      <c r="B56" s="2" t="s">
        <v>17</v>
      </c>
      <c r="C56" s="15" t="s">
        <v>18</v>
      </c>
      <c r="D56" s="3" t="s">
        <v>17</v>
      </c>
      <c r="E56" s="2"/>
      <c r="F56" s="9" t="s">
        <v>17</v>
      </c>
      <c r="G56" s="12"/>
      <c r="H56" s="19"/>
      <c r="I56" s="19"/>
      <c r="J56" s="19"/>
      <c r="K56" s="19"/>
      <c r="L56" s="19"/>
      <c r="M56" s="19"/>
      <c r="N56" s="19"/>
      <c r="O56" s="19"/>
      <c r="P56" s="19"/>
      <c r="Q56" s="19"/>
      <c r="R56" s="19"/>
      <c r="S56" s="19"/>
      <c r="T56" s="19"/>
      <c r="U56" s="19"/>
      <c r="V56" s="19"/>
      <c r="W56" s="19"/>
      <c r="X56" s="19"/>
      <c r="Y56" s="19"/>
      <c r="Z56" s="19"/>
      <c r="AA56" s="19"/>
      <c r="AB56" s="19"/>
      <c r="AC56" s="19"/>
      <c r="AD56" s="19"/>
      <c r="AE56" s="19"/>
      <c r="AF56" s="19"/>
      <c r="AG56" s="19"/>
      <c r="AH56" s="19"/>
      <c r="AI56" s="19"/>
      <c r="AJ56" s="19"/>
      <c r="AK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W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  <c r="BH56" s="19"/>
      <c r="BI56" s="19"/>
      <c r="BJ56" s="19"/>
      <c r="BK56" s="19"/>
      <c r="BL56" s="19"/>
      <c r="BM56" s="19"/>
      <c r="BN56" s="19"/>
      <c r="BO56" s="19"/>
      <c r="BP56" s="19"/>
      <c r="BQ56" s="19"/>
      <c r="BR56" s="19"/>
      <c r="BS56" s="19"/>
      <c r="BT56" s="19"/>
      <c r="BU56" s="19"/>
      <c r="BV56" s="19"/>
      <c r="BW56" s="19"/>
      <c r="BX56" s="19"/>
      <c r="BY56" s="19"/>
      <c r="BZ56" s="19"/>
      <c r="CA56" s="19"/>
      <c r="CB56" s="19"/>
      <c r="CC56" s="19"/>
      <c r="CD56" s="19"/>
      <c r="CE56" s="19"/>
      <c r="CF56" s="19"/>
      <c r="CG56" s="19"/>
      <c r="CH56" s="19"/>
      <c r="CI56" s="19"/>
      <c r="CJ56" s="19"/>
      <c r="CK56" s="19"/>
      <c r="CL56" s="19"/>
      <c r="CM56" s="19"/>
      <c r="CN56" s="19"/>
      <c r="CO56" s="19"/>
      <c r="CP56" s="19"/>
      <c r="CQ56" s="19"/>
      <c r="CR56" s="19"/>
      <c r="CS56" s="19"/>
      <c r="CT56" s="19"/>
      <c r="CU56" s="19"/>
      <c r="CV56" s="19"/>
      <c r="CW56" s="19"/>
      <c r="CX56" s="19"/>
      <c r="CY56" s="19"/>
      <c r="CZ56" s="19"/>
      <c r="DA56" s="19"/>
      <c r="DB56" s="19"/>
      <c r="DC56" s="19"/>
      <c r="DD56" s="19"/>
      <c r="DE56" s="19"/>
      <c r="DF56" s="19"/>
      <c r="DG56" s="19"/>
      <c r="DH56" s="19"/>
      <c r="DI56" s="19"/>
      <c r="DJ56" s="19"/>
      <c r="DK56" s="19"/>
      <c r="DL56" s="19"/>
      <c r="DM56" s="19"/>
      <c r="DN56" s="19"/>
      <c r="DO56" s="19"/>
      <c r="DP56" s="19"/>
      <c r="DQ56" s="19"/>
      <c r="DR56" s="19"/>
      <c r="DS56" s="19"/>
      <c r="DT56" s="19"/>
      <c r="DU56" s="19"/>
      <c r="DV56" s="19"/>
      <c r="DW56" s="19"/>
      <c r="DX56" s="19"/>
      <c r="DY56" s="19"/>
      <c r="DZ56" s="19"/>
      <c r="EA56" s="19"/>
      <c r="EB56" s="19"/>
      <c r="EC56" s="19"/>
      <c r="ED56" s="19"/>
      <c r="EE56" s="19"/>
      <c r="EF56" s="19"/>
      <c r="EG56" s="19"/>
      <c r="EH56" s="19"/>
      <c r="EI56" s="19"/>
      <c r="EJ56" s="19"/>
      <c r="EK56" s="19"/>
      <c r="EL56" s="19"/>
      <c r="EM56" s="19"/>
      <c r="EN56" s="19"/>
      <c r="EO56" s="19"/>
      <c r="EP56" s="19"/>
      <c r="EQ56" s="19"/>
      <c r="ER56" s="19"/>
      <c r="ES56" s="19"/>
      <c r="ET56" s="19"/>
      <c r="EU56" s="19"/>
      <c r="EV56" s="19"/>
      <c r="EW56" s="19"/>
      <c r="EX56" s="19"/>
      <c r="EY56" s="19"/>
      <c r="EZ56" s="19"/>
      <c r="FA56" s="19"/>
      <c r="FB56" s="19"/>
      <c r="FC56" s="19"/>
      <c r="FD56" s="19"/>
      <c r="FE56" s="19"/>
      <c r="FF56" s="19"/>
      <c r="FG56" s="19"/>
      <c r="FH56" s="19"/>
      <c r="FI56" s="19"/>
      <c r="FJ56" s="19"/>
      <c r="FK56" s="19"/>
      <c r="FL56" s="19"/>
      <c r="FM56" s="19"/>
      <c r="FN56" s="19"/>
      <c r="FO56" s="19"/>
      <c r="FP56" s="19"/>
      <c r="FQ56" s="19"/>
      <c r="FR56" s="19"/>
      <c r="FS56" s="19"/>
      <c r="FT56" s="19"/>
      <c r="FU56" s="19"/>
      <c r="FV56" s="19"/>
      <c r="FW56" s="19"/>
      <c r="FX56" s="19"/>
      <c r="FY56" s="19"/>
      <c r="FZ56" s="19"/>
      <c r="GA56" s="19"/>
      <c r="GB56" s="19"/>
      <c r="GC56" s="19"/>
      <c r="GD56" s="19"/>
      <c r="GE56" s="19"/>
      <c r="GF56" s="19"/>
      <c r="GG56" s="19"/>
      <c r="GH56" s="19"/>
      <c r="GI56" s="19"/>
      <c r="GJ56" s="19"/>
      <c r="GK56" s="19"/>
      <c r="GL56" s="19"/>
      <c r="GM56" s="19"/>
      <c r="GN56" s="19"/>
      <c r="GO56" s="19"/>
      <c r="GP56" s="19"/>
      <c r="GQ56" s="19"/>
      <c r="GR56" s="19"/>
      <c r="GS56" s="19"/>
      <c r="GT56" s="19"/>
      <c r="GU56" s="19"/>
      <c r="GV56" s="19"/>
      <c r="GW56" s="19"/>
      <c r="GX56" s="19"/>
      <c r="GY56" s="19"/>
      <c r="GZ56" s="19"/>
      <c r="HA56" s="19"/>
      <c r="HB56" s="19"/>
      <c r="HC56" s="19"/>
      <c r="HD56" s="19"/>
      <c r="HE56" s="19"/>
      <c r="HF56" s="19"/>
      <c r="HG56" s="19"/>
      <c r="HH56" s="19"/>
      <c r="HI56" s="19"/>
      <c r="HJ56" s="19"/>
      <c r="HK56" s="19"/>
      <c r="HL56" s="19"/>
      <c r="HM56" s="19"/>
      <c r="HN56" s="19"/>
      <c r="HO56" s="19"/>
      <c r="HP56" s="19"/>
      <c r="HQ56" s="19"/>
      <c r="HR56" s="19"/>
      <c r="HS56" s="19"/>
      <c r="HT56" s="19"/>
      <c r="HU56" s="19"/>
      <c r="HV56" s="19"/>
      <c r="HW56" s="19"/>
      <c r="HX56" s="19"/>
      <c r="HY56" s="19"/>
      <c r="HZ56" s="19"/>
      <c r="IA56" s="19"/>
      <c r="IB56" s="19"/>
      <c r="IC56" s="19"/>
      <c r="ID56" s="19"/>
      <c r="IE56" s="19"/>
      <c r="IF56" s="19"/>
      <c r="IG56" s="19"/>
      <c r="IH56" s="19"/>
      <c r="II56" s="19"/>
      <c r="IJ56" s="19"/>
      <c r="IK56" s="19"/>
      <c r="IL56" s="19"/>
      <c r="IM56" s="19"/>
      <c r="IN56" s="19"/>
      <c r="IO56" s="19"/>
      <c r="IP56" s="19"/>
      <c r="IQ56" s="19"/>
      <c r="IR56" s="19"/>
      <c r="IS56" s="19"/>
      <c r="IT56" s="19"/>
      <c r="IU56" s="19"/>
      <c r="IV56" s="19"/>
    </row>
    <row r="57" spans="1:256" ht="15" customHeight="1" x14ac:dyDescent="0.25">
      <c r="A57" s="22" t="s">
        <v>17</v>
      </c>
      <c r="B57" s="2"/>
      <c r="C57" s="6" t="s">
        <v>25</v>
      </c>
      <c r="D57" s="3"/>
      <c r="E57" s="2"/>
      <c r="F57" s="9"/>
      <c r="G57" s="9"/>
      <c r="H57" s="19"/>
      <c r="I57" s="19"/>
      <c r="J57" s="19"/>
      <c r="K57" s="19"/>
      <c r="L57" s="19"/>
      <c r="M57" s="19"/>
      <c r="N57" s="19"/>
      <c r="O57" s="19"/>
      <c r="P57" s="19"/>
      <c r="Q57" s="19"/>
      <c r="R57" s="19"/>
      <c r="S57" s="19"/>
      <c r="T57" s="19"/>
      <c r="U57" s="19"/>
      <c r="V57" s="19"/>
      <c r="W57" s="19"/>
      <c r="X57" s="19"/>
      <c r="Y57" s="19"/>
      <c r="Z57" s="19"/>
      <c r="AA57" s="19"/>
      <c r="AB57" s="19"/>
      <c r="AC57" s="19"/>
      <c r="AD57" s="19"/>
      <c r="AE57" s="19"/>
      <c r="AF57" s="19"/>
      <c r="AG57" s="19"/>
      <c r="AH57" s="19"/>
      <c r="AI57" s="19"/>
      <c r="AJ57" s="19"/>
      <c r="AK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W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  <c r="BH57" s="19"/>
      <c r="BI57" s="19"/>
      <c r="BJ57" s="19"/>
      <c r="BK57" s="19"/>
      <c r="BL57" s="19"/>
      <c r="BM57" s="19"/>
      <c r="BN57" s="19"/>
      <c r="BO57" s="19"/>
      <c r="BP57" s="19"/>
      <c r="BQ57" s="19"/>
      <c r="BR57" s="19"/>
      <c r="BS57" s="19"/>
      <c r="BT57" s="19"/>
      <c r="BU57" s="19"/>
      <c r="BV57" s="19"/>
      <c r="BW57" s="19"/>
      <c r="BX57" s="19"/>
      <c r="BY57" s="19"/>
      <c r="BZ57" s="19"/>
      <c r="CA57" s="19"/>
      <c r="CB57" s="19"/>
      <c r="CC57" s="19"/>
      <c r="CD57" s="19"/>
      <c r="CE57" s="19"/>
      <c r="CF57" s="19"/>
      <c r="CG57" s="19"/>
      <c r="CH57" s="19"/>
      <c r="CI57" s="19"/>
      <c r="CJ57" s="19"/>
      <c r="CK57" s="19"/>
      <c r="CL57" s="19"/>
      <c r="CM57" s="19"/>
      <c r="CN57" s="19"/>
      <c r="CO57" s="19"/>
      <c r="CP57" s="19"/>
      <c r="CQ57" s="19"/>
      <c r="CR57" s="19"/>
      <c r="CS57" s="19"/>
      <c r="CT57" s="19"/>
      <c r="CU57" s="19"/>
      <c r="CV57" s="19"/>
      <c r="CW57" s="19"/>
      <c r="CX57" s="19"/>
      <c r="CY57" s="19"/>
      <c r="CZ57" s="19"/>
      <c r="DA57" s="19"/>
      <c r="DB57" s="19"/>
      <c r="DC57" s="19"/>
      <c r="DD57" s="19"/>
      <c r="DE57" s="19"/>
      <c r="DF57" s="19"/>
      <c r="DG57" s="19"/>
      <c r="DH57" s="19"/>
      <c r="DI57" s="19"/>
      <c r="DJ57" s="19"/>
      <c r="DK57" s="19"/>
      <c r="DL57" s="19"/>
      <c r="DM57" s="19"/>
      <c r="DN57" s="19"/>
      <c r="DO57" s="19"/>
      <c r="DP57" s="19"/>
      <c r="DQ57" s="19"/>
      <c r="DR57" s="19"/>
      <c r="DS57" s="19"/>
      <c r="DT57" s="19"/>
      <c r="DU57" s="19"/>
      <c r="DV57" s="19"/>
      <c r="DW57" s="19"/>
      <c r="DX57" s="19"/>
      <c r="DY57" s="19"/>
      <c r="DZ57" s="19"/>
      <c r="EA57" s="19"/>
      <c r="EB57" s="19"/>
      <c r="EC57" s="19"/>
      <c r="ED57" s="19"/>
      <c r="EE57" s="19"/>
      <c r="EF57" s="19"/>
      <c r="EG57" s="19"/>
      <c r="EH57" s="19"/>
      <c r="EI57" s="19"/>
      <c r="EJ57" s="19"/>
      <c r="EK57" s="19"/>
      <c r="EL57" s="19"/>
      <c r="EM57" s="19"/>
      <c r="EN57" s="19"/>
      <c r="EO57" s="19"/>
      <c r="EP57" s="19"/>
      <c r="EQ57" s="19"/>
      <c r="ER57" s="19"/>
      <c r="ES57" s="19"/>
      <c r="ET57" s="19"/>
      <c r="EU57" s="19"/>
      <c r="EV57" s="19"/>
      <c r="EW57" s="19"/>
      <c r="EX57" s="19"/>
      <c r="EY57" s="19"/>
      <c r="EZ57" s="19"/>
      <c r="FA57" s="19"/>
      <c r="FB57" s="19"/>
      <c r="FC57" s="19"/>
      <c r="FD57" s="19"/>
      <c r="FE57" s="19"/>
      <c r="FF57" s="19"/>
      <c r="FG57" s="19"/>
      <c r="FH57" s="19"/>
      <c r="FI57" s="19"/>
      <c r="FJ57" s="19"/>
      <c r="FK57" s="19"/>
      <c r="FL57" s="19"/>
      <c r="FM57" s="19"/>
      <c r="FN57" s="19"/>
      <c r="FO57" s="19"/>
      <c r="FP57" s="19"/>
      <c r="FQ57" s="19"/>
      <c r="FR57" s="19"/>
      <c r="FS57" s="19"/>
      <c r="FT57" s="19"/>
      <c r="FU57" s="19"/>
      <c r="FV57" s="19"/>
      <c r="FW57" s="19"/>
      <c r="FX57" s="19"/>
      <c r="FY57" s="19"/>
      <c r="FZ57" s="19"/>
      <c r="GA57" s="19"/>
      <c r="GB57" s="19"/>
      <c r="GC57" s="19"/>
      <c r="GD57" s="19"/>
      <c r="GE57" s="19"/>
      <c r="GF57" s="19"/>
      <c r="GG57" s="19"/>
      <c r="GH57" s="19"/>
      <c r="GI57" s="19"/>
      <c r="GJ57" s="19"/>
      <c r="GK57" s="19"/>
      <c r="GL57" s="19"/>
      <c r="GM57" s="19"/>
      <c r="GN57" s="19"/>
      <c r="GO57" s="19"/>
      <c r="GP57" s="19"/>
      <c r="GQ57" s="19"/>
      <c r="GR57" s="19"/>
      <c r="GS57" s="19"/>
      <c r="GT57" s="19"/>
      <c r="GU57" s="19"/>
      <c r="GV57" s="19"/>
      <c r="GW57" s="19"/>
      <c r="GX57" s="19"/>
      <c r="GY57" s="19"/>
      <c r="GZ57" s="19"/>
      <c r="HA57" s="19"/>
      <c r="HB57" s="19"/>
      <c r="HC57" s="19"/>
      <c r="HD57" s="19"/>
      <c r="HE57" s="19"/>
      <c r="HF57" s="19"/>
      <c r="HG57" s="19"/>
      <c r="HH57" s="19"/>
      <c r="HI57" s="19"/>
      <c r="HJ57" s="19"/>
      <c r="HK57" s="19"/>
      <c r="HL57" s="19"/>
      <c r="HM57" s="19"/>
      <c r="HN57" s="19"/>
      <c r="HO57" s="19"/>
      <c r="HP57" s="19"/>
      <c r="HQ57" s="19"/>
      <c r="HR57" s="19"/>
      <c r="HS57" s="19"/>
      <c r="HT57" s="19"/>
      <c r="HU57" s="19"/>
      <c r="HV57" s="19"/>
      <c r="HW57" s="19"/>
      <c r="HX57" s="19"/>
      <c r="HY57" s="19"/>
      <c r="HZ57" s="19"/>
      <c r="IA57" s="19"/>
      <c r="IB57" s="19"/>
      <c r="IC57" s="19"/>
      <c r="ID57" s="19"/>
      <c r="IE57" s="19"/>
      <c r="IF57" s="19"/>
      <c r="IG57" s="19"/>
      <c r="IH57" s="19"/>
      <c r="II57" s="19"/>
      <c r="IJ57" s="19"/>
      <c r="IK57" s="19"/>
      <c r="IL57" s="19"/>
      <c r="IM57" s="19"/>
      <c r="IN57" s="19"/>
      <c r="IO57" s="19"/>
      <c r="IP57" s="19"/>
      <c r="IQ57" s="19"/>
      <c r="IR57" s="19"/>
      <c r="IS57" s="19"/>
      <c r="IT57" s="19"/>
      <c r="IU57" s="19"/>
      <c r="IV57" s="19"/>
    </row>
    <row r="58" spans="1:256" ht="15.6" x14ac:dyDescent="0.25">
      <c r="A58" s="22"/>
      <c r="B58" s="2"/>
      <c r="C58" s="15" t="s">
        <v>13</v>
      </c>
      <c r="D58" s="3"/>
      <c r="E58" s="2"/>
      <c r="F58" s="9"/>
      <c r="G58" s="12"/>
      <c r="H58" s="19"/>
      <c r="I58" s="19"/>
      <c r="J58" s="19"/>
      <c r="K58" s="19"/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19"/>
      <c r="X58" s="19"/>
      <c r="Y58" s="19"/>
      <c r="Z58" s="19"/>
      <c r="AA58" s="19"/>
      <c r="AB58" s="19"/>
      <c r="AC58" s="19"/>
      <c r="AD58" s="19"/>
      <c r="AE58" s="19"/>
      <c r="AF58" s="19"/>
      <c r="AG58" s="19"/>
      <c r="AH58" s="19"/>
      <c r="AI58" s="19"/>
      <c r="AJ58" s="19"/>
      <c r="AK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W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  <c r="BH58" s="19"/>
      <c r="BI58" s="19"/>
      <c r="BJ58" s="19"/>
      <c r="BK58" s="19"/>
      <c r="BL58" s="19"/>
      <c r="BM58" s="19"/>
      <c r="BN58" s="19"/>
      <c r="BO58" s="19"/>
      <c r="BP58" s="19"/>
      <c r="BQ58" s="19"/>
      <c r="BR58" s="19"/>
      <c r="BS58" s="19"/>
      <c r="BT58" s="19"/>
      <c r="BU58" s="19"/>
      <c r="BV58" s="19"/>
      <c r="BW58" s="19"/>
      <c r="BX58" s="19"/>
      <c r="BY58" s="19"/>
      <c r="BZ58" s="19"/>
      <c r="CA58" s="19"/>
      <c r="CB58" s="19"/>
      <c r="CC58" s="19"/>
      <c r="CD58" s="19"/>
      <c r="CE58" s="19"/>
      <c r="CF58" s="19"/>
      <c r="CG58" s="19"/>
      <c r="CH58" s="19"/>
      <c r="CI58" s="19"/>
      <c r="CJ58" s="19"/>
      <c r="CK58" s="19"/>
      <c r="CL58" s="19"/>
      <c r="CM58" s="19"/>
      <c r="CN58" s="19"/>
      <c r="CO58" s="19"/>
      <c r="CP58" s="19"/>
      <c r="CQ58" s="19"/>
      <c r="CR58" s="19"/>
      <c r="CS58" s="19"/>
      <c r="CT58" s="19"/>
      <c r="CU58" s="19"/>
      <c r="CV58" s="19"/>
      <c r="CW58" s="19"/>
      <c r="CX58" s="19"/>
      <c r="CY58" s="19"/>
      <c r="CZ58" s="19"/>
      <c r="DA58" s="19"/>
      <c r="DB58" s="19"/>
      <c r="DC58" s="19"/>
      <c r="DD58" s="19"/>
      <c r="DE58" s="19"/>
      <c r="DF58" s="19"/>
      <c r="DG58" s="19"/>
      <c r="DH58" s="19"/>
      <c r="DI58" s="19"/>
      <c r="DJ58" s="19"/>
      <c r="DK58" s="19"/>
      <c r="DL58" s="19"/>
      <c r="DM58" s="19"/>
      <c r="DN58" s="19"/>
      <c r="DO58" s="19"/>
      <c r="DP58" s="19"/>
      <c r="DQ58" s="19"/>
      <c r="DR58" s="19"/>
      <c r="DS58" s="19"/>
      <c r="DT58" s="19"/>
      <c r="DU58" s="19"/>
      <c r="DV58" s="19"/>
      <c r="DW58" s="19"/>
      <c r="DX58" s="19"/>
      <c r="DY58" s="19"/>
      <c r="DZ58" s="19"/>
      <c r="EA58" s="19"/>
      <c r="EB58" s="19"/>
      <c r="EC58" s="19"/>
      <c r="ED58" s="19"/>
      <c r="EE58" s="19"/>
      <c r="EF58" s="19"/>
      <c r="EG58" s="19"/>
      <c r="EH58" s="19"/>
      <c r="EI58" s="19"/>
      <c r="EJ58" s="19"/>
      <c r="EK58" s="19"/>
      <c r="EL58" s="19"/>
      <c r="EM58" s="19"/>
      <c r="EN58" s="19"/>
      <c r="EO58" s="19"/>
      <c r="EP58" s="19"/>
      <c r="EQ58" s="19"/>
      <c r="ER58" s="19"/>
      <c r="ES58" s="19"/>
      <c r="ET58" s="19"/>
      <c r="EU58" s="19"/>
      <c r="EV58" s="19"/>
      <c r="EW58" s="19"/>
      <c r="EX58" s="19"/>
      <c r="EY58" s="19"/>
      <c r="EZ58" s="19"/>
      <c r="FA58" s="19"/>
      <c r="FB58" s="19"/>
      <c r="FC58" s="19"/>
      <c r="FD58" s="19"/>
      <c r="FE58" s="19"/>
      <c r="FF58" s="19"/>
      <c r="FG58" s="19"/>
      <c r="FH58" s="19"/>
      <c r="FI58" s="19"/>
      <c r="FJ58" s="19"/>
      <c r="FK58" s="19"/>
      <c r="FL58" s="19"/>
      <c r="FM58" s="19"/>
      <c r="FN58" s="19"/>
      <c r="FO58" s="19"/>
      <c r="FP58" s="19"/>
      <c r="FQ58" s="19"/>
      <c r="FR58" s="19"/>
      <c r="FS58" s="19"/>
      <c r="FT58" s="19"/>
      <c r="FU58" s="19"/>
      <c r="FV58" s="19"/>
      <c r="FW58" s="19"/>
      <c r="FX58" s="19"/>
      <c r="FY58" s="19"/>
      <c r="FZ58" s="19"/>
      <c r="GA58" s="19"/>
      <c r="GB58" s="19"/>
      <c r="GC58" s="19"/>
      <c r="GD58" s="19"/>
      <c r="GE58" s="19"/>
      <c r="GF58" s="19"/>
      <c r="GG58" s="19"/>
      <c r="GH58" s="19"/>
      <c r="GI58" s="19"/>
      <c r="GJ58" s="19"/>
      <c r="GK58" s="19"/>
      <c r="GL58" s="19"/>
      <c r="GM58" s="19"/>
      <c r="GN58" s="19"/>
      <c r="GO58" s="19"/>
      <c r="GP58" s="19"/>
      <c r="GQ58" s="19"/>
      <c r="GR58" s="19"/>
      <c r="GS58" s="19"/>
      <c r="GT58" s="19"/>
      <c r="GU58" s="19"/>
      <c r="GV58" s="19"/>
      <c r="GW58" s="19"/>
      <c r="GX58" s="19"/>
      <c r="GY58" s="19"/>
      <c r="GZ58" s="19"/>
      <c r="HA58" s="19"/>
      <c r="HB58" s="19"/>
      <c r="HC58" s="19"/>
      <c r="HD58" s="19"/>
      <c r="HE58" s="19"/>
      <c r="HF58" s="19"/>
      <c r="HG58" s="19"/>
      <c r="HH58" s="19"/>
      <c r="HI58" s="19"/>
      <c r="HJ58" s="19"/>
      <c r="HK58" s="19"/>
      <c r="HL58" s="19"/>
      <c r="HM58" s="19"/>
      <c r="HN58" s="19"/>
      <c r="HO58" s="19"/>
      <c r="HP58" s="19"/>
      <c r="HQ58" s="19"/>
      <c r="HR58" s="19"/>
      <c r="HS58" s="19"/>
      <c r="HT58" s="19"/>
      <c r="HU58" s="19"/>
      <c r="HV58" s="19"/>
      <c r="HW58" s="19"/>
      <c r="HX58" s="19"/>
      <c r="HY58" s="19"/>
      <c r="HZ58" s="19"/>
      <c r="IA58" s="19"/>
      <c r="IB58" s="19"/>
      <c r="IC58" s="19"/>
      <c r="ID58" s="19"/>
      <c r="IE58" s="19"/>
      <c r="IF58" s="19"/>
      <c r="IG58" s="19"/>
      <c r="IH58" s="19"/>
      <c r="II58" s="19"/>
      <c r="IJ58" s="19"/>
      <c r="IK58" s="19"/>
      <c r="IL58" s="19"/>
      <c r="IM58" s="19"/>
      <c r="IN58" s="19"/>
      <c r="IO58" s="19"/>
      <c r="IP58" s="19"/>
      <c r="IQ58" s="19"/>
      <c r="IR58" s="19"/>
      <c r="IS58" s="19"/>
      <c r="IT58" s="19"/>
      <c r="IU58" s="19"/>
      <c r="IV58" s="19"/>
    </row>
    <row r="59" spans="1:256" x14ac:dyDescent="0.25">
      <c r="C59" s="16"/>
      <c r="F59" s="16"/>
      <c r="G59" s="16"/>
    </row>
    <row r="60" spans="1:256" x14ac:dyDescent="0.25">
      <c r="C60" s="16"/>
      <c r="F60" s="16"/>
      <c r="G60" s="16"/>
    </row>
    <row r="61" spans="1:256" x14ac:dyDescent="0.25">
      <c r="C61" s="16"/>
      <c r="F61" s="16"/>
      <c r="G61" s="16"/>
    </row>
    <row r="62" spans="1:256" x14ac:dyDescent="0.25">
      <c r="A62" s="16"/>
      <c r="C62" s="16"/>
      <c r="F62" s="16"/>
      <c r="G62" s="16"/>
    </row>
    <row r="63" spans="1:256" x14ac:dyDescent="0.25">
      <c r="A63" s="16"/>
      <c r="C63" s="16"/>
      <c r="F63" s="16"/>
      <c r="G63" s="16"/>
    </row>
    <row r="64" spans="1:256" x14ac:dyDescent="0.25">
      <c r="A64" s="16"/>
    </row>
    <row r="65" spans="1:7" x14ac:dyDescent="0.25">
      <c r="A65" s="16"/>
    </row>
    <row r="66" spans="1:7" x14ac:dyDescent="0.25">
      <c r="A66" s="16"/>
    </row>
    <row r="77" spans="1:7" x14ac:dyDescent="0.25">
      <c r="A77" s="16"/>
    </row>
    <row r="78" spans="1:7" ht="16.5" customHeight="1" x14ac:dyDescent="0.25">
      <c r="A78" s="16"/>
    </row>
    <row r="79" spans="1:7" ht="16.5" customHeight="1" x14ac:dyDescent="0.25">
      <c r="A79" s="16"/>
      <c r="C79" s="16"/>
      <c r="F79" s="16"/>
      <c r="G79" s="16"/>
    </row>
    <row r="80" spans="1:7" ht="16.5" customHeight="1" x14ac:dyDescent="0.25">
      <c r="A80" s="16"/>
      <c r="C80" s="16"/>
      <c r="F80" s="16"/>
      <c r="G80" s="16"/>
    </row>
    <row r="81" s="16" customFormat="1" ht="16.5" customHeight="1" x14ac:dyDescent="0.25"/>
    <row r="82" s="16" customFormat="1" ht="16.5" customHeight="1" x14ac:dyDescent="0.25"/>
    <row r="83" s="16" customFormat="1" x14ac:dyDescent="0.25"/>
  </sheetData>
  <mergeCells count="3">
    <mergeCell ref="F3:G3"/>
    <mergeCell ref="A1:G1"/>
    <mergeCell ref="A2:G2"/>
  </mergeCells>
  <pageMargins left="0.7" right="0.7" top="0.75" bottom="0.75" header="0.3" footer="0.3"/>
  <pageSetup orientation="portrait" horizontalDpi="300" verticalDpi="300" r:id="rId1"/>
  <ignoredErrors>
    <ignoredError sqref="A27:A37 A48:A53 A4:A13 A15:A23" numberStoredAsText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7726D8-CCFA-BD4F-BCD5-E49E5D300829}">
  <sheetPr>
    <pageSetUpPr fitToPage="1"/>
  </sheetPr>
  <dimension ref="A1:AG87"/>
  <sheetViews>
    <sheetView zoomScale="70" zoomScaleNormal="70" workbookViewId="0">
      <pane xSplit="5" ySplit="8" topLeftCell="F9" activePane="bottomRight" state="frozen"/>
      <selection pane="topRight" activeCell="F1" sqref="F1"/>
      <selection pane="bottomLeft" activeCell="A9" sqref="A9"/>
      <selection pane="bottomRight" activeCell="A2" sqref="A2:A7"/>
    </sheetView>
  </sheetViews>
  <sheetFormatPr defaultColWidth="7.83203125" defaultRowHeight="13.2" x14ac:dyDescent="0.25"/>
  <cols>
    <col min="1" max="4" width="7.83203125" style="1"/>
    <col min="5" max="5" width="11.83203125" style="1" customWidth="1"/>
    <col min="6" max="23" width="5.08203125" style="1" customWidth="1"/>
    <col min="24" max="29" width="4" style="1" customWidth="1"/>
    <col min="30" max="248" width="7.83203125" style="1"/>
    <col min="249" max="249" width="0.33203125" style="1" customWidth="1"/>
    <col min="250" max="250" width="9.75" style="1" customWidth="1"/>
    <col min="251" max="251" width="0.33203125" style="1" customWidth="1"/>
    <col min="252" max="252" width="7" style="1" customWidth="1"/>
    <col min="253" max="253" width="5" style="1" customWidth="1"/>
    <col min="254" max="254" width="0.33203125" style="1" customWidth="1"/>
    <col min="255" max="259" width="4.83203125" style="1" customWidth="1"/>
    <col min="260" max="260" width="0.33203125" style="1" customWidth="1"/>
    <col min="261" max="265" width="4.83203125" style="1" customWidth="1"/>
    <col min="266" max="266" width="0.33203125" style="1" customWidth="1"/>
    <col min="267" max="271" width="4.83203125" style="1" customWidth="1"/>
    <col min="272" max="272" width="0.33203125" style="1" customWidth="1"/>
    <col min="273" max="277" width="4.83203125" style="1" customWidth="1"/>
    <col min="278" max="278" width="0.33203125" style="1" customWidth="1"/>
    <col min="279" max="281" width="4" style="1" customWidth="1"/>
    <col min="282" max="282" width="0.33203125" style="1" customWidth="1"/>
    <col min="283" max="504" width="7.83203125" style="1"/>
    <col min="505" max="505" width="0.33203125" style="1" customWidth="1"/>
    <col min="506" max="506" width="9.75" style="1" customWidth="1"/>
    <col min="507" max="507" width="0.33203125" style="1" customWidth="1"/>
    <col min="508" max="508" width="7" style="1" customWidth="1"/>
    <col min="509" max="509" width="5" style="1" customWidth="1"/>
    <col min="510" max="510" width="0.33203125" style="1" customWidth="1"/>
    <col min="511" max="515" width="4.83203125" style="1" customWidth="1"/>
    <col min="516" max="516" width="0.33203125" style="1" customWidth="1"/>
    <col min="517" max="521" width="4.83203125" style="1" customWidth="1"/>
    <col min="522" max="522" width="0.33203125" style="1" customWidth="1"/>
    <col min="523" max="527" width="4.83203125" style="1" customWidth="1"/>
    <col min="528" max="528" width="0.33203125" style="1" customWidth="1"/>
    <col min="529" max="533" width="4.83203125" style="1" customWidth="1"/>
    <col min="534" max="534" width="0.33203125" style="1" customWidth="1"/>
    <col min="535" max="537" width="4" style="1" customWidth="1"/>
    <col min="538" max="538" width="0.33203125" style="1" customWidth="1"/>
    <col min="539" max="760" width="7.83203125" style="1"/>
    <col min="761" max="761" width="0.33203125" style="1" customWidth="1"/>
    <col min="762" max="762" width="9.75" style="1" customWidth="1"/>
    <col min="763" max="763" width="0.33203125" style="1" customWidth="1"/>
    <col min="764" max="764" width="7" style="1" customWidth="1"/>
    <col min="765" max="765" width="5" style="1" customWidth="1"/>
    <col min="766" max="766" width="0.33203125" style="1" customWidth="1"/>
    <col min="767" max="771" width="4.83203125" style="1" customWidth="1"/>
    <col min="772" max="772" width="0.33203125" style="1" customWidth="1"/>
    <col min="773" max="777" width="4.83203125" style="1" customWidth="1"/>
    <col min="778" max="778" width="0.33203125" style="1" customWidth="1"/>
    <col min="779" max="783" width="4.83203125" style="1" customWidth="1"/>
    <col min="784" max="784" width="0.33203125" style="1" customWidth="1"/>
    <col min="785" max="789" width="4.83203125" style="1" customWidth="1"/>
    <col min="790" max="790" width="0.33203125" style="1" customWidth="1"/>
    <col min="791" max="793" width="4" style="1" customWidth="1"/>
    <col min="794" max="794" width="0.33203125" style="1" customWidth="1"/>
    <col min="795" max="1016" width="7.83203125" style="1"/>
    <col min="1017" max="1017" width="0.33203125" style="1" customWidth="1"/>
    <col min="1018" max="1018" width="9.75" style="1" customWidth="1"/>
    <col min="1019" max="1019" width="0.33203125" style="1" customWidth="1"/>
    <col min="1020" max="1020" width="7" style="1" customWidth="1"/>
    <col min="1021" max="1021" width="5" style="1" customWidth="1"/>
    <col min="1022" max="1022" width="0.33203125" style="1" customWidth="1"/>
    <col min="1023" max="1027" width="4.83203125" style="1" customWidth="1"/>
    <col min="1028" max="1028" width="0.33203125" style="1" customWidth="1"/>
    <col min="1029" max="1033" width="4.83203125" style="1" customWidth="1"/>
    <col min="1034" max="1034" width="0.33203125" style="1" customWidth="1"/>
    <col min="1035" max="1039" width="4.83203125" style="1" customWidth="1"/>
    <col min="1040" max="1040" width="0.33203125" style="1" customWidth="1"/>
    <col min="1041" max="1045" width="4.83203125" style="1" customWidth="1"/>
    <col min="1046" max="1046" width="0.33203125" style="1" customWidth="1"/>
    <col min="1047" max="1049" width="4" style="1" customWidth="1"/>
    <col min="1050" max="1050" width="0.33203125" style="1" customWidth="1"/>
    <col min="1051" max="1272" width="7.83203125" style="1"/>
    <col min="1273" max="1273" width="0.33203125" style="1" customWidth="1"/>
    <col min="1274" max="1274" width="9.75" style="1" customWidth="1"/>
    <col min="1275" max="1275" width="0.33203125" style="1" customWidth="1"/>
    <col min="1276" max="1276" width="7" style="1" customWidth="1"/>
    <col min="1277" max="1277" width="5" style="1" customWidth="1"/>
    <col min="1278" max="1278" width="0.33203125" style="1" customWidth="1"/>
    <col min="1279" max="1283" width="4.83203125" style="1" customWidth="1"/>
    <col min="1284" max="1284" width="0.33203125" style="1" customWidth="1"/>
    <col min="1285" max="1289" width="4.83203125" style="1" customWidth="1"/>
    <col min="1290" max="1290" width="0.33203125" style="1" customWidth="1"/>
    <col min="1291" max="1295" width="4.83203125" style="1" customWidth="1"/>
    <col min="1296" max="1296" width="0.33203125" style="1" customWidth="1"/>
    <col min="1297" max="1301" width="4.83203125" style="1" customWidth="1"/>
    <col min="1302" max="1302" width="0.33203125" style="1" customWidth="1"/>
    <col min="1303" max="1305" width="4" style="1" customWidth="1"/>
    <col min="1306" max="1306" width="0.33203125" style="1" customWidth="1"/>
    <col min="1307" max="1528" width="7.83203125" style="1"/>
    <col min="1529" max="1529" width="0.33203125" style="1" customWidth="1"/>
    <col min="1530" max="1530" width="9.75" style="1" customWidth="1"/>
    <col min="1531" max="1531" width="0.33203125" style="1" customWidth="1"/>
    <col min="1532" max="1532" width="7" style="1" customWidth="1"/>
    <col min="1533" max="1533" width="5" style="1" customWidth="1"/>
    <col min="1534" max="1534" width="0.33203125" style="1" customWidth="1"/>
    <col min="1535" max="1539" width="4.83203125" style="1" customWidth="1"/>
    <col min="1540" max="1540" width="0.33203125" style="1" customWidth="1"/>
    <col min="1541" max="1545" width="4.83203125" style="1" customWidth="1"/>
    <col min="1546" max="1546" width="0.33203125" style="1" customWidth="1"/>
    <col min="1547" max="1551" width="4.83203125" style="1" customWidth="1"/>
    <col min="1552" max="1552" width="0.33203125" style="1" customWidth="1"/>
    <col min="1553" max="1557" width="4.83203125" style="1" customWidth="1"/>
    <col min="1558" max="1558" width="0.33203125" style="1" customWidth="1"/>
    <col min="1559" max="1561" width="4" style="1" customWidth="1"/>
    <col min="1562" max="1562" width="0.33203125" style="1" customWidth="1"/>
    <col min="1563" max="1784" width="7.83203125" style="1"/>
    <col min="1785" max="1785" width="0.33203125" style="1" customWidth="1"/>
    <col min="1786" max="1786" width="9.75" style="1" customWidth="1"/>
    <col min="1787" max="1787" width="0.33203125" style="1" customWidth="1"/>
    <col min="1788" max="1788" width="7" style="1" customWidth="1"/>
    <col min="1789" max="1789" width="5" style="1" customWidth="1"/>
    <col min="1790" max="1790" width="0.33203125" style="1" customWidth="1"/>
    <col min="1791" max="1795" width="4.83203125" style="1" customWidth="1"/>
    <col min="1796" max="1796" width="0.33203125" style="1" customWidth="1"/>
    <col min="1797" max="1801" width="4.83203125" style="1" customWidth="1"/>
    <col min="1802" max="1802" width="0.33203125" style="1" customWidth="1"/>
    <col min="1803" max="1807" width="4.83203125" style="1" customWidth="1"/>
    <col min="1808" max="1808" width="0.33203125" style="1" customWidth="1"/>
    <col min="1809" max="1813" width="4.83203125" style="1" customWidth="1"/>
    <col min="1814" max="1814" width="0.33203125" style="1" customWidth="1"/>
    <col min="1815" max="1817" width="4" style="1" customWidth="1"/>
    <col min="1818" max="1818" width="0.33203125" style="1" customWidth="1"/>
    <col min="1819" max="2040" width="7.83203125" style="1"/>
    <col min="2041" max="2041" width="0.33203125" style="1" customWidth="1"/>
    <col min="2042" max="2042" width="9.75" style="1" customWidth="1"/>
    <col min="2043" max="2043" width="0.33203125" style="1" customWidth="1"/>
    <col min="2044" max="2044" width="7" style="1" customWidth="1"/>
    <col min="2045" max="2045" width="5" style="1" customWidth="1"/>
    <col min="2046" max="2046" width="0.33203125" style="1" customWidth="1"/>
    <col min="2047" max="2051" width="4.83203125" style="1" customWidth="1"/>
    <col min="2052" max="2052" width="0.33203125" style="1" customWidth="1"/>
    <col min="2053" max="2057" width="4.83203125" style="1" customWidth="1"/>
    <col min="2058" max="2058" width="0.33203125" style="1" customWidth="1"/>
    <col min="2059" max="2063" width="4.83203125" style="1" customWidth="1"/>
    <col min="2064" max="2064" width="0.33203125" style="1" customWidth="1"/>
    <col min="2065" max="2069" width="4.83203125" style="1" customWidth="1"/>
    <col min="2070" max="2070" width="0.33203125" style="1" customWidth="1"/>
    <col min="2071" max="2073" width="4" style="1" customWidth="1"/>
    <col min="2074" max="2074" width="0.33203125" style="1" customWidth="1"/>
    <col min="2075" max="2296" width="7.83203125" style="1"/>
    <col min="2297" max="2297" width="0.33203125" style="1" customWidth="1"/>
    <col min="2298" max="2298" width="9.75" style="1" customWidth="1"/>
    <col min="2299" max="2299" width="0.33203125" style="1" customWidth="1"/>
    <col min="2300" max="2300" width="7" style="1" customWidth="1"/>
    <col min="2301" max="2301" width="5" style="1" customWidth="1"/>
    <col min="2302" max="2302" width="0.33203125" style="1" customWidth="1"/>
    <col min="2303" max="2307" width="4.83203125" style="1" customWidth="1"/>
    <col min="2308" max="2308" width="0.33203125" style="1" customWidth="1"/>
    <col min="2309" max="2313" width="4.83203125" style="1" customWidth="1"/>
    <col min="2314" max="2314" width="0.33203125" style="1" customWidth="1"/>
    <col min="2315" max="2319" width="4.83203125" style="1" customWidth="1"/>
    <col min="2320" max="2320" width="0.33203125" style="1" customWidth="1"/>
    <col min="2321" max="2325" width="4.83203125" style="1" customWidth="1"/>
    <col min="2326" max="2326" width="0.33203125" style="1" customWidth="1"/>
    <col min="2327" max="2329" width="4" style="1" customWidth="1"/>
    <col min="2330" max="2330" width="0.33203125" style="1" customWidth="1"/>
    <col min="2331" max="2552" width="7.83203125" style="1"/>
    <col min="2553" max="2553" width="0.33203125" style="1" customWidth="1"/>
    <col min="2554" max="2554" width="9.75" style="1" customWidth="1"/>
    <col min="2555" max="2555" width="0.33203125" style="1" customWidth="1"/>
    <col min="2556" max="2556" width="7" style="1" customWidth="1"/>
    <col min="2557" max="2557" width="5" style="1" customWidth="1"/>
    <col min="2558" max="2558" width="0.33203125" style="1" customWidth="1"/>
    <col min="2559" max="2563" width="4.83203125" style="1" customWidth="1"/>
    <col min="2564" max="2564" width="0.33203125" style="1" customWidth="1"/>
    <col min="2565" max="2569" width="4.83203125" style="1" customWidth="1"/>
    <col min="2570" max="2570" width="0.33203125" style="1" customWidth="1"/>
    <col min="2571" max="2575" width="4.83203125" style="1" customWidth="1"/>
    <col min="2576" max="2576" width="0.33203125" style="1" customWidth="1"/>
    <col min="2577" max="2581" width="4.83203125" style="1" customWidth="1"/>
    <col min="2582" max="2582" width="0.33203125" style="1" customWidth="1"/>
    <col min="2583" max="2585" width="4" style="1" customWidth="1"/>
    <col min="2586" max="2586" width="0.33203125" style="1" customWidth="1"/>
    <col min="2587" max="2808" width="7.83203125" style="1"/>
    <col min="2809" max="2809" width="0.33203125" style="1" customWidth="1"/>
    <col min="2810" max="2810" width="9.75" style="1" customWidth="1"/>
    <col min="2811" max="2811" width="0.33203125" style="1" customWidth="1"/>
    <col min="2812" max="2812" width="7" style="1" customWidth="1"/>
    <col min="2813" max="2813" width="5" style="1" customWidth="1"/>
    <col min="2814" max="2814" width="0.33203125" style="1" customWidth="1"/>
    <col min="2815" max="2819" width="4.83203125" style="1" customWidth="1"/>
    <col min="2820" max="2820" width="0.33203125" style="1" customWidth="1"/>
    <col min="2821" max="2825" width="4.83203125" style="1" customWidth="1"/>
    <col min="2826" max="2826" width="0.33203125" style="1" customWidth="1"/>
    <col min="2827" max="2831" width="4.83203125" style="1" customWidth="1"/>
    <col min="2832" max="2832" width="0.33203125" style="1" customWidth="1"/>
    <col min="2833" max="2837" width="4.83203125" style="1" customWidth="1"/>
    <col min="2838" max="2838" width="0.33203125" style="1" customWidth="1"/>
    <col min="2839" max="2841" width="4" style="1" customWidth="1"/>
    <col min="2842" max="2842" width="0.33203125" style="1" customWidth="1"/>
    <col min="2843" max="3064" width="7.83203125" style="1"/>
    <col min="3065" max="3065" width="0.33203125" style="1" customWidth="1"/>
    <col min="3066" max="3066" width="9.75" style="1" customWidth="1"/>
    <col min="3067" max="3067" width="0.33203125" style="1" customWidth="1"/>
    <col min="3068" max="3068" width="7" style="1" customWidth="1"/>
    <col min="3069" max="3069" width="5" style="1" customWidth="1"/>
    <col min="3070" max="3070" width="0.33203125" style="1" customWidth="1"/>
    <col min="3071" max="3075" width="4.83203125" style="1" customWidth="1"/>
    <col min="3076" max="3076" width="0.33203125" style="1" customWidth="1"/>
    <col min="3077" max="3081" width="4.83203125" style="1" customWidth="1"/>
    <col min="3082" max="3082" width="0.33203125" style="1" customWidth="1"/>
    <col min="3083" max="3087" width="4.83203125" style="1" customWidth="1"/>
    <col min="3088" max="3088" width="0.33203125" style="1" customWidth="1"/>
    <col min="3089" max="3093" width="4.83203125" style="1" customWidth="1"/>
    <col min="3094" max="3094" width="0.33203125" style="1" customWidth="1"/>
    <col min="3095" max="3097" width="4" style="1" customWidth="1"/>
    <col min="3098" max="3098" width="0.33203125" style="1" customWidth="1"/>
    <col min="3099" max="3320" width="7.83203125" style="1"/>
    <col min="3321" max="3321" width="0.33203125" style="1" customWidth="1"/>
    <col min="3322" max="3322" width="9.75" style="1" customWidth="1"/>
    <col min="3323" max="3323" width="0.33203125" style="1" customWidth="1"/>
    <col min="3324" max="3324" width="7" style="1" customWidth="1"/>
    <col min="3325" max="3325" width="5" style="1" customWidth="1"/>
    <col min="3326" max="3326" width="0.33203125" style="1" customWidth="1"/>
    <col min="3327" max="3331" width="4.83203125" style="1" customWidth="1"/>
    <col min="3332" max="3332" width="0.33203125" style="1" customWidth="1"/>
    <col min="3333" max="3337" width="4.83203125" style="1" customWidth="1"/>
    <col min="3338" max="3338" width="0.33203125" style="1" customWidth="1"/>
    <col min="3339" max="3343" width="4.83203125" style="1" customWidth="1"/>
    <col min="3344" max="3344" width="0.33203125" style="1" customWidth="1"/>
    <col min="3345" max="3349" width="4.83203125" style="1" customWidth="1"/>
    <col min="3350" max="3350" width="0.33203125" style="1" customWidth="1"/>
    <col min="3351" max="3353" width="4" style="1" customWidth="1"/>
    <col min="3354" max="3354" width="0.33203125" style="1" customWidth="1"/>
    <col min="3355" max="3576" width="7.83203125" style="1"/>
    <col min="3577" max="3577" width="0.33203125" style="1" customWidth="1"/>
    <col min="3578" max="3578" width="9.75" style="1" customWidth="1"/>
    <col min="3579" max="3579" width="0.33203125" style="1" customWidth="1"/>
    <col min="3580" max="3580" width="7" style="1" customWidth="1"/>
    <col min="3581" max="3581" width="5" style="1" customWidth="1"/>
    <col min="3582" max="3582" width="0.33203125" style="1" customWidth="1"/>
    <col min="3583" max="3587" width="4.83203125" style="1" customWidth="1"/>
    <col min="3588" max="3588" width="0.33203125" style="1" customWidth="1"/>
    <col min="3589" max="3593" width="4.83203125" style="1" customWidth="1"/>
    <col min="3594" max="3594" width="0.33203125" style="1" customWidth="1"/>
    <col min="3595" max="3599" width="4.83203125" style="1" customWidth="1"/>
    <col min="3600" max="3600" width="0.33203125" style="1" customWidth="1"/>
    <col min="3601" max="3605" width="4.83203125" style="1" customWidth="1"/>
    <col min="3606" max="3606" width="0.33203125" style="1" customWidth="1"/>
    <col min="3607" max="3609" width="4" style="1" customWidth="1"/>
    <col min="3610" max="3610" width="0.33203125" style="1" customWidth="1"/>
    <col min="3611" max="3832" width="7.83203125" style="1"/>
    <col min="3833" max="3833" width="0.33203125" style="1" customWidth="1"/>
    <col min="3834" max="3834" width="9.75" style="1" customWidth="1"/>
    <col min="3835" max="3835" width="0.33203125" style="1" customWidth="1"/>
    <col min="3836" max="3836" width="7" style="1" customWidth="1"/>
    <col min="3837" max="3837" width="5" style="1" customWidth="1"/>
    <col min="3838" max="3838" width="0.33203125" style="1" customWidth="1"/>
    <col min="3839" max="3843" width="4.83203125" style="1" customWidth="1"/>
    <col min="3844" max="3844" width="0.33203125" style="1" customWidth="1"/>
    <col min="3845" max="3849" width="4.83203125" style="1" customWidth="1"/>
    <col min="3850" max="3850" width="0.33203125" style="1" customWidth="1"/>
    <col min="3851" max="3855" width="4.83203125" style="1" customWidth="1"/>
    <col min="3856" max="3856" width="0.33203125" style="1" customWidth="1"/>
    <col min="3857" max="3861" width="4.83203125" style="1" customWidth="1"/>
    <col min="3862" max="3862" width="0.33203125" style="1" customWidth="1"/>
    <col min="3863" max="3865" width="4" style="1" customWidth="1"/>
    <col min="3866" max="3866" width="0.33203125" style="1" customWidth="1"/>
    <col min="3867" max="4088" width="7.83203125" style="1"/>
    <col min="4089" max="4089" width="0.33203125" style="1" customWidth="1"/>
    <col min="4090" max="4090" width="9.75" style="1" customWidth="1"/>
    <col min="4091" max="4091" width="0.33203125" style="1" customWidth="1"/>
    <col min="4092" max="4092" width="7" style="1" customWidth="1"/>
    <col min="4093" max="4093" width="5" style="1" customWidth="1"/>
    <col min="4094" max="4094" width="0.33203125" style="1" customWidth="1"/>
    <col min="4095" max="4099" width="4.83203125" style="1" customWidth="1"/>
    <col min="4100" max="4100" width="0.33203125" style="1" customWidth="1"/>
    <col min="4101" max="4105" width="4.83203125" style="1" customWidth="1"/>
    <col min="4106" max="4106" width="0.33203125" style="1" customWidth="1"/>
    <col min="4107" max="4111" width="4.83203125" style="1" customWidth="1"/>
    <col min="4112" max="4112" width="0.33203125" style="1" customWidth="1"/>
    <col min="4113" max="4117" width="4.83203125" style="1" customWidth="1"/>
    <col min="4118" max="4118" width="0.33203125" style="1" customWidth="1"/>
    <col min="4119" max="4121" width="4" style="1" customWidth="1"/>
    <col min="4122" max="4122" width="0.33203125" style="1" customWidth="1"/>
    <col min="4123" max="4344" width="7.83203125" style="1"/>
    <col min="4345" max="4345" width="0.33203125" style="1" customWidth="1"/>
    <col min="4346" max="4346" width="9.75" style="1" customWidth="1"/>
    <col min="4347" max="4347" width="0.33203125" style="1" customWidth="1"/>
    <col min="4348" max="4348" width="7" style="1" customWidth="1"/>
    <col min="4349" max="4349" width="5" style="1" customWidth="1"/>
    <col min="4350" max="4350" width="0.33203125" style="1" customWidth="1"/>
    <col min="4351" max="4355" width="4.83203125" style="1" customWidth="1"/>
    <col min="4356" max="4356" width="0.33203125" style="1" customWidth="1"/>
    <col min="4357" max="4361" width="4.83203125" style="1" customWidth="1"/>
    <col min="4362" max="4362" width="0.33203125" style="1" customWidth="1"/>
    <col min="4363" max="4367" width="4.83203125" style="1" customWidth="1"/>
    <col min="4368" max="4368" width="0.33203125" style="1" customWidth="1"/>
    <col min="4369" max="4373" width="4.83203125" style="1" customWidth="1"/>
    <col min="4374" max="4374" width="0.33203125" style="1" customWidth="1"/>
    <col min="4375" max="4377" width="4" style="1" customWidth="1"/>
    <col min="4378" max="4378" width="0.33203125" style="1" customWidth="1"/>
    <col min="4379" max="4600" width="7.83203125" style="1"/>
    <col min="4601" max="4601" width="0.33203125" style="1" customWidth="1"/>
    <col min="4602" max="4602" width="9.75" style="1" customWidth="1"/>
    <col min="4603" max="4603" width="0.33203125" style="1" customWidth="1"/>
    <col min="4604" max="4604" width="7" style="1" customWidth="1"/>
    <col min="4605" max="4605" width="5" style="1" customWidth="1"/>
    <col min="4606" max="4606" width="0.33203125" style="1" customWidth="1"/>
    <col min="4607" max="4611" width="4.83203125" style="1" customWidth="1"/>
    <col min="4612" max="4612" width="0.33203125" style="1" customWidth="1"/>
    <col min="4613" max="4617" width="4.83203125" style="1" customWidth="1"/>
    <col min="4618" max="4618" width="0.33203125" style="1" customWidth="1"/>
    <col min="4619" max="4623" width="4.83203125" style="1" customWidth="1"/>
    <col min="4624" max="4624" width="0.33203125" style="1" customWidth="1"/>
    <col min="4625" max="4629" width="4.83203125" style="1" customWidth="1"/>
    <col min="4630" max="4630" width="0.33203125" style="1" customWidth="1"/>
    <col min="4631" max="4633" width="4" style="1" customWidth="1"/>
    <col min="4634" max="4634" width="0.33203125" style="1" customWidth="1"/>
    <col min="4635" max="4856" width="7.83203125" style="1"/>
    <col min="4857" max="4857" width="0.33203125" style="1" customWidth="1"/>
    <col min="4858" max="4858" width="9.75" style="1" customWidth="1"/>
    <col min="4859" max="4859" width="0.33203125" style="1" customWidth="1"/>
    <col min="4860" max="4860" width="7" style="1" customWidth="1"/>
    <col min="4861" max="4861" width="5" style="1" customWidth="1"/>
    <col min="4862" max="4862" width="0.33203125" style="1" customWidth="1"/>
    <col min="4863" max="4867" width="4.83203125" style="1" customWidth="1"/>
    <col min="4868" max="4868" width="0.33203125" style="1" customWidth="1"/>
    <col min="4869" max="4873" width="4.83203125" style="1" customWidth="1"/>
    <col min="4874" max="4874" width="0.33203125" style="1" customWidth="1"/>
    <col min="4875" max="4879" width="4.83203125" style="1" customWidth="1"/>
    <col min="4880" max="4880" width="0.33203125" style="1" customWidth="1"/>
    <col min="4881" max="4885" width="4.83203125" style="1" customWidth="1"/>
    <col min="4886" max="4886" width="0.33203125" style="1" customWidth="1"/>
    <col min="4887" max="4889" width="4" style="1" customWidth="1"/>
    <col min="4890" max="4890" width="0.33203125" style="1" customWidth="1"/>
    <col min="4891" max="5112" width="7.83203125" style="1"/>
    <col min="5113" max="5113" width="0.33203125" style="1" customWidth="1"/>
    <col min="5114" max="5114" width="9.75" style="1" customWidth="1"/>
    <col min="5115" max="5115" width="0.33203125" style="1" customWidth="1"/>
    <col min="5116" max="5116" width="7" style="1" customWidth="1"/>
    <col min="5117" max="5117" width="5" style="1" customWidth="1"/>
    <col min="5118" max="5118" width="0.33203125" style="1" customWidth="1"/>
    <col min="5119" max="5123" width="4.83203125" style="1" customWidth="1"/>
    <col min="5124" max="5124" width="0.33203125" style="1" customWidth="1"/>
    <col min="5125" max="5129" width="4.83203125" style="1" customWidth="1"/>
    <col min="5130" max="5130" width="0.33203125" style="1" customWidth="1"/>
    <col min="5131" max="5135" width="4.83203125" style="1" customWidth="1"/>
    <col min="5136" max="5136" width="0.33203125" style="1" customWidth="1"/>
    <col min="5137" max="5141" width="4.83203125" style="1" customWidth="1"/>
    <col min="5142" max="5142" width="0.33203125" style="1" customWidth="1"/>
    <col min="5143" max="5145" width="4" style="1" customWidth="1"/>
    <col min="5146" max="5146" width="0.33203125" style="1" customWidth="1"/>
    <col min="5147" max="5368" width="7.83203125" style="1"/>
    <col min="5369" max="5369" width="0.33203125" style="1" customWidth="1"/>
    <col min="5370" max="5370" width="9.75" style="1" customWidth="1"/>
    <col min="5371" max="5371" width="0.33203125" style="1" customWidth="1"/>
    <col min="5372" max="5372" width="7" style="1" customWidth="1"/>
    <col min="5373" max="5373" width="5" style="1" customWidth="1"/>
    <col min="5374" max="5374" width="0.33203125" style="1" customWidth="1"/>
    <col min="5375" max="5379" width="4.83203125" style="1" customWidth="1"/>
    <col min="5380" max="5380" width="0.33203125" style="1" customWidth="1"/>
    <col min="5381" max="5385" width="4.83203125" style="1" customWidth="1"/>
    <col min="5386" max="5386" width="0.33203125" style="1" customWidth="1"/>
    <col min="5387" max="5391" width="4.83203125" style="1" customWidth="1"/>
    <col min="5392" max="5392" width="0.33203125" style="1" customWidth="1"/>
    <col min="5393" max="5397" width="4.83203125" style="1" customWidth="1"/>
    <col min="5398" max="5398" width="0.33203125" style="1" customWidth="1"/>
    <col min="5399" max="5401" width="4" style="1" customWidth="1"/>
    <col min="5402" max="5402" width="0.33203125" style="1" customWidth="1"/>
    <col min="5403" max="5624" width="7.83203125" style="1"/>
    <col min="5625" max="5625" width="0.33203125" style="1" customWidth="1"/>
    <col min="5626" max="5626" width="9.75" style="1" customWidth="1"/>
    <col min="5627" max="5627" width="0.33203125" style="1" customWidth="1"/>
    <col min="5628" max="5628" width="7" style="1" customWidth="1"/>
    <col min="5629" max="5629" width="5" style="1" customWidth="1"/>
    <col min="5630" max="5630" width="0.33203125" style="1" customWidth="1"/>
    <col min="5631" max="5635" width="4.83203125" style="1" customWidth="1"/>
    <col min="5636" max="5636" width="0.33203125" style="1" customWidth="1"/>
    <col min="5637" max="5641" width="4.83203125" style="1" customWidth="1"/>
    <col min="5642" max="5642" width="0.33203125" style="1" customWidth="1"/>
    <col min="5643" max="5647" width="4.83203125" style="1" customWidth="1"/>
    <col min="5648" max="5648" width="0.33203125" style="1" customWidth="1"/>
    <col min="5649" max="5653" width="4.83203125" style="1" customWidth="1"/>
    <col min="5654" max="5654" width="0.33203125" style="1" customWidth="1"/>
    <col min="5655" max="5657" width="4" style="1" customWidth="1"/>
    <col min="5658" max="5658" width="0.33203125" style="1" customWidth="1"/>
    <col min="5659" max="5880" width="7.83203125" style="1"/>
    <col min="5881" max="5881" width="0.33203125" style="1" customWidth="1"/>
    <col min="5882" max="5882" width="9.75" style="1" customWidth="1"/>
    <col min="5883" max="5883" width="0.33203125" style="1" customWidth="1"/>
    <col min="5884" max="5884" width="7" style="1" customWidth="1"/>
    <col min="5885" max="5885" width="5" style="1" customWidth="1"/>
    <col min="5886" max="5886" width="0.33203125" style="1" customWidth="1"/>
    <col min="5887" max="5891" width="4.83203125" style="1" customWidth="1"/>
    <col min="5892" max="5892" width="0.33203125" style="1" customWidth="1"/>
    <col min="5893" max="5897" width="4.83203125" style="1" customWidth="1"/>
    <col min="5898" max="5898" width="0.33203125" style="1" customWidth="1"/>
    <col min="5899" max="5903" width="4.83203125" style="1" customWidth="1"/>
    <col min="5904" max="5904" width="0.33203125" style="1" customWidth="1"/>
    <col min="5905" max="5909" width="4.83203125" style="1" customWidth="1"/>
    <col min="5910" max="5910" width="0.33203125" style="1" customWidth="1"/>
    <col min="5911" max="5913" width="4" style="1" customWidth="1"/>
    <col min="5914" max="5914" width="0.33203125" style="1" customWidth="1"/>
    <col min="5915" max="6136" width="7.83203125" style="1"/>
    <col min="6137" max="6137" width="0.33203125" style="1" customWidth="1"/>
    <col min="6138" max="6138" width="9.75" style="1" customWidth="1"/>
    <col min="6139" max="6139" width="0.33203125" style="1" customWidth="1"/>
    <col min="6140" max="6140" width="7" style="1" customWidth="1"/>
    <col min="6141" max="6141" width="5" style="1" customWidth="1"/>
    <col min="6142" max="6142" width="0.33203125" style="1" customWidth="1"/>
    <col min="6143" max="6147" width="4.83203125" style="1" customWidth="1"/>
    <col min="6148" max="6148" width="0.33203125" style="1" customWidth="1"/>
    <col min="6149" max="6153" width="4.83203125" style="1" customWidth="1"/>
    <col min="6154" max="6154" width="0.33203125" style="1" customWidth="1"/>
    <col min="6155" max="6159" width="4.83203125" style="1" customWidth="1"/>
    <col min="6160" max="6160" width="0.33203125" style="1" customWidth="1"/>
    <col min="6161" max="6165" width="4.83203125" style="1" customWidth="1"/>
    <col min="6166" max="6166" width="0.33203125" style="1" customWidth="1"/>
    <col min="6167" max="6169" width="4" style="1" customWidth="1"/>
    <col min="6170" max="6170" width="0.33203125" style="1" customWidth="1"/>
    <col min="6171" max="6392" width="7.83203125" style="1"/>
    <col min="6393" max="6393" width="0.33203125" style="1" customWidth="1"/>
    <col min="6394" max="6394" width="9.75" style="1" customWidth="1"/>
    <col min="6395" max="6395" width="0.33203125" style="1" customWidth="1"/>
    <col min="6396" max="6396" width="7" style="1" customWidth="1"/>
    <col min="6397" max="6397" width="5" style="1" customWidth="1"/>
    <col min="6398" max="6398" width="0.33203125" style="1" customWidth="1"/>
    <col min="6399" max="6403" width="4.83203125" style="1" customWidth="1"/>
    <col min="6404" max="6404" width="0.33203125" style="1" customWidth="1"/>
    <col min="6405" max="6409" width="4.83203125" style="1" customWidth="1"/>
    <col min="6410" max="6410" width="0.33203125" style="1" customWidth="1"/>
    <col min="6411" max="6415" width="4.83203125" style="1" customWidth="1"/>
    <col min="6416" max="6416" width="0.33203125" style="1" customWidth="1"/>
    <col min="6417" max="6421" width="4.83203125" style="1" customWidth="1"/>
    <col min="6422" max="6422" width="0.33203125" style="1" customWidth="1"/>
    <col min="6423" max="6425" width="4" style="1" customWidth="1"/>
    <col min="6426" max="6426" width="0.33203125" style="1" customWidth="1"/>
    <col min="6427" max="6648" width="7.83203125" style="1"/>
    <col min="6649" max="6649" width="0.33203125" style="1" customWidth="1"/>
    <col min="6650" max="6650" width="9.75" style="1" customWidth="1"/>
    <col min="6651" max="6651" width="0.33203125" style="1" customWidth="1"/>
    <col min="6652" max="6652" width="7" style="1" customWidth="1"/>
    <col min="6653" max="6653" width="5" style="1" customWidth="1"/>
    <col min="6654" max="6654" width="0.33203125" style="1" customWidth="1"/>
    <col min="6655" max="6659" width="4.83203125" style="1" customWidth="1"/>
    <col min="6660" max="6660" width="0.33203125" style="1" customWidth="1"/>
    <col min="6661" max="6665" width="4.83203125" style="1" customWidth="1"/>
    <col min="6666" max="6666" width="0.33203125" style="1" customWidth="1"/>
    <col min="6667" max="6671" width="4.83203125" style="1" customWidth="1"/>
    <col min="6672" max="6672" width="0.33203125" style="1" customWidth="1"/>
    <col min="6673" max="6677" width="4.83203125" style="1" customWidth="1"/>
    <col min="6678" max="6678" width="0.33203125" style="1" customWidth="1"/>
    <col min="6679" max="6681" width="4" style="1" customWidth="1"/>
    <col min="6682" max="6682" width="0.33203125" style="1" customWidth="1"/>
    <col min="6683" max="6904" width="7.83203125" style="1"/>
    <col min="6905" max="6905" width="0.33203125" style="1" customWidth="1"/>
    <col min="6906" max="6906" width="9.75" style="1" customWidth="1"/>
    <col min="6907" max="6907" width="0.33203125" style="1" customWidth="1"/>
    <col min="6908" max="6908" width="7" style="1" customWidth="1"/>
    <col min="6909" max="6909" width="5" style="1" customWidth="1"/>
    <col min="6910" max="6910" width="0.33203125" style="1" customWidth="1"/>
    <col min="6911" max="6915" width="4.83203125" style="1" customWidth="1"/>
    <col min="6916" max="6916" width="0.33203125" style="1" customWidth="1"/>
    <col min="6917" max="6921" width="4.83203125" style="1" customWidth="1"/>
    <col min="6922" max="6922" width="0.33203125" style="1" customWidth="1"/>
    <col min="6923" max="6927" width="4.83203125" style="1" customWidth="1"/>
    <col min="6928" max="6928" width="0.33203125" style="1" customWidth="1"/>
    <col min="6929" max="6933" width="4.83203125" style="1" customWidth="1"/>
    <col min="6934" max="6934" width="0.33203125" style="1" customWidth="1"/>
    <col min="6935" max="6937" width="4" style="1" customWidth="1"/>
    <col min="6938" max="6938" width="0.33203125" style="1" customWidth="1"/>
    <col min="6939" max="7160" width="7.83203125" style="1"/>
    <col min="7161" max="7161" width="0.33203125" style="1" customWidth="1"/>
    <col min="7162" max="7162" width="9.75" style="1" customWidth="1"/>
    <col min="7163" max="7163" width="0.33203125" style="1" customWidth="1"/>
    <col min="7164" max="7164" width="7" style="1" customWidth="1"/>
    <col min="7165" max="7165" width="5" style="1" customWidth="1"/>
    <col min="7166" max="7166" width="0.33203125" style="1" customWidth="1"/>
    <col min="7167" max="7171" width="4.83203125" style="1" customWidth="1"/>
    <col min="7172" max="7172" width="0.33203125" style="1" customWidth="1"/>
    <col min="7173" max="7177" width="4.83203125" style="1" customWidth="1"/>
    <col min="7178" max="7178" width="0.33203125" style="1" customWidth="1"/>
    <col min="7179" max="7183" width="4.83203125" style="1" customWidth="1"/>
    <col min="7184" max="7184" width="0.33203125" style="1" customWidth="1"/>
    <col min="7185" max="7189" width="4.83203125" style="1" customWidth="1"/>
    <col min="7190" max="7190" width="0.33203125" style="1" customWidth="1"/>
    <col min="7191" max="7193" width="4" style="1" customWidth="1"/>
    <col min="7194" max="7194" width="0.33203125" style="1" customWidth="1"/>
    <col min="7195" max="7416" width="7.83203125" style="1"/>
    <col min="7417" max="7417" width="0.33203125" style="1" customWidth="1"/>
    <col min="7418" max="7418" width="9.75" style="1" customWidth="1"/>
    <col min="7419" max="7419" width="0.33203125" style="1" customWidth="1"/>
    <col min="7420" max="7420" width="7" style="1" customWidth="1"/>
    <col min="7421" max="7421" width="5" style="1" customWidth="1"/>
    <col min="7422" max="7422" width="0.33203125" style="1" customWidth="1"/>
    <col min="7423" max="7427" width="4.83203125" style="1" customWidth="1"/>
    <col min="7428" max="7428" width="0.33203125" style="1" customWidth="1"/>
    <col min="7429" max="7433" width="4.83203125" style="1" customWidth="1"/>
    <col min="7434" max="7434" width="0.33203125" style="1" customWidth="1"/>
    <col min="7435" max="7439" width="4.83203125" style="1" customWidth="1"/>
    <col min="7440" max="7440" width="0.33203125" style="1" customWidth="1"/>
    <col min="7441" max="7445" width="4.83203125" style="1" customWidth="1"/>
    <col min="7446" max="7446" width="0.33203125" style="1" customWidth="1"/>
    <col min="7447" max="7449" width="4" style="1" customWidth="1"/>
    <col min="7450" max="7450" width="0.33203125" style="1" customWidth="1"/>
    <col min="7451" max="7672" width="7.83203125" style="1"/>
    <col min="7673" max="7673" width="0.33203125" style="1" customWidth="1"/>
    <col min="7674" max="7674" width="9.75" style="1" customWidth="1"/>
    <col min="7675" max="7675" width="0.33203125" style="1" customWidth="1"/>
    <col min="7676" max="7676" width="7" style="1" customWidth="1"/>
    <col min="7677" max="7677" width="5" style="1" customWidth="1"/>
    <col min="7678" max="7678" width="0.33203125" style="1" customWidth="1"/>
    <col min="7679" max="7683" width="4.83203125" style="1" customWidth="1"/>
    <col min="7684" max="7684" width="0.33203125" style="1" customWidth="1"/>
    <col min="7685" max="7689" width="4.83203125" style="1" customWidth="1"/>
    <col min="7690" max="7690" width="0.33203125" style="1" customWidth="1"/>
    <col min="7691" max="7695" width="4.83203125" style="1" customWidth="1"/>
    <col min="7696" max="7696" width="0.33203125" style="1" customWidth="1"/>
    <col min="7697" max="7701" width="4.83203125" style="1" customWidth="1"/>
    <col min="7702" max="7702" width="0.33203125" style="1" customWidth="1"/>
    <col min="7703" max="7705" width="4" style="1" customWidth="1"/>
    <col min="7706" max="7706" width="0.33203125" style="1" customWidth="1"/>
    <col min="7707" max="7928" width="7.83203125" style="1"/>
    <col min="7929" max="7929" width="0.33203125" style="1" customWidth="1"/>
    <col min="7930" max="7930" width="9.75" style="1" customWidth="1"/>
    <col min="7931" max="7931" width="0.33203125" style="1" customWidth="1"/>
    <col min="7932" max="7932" width="7" style="1" customWidth="1"/>
    <col min="7933" max="7933" width="5" style="1" customWidth="1"/>
    <col min="7934" max="7934" width="0.33203125" style="1" customWidth="1"/>
    <col min="7935" max="7939" width="4.83203125" style="1" customWidth="1"/>
    <col min="7940" max="7940" width="0.33203125" style="1" customWidth="1"/>
    <col min="7941" max="7945" width="4.83203125" style="1" customWidth="1"/>
    <col min="7946" max="7946" width="0.33203125" style="1" customWidth="1"/>
    <col min="7947" max="7951" width="4.83203125" style="1" customWidth="1"/>
    <col min="7952" max="7952" width="0.33203125" style="1" customWidth="1"/>
    <col min="7953" max="7957" width="4.83203125" style="1" customWidth="1"/>
    <col min="7958" max="7958" width="0.33203125" style="1" customWidth="1"/>
    <col min="7959" max="7961" width="4" style="1" customWidth="1"/>
    <col min="7962" max="7962" width="0.33203125" style="1" customWidth="1"/>
    <col min="7963" max="8184" width="7.83203125" style="1"/>
    <col min="8185" max="8185" width="0.33203125" style="1" customWidth="1"/>
    <col min="8186" max="8186" width="9.75" style="1" customWidth="1"/>
    <col min="8187" max="8187" width="0.33203125" style="1" customWidth="1"/>
    <col min="8188" max="8188" width="7" style="1" customWidth="1"/>
    <col min="8189" max="8189" width="5" style="1" customWidth="1"/>
    <col min="8190" max="8190" width="0.33203125" style="1" customWidth="1"/>
    <col min="8191" max="8195" width="4.83203125" style="1" customWidth="1"/>
    <col min="8196" max="8196" width="0.33203125" style="1" customWidth="1"/>
    <col min="8197" max="8201" width="4.83203125" style="1" customWidth="1"/>
    <col min="8202" max="8202" width="0.33203125" style="1" customWidth="1"/>
    <col min="8203" max="8207" width="4.83203125" style="1" customWidth="1"/>
    <col min="8208" max="8208" width="0.33203125" style="1" customWidth="1"/>
    <col min="8209" max="8213" width="4.83203125" style="1" customWidth="1"/>
    <col min="8214" max="8214" width="0.33203125" style="1" customWidth="1"/>
    <col min="8215" max="8217" width="4" style="1" customWidth="1"/>
    <col min="8218" max="8218" width="0.33203125" style="1" customWidth="1"/>
    <col min="8219" max="8440" width="7.83203125" style="1"/>
    <col min="8441" max="8441" width="0.33203125" style="1" customWidth="1"/>
    <col min="8442" max="8442" width="9.75" style="1" customWidth="1"/>
    <col min="8443" max="8443" width="0.33203125" style="1" customWidth="1"/>
    <col min="8444" max="8444" width="7" style="1" customWidth="1"/>
    <col min="8445" max="8445" width="5" style="1" customWidth="1"/>
    <col min="8446" max="8446" width="0.33203125" style="1" customWidth="1"/>
    <col min="8447" max="8451" width="4.83203125" style="1" customWidth="1"/>
    <col min="8452" max="8452" width="0.33203125" style="1" customWidth="1"/>
    <col min="8453" max="8457" width="4.83203125" style="1" customWidth="1"/>
    <col min="8458" max="8458" width="0.33203125" style="1" customWidth="1"/>
    <col min="8459" max="8463" width="4.83203125" style="1" customWidth="1"/>
    <col min="8464" max="8464" width="0.33203125" style="1" customWidth="1"/>
    <col min="8465" max="8469" width="4.83203125" style="1" customWidth="1"/>
    <col min="8470" max="8470" width="0.33203125" style="1" customWidth="1"/>
    <col min="8471" max="8473" width="4" style="1" customWidth="1"/>
    <col min="8474" max="8474" width="0.33203125" style="1" customWidth="1"/>
    <col min="8475" max="8696" width="7.83203125" style="1"/>
    <col min="8697" max="8697" width="0.33203125" style="1" customWidth="1"/>
    <col min="8698" max="8698" width="9.75" style="1" customWidth="1"/>
    <col min="8699" max="8699" width="0.33203125" style="1" customWidth="1"/>
    <col min="8700" max="8700" width="7" style="1" customWidth="1"/>
    <col min="8701" max="8701" width="5" style="1" customWidth="1"/>
    <col min="8702" max="8702" width="0.33203125" style="1" customWidth="1"/>
    <col min="8703" max="8707" width="4.83203125" style="1" customWidth="1"/>
    <col min="8708" max="8708" width="0.33203125" style="1" customWidth="1"/>
    <col min="8709" max="8713" width="4.83203125" style="1" customWidth="1"/>
    <col min="8714" max="8714" width="0.33203125" style="1" customWidth="1"/>
    <col min="8715" max="8719" width="4.83203125" style="1" customWidth="1"/>
    <col min="8720" max="8720" width="0.33203125" style="1" customWidth="1"/>
    <col min="8721" max="8725" width="4.83203125" style="1" customWidth="1"/>
    <col min="8726" max="8726" width="0.33203125" style="1" customWidth="1"/>
    <col min="8727" max="8729" width="4" style="1" customWidth="1"/>
    <col min="8730" max="8730" width="0.33203125" style="1" customWidth="1"/>
    <col min="8731" max="8952" width="7.83203125" style="1"/>
    <col min="8953" max="8953" width="0.33203125" style="1" customWidth="1"/>
    <col min="8954" max="8954" width="9.75" style="1" customWidth="1"/>
    <col min="8955" max="8955" width="0.33203125" style="1" customWidth="1"/>
    <col min="8956" max="8956" width="7" style="1" customWidth="1"/>
    <col min="8957" max="8957" width="5" style="1" customWidth="1"/>
    <col min="8958" max="8958" width="0.33203125" style="1" customWidth="1"/>
    <col min="8959" max="8963" width="4.83203125" style="1" customWidth="1"/>
    <col min="8964" max="8964" width="0.33203125" style="1" customWidth="1"/>
    <col min="8965" max="8969" width="4.83203125" style="1" customWidth="1"/>
    <col min="8970" max="8970" width="0.33203125" style="1" customWidth="1"/>
    <col min="8971" max="8975" width="4.83203125" style="1" customWidth="1"/>
    <col min="8976" max="8976" width="0.33203125" style="1" customWidth="1"/>
    <col min="8977" max="8981" width="4.83203125" style="1" customWidth="1"/>
    <col min="8982" max="8982" width="0.33203125" style="1" customWidth="1"/>
    <col min="8983" max="8985" width="4" style="1" customWidth="1"/>
    <col min="8986" max="8986" width="0.33203125" style="1" customWidth="1"/>
    <col min="8987" max="9208" width="7.83203125" style="1"/>
    <col min="9209" max="9209" width="0.33203125" style="1" customWidth="1"/>
    <col min="9210" max="9210" width="9.75" style="1" customWidth="1"/>
    <col min="9211" max="9211" width="0.33203125" style="1" customWidth="1"/>
    <col min="9212" max="9212" width="7" style="1" customWidth="1"/>
    <col min="9213" max="9213" width="5" style="1" customWidth="1"/>
    <col min="9214" max="9214" width="0.33203125" style="1" customWidth="1"/>
    <col min="9215" max="9219" width="4.83203125" style="1" customWidth="1"/>
    <col min="9220" max="9220" width="0.33203125" style="1" customWidth="1"/>
    <col min="9221" max="9225" width="4.83203125" style="1" customWidth="1"/>
    <col min="9226" max="9226" width="0.33203125" style="1" customWidth="1"/>
    <col min="9227" max="9231" width="4.83203125" style="1" customWidth="1"/>
    <col min="9232" max="9232" width="0.33203125" style="1" customWidth="1"/>
    <col min="9233" max="9237" width="4.83203125" style="1" customWidth="1"/>
    <col min="9238" max="9238" width="0.33203125" style="1" customWidth="1"/>
    <col min="9239" max="9241" width="4" style="1" customWidth="1"/>
    <col min="9242" max="9242" width="0.33203125" style="1" customWidth="1"/>
    <col min="9243" max="9464" width="7.83203125" style="1"/>
    <col min="9465" max="9465" width="0.33203125" style="1" customWidth="1"/>
    <col min="9466" max="9466" width="9.75" style="1" customWidth="1"/>
    <col min="9467" max="9467" width="0.33203125" style="1" customWidth="1"/>
    <col min="9468" max="9468" width="7" style="1" customWidth="1"/>
    <col min="9469" max="9469" width="5" style="1" customWidth="1"/>
    <col min="9470" max="9470" width="0.33203125" style="1" customWidth="1"/>
    <col min="9471" max="9475" width="4.83203125" style="1" customWidth="1"/>
    <col min="9476" max="9476" width="0.33203125" style="1" customWidth="1"/>
    <col min="9477" max="9481" width="4.83203125" style="1" customWidth="1"/>
    <col min="9482" max="9482" width="0.33203125" style="1" customWidth="1"/>
    <col min="9483" max="9487" width="4.83203125" style="1" customWidth="1"/>
    <col min="9488" max="9488" width="0.33203125" style="1" customWidth="1"/>
    <col min="9489" max="9493" width="4.83203125" style="1" customWidth="1"/>
    <col min="9494" max="9494" width="0.33203125" style="1" customWidth="1"/>
    <col min="9495" max="9497" width="4" style="1" customWidth="1"/>
    <col min="9498" max="9498" width="0.33203125" style="1" customWidth="1"/>
    <col min="9499" max="9720" width="7.83203125" style="1"/>
    <col min="9721" max="9721" width="0.33203125" style="1" customWidth="1"/>
    <col min="9722" max="9722" width="9.75" style="1" customWidth="1"/>
    <col min="9723" max="9723" width="0.33203125" style="1" customWidth="1"/>
    <col min="9724" max="9724" width="7" style="1" customWidth="1"/>
    <col min="9725" max="9725" width="5" style="1" customWidth="1"/>
    <col min="9726" max="9726" width="0.33203125" style="1" customWidth="1"/>
    <col min="9727" max="9731" width="4.83203125" style="1" customWidth="1"/>
    <col min="9732" max="9732" width="0.33203125" style="1" customWidth="1"/>
    <col min="9733" max="9737" width="4.83203125" style="1" customWidth="1"/>
    <col min="9738" max="9738" width="0.33203125" style="1" customWidth="1"/>
    <col min="9739" max="9743" width="4.83203125" style="1" customWidth="1"/>
    <col min="9744" max="9744" width="0.33203125" style="1" customWidth="1"/>
    <col min="9745" max="9749" width="4.83203125" style="1" customWidth="1"/>
    <col min="9750" max="9750" width="0.33203125" style="1" customWidth="1"/>
    <col min="9751" max="9753" width="4" style="1" customWidth="1"/>
    <col min="9754" max="9754" width="0.33203125" style="1" customWidth="1"/>
    <col min="9755" max="9976" width="7.83203125" style="1"/>
    <col min="9977" max="9977" width="0.33203125" style="1" customWidth="1"/>
    <col min="9978" max="9978" width="9.75" style="1" customWidth="1"/>
    <col min="9979" max="9979" width="0.33203125" style="1" customWidth="1"/>
    <col min="9980" max="9980" width="7" style="1" customWidth="1"/>
    <col min="9981" max="9981" width="5" style="1" customWidth="1"/>
    <col min="9982" max="9982" width="0.33203125" style="1" customWidth="1"/>
    <col min="9983" max="9987" width="4.83203125" style="1" customWidth="1"/>
    <col min="9988" max="9988" width="0.33203125" style="1" customWidth="1"/>
    <col min="9989" max="9993" width="4.83203125" style="1" customWidth="1"/>
    <col min="9994" max="9994" width="0.33203125" style="1" customWidth="1"/>
    <col min="9995" max="9999" width="4.83203125" style="1" customWidth="1"/>
    <col min="10000" max="10000" width="0.33203125" style="1" customWidth="1"/>
    <col min="10001" max="10005" width="4.83203125" style="1" customWidth="1"/>
    <col min="10006" max="10006" width="0.33203125" style="1" customWidth="1"/>
    <col min="10007" max="10009" width="4" style="1" customWidth="1"/>
    <col min="10010" max="10010" width="0.33203125" style="1" customWidth="1"/>
    <col min="10011" max="10232" width="7.83203125" style="1"/>
    <col min="10233" max="10233" width="0.33203125" style="1" customWidth="1"/>
    <col min="10234" max="10234" width="9.75" style="1" customWidth="1"/>
    <col min="10235" max="10235" width="0.33203125" style="1" customWidth="1"/>
    <col min="10236" max="10236" width="7" style="1" customWidth="1"/>
    <col min="10237" max="10237" width="5" style="1" customWidth="1"/>
    <col min="10238" max="10238" width="0.33203125" style="1" customWidth="1"/>
    <col min="10239" max="10243" width="4.83203125" style="1" customWidth="1"/>
    <col min="10244" max="10244" width="0.33203125" style="1" customWidth="1"/>
    <col min="10245" max="10249" width="4.83203125" style="1" customWidth="1"/>
    <col min="10250" max="10250" width="0.33203125" style="1" customWidth="1"/>
    <col min="10251" max="10255" width="4.83203125" style="1" customWidth="1"/>
    <col min="10256" max="10256" width="0.33203125" style="1" customWidth="1"/>
    <col min="10257" max="10261" width="4.83203125" style="1" customWidth="1"/>
    <col min="10262" max="10262" width="0.33203125" style="1" customWidth="1"/>
    <col min="10263" max="10265" width="4" style="1" customWidth="1"/>
    <col min="10266" max="10266" width="0.33203125" style="1" customWidth="1"/>
    <col min="10267" max="10488" width="7.83203125" style="1"/>
    <col min="10489" max="10489" width="0.33203125" style="1" customWidth="1"/>
    <col min="10490" max="10490" width="9.75" style="1" customWidth="1"/>
    <col min="10491" max="10491" width="0.33203125" style="1" customWidth="1"/>
    <col min="10492" max="10492" width="7" style="1" customWidth="1"/>
    <col min="10493" max="10493" width="5" style="1" customWidth="1"/>
    <col min="10494" max="10494" width="0.33203125" style="1" customWidth="1"/>
    <col min="10495" max="10499" width="4.83203125" style="1" customWidth="1"/>
    <col min="10500" max="10500" width="0.33203125" style="1" customWidth="1"/>
    <col min="10501" max="10505" width="4.83203125" style="1" customWidth="1"/>
    <col min="10506" max="10506" width="0.33203125" style="1" customWidth="1"/>
    <col min="10507" max="10511" width="4.83203125" style="1" customWidth="1"/>
    <col min="10512" max="10512" width="0.33203125" style="1" customWidth="1"/>
    <col min="10513" max="10517" width="4.83203125" style="1" customWidth="1"/>
    <col min="10518" max="10518" width="0.33203125" style="1" customWidth="1"/>
    <col min="10519" max="10521" width="4" style="1" customWidth="1"/>
    <col min="10522" max="10522" width="0.33203125" style="1" customWidth="1"/>
    <col min="10523" max="10744" width="7.83203125" style="1"/>
    <col min="10745" max="10745" width="0.33203125" style="1" customWidth="1"/>
    <col min="10746" max="10746" width="9.75" style="1" customWidth="1"/>
    <col min="10747" max="10747" width="0.33203125" style="1" customWidth="1"/>
    <col min="10748" max="10748" width="7" style="1" customWidth="1"/>
    <col min="10749" max="10749" width="5" style="1" customWidth="1"/>
    <col min="10750" max="10750" width="0.33203125" style="1" customWidth="1"/>
    <col min="10751" max="10755" width="4.83203125" style="1" customWidth="1"/>
    <col min="10756" max="10756" width="0.33203125" style="1" customWidth="1"/>
    <col min="10757" max="10761" width="4.83203125" style="1" customWidth="1"/>
    <col min="10762" max="10762" width="0.33203125" style="1" customWidth="1"/>
    <col min="10763" max="10767" width="4.83203125" style="1" customWidth="1"/>
    <col min="10768" max="10768" width="0.33203125" style="1" customWidth="1"/>
    <col min="10769" max="10773" width="4.83203125" style="1" customWidth="1"/>
    <col min="10774" max="10774" width="0.33203125" style="1" customWidth="1"/>
    <col min="10775" max="10777" width="4" style="1" customWidth="1"/>
    <col min="10778" max="10778" width="0.33203125" style="1" customWidth="1"/>
    <col min="10779" max="11000" width="7.83203125" style="1"/>
    <col min="11001" max="11001" width="0.33203125" style="1" customWidth="1"/>
    <col min="11002" max="11002" width="9.75" style="1" customWidth="1"/>
    <col min="11003" max="11003" width="0.33203125" style="1" customWidth="1"/>
    <col min="11004" max="11004" width="7" style="1" customWidth="1"/>
    <col min="11005" max="11005" width="5" style="1" customWidth="1"/>
    <col min="11006" max="11006" width="0.33203125" style="1" customWidth="1"/>
    <col min="11007" max="11011" width="4.83203125" style="1" customWidth="1"/>
    <col min="11012" max="11012" width="0.33203125" style="1" customWidth="1"/>
    <col min="11013" max="11017" width="4.83203125" style="1" customWidth="1"/>
    <col min="11018" max="11018" width="0.33203125" style="1" customWidth="1"/>
    <col min="11019" max="11023" width="4.83203125" style="1" customWidth="1"/>
    <col min="11024" max="11024" width="0.33203125" style="1" customWidth="1"/>
    <col min="11025" max="11029" width="4.83203125" style="1" customWidth="1"/>
    <col min="11030" max="11030" width="0.33203125" style="1" customWidth="1"/>
    <col min="11031" max="11033" width="4" style="1" customWidth="1"/>
    <col min="11034" max="11034" width="0.33203125" style="1" customWidth="1"/>
    <col min="11035" max="11256" width="7.83203125" style="1"/>
    <col min="11257" max="11257" width="0.33203125" style="1" customWidth="1"/>
    <col min="11258" max="11258" width="9.75" style="1" customWidth="1"/>
    <col min="11259" max="11259" width="0.33203125" style="1" customWidth="1"/>
    <col min="11260" max="11260" width="7" style="1" customWidth="1"/>
    <col min="11261" max="11261" width="5" style="1" customWidth="1"/>
    <col min="11262" max="11262" width="0.33203125" style="1" customWidth="1"/>
    <col min="11263" max="11267" width="4.83203125" style="1" customWidth="1"/>
    <col min="11268" max="11268" width="0.33203125" style="1" customWidth="1"/>
    <col min="11269" max="11273" width="4.83203125" style="1" customWidth="1"/>
    <col min="11274" max="11274" width="0.33203125" style="1" customWidth="1"/>
    <col min="11275" max="11279" width="4.83203125" style="1" customWidth="1"/>
    <col min="11280" max="11280" width="0.33203125" style="1" customWidth="1"/>
    <col min="11281" max="11285" width="4.83203125" style="1" customWidth="1"/>
    <col min="11286" max="11286" width="0.33203125" style="1" customWidth="1"/>
    <col min="11287" max="11289" width="4" style="1" customWidth="1"/>
    <col min="11290" max="11290" width="0.33203125" style="1" customWidth="1"/>
    <col min="11291" max="11512" width="7.83203125" style="1"/>
    <col min="11513" max="11513" width="0.33203125" style="1" customWidth="1"/>
    <col min="11514" max="11514" width="9.75" style="1" customWidth="1"/>
    <col min="11515" max="11515" width="0.33203125" style="1" customWidth="1"/>
    <col min="11516" max="11516" width="7" style="1" customWidth="1"/>
    <col min="11517" max="11517" width="5" style="1" customWidth="1"/>
    <col min="11518" max="11518" width="0.33203125" style="1" customWidth="1"/>
    <col min="11519" max="11523" width="4.83203125" style="1" customWidth="1"/>
    <col min="11524" max="11524" width="0.33203125" style="1" customWidth="1"/>
    <col min="11525" max="11529" width="4.83203125" style="1" customWidth="1"/>
    <col min="11530" max="11530" width="0.33203125" style="1" customWidth="1"/>
    <col min="11531" max="11535" width="4.83203125" style="1" customWidth="1"/>
    <col min="11536" max="11536" width="0.33203125" style="1" customWidth="1"/>
    <col min="11537" max="11541" width="4.83203125" style="1" customWidth="1"/>
    <col min="11542" max="11542" width="0.33203125" style="1" customWidth="1"/>
    <col min="11543" max="11545" width="4" style="1" customWidth="1"/>
    <col min="11546" max="11546" width="0.33203125" style="1" customWidth="1"/>
    <col min="11547" max="11768" width="7.83203125" style="1"/>
    <col min="11769" max="11769" width="0.33203125" style="1" customWidth="1"/>
    <col min="11770" max="11770" width="9.75" style="1" customWidth="1"/>
    <col min="11771" max="11771" width="0.33203125" style="1" customWidth="1"/>
    <col min="11772" max="11772" width="7" style="1" customWidth="1"/>
    <col min="11773" max="11773" width="5" style="1" customWidth="1"/>
    <col min="11774" max="11774" width="0.33203125" style="1" customWidth="1"/>
    <col min="11775" max="11779" width="4.83203125" style="1" customWidth="1"/>
    <col min="11780" max="11780" width="0.33203125" style="1" customWidth="1"/>
    <col min="11781" max="11785" width="4.83203125" style="1" customWidth="1"/>
    <col min="11786" max="11786" width="0.33203125" style="1" customWidth="1"/>
    <col min="11787" max="11791" width="4.83203125" style="1" customWidth="1"/>
    <col min="11792" max="11792" width="0.33203125" style="1" customWidth="1"/>
    <col min="11793" max="11797" width="4.83203125" style="1" customWidth="1"/>
    <col min="11798" max="11798" width="0.33203125" style="1" customWidth="1"/>
    <col min="11799" max="11801" width="4" style="1" customWidth="1"/>
    <col min="11802" max="11802" width="0.33203125" style="1" customWidth="1"/>
    <col min="11803" max="12024" width="7.83203125" style="1"/>
    <col min="12025" max="12025" width="0.33203125" style="1" customWidth="1"/>
    <col min="12026" max="12026" width="9.75" style="1" customWidth="1"/>
    <col min="12027" max="12027" width="0.33203125" style="1" customWidth="1"/>
    <col min="12028" max="12028" width="7" style="1" customWidth="1"/>
    <col min="12029" max="12029" width="5" style="1" customWidth="1"/>
    <col min="12030" max="12030" width="0.33203125" style="1" customWidth="1"/>
    <col min="12031" max="12035" width="4.83203125" style="1" customWidth="1"/>
    <col min="12036" max="12036" width="0.33203125" style="1" customWidth="1"/>
    <col min="12037" max="12041" width="4.83203125" style="1" customWidth="1"/>
    <col min="12042" max="12042" width="0.33203125" style="1" customWidth="1"/>
    <col min="12043" max="12047" width="4.83203125" style="1" customWidth="1"/>
    <col min="12048" max="12048" width="0.33203125" style="1" customWidth="1"/>
    <col min="12049" max="12053" width="4.83203125" style="1" customWidth="1"/>
    <col min="12054" max="12054" width="0.33203125" style="1" customWidth="1"/>
    <col min="12055" max="12057" width="4" style="1" customWidth="1"/>
    <col min="12058" max="12058" width="0.33203125" style="1" customWidth="1"/>
    <col min="12059" max="12280" width="7.83203125" style="1"/>
    <col min="12281" max="12281" width="0.33203125" style="1" customWidth="1"/>
    <col min="12282" max="12282" width="9.75" style="1" customWidth="1"/>
    <col min="12283" max="12283" width="0.33203125" style="1" customWidth="1"/>
    <col min="12284" max="12284" width="7" style="1" customWidth="1"/>
    <col min="12285" max="12285" width="5" style="1" customWidth="1"/>
    <col min="12286" max="12286" width="0.33203125" style="1" customWidth="1"/>
    <col min="12287" max="12291" width="4.83203125" style="1" customWidth="1"/>
    <col min="12292" max="12292" width="0.33203125" style="1" customWidth="1"/>
    <col min="12293" max="12297" width="4.83203125" style="1" customWidth="1"/>
    <col min="12298" max="12298" width="0.33203125" style="1" customWidth="1"/>
    <col min="12299" max="12303" width="4.83203125" style="1" customWidth="1"/>
    <col min="12304" max="12304" width="0.33203125" style="1" customWidth="1"/>
    <col min="12305" max="12309" width="4.83203125" style="1" customWidth="1"/>
    <col min="12310" max="12310" width="0.33203125" style="1" customWidth="1"/>
    <col min="12311" max="12313" width="4" style="1" customWidth="1"/>
    <col min="12314" max="12314" width="0.33203125" style="1" customWidth="1"/>
    <col min="12315" max="12536" width="7.83203125" style="1"/>
    <col min="12537" max="12537" width="0.33203125" style="1" customWidth="1"/>
    <col min="12538" max="12538" width="9.75" style="1" customWidth="1"/>
    <col min="12539" max="12539" width="0.33203125" style="1" customWidth="1"/>
    <col min="12540" max="12540" width="7" style="1" customWidth="1"/>
    <col min="12541" max="12541" width="5" style="1" customWidth="1"/>
    <col min="12542" max="12542" width="0.33203125" style="1" customWidth="1"/>
    <col min="12543" max="12547" width="4.83203125" style="1" customWidth="1"/>
    <col min="12548" max="12548" width="0.33203125" style="1" customWidth="1"/>
    <col min="12549" max="12553" width="4.83203125" style="1" customWidth="1"/>
    <col min="12554" max="12554" width="0.33203125" style="1" customWidth="1"/>
    <col min="12555" max="12559" width="4.83203125" style="1" customWidth="1"/>
    <col min="12560" max="12560" width="0.33203125" style="1" customWidth="1"/>
    <col min="12561" max="12565" width="4.83203125" style="1" customWidth="1"/>
    <col min="12566" max="12566" width="0.33203125" style="1" customWidth="1"/>
    <col min="12567" max="12569" width="4" style="1" customWidth="1"/>
    <col min="12570" max="12570" width="0.33203125" style="1" customWidth="1"/>
    <col min="12571" max="12792" width="7.83203125" style="1"/>
    <col min="12793" max="12793" width="0.33203125" style="1" customWidth="1"/>
    <col min="12794" max="12794" width="9.75" style="1" customWidth="1"/>
    <col min="12795" max="12795" width="0.33203125" style="1" customWidth="1"/>
    <col min="12796" max="12796" width="7" style="1" customWidth="1"/>
    <col min="12797" max="12797" width="5" style="1" customWidth="1"/>
    <col min="12798" max="12798" width="0.33203125" style="1" customWidth="1"/>
    <col min="12799" max="12803" width="4.83203125" style="1" customWidth="1"/>
    <col min="12804" max="12804" width="0.33203125" style="1" customWidth="1"/>
    <col min="12805" max="12809" width="4.83203125" style="1" customWidth="1"/>
    <col min="12810" max="12810" width="0.33203125" style="1" customWidth="1"/>
    <col min="12811" max="12815" width="4.83203125" style="1" customWidth="1"/>
    <col min="12816" max="12816" width="0.33203125" style="1" customWidth="1"/>
    <col min="12817" max="12821" width="4.83203125" style="1" customWidth="1"/>
    <col min="12822" max="12822" width="0.33203125" style="1" customWidth="1"/>
    <col min="12823" max="12825" width="4" style="1" customWidth="1"/>
    <col min="12826" max="12826" width="0.33203125" style="1" customWidth="1"/>
    <col min="12827" max="13048" width="7.83203125" style="1"/>
    <col min="13049" max="13049" width="0.33203125" style="1" customWidth="1"/>
    <col min="13050" max="13050" width="9.75" style="1" customWidth="1"/>
    <col min="13051" max="13051" width="0.33203125" style="1" customWidth="1"/>
    <col min="13052" max="13052" width="7" style="1" customWidth="1"/>
    <col min="13053" max="13053" width="5" style="1" customWidth="1"/>
    <col min="13054" max="13054" width="0.33203125" style="1" customWidth="1"/>
    <col min="13055" max="13059" width="4.83203125" style="1" customWidth="1"/>
    <col min="13060" max="13060" width="0.33203125" style="1" customWidth="1"/>
    <col min="13061" max="13065" width="4.83203125" style="1" customWidth="1"/>
    <col min="13066" max="13066" width="0.33203125" style="1" customWidth="1"/>
    <col min="13067" max="13071" width="4.83203125" style="1" customWidth="1"/>
    <col min="13072" max="13072" width="0.33203125" style="1" customWidth="1"/>
    <col min="13073" max="13077" width="4.83203125" style="1" customWidth="1"/>
    <col min="13078" max="13078" width="0.33203125" style="1" customWidth="1"/>
    <col min="13079" max="13081" width="4" style="1" customWidth="1"/>
    <col min="13082" max="13082" width="0.33203125" style="1" customWidth="1"/>
    <col min="13083" max="13304" width="7.83203125" style="1"/>
    <col min="13305" max="13305" width="0.33203125" style="1" customWidth="1"/>
    <col min="13306" max="13306" width="9.75" style="1" customWidth="1"/>
    <col min="13307" max="13307" width="0.33203125" style="1" customWidth="1"/>
    <col min="13308" max="13308" width="7" style="1" customWidth="1"/>
    <col min="13309" max="13309" width="5" style="1" customWidth="1"/>
    <col min="13310" max="13310" width="0.33203125" style="1" customWidth="1"/>
    <col min="13311" max="13315" width="4.83203125" style="1" customWidth="1"/>
    <col min="13316" max="13316" width="0.33203125" style="1" customWidth="1"/>
    <col min="13317" max="13321" width="4.83203125" style="1" customWidth="1"/>
    <col min="13322" max="13322" width="0.33203125" style="1" customWidth="1"/>
    <col min="13323" max="13327" width="4.83203125" style="1" customWidth="1"/>
    <col min="13328" max="13328" width="0.33203125" style="1" customWidth="1"/>
    <col min="13329" max="13333" width="4.83203125" style="1" customWidth="1"/>
    <col min="13334" max="13334" width="0.33203125" style="1" customWidth="1"/>
    <col min="13335" max="13337" width="4" style="1" customWidth="1"/>
    <col min="13338" max="13338" width="0.33203125" style="1" customWidth="1"/>
    <col min="13339" max="13560" width="7.83203125" style="1"/>
    <col min="13561" max="13561" width="0.33203125" style="1" customWidth="1"/>
    <col min="13562" max="13562" width="9.75" style="1" customWidth="1"/>
    <col min="13563" max="13563" width="0.33203125" style="1" customWidth="1"/>
    <col min="13564" max="13564" width="7" style="1" customWidth="1"/>
    <col min="13565" max="13565" width="5" style="1" customWidth="1"/>
    <col min="13566" max="13566" width="0.33203125" style="1" customWidth="1"/>
    <col min="13567" max="13571" width="4.83203125" style="1" customWidth="1"/>
    <col min="13572" max="13572" width="0.33203125" style="1" customWidth="1"/>
    <col min="13573" max="13577" width="4.83203125" style="1" customWidth="1"/>
    <col min="13578" max="13578" width="0.33203125" style="1" customWidth="1"/>
    <col min="13579" max="13583" width="4.83203125" style="1" customWidth="1"/>
    <col min="13584" max="13584" width="0.33203125" style="1" customWidth="1"/>
    <col min="13585" max="13589" width="4.83203125" style="1" customWidth="1"/>
    <col min="13590" max="13590" width="0.33203125" style="1" customWidth="1"/>
    <col min="13591" max="13593" width="4" style="1" customWidth="1"/>
    <col min="13594" max="13594" width="0.33203125" style="1" customWidth="1"/>
    <col min="13595" max="13816" width="7.83203125" style="1"/>
    <col min="13817" max="13817" width="0.33203125" style="1" customWidth="1"/>
    <col min="13818" max="13818" width="9.75" style="1" customWidth="1"/>
    <col min="13819" max="13819" width="0.33203125" style="1" customWidth="1"/>
    <col min="13820" max="13820" width="7" style="1" customWidth="1"/>
    <col min="13821" max="13821" width="5" style="1" customWidth="1"/>
    <col min="13822" max="13822" width="0.33203125" style="1" customWidth="1"/>
    <col min="13823" max="13827" width="4.83203125" style="1" customWidth="1"/>
    <col min="13828" max="13828" width="0.33203125" style="1" customWidth="1"/>
    <col min="13829" max="13833" width="4.83203125" style="1" customWidth="1"/>
    <col min="13834" max="13834" width="0.33203125" style="1" customWidth="1"/>
    <col min="13835" max="13839" width="4.83203125" style="1" customWidth="1"/>
    <col min="13840" max="13840" width="0.33203125" style="1" customWidth="1"/>
    <col min="13841" max="13845" width="4.83203125" style="1" customWidth="1"/>
    <col min="13846" max="13846" width="0.33203125" style="1" customWidth="1"/>
    <col min="13847" max="13849" width="4" style="1" customWidth="1"/>
    <col min="13850" max="13850" width="0.33203125" style="1" customWidth="1"/>
    <col min="13851" max="14072" width="7.83203125" style="1"/>
    <col min="14073" max="14073" width="0.33203125" style="1" customWidth="1"/>
    <col min="14074" max="14074" width="9.75" style="1" customWidth="1"/>
    <col min="14075" max="14075" width="0.33203125" style="1" customWidth="1"/>
    <col min="14076" max="14076" width="7" style="1" customWidth="1"/>
    <col min="14077" max="14077" width="5" style="1" customWidth="1"/>
    <col min="14078" max="14078" width="0.33203125" style="1" customWidth="1"/>
    <col min="14079" max="14083" width="4.83203125" style="1" customWidth="1"/>
    <col min="14084" max="14084" width="0.33203125" style="1" customWidth="1"/>
    <col min="14085" max="14089" width="4.83203125" style="1" customWidth="1"/>
    <col min="14090" max="14090" width="0.33203125" style="1" customWidth="1"/>
    <col min="14091" max="14095" width="4.83203125" style="1" customWidth="1"/>
    <col min="14096" max="14096" width="0.33203125" style="1" customWidth="1"/>
    <col min="14097" max="14101" width="4.83203125" style="1" customWidth="1"/>
    <col min="14102" max="14102" width="0.33203125" style="1" customWidth="1"/>
    <col min="14103" max="14105" width="4" style="1" customWidth="1"/>
    <col min="14106" max="14106" width="0.33203125" style="1" customWidth="1"/>
    <col min="14107" max="14328" width="7.83203125" style="1"/>
    <col min="14329" max="14329" width="0.33203125" style="1" customWidth="1"/>
    <col min="14330" max="14330" width="9.75" style="1" customWidth="1"/>
    <col min="14331" max="14331" width="0.33203125" style="1" customWidth="1"/>
    <col min="14332" max="14332" width="7" style="1" customWidth="1"/>
    <col min="14333" max="14333" width="5" style="1" customWidth="1"/>
    <col min="14334" max="14334" width="0.33203125" style="1" customWidth="1"/>
    <col min="14335" max="14339" width="4.83203125" style="1" customWidth="1"/>
    <col min="14340" max="14340" width="0.33203125" style="1" customWidth="1"/>
    <col min="14341" max="14345" width="4.83203125" style="1" customWidth="1"/>
    <col min="14346" max="14346" width="0.33203125" style="1" customWidth="1"/>
    <col min="14347" max="14351" width="4.83203125" style="1" customWidth="1"/>
    <col min="14352" max="14352" width="0.33203125" style="1" customWidth="1"/>
    <col min="14353" max="14357" width="4.83203125" style="1" customWidth="1"/>
    <col min="14358" max="14358" width="0.33203125" style="1" customWidth="1"/>
    <col min="14359" max="14361" width="4" style="1" customWidth="1"/>
    <col min="14362" max="14362" width="0.33203125" style="1" customWidth="1"/>
    <col min="14363" max="14584" width="7.83203125" style="1"/>
    <col min="14585" max="14585" width="0.33203125" style="1" customWidth="1"/>
    <col min="14586" max="14586" width="9.75" style="1" customWidth="1"/>
    <col min="14587" max="14587" width="0.33203125" style="1" customWidth="1"/>
    <col min="14588" max="14588" width="7" style="1" customWidth="1"/>
    <col min="14589" max="14589" width="5" style="1" customWidth="1"/>
    <col min="14590" max="14590" width="0.33203125" style="1" customWidth="1"/>
    <col min="14591" max="14595" width="4.83203125" style="1" customWidth="1"/>
    <col min="14596" max="14596" width="0.33203125" style="1" customWidth="1"/>
    <col min="14597" max="14601" width="4.83203125" style="1" customWidth="1"/>
    <col min="14602" max="14602" width="0.33203125" style="1" customWidth="1"/>
    <col min="14603" max="14607" width="4.83203125" style="1" customWidth="1"/>
    <col min="14608" max="14608" width="0.33203125" style="1" customWidth="1"/>
    <col min="14609" max="14613" width="4.83203125" style="1" customWidth="1"/>
    <col min="14614" max="14614" width="0.33203125" style="1" customWidth="1"/>
    <col min="14615" max="14617" width="4" style="1" customWidth="1"/>
    <col min="14618" max="14618" width="0.33203125" style="1" customWidth="1"/>
    <col min="14619" max="14840" width="7.83203125" style="1"/>
    <col min="14841" max="14841" width="0.33203125" style="1" customWidth="1"/>
    <col min="14842" max="14842" width="9.75" style="1" customWidth="1"/>
    <col min="14843" max="14843" width="0.33203125" style="1" customWidth="1"/>
    <col min="14844" max="14844" width="7" style="1" customWidth="1"/>
    <col min="14845" max="14845" width="5" style="1" customWidth="1"/>
    <col min="14846" max="14846" width="0.33203125" style="1" customWidth="1"/>
    <col min="14847" max="14851" width="4.83203125" style="1" customWidth="1"/>
    <col min="14852" max="14852" width="0.33203125" style="1" customWidth="1"/>
    <col min="14853" max="14857" width="4.83203125" style="1" customWidth="1"/>
    <col min="14858" max="14858" width="0.33203125" style="1" customWidth="1"/>
    <col min="14859" max="14863" width="4.83203125" style="1" customWidth="1"/>
    <col min="14864" max="14864" width="0.33203125" style="1" customWidth="1"/>
    <col min="14865" max="14869" width="4.83203125" style="1" customWidth="1"/>
    <col min="14870" max="14870" width="0.33203125" style="1" customWidth="1"/>
    <col min="14871" max="14873" width="4" style="1" customWidth="1"/>
    <col min="14874" max="14874" width="0.33203125" style="1" customWidth="1"/>
    <col min="14875" max="15096" width="7.83203125" style="1"/>
    <col min="15097" max="15097" width="0.33203125" style="1" customWidth="1"/>
    <col min="15098" max="15098" width="9.75" style="1" customWidth="1"/>
    <col min="15099" max="15099" width="0.33203125" style="1" customWidth="1"/>
    <col min="15100" max="15100" width="7" style="1" customWidth="1"/>
    <col min="15101" max="15101" width="5" style="1" customWidth="1"/>
    <col min="15102" max="15102" width="0.33203125" style="1" customWidth="1"/>
    <col min="15103" max="15107" width="4.83203125" style="1" customWidth="1"/>
    <col min="15108" max="15108" width="0.33203125" style="1" customWidth="1"/>
    <col min="15109" max="15113" width="4.83203125" style="1" customWidth="1"/>
    <col min="15114" max="15114" width="0.33203125" style="1" customWidth="1"/>
    <col min="15115" max="15119" width="4.83203125" style="1" customWidth="1"/>
    <col min="15120" max="15120" width="0.33203125" style="1" customWidth="1"/>
    <col min="15121" max="15125" width="4.83203125" style="1" customWidth="1"/>
    <col min="15126" max="15126" width="0.33203125" style="1" customWidth="1"/>
    <col min="15127" max="15129" width="4" style="1" customWidth="1"/>
    <col min="15130" max="15130" width="0.33203125" style="1" customWidth="1"/>
    <col min="15131" max="15352" width="7.83203125" style="1"/>
    <col min="15353" max="15353" width="0.33203125" style="1" customWidth="1"/>
    <col min="15354" max="15354" width="9.75" style="1" customWidth="1"/>
    <col min="15355" max="15355" width="0.33203125" style="1" customWidth="1"/>
    <col min="15356" max="15356" width="7" style="1" customWidth="1"/>
    <col min="15357" max="15357" width="5" style="1" customWidth="1"/>
    <col min="15358" max="15358" width="0.33203125" style="1" customWidth="1"/>
    <col min="15359" max="15363" width="4.83203125" style="1" customWidth="1"/>
    <col min="15364" max="15364" width="0.33203125" style="1" customWidth="1"/>
    <col min="15365" max="15369" width="4.83203125" style="1" customWidth="1"/>
    <col min="15370" max="15370" width="0.33203125" style="1" customWidth="1"/>
    <col min="15371" max="15375" width="4.83203125" style="1" customWidth="1"/>
    <col min="15376" max="15376" width="0.33203125" style="1" customWidth="1"/>
    <col min="15377" max="15381" width="4.83203125" style="1" customWidth="1"/>
    <col min="15382" max="15382" width="0.33203125" style="1" customWidth="1"/>
    <col min="15383" max="15385" width="4" style="1" customWidth="1"/>
    <col min="15386" max="15386" width="0.33203125" style="1" customWidth="1"/>
    <col min="15387" max="15608" width="7.83203125" style="1"/>
    <col min="15609" max="15609" width="0.33203125" style="1" customWidth="1"/>
    <col min="15610" max="15610" width="9.75" style="1" customWidth="1"/>
    <col min="15611" max="15611" width="0.33203125" style="1" customWidth="1"/>
    <col min="15612" max="15612" width="7" style="1" customWidth="1"/>
    <col min="15613" max="15613" width="5" style="1" customWidth="1"/>
    <col min="15614" max="15614" width="0.33203125" style="1" customWidth="1"/>
    <col min="15615" max="15619" width="4.83203125" style="1" customWidth="1"/>
    <col min="15620" max="15620" width="0.33203125" style="1" customWidth="1"/>
    <col min="15621" max="15625" width="4.83203125" style="1" customWidth="1"/>
    <col min="15626" max="15626" width="0.33203125" style="1" customWidth="1"/>
    <col min="15627" max="15631" width="4.83203125" style="1" customWidth="1"/>
    <col min="15632" max="15632" width="0.33203125" style="1" customWidth="1"/>
    <col min="15633" max="15637" width="4.83203125" style="1" customWidth="1"/>
    <col min="15638" max="15638" width="0.33203125" style="1" customWidth="1"/>
    <col min="15639" max="15641" width="4" style="1" customWidth="1"/>
    <col min="15642" max="15642" width="0.33203125" style="1" customWidth="1"/>
    <col min="15643" max="15864" width="7.83203125" style="1"/>
    <col min="15865" max="15865" width="0.33203125" style="1" customWidth="1"/>
    <col min="15866" max="15866" width="9.75" style="1" customWidth="1"/>
    <col min="15867" max="15867" width="0.33203125" style="1" customWidth="1"/>
    <col min="15868" max="15868" width="7" style="1" customWidth="1"/>
    <col min="15869" max="15869" width="5" style="1" customWidth="1"/>
    <col min="15870" max="15870" width="0.33203125" style="1" customWidth="1"/>
    <col min="15871" max="15875" width="4.83203125" style="1" customWidth="1"/>
    <col min="15876" max="15876" width="0.33203125" style="1" customWidth="1"/>
    <col min="15877" max="15881" width="4.83203125" style="1" customWidth="1"/>
    <col min="15882" max="15882" width="0.33203125" style="1" customWidth="1"/>
    <col min="15883" max="15887" width="4.83203125" style="1" customWidth="1"/>
    <col min="15888" max="15888" width="0.33203125" style="1" customWidth="1"/>
    <col min="15889" max="15893" width="4.83203125" style="1" customWidth="1"/>
    <col min="15894" max="15894" width="0.33203125" style="1" customWidth="1"/>
    <col min="15895" max="15897" width="4" style="1" customWidth="1"/>
    <col min="15898" max="15898" width="0.33203125" style="1" customWidth="1"/>
    <col min="15899" max="16120" width="7.83203125" style="1"/>
    <col min="16121" max="16121" width="0.33203125" style="1" customWidth="1"/>
    <col min="16122" max="16122" width="9.75" style="1" customWidth="1"/>
    <col min="16123" max="16123" width="0.33203125" style="1" customWidth="1"/>
    <col min="16124" max="16124" width="7" style="1" customWidth="1"/>
    <col min="16125" max="16125" width="5" style="1" customWidth="1"/>
    <col min="16126" max="16126" width="0.33203125" style="1" customWidth="1"/>
    <col min="16127" max="16131" width="4.83203125" style="1" customWidth="1"/>
    <col min="16132" max="16132" width="0.33203125" style="1" customWidth="1"/>
    <col min="16133" max="16137" width="4.83203125" style="1" customWidth="1"/>
    <col min="16138" max="16138" width="0.33203125" style="1" customWidth="1"/>
    <col min="16139" max="16143" width="4.83203125" style="1" customWidth="1"/>
    <col min="16144" max="16144" width="0.33203125" style="1" customWidth="1"/>
    <col min="16145" max="16149" width="4.83203125" style="1" customWidth="1"/>
    <col min="16150" max="16150" width="0.33203125" style="1" customWidth="1"/>
    <col min="16151" max="16153" width="4" style="1" customWidth="1"/>
    <col min="16154" max="16154" width="0.33203125" style="1" customWidth="1"/>
    <col min="16155" max="16384" width="7.83203125" style="1"/>
  </cols>
  <sheetData>
    <row r="1" spans="1:33" s="55" customFormat="1" ht="1.65" customHeight="1" thickBot="1" x14ac:dyDescent="0.3">
      <c r="E1" s="76"/>
      <c r="F1" s="76"/>
      <c r="G1" s="76"/>
      <c r="H1" s="76"/>
      <c r="I1" s="76"/>
      <c r="J1" s="76"/>
      <c r="K1" s="76"/>
      <c r="L1" s="76"/>
      <c r="M1" s="76"/>
      <c r="N1" s="76"/>
      <c r="O1" s="76"/>
      <c r="P1" s="76"/>
      <c r="Q1" s="76"/>
      <c r="R1" s="76"/>
      <c r="S1" s="76"/>
      <c r="T1" s="76"/>
      <c r="U1" s="76"/>
      <c r="V1" s="76"/>
      <c r="W1" s="76"/>
      <c r="X1" s="76"/>
      <c r="Y1" s="76"/>
      <c r="Z1" s="76"/>
      <c r="AA1" s="76"/>
      <c r="AB1" s="76"/>
      <c r="AC1" s="76"/>
    </row>
    <row r="2" spans="1:33" s="55" customFormat="1" ht="19.649999999999999" customHeight="1" x14ac:dyDescent="0.25">
      <c r="A2" s="277" t="s">
        <v>271</v>
      </c>
      <c r="B2" s="277" t="s">
        <v>270</v>
      </c>
      <c r="C2" s="277" t="s">
        <v>60</v>
      </c>
      <c r="D2" s="280" t="s">
        <v>45</v>
      </c>
      <c r="E2" s="283" t="s">
        <v>311</v>
      </c>
      <c r="F2" s="77" t="s">
        <v>279</v>
      </c>
      <c r="G2" s="77"/>
      <c r="H2" s="78"/>
      <c r="I2" s="78"/>
      <c r="J2" s="78"/>
      <c r="K2" s="78"/>
      <c r="L2" s="78"/>
      <c r="M2" s="78"/>
      <c r="N2" s="78"/>
      <c r="O2" s="78"/>
      <c r="P2" s="78"/>
      <c r="Q2" s="78"/>
      <c r="R2" s="78"/>
      <c r="S2" s="78"/>
      <c r="T2" s="78"/>
      <c r="U2" s="78"/>
      <c r="V2" s="78"/>
      <c r="W2" s="78"/>
      <c r="X2" s="78"/>
      <c r="Y2" s="79"/>
      <c r="Z2" s="79"/>
      <c r="AA2" s="78"/>
      <c r="AB2" s="79"/>
      <c r="AC2" s="80"/>
    </row>
    <row r="3" spans="1:33" s="55" customFormat="1" ht="19.2" customHeight="1" x14ac:dyDescent="0.4">
      <c r="A3" s="278"/>
      <c r="B3" s="278"/>
      <c r="C3" s="278"/>
      <c r="D3" s="281"/>
      <c r="E3" s="284"/>
      <c r="F3" s="81" t="s">
        <v>280</v>
      </c>
      <c r="G3" s="81"/>
      <c r="H3" s="82"/>
      <c r="I3" s="82"/>
      <c r="J3" s="82"/>
      <c r="K3" s="82"/>
      <c r="L3" s="82"/>
      <c r="M3" s="82"/>
      <c r="N3" s="82"/>
      <c r="O3" s="82"/>
      <c r="P3" s="82"/>
      <c r="Q3" s="82"/>
      <c r="R3" s="82"/>
      <c r="S3" s="82"/>
      <c r="T3" s="82"/>
      <c r="U3" s="82"/>
      <c r="V3" s="82"/>
      <c r="W3" s="82"/>
      <c r="X3" s="82"/>
      <c r="Y3" s="82"/>
      <c r="Z3" s="82"/>
      <c r="AA3" s="82"/>
      <c r="AB3" s="82"/>
      <c r="AC3" s="83"/>
      <c r="AD3" s="44"/>
      <c r="AE3" s="44"/>
      <c r="AF3"/>
      <c r="AG3"/>
    </row>
    <row r="4" spans="1:33" s="55" customFormat="1" ht="19.649999999999999" customHeight="1" x14ac:dyDescent="0.25">
      <c r="A4" s="278"/>
      <c r="B4" s="278"/>
      <c r="C4" s="278"/>
      <c r="D4" s="281"/>
      <c r="E4" s="284"/>
      <c r="F4" s="84" t="s">
        <v>281</v>
      </c>
      <c r="G4" s="84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6"/>
      <c r="AB4" s="85"/>
      <c r="AC4" s="87"/>
      <c r="AD4" s="88"/>
      <c r="AE4" s="88"/>
      <c r="AF4"/>
      <c r="AG4"/>
    </row>
    <row r="5" spans="1:33" s="55" customFormat="1" ht="19.649999999999999" customHeight="1" thickBot="1" x14ac:dyDescent="0.3">
      <c r="A5" s="278"/>
      <c r="B5" s="278"/>
      <c r="C5" s="278"/>
      <c r="D5" s="281"/>
      <c r="E5" s="284"/>
      <c r="F5" s="89" t="s">
        <v>282</v>
      </c>
      <c r="G5" s="89"/>
      <c r="H5" s="89"/>
      <c r="I5" s="89"/>
      <c r="J5" s="89"/>
      <c r="K5" s="89"/>
      <c r="L5" s="89"/>
      <c r="M5" s="89"/>
      <c r="N5" s="89"/>
      <c r="O5" s="89"/>
      <c r="P5" s="89"/>
      <c r="Q5" s="89"/>
      <c r="R5" s="89"/>
      <c r="S5" s="89"/>
      <c r="T5" s="89"/>
      <c r="U5" s="89"/>
      <c r="V5" s="89"/>
      <c r="W5" s="89"/>
      <c r="X5" s="89" t="s">
        <v>98</v>
      </c>
      <c r="Y5" s="89"/>
      <c r="Z5" s="90"/>
      <c r="AA5" s="89" t="s">
        <v>98</v>
      </c>
      <c r="AB5" s="89"/>
      <c r="AC5" s="91"/>
    </row>
    <row r="6" spans="1:33" ht="12.9" customHeight="1" x14ac:dyDescent="0.25">
      <c r="A6" s="278"/>
      <c r="B6" s="278"/>
      <c r="C6" s="278"/>
      <c r="D6" s="281"/>
      <c r="E6" s="157" t="s">
        <v>99</v>
      </c>
      <c r="F6" s="289" t="s">
        <v>100</v>
      </c>
      <c r="G6" s="290"/>
      <c r="H6" s="274" t="s">
        <v>101</v>
      </c>
      <c r="I6" s="275"/>
      <c r="J6" s="275"/>
      <c r="K6" s="276"/>
      <c r="L6" s="274" t="s">
        <v>102</v>
      </c>
      <c r="M6" s="275"/>
      <c r="N6" s="275"/>
      <c r="O6" s="276"/>
      <c r="P6" s="274" t="s">
        <v>103</v>
      </c>
      <c r="Q6" s="275"/>
      <c r="R6" s="275"/>
      <c r="S6" s="276"/>
      <c r="T6" s="274" t="s">
        <v>104</v>
      </c>
      <c r="U6" s="275"/>
      <c r="V6" s="275"/>
      <c r="W6" s="276"/>
      <c r="X6" s="274" t="s">
        <v>105</v>
      </c>
      <c r="Y6" s="275"/>
      <c r="Z6" s="276"/>
      <c r="AA6" s="274" t="s">
        <v>106</v>
      </c>
      <c r="AB6" s="275"/>
      <c r="AC6" s="276"/>
    </row>
    <row r="7" spans="1:33" ht="12.6" customHeight="1" thickBot="1" x14ac:dyDescent="0.3">
      <c r="A7" s="279"/>
      <c r="B7" s="279"/>
      <c r="C7" s="279"/>
      <c r="D7" s="282"/>
      <c r="E7" s="167" t="s">
        <v>283</v>
      </c>
      <c r="F7" s="285">
        <f>DATE(2023,1,15)</f>
        <v>44941</v>
      </c>
      <c r="G7" s="286"/>
      <c r="H7" s="287">
        <f>F7+1</f>
        <v>44942</v>
      </c>
      <c r="I7" s="287"/>
      <c r="J7" s="287"/>
      <c r="K7" s="288"/>
      <c r="L7" s="296">
        <f>H7+1</f>
        <v>44943</v>
      </c>
      <c r="M7" s="287"/>
      <c r="N7" s="287"/>
      <c r="O7" s="288"/>
      <c r="P7" s="296">
        <f>L7+1</f>
        <v>44944</v>
      </c>
      <c r="Q7" s="287"/>
      <c r="R7" s="287"/>
      <c r="S7" s="288"/>
      <c r="T7" s="296">
        <f>P7+1</f>
        <v>44945</v>
      </c>
      <c r="U7" s="287"/>
      <c r="V7" s="287"/>
      <c r="W7" s="288"/>
      <c r="X7" s="296">
        <f>T7+1</f>
        <v>44946</v>
      </c>
      <c r="Y7" s="287"/>
      <c r="Z7" s="288"/>
      <c r="AA7" s="296">
        <f>X7+1</f>
        <v>44947</v>
      </c>
      <c r="AB7" s="287"/>
      <c r="AC7" s="288"/>
    </row>
    <row r="8" spans="1:33" s="55" customFormat="1" ht="38.25" customHeight="1" thickBot="1" x14ac:dyDescent="0.3">
      <c r="A8" s="338"/>
      <c r="B8" s="339"/>
      <c r="C8" s="339"/>
      <c r="D8" s="340"/>
      <c r="E8" s="163"/>
      <c r="F8" s="341" t="s">
        <v>204</v>
      </c>
      <c r="G8" s="342"/>
      <c r="H8" s="343" t="s">
        <v>204</v>
      </c>
      <c r="I8" s="343" t="s">
        <v>227</v>
      </c>
      <c r="J8" s="343" t="s">
        <v>228</v>
      </c>
      <c r="K8" s="343" t="s">
        <v>229</v>
      </c>
      <c r="L8" s="343" t="s">
        <v>204</v>
      </c>
      <c r="M8" s="343" t="s">
        <v>227</v>
      </c>
      <c r="N8" s="343" t="s">
        <v>228</v>
      </c>
      <c r="O8" s="343" t="s">
        <v>229</v>
      </c>
      <c r="P8" s="343" t="s">
        <v>204</v>
      </c>
      <c r="Q8" s="343" t="s">
        <v>227</v>
      </c>
      <c r="R8" s="343" t="s">
        <v>228</v>
      </c>
      <c r="S8" s="343" t="s">
        <v>229</v>
      </c>
      <c r="T8" s="343" t="s">
        <v>204</v>
      </c>
      <c r="U8" s="343" t="s">
        <v>227</v>
      </c>
      <c r="V8" s="343" t="s">
        <v>228</v>
      </c>
      <c r="W8" s="343" t="s">
        <v>229</v>
      </c>
      <c r="X8" s="92"/>
      <c r="Y8" s="93"/>
      <c r="Z8" s="94"/>
      <c r="AA8" s="92"/>
      <c r="AB8" s="93"/>
      <c r="AC8" s="94"/>
    </row>
    <row r="9" spans="1:33" ht="15" customHeight="1" thickBot="1" x14ac:dyDescent="0.35">
      <c r="A9" s="164">
        <v>0.29166666666666669</v>
      </c>
      <c r="B9" s="178">
        <f>A9-3/24</f>
        <v>0.16666666666666669</v>
      </c>
      <c r="C9" s="165">
        <f>A9+5/24</f>
        <v>0.5</v>
      </c>
      <c r="D9" s="179">
        <f>A9+14/24</f>
        <v>0.875</v>
      </c>
      <c r="E9" s="344" t="s">
        <v>107</v>
      </c>
      <c r="F9" s="93"/>
      <c r="G9" s="94"/>
      <c r="H9" s="270" t="s">
        <v>108</v>
      </c>
      <c r="I9" s="270"/>
      <c r="J9" s="270"/>
      <c r="K9" s="271"/>
      <c r="L9" s="291" t="s">
        <v>108</v>
      </c>
      <c r="M9" s="270"/>
      <c r="N9" s="270"/>
      <c r="O9" s="271"/>
      <c r="P9" s="293" t="s">
        <v>108</v>
      </c>
      <c r="Q9" s="294"/>
      <c r="R9" s="294"/>
      <c r="S9" s="295"/>
      <c r="T9" s="291" t="s">
        <v>108</v>
      </c>
      <c r="U9" s="270"/>
      <c r="V9" s="270"/>
      <c r="W9" s="271"/>
      <c r="X9" s="92"/>
      <c r="Y9" s="93"/>
      <c r="Z9" s="94"/>
      <c r="AA9" s="92"/>
      <c r="AB9" s="93"/>
      <c r="AC9" s="94"/>
      <c r="AE9"/>
    </row>
    <row r="10" spans="1:33" ht="15" customHeight="1" thickBot="1" x14ac:dyDescent="0.35">
      <c r="A10" s="95">
        <f>A9+0.5/24</f>
        <v>0.3125</v>
      </c>
      <c r="B10" s="171">
        <f t="shared" ref="B10:B40" si="0">A10-3/24</f>
        <v>0.1875</v>
      </c>
      <c r="C10" s="96">
        <f t="shared" ref="C10:C40" si="1">A10+5/24</f>
        <v>0.52083333333333337</v>
      </c>
      <c r="D10" s="97">
        <f t="shared" ref="D10:D40" si="2">A10+14/24</f>
        <v>0.89583333333333337</v>
      </c>
      <c r="E10" s="345" t="s">
        <v>109</v>
      </c>
      <c r="F10" s="93"/>
      <c r="G10" s="94"/>
      <c r="H10" s="272"/>
      <c r="I10" s="272"/>
      <c r="J10" s="272"/>
      <c r="K10" s="273"/>
      <c r="L10" s="292"/>
      <c r="M10" s="272"/>
      <c r="N10" s="272"/>
      <c r="O10" s="273"/>
      <c r="P10" s="297" t="s">
        <v>264</v>
      </c>
      <c r="Q10" s="298"/>
      <c r="R10" s="298"/>
      <c r="S10" s="299"/>
      <c r="T10" s="292"/>
      <c r="U10" s="272"/>
      <c r="V10" s="272"/>
      <c r="W10" s="273"/>
      <c r="X10" s="92"/>
      <c r="Y10" s="93"/>
      <c r="Z10" s="94"/>
      <c r="AA10" s="92"/>
      <c r="AB10" s="93"/>
      <c r="AC10" s="94"/>
      <c r="AE10"/>
    </row>
    <row r="11" spans="1:33" ht="15" customHeight="1" thickBot="1" x14ac:dyDescent="0.35">
      <c r="A11" s="95">
        <f t="shared" ref="A11:A40" si="3">A10+0.5/24</f>
        <v>0.33333333333333331</v>
      </c>
      <c r="B11" s="171">
        <f t="shared" si="0"/>
        <v>0.20833333333333331</v>
      </c>
      <c r="C11" s="96">
        <f t="shared" si="1"/>
        <v>0.54166666666666663</v>
      </c>
      <c r="D11" s="97">
        <f t="shared" si="2"/>
        <v>0.91666666666666674</v>
      </c>
      <c r="E11" s="158" t="s">
        <v>110</v>
      </c>
      <c r="F11" s="93"/>
      <c r="G11" s="94"/>
      <c r="H11" s="219" t="s">
        <v>284</v>
      </c>
      <c r="I11" s="220"/>
      <c r="J11" s="220"/>
      <c r="K11" s="221"/>
      <c r="L11" s="237" t="s">
        <v>111</v>
      </c>
      <c r="M11" s="303" t="s">
        <v>205</v>
      </c>
      <c r="N11" s="233" t="s">
        <v>73</v>
      </c>
      <c r="O11" s="235" t="s">
        <v>285</v>
      </c>
      <c r="P11" s="300"/>
      <c r="Q11" s="301"/>
      <c r="R11" s="301"/>
      <c r="S11" s="302"/>
      <c r="T11" s="237" t="s">
        <v>111</v>
      </c>
      <c r="U11" s="307" t="s">
        <v>231</v>
      </c>
      <c r="V11" s="233" t="s">
        <v>73</v>
      </c>
      <c r="W11" s="235" t="s">
        <v>285</v>
      </c>
      <c r="X11" s="92"/>
      <c r="Y11" s="93"/>
      <c r="Z11" s="94"/>
      <c r="AA11" s="92"/>
      <c r="AB11" s="93"/>
      <c r="AC11" s="94"/>
      <c r="AE11"/>
    </row>
    <row r="12" spans="1:33" ht="15" customHeight="1" thickBot="1" x14ac:dyDescent="0.35">
      <c r="A12" s="95">
        <f t="shared" si="3"/>
        <v>0.35416666666666663</v>
      </c>
      <c r="B12" s="171">
        <f t="shared" si="0"/>
        <v>0.22916666666666663</v>
      </c>
      <c r="C12" s="96">
        <f t="shared" si="1"/>
        <v>0.5625</v>
      </c>
      <c r="D12" s="97">
        <f t="shared" si="2"/>
        <v>0.9375</v>
      </c>
      <c r="E12" s="158" t="s">
        <v>113</v>
      </c>
      <c r="F12" s="93"/>
      <c r="G12" s="94"/>
      <c r="H12" s="222"/>
      <c r="I12" s="223"/>
      <c r="J12" s="223"/>
      <c r="K12" s="224"/>
      <c r="L12" s="238"/>
      <c r="M12" s="304"/>
      <c r="N12" s="306"/>
      <c r="O12" s="246"/>
      <c r="P12" s="188"/>
      <c r="Q12" s="188"/>
      <c r="R12" s="188"/>
      <c r="S12" s="188"/>
      <c r="T12" s="238"/>
      <c r="U12" s="308"/>
      <c r="V12" s="306"/>
      <c r="W12" s="246"/>
      <c r="X12" s="92"/>
      <c r="Y12" s="93"/>
      <c r="Z12" s="94"/>
      <c r="AA12" s="92"/>
      <c r="AB12" s="93"/>
      <c r="AC12" s="94"/>
      <c r="AE12"/>
    </row>
    <row r="13" spans="1:33" ht="15" customHeight="1" x14ac:dyDescent="0.3">
      <c r="A13" s="95">
        <f t="shared" si="3"/>
        <v>0.37499999999999994</v>
      </c>
      <c r="B13" s="171">
        <f t="shared" si="0"/>
        <v>0.24999999999999994</v>
      </c>
      <c r="C13" s="96">
        <f t="shared" si="1"/>
        <v>0.58333333333333326</v>
      </c>
      <c r="D13" s="97">
        <f t="shared" si="2"/>
        <v>0.95833333333333326</v>
      </c>
      <c r="E13" s="158" t="s">
        <v>114</v>
      </c>
      <c r="F13" s="93"/>
      <c r="G13" s="94"/>
      <c r="H13" s="225" t="s">
        <v>286</v>
      </c>
      <c r="I13" s="226"/>
      <c r="J13" s="226"/>
      <c r="K13" s="227"/>
      <c r="L13" s="238"/>
      <c r="M13" s="304"/>
      <c r="N13" s="306"/>
      <c r="O13" s="246"/>
      <c r="P13" s="237" t="s">
        <v>111</v>
      </c>
      <c r="Q13" s="231" t="s">
        <v>230</v>
      </c>
      <c r="R13" s="233" t="s">
        <v>287</v>
      </c>
      <c r="S13" s="235" t="s">
        <v>285</v>
      </c>
      <c r="T13" s="238"/>
      <c r="U13" s="308"/>
      <c r="V13" s="306"/>
      <c r="W13" s="246"/>
      <c r="X13" s="92"/>
      <c r="Y13" s="93"/>
      <c r="Z13" s="94"/>
      <c r="AA13" s="92"/>
      <c r="AB13" s="93"/>
      <c r="AC13" s="94"/>
    </row>
    <row r="14" spans="1:33" ht="15" customHeight="1" thickBot="1" x14ac:dyDescent="0.35">
      <c r="A14" s="95">
        <f t="shared" si="3"/>
        <v>0.39583333333333326</v>
      </c>
      <c r="B14" s="171">
        <f t="shared" si="0"/>
        <v>0.27083333333333326</v>
      </c>
      <c r="C14" s="96">
        <f t="shared" si="1"/>
        <v>0.60416666666666663</v>
      </c>
      <c r="D14" s="97">
        <f t="shared" si="2"/>
        <v>0.97916666666666663</v>
      </c>
      <c r="E14" s="158" t="s">
        <v>115</v>
      </c>
      <c r="F14" s="93"/>
      <c r="G14" s="94"/>
      <c r="H14" s="228"/>
      <c r="I14" s="229"/>
      <c r="J14" s="229"/>
      <c r="K14" s="230"/>
      <c r="L14" s="239"/>
      <c r="M14" s="305"/>
      <c r="N14" s="234"/>
      <c r="O14" s="236"/>
      <c r="P14" s="239"/>
      <c r="Q14" s="232"/>
      <c r="R14" s="234"/>
      <c r="S14" s="236"/>
      <c r="T14" s="239"/>
      <c r="U14" s="309"/>
      <c r="V14" s="234"/>
      <c r="W14" s="236"/>
      <c r="X14" s="92"/>
      <c r="Y14" s="93"/>
      <c r="Z14" s="94"/>
      <c r="AA14" s="92"/>
      <c r="AB14" s="93"/>
      <c r="AC14" s="94"/>
    </row>
    <row r="15" spans="1:33" ht="15" customHeight="1" thickBot="1" x14ac:dyDescent="0.35">
      <c r="A15" s="95">
        <f t="shared" si="3"/>
        <v>0.41666666666666657</v>
      </c>
      <c r="B15" s="96">
        <f t="shared" si="0"/>
        <v>0.29166666666666657</v>
      </c>
      <c r="C15" s="96">
        <f t="shared" si="1"/>
        <v>0.62499999999999989</v>
      </c>
      <c r="D15" s="170">
        <f t="shared" si="2"/>
        <v>1</v>
      </c>
      <c r="E15" s="159" t="s">
        <v>116</v>
      </c>
      <c r="F15" s="250"/>
      <c r="G15" s="251"/>
      <c r="H15" s="248" t="s">
        <v>117</v>
      </c>
      <c r="I15" s="248"/>
      <c r="J15" s="248"/>
      <c r="K15" s="249"/>
      <c r="L15" s="247" t="s">
        <v>117</v>
      </c>
      <c r="M15" s="248"/>
      <c r="N15" s="248"/>
      <c r="O15" s="249"/>
      <c r="P15" s="247" t="s">
        <v>117</v>
      </c>
      <c r="Q15" s="248"/>
      <c r="R15" s="248"/>
      <c r="S15" s="249"/>
      <c r="T15" s="247" t="s">
        <v>117</v>
      </c>
      <c r="U15" s="248"/>
      <c r="V15" s="248"/>
      <c r="W15" s="249"/>
      <c r="X15" s="92"/>
      <c r="Y15" s="93"/>
      <c r="Z15" s="94"/>
      <c r="AA15" s="92"/>
      <c r="AB15" s="93"/>
      <c r="AC15" s="94"/>
    </row>
    <row r="16" spans="1:33" ht="15" customHeight="1" x14ac:dyDescent="0.3">
      <c r="A16" s="95">
        <f t="shared" si="3"/>
        <v>0.43749999999999989</v>
      </c>
      <c r="B16" s="96">
        <f t="shared" si="0"/>
        <v>0.31249999999999989</v>
      </c>
      <c r="C16" s="96">
        <f t="shared" si="1"/>
        <v>0.64583333333333326</v>
      </c>
      <c r="D16" s="170">
        <f t="shared" si="2"/>
        <v>1.0208333333333333</v>
      </c>
      <c r="E16" s="160" t="s">
        <v>118</v>
      </c>
      <c r="F16" s="93"/>
      <c r="G16" s="94"/>
      <c r="H16" s="237" t="s">
        <v>111</v>
      </c>
      <c r="I16" s="240" t="s">
        <v>288</v>
      </c>
      <c r="J16" s="255" t="s">
        <v>112</v>
      </c>
      <c r="K16" s="235" t="s">
        <v>285</v>
      </c>
      <c r="L16" s="243"/>
      <c r="M16" s="252" t="s">
        <v>152</v>
      </c>
      <c r="N16" s="255" t="s">
        <v>112</v>
      </c>
      <c r="O16" s="235" t="s">
        <v>285</v>
      </c>
      <c r="P16" s="225" t="s">
        <v>289</v>
      </c>
      <c r="Q16" s="226"/>
      <c r="R16" s="226"/>
      <c r="S16" s="227"/>
      <c r="T16" s="243"/>
      <c r="U16" s="252" t="s">
        <v>152</v>
      </c>
      <c r="V16" s="255" t="s">
        <v>112</v>
      </c>
      <c r="W16" s="235" t="s">
        <v>285</v>
      </c>
      <c r="X16" s="92"/>
      <c r="Y16" s="93"/>
      <c r="Z16" s="94"/>
      <c r="AA16" s="92"/>
      <c r="AB16" s="93"/>
      <c r="AC16" s="94"/>
    </row>
    <row r="17" spans="1:29" ht="15" customHeight="1" thickBot="1" x14ac:dyDescent="0.35">
      <c r="A17" s="95">
        <f t="shared" si="3"/>
        <v>0.4583333333333332</v>
      </c>
      <c r="B17" s="96">
        <f t="shared" si="0"/>
        <v>0.3333333333333332</v>
      </c>
      <c r="C17" s="96">
        <f t="shared" si="1"/>
        <v>0.66666666666666652</v>
      </c>
      <c r="D17" s="170">
        <f t="shared" si="2"/>
        <v>1.0416666666666665</v>
      </c>
      <c r="E17" s="160" t="s">
        <v>119</v>
      </c>
      <c r="F17" s="93"/>
      <c r="G17" s="94"/>
      <c r="H17" s="238"/>
      <c r="I17" s="241"/>
      <c r="J17" s="256"/>
      <c r="K17" s="246"/>
      <c r="L17" s="244"/>
      <c r="M17" s="253"/>
      <c r="N17" s="256"/>
      <c r="O17" s="246"/>
      <c r="P17" s="228"/>
      <c r="Q17" s="229"/>
      <c r="R17" s="229"/>
      <c r="S17" s="230"/>
      <c r="T17" s="244"/>
      <c r="U17" s="253"/>
      <c r="V17" s="256"/>
      <c r="W17" s="246"/>
      <c r="X17" s="92"/>
      <c r="Y17" s="93"/>
      <c r="Z17" s="94"/>
      <c r="AA17" s="92"/>
      <c r="AB17" s="93"/>
      <c r="AC17" s="94"/>
    </row>
    <row r="18" spans="1:29" ht="15" customHeight="1" x14ac:dyDescent="0.3">
      <c r="A18" s="95">
        <f t="shared" si="3"/>
        <v>0.47916666666666652</v>
      </c>
      <c r="B18" s="96">
        <f t="shared" si="0"/>
        <v>0.35416666666666652</v>
      </c>
      <c r="C18" s="96">
        <f t="shared" si="1"/>
        <v>0.68749999999999989</v>
      </c>
      <c r="D18" s="170">
        <f t="shared" si="2"/>
        <v>1.0625</v>
      </c>
      <c r="E18" s="160" t="s">
        <v>120</v>
      </c>
      <c r="F18" s="93"/>
      <c r="G18" s="94"/>
      <c r="H18" s="238"/>
      <c r="I18" s="241"/>
      <c r="J18" s="256"/>
      <c r="K18" s="246"/>
      <c r="L18" s="244"/>
      <c r="M18" s="253"/>
      <c r="N18" s="256"/>
      <c r="O18" s="246"/>
      <c r="P18" s="261" t="s">
        <v>261</v>
      </c>
      <c r="Q18" s="262"/>
      <c r="R18" s="262"/>
      <c r="S18" s="263"/>
      <c r="T18" s="244"/>
      <c r="U18" s="253"/>
      <c r="V18" s="256"/>
      <c r="W18" s="246"/>
      <c r="X18" s="92"/>
      <c r="Y18" s="93"/>
      <c r="Z18" s="94"/>
      <c r="AA18" s="92"/>
      <c r="AB18" s="93"/>
      <c r="AC18" s="94"/>
    </row>
    <row r="19" spans="1:29" ht="15" customHeight="1" thickBot="1" x14ac:dyDescent="0.35">
      <c r="A19" s="95">
        <f t="shared" si="3"/>
        <v>0.49999999999999983</v>
      </c>
      <c r="B19" s="96">
        <f t="shared" si="0"/>
        <v>0.37499999999999983</v>
      </c>
      <c r="C19" s="96">
        <f t="shared" si="1"/>
        <v>0.70833333333333315</v>
      </c>
      <c r="D19" s="170">
        <f t="shared" si="2"/>
        <v>1.0833333333333333</v>
      </c>
      <c r="E19" s="160" t="s">
        <v>121</v>
      </c>
      <c r="F19" s="93"/>
      <c r="G19" s="94"/>
      <c r="H19" s="239"/>
      <c r="I19" s="242"/>
      <c r="J19" s="257"/>
      <c r="K19" s="236"/>
      <c r="L19" s="245"/>
      <c r="M19" s="254"/>
      <c r="N19" s="257"/>
      <c r="O19" s="236"/>
      <c r="P19" s="264"/>
      <c r="Q19" s="265"/>
      <c r="R19" s="265"/>
      <c r="S19" s="266"/>
      <c r="T19" s="245"/>
      <c r="U19" s="254"/>
      <c r="V19" s="257"/>
      <c r="W19" s="236"/>
      <c r="X19" s="92"/>
      <c r="Y19" s="93"/>
      <c r="Z19" s="94"/>
      <c r="AA19" s="92"/>
      <c r="AB19" s="93"/>
      <c r="AC19" s="94"/>
    </row>
    <row r="20" spans="1:29" ht="15" customHeight="1" x14ac:dyDescent="0.3">
      <c r="A20" s="95">
        <f t="shared" si="3"/>
        <v>0.52083333333333315</v>
      </c>
      <c r="B20" s="96">
        <f t="shared" si="0"/>
        <v>0.39583333333333315</v>
      </c>
      <c r="C20" s="96">
        <f t="shared" si="1"/>
        <v>0.72916666666666652</v>
      </c>
      <c r="D20" s="170">
        <f t="shared" si="2"/>
        <v>1.1041666666666665</v>
      </c>
      <c r="E20" s="345" t="s">
        <v>122</v>
      </c>
      <c r="F20" s="93"/>
      <c r="G20" s="94"/>
      <c r="H20" s="270" t="s">
        <v>267</v>
      </c>
      <c r="I20" s="270"/>
      <c r="J20" s="270"/>
      <c r="K20" s="271"/>
      <c r="L20" s="270" t="s">
        <v>267</v>
      </c>
      <c r="M20" s="270"/>
      <c r="N20" s="270"/>
      <c r="O20" s="271"/>
      <c r="P20" s="270" t="s">
        <v>267</v>
      </c>
      <c r="Q20" s="270"/>
      <c r="R20" s="270"/>
      <c r="S20" s="271"/>
      <c r="T20" s="270" t="s">
        <v>267</v>
      </c>
      <c r="U20" s="270"/>
      <c r="V20" s="270"/>
      <c r="W20" s="271"/>
      <c r="X20" s="92"/>
      <c r="Y20" s="93"/>
      <c r="Z20" s="94"/>
      <c r="AA20" s="92"/>
      <c r="AB20" s="93"/>
      <c r="AC20" s="94"/>
    </row>
    <row r="21" spans="1:29" ht="15" customHeight="1" thickBot="1" x14ac:dyDescent="0.35">
      <c r="A21" s="95">
        <f t="shared" si="3"/>
        <v>0.54166666666666652</v>
      </c>
      <c r="B21" s="96">
        <f t="shared" si="0"/>
        <v>0.41666666666666652</v>
      </c>
      <c r="C21" s="96">
        <f t="shared" si="1"/>
        <v>0.74999999999999989</v>
      </c>
      <c r="D21" s="170">
        <f t="shared" si="2"/>
        <v>1.125</v>
      </c>
      <c r="E21" s="345" t="s">
        <v>123</v>
      </c>
      <c r="F21" s="93"/>
      <c r="G21" s="94"/>
      <c r="H21" s="272"/>
      <c r="I21" s="272"/>
      <c r="J21" s="272"/>
      <c r="K21" s="273"/>
      <c r="L21" s="272"/>
      <c r="M21" s="272"/>
      <c r="N21" s="272"/>
      <c r="O21" s="273"/>
      <c r="P21" s="272"/>
      <c r="Q21" s="272"/>
      <c r="R21" s="272"/>
      <c r="S21" s="273"/>
      <c r="T21" s="272"/>
      <c r="U21" s="272"/>
      <c r="V21" s="272"/>
      <c r="W21" s="273"/>
      <c r="X21" s="92"/>
      <c r="Y21" s="93"/>
      <c r="Z21" s="94"/>
      <c r="AA21" s="92"/>
      <c r="AB21" s="93"/>
      <c r="AC21" s="94"/>
    </row>
    <row r="22" spans="1:29" ht="15" customHeight="1" x14ac:dyDescent="0.3">
      <c r="A22" s="95">
        <f t="shared" si="3"/>
        <v>0.56249999999999989</v>
      </c>
      <c r="B22" s="96">
        <f t="shared" si="0"/>
        <v>0.43749999999999989</v>
      </c>
      <c r="C22" s="96">
        <f t="shared" si="1"/>
        <v>0.77083333333333326</v>
      </c>
      <c r="D22" s="170">
        <f t="shared" si="2"/>
        <v>1.1458333333333333</v>
      </c>
      <c r="E22" s="160" t="s">
        <v>124</v>
      </c>
      <c r="F22" s="93"/>
      <c r="G22" s="94"/>
      <c r="H22" s="243"/>
      <c r="I22" s="303" t="s">
        <v>205</v>
      </c>
      <c r="J22" s="316" t="s">
        <v>125</v>
      </c>
      <c r="K22" s="235" t="s">
        <v>285</v>
      </c>
      <c r="L22" s="237" t="s">
        <v>111</v>
      </c>
      <c r="M22" s="243"/>
      <c r="N22" s="258" t="s">
        <v>126</v>
      </c>
      <c r="O22" s="235" t="s">
        <v>285</v>
      </c>
      <c r="P22" s="267" t="s">
        <v>266</v>
      </c>
      <c r="Q22" s="243"/>
      <c r="R22" s="258" t="s">
        <v>126</v>
      </c>
      <c r="S22" s="235" t="s">
        <v>285</v>
      </c>
      <c r="T22" s="237" t="s">
        <v>111</v>
      </c>
      <c r="U22" s="240" t="s">
        <v>288</v>
      </c>
      <c r="V22" s="258" t="s">
        <v>126</v>
      </c>
      <c r="W22" s="235" t="s">
        <v>285</v>
      </c>
      <c r="X22" s="92"/>
      <c r="Y22" s="93"/>
      <c r="Z22" s="94"/>
      <c r="AA22" s="92"/>
      <c r="AB22" s="93"/>
      <c r="AC22" s="94"/>
    </row>
    <row r="23" spans="1:29" ht="15" customHeight="1" x14ac:dyDescent="0.3">
      <c r="A23" s="95">
        <f t="shared" si="3"/>
        <v>0.58333333333333326</v>
      </c>
      <c r="B23" s="96">
        <f t="shared" si="0"/>
        <v>0.45833333333333326</v>
      </c>
      <c r="C23" s="96">
        <f t="shared" si="1"/>
        <v>0.79166666666666663</v>
      </c>
      <c r="D23" s="170">
        <f t="shared" si="2"/>
        <v>1.1666666666666665</v>
      </c>
      <c r="E23" s="160" t="s">
        <v>127</v>
      </c>
      <c r="F23" s="93"/>
      <c r="G23" s="94"/>
      <c r="H23" s="244"/>
      <c r="I23" s="304"/>
      <c r="J23" s="317"/>
      <c r="K23" s="246"/>
      <c r="L23" s="238"/>
      <c r="M23" s="244"/>
      <c r="N23" s="259"/>
      <c r="O23" s="246"/>
      <c r="P23" s="268"/>
      <c r="Q23" s="244"/>
      <c r="R23" s="259"/>
      <c r="S23" s="246"/>
      <c r="T23" s="238"/>
      <c r="U23" s="241"/>
      <c r="V23" s="259"/>
      <c r="W23" s="246"/>
      <c r="X23" s="92"/>
      <c r="Y23" s="93"/>
      <c r="Z23" s="94"/>
      <c r="AA23" s="92"/>
      <c r="AB23" s="93"/>
      <c r="AC23" s="94"/>
    </row>
    <row r="24" spans="1:29" ht="15" customHeight="1" x14ac:dyDescent="0.3">
      <c r="A24" s="95">
        <f t="shared" si="3"/>
        <v>0.60416666666666663</v>
      </c>
      <c r="B24" s="96">
        <f t="shared" si="0"/>
        <v>0.47916666666666663</v>
      </c>
      <c r="C24" s="96">
        <f t="shared" si="1"/>
        <v>0.8125</v>
      </c>
      <c r="D24" s="170">
        <f t="shared" si="2"/>
        <v>1.1875</v>
      </c>
      <c r="E24" s="160" t="s">
        <v>128</v>
      </c>
      <c r="F24" s="93"/>
      <c r="G24" s="94"/>
      <c r="H24" s="244"/>
      <c r="I24" s="304"/>
      <c r="J24" s="317"/>
      <c r="K24" s="246"/>
      <c r="L24" s="238"/>
      <c r="M24" s="244"/>
      <c r="N24" s="259"/>
      <c r="O24" s="246"/>
      <c r="P24" s="268"/>
      <c r="Q24" s="244"/>
      <c r="R24" s="259"/>
      <c r="S24" s="246"/>
      <c r="T24" s="238"/>
      <c r="U24" s="241"/>
      <c r="V24" s="259"/>
      <c r="W24" s="246"/>
      <c r="X24" s="92"/>
      <c r="Y24" s="93"/>
      <c r="Z24" s="94"/>
      <c r="AA24" s="92"/>
      <c r="AB24" s="93"/>
      <c r="AC24" s="94"/>
    </row>
    <row r="25" spans="1:29" ht="15" customHeight="1" thickBot="1" x14ac:dyDescent="0.35">
      <c r="A25" s="95">
        <f t="shared" si="3"/>
        <v>0.625</v>
      </c>
      <c r="B25" s="96">
        <f t="shared" si="0"/>
        <v>0.5</v>
      </c>
      <c r="C25" s="96">
        <f t="shared" si="1"/>
        <v>0.83333333333333337</v>
      </c>
      <c r="D25" s="170">
        <f t="shared" si="2"/>
        <v>1.2083333333333335</v>
      </c>
      <c r="E25" s="160" t="s">
        <v>129</v>
      </c>
      <c r="F25" s="93"/>
      <c r="G25" s="94"/>
      <c r="H25" s="245"/>
      <c r="I25" s="305"/>
      <c r="J25" s="318"/>
      <c r="K25" s="236"/>
      <c r="L25" s="239"/>
      <c r="M25" s="245"/>
      <c r="N25" s="260"/>
      <c r="O25" s="236"/>
      <c r="P25" s="269"/>
      <c r="Q25" s="245"/>
      <c r="R25" s="260"/>
      <c r="S25" s="236"/>
      <c r="T25" s="239"/>
      <c r="U25" s="242"/>
      <c r="V25" s="260"/>
      <c r="W25" s="236"/>
      <c r="X25" s="92"/>
      <c r="Y25" s="93"/>
      <c r="Z25" s="94"/>
      <c r="AA25" s="92"/>
      <c r="AB25" s="93"/>
      <c r="AC25" s="94"/>
    </row>
    <row r="26" spans="1:29" ht="15" customHeight="1" thickBot="1" x14ac:dyDescent="0.35">
      <c r="A26" s="95">
        <f t="shared" si="3"/>
        <v>0.64583333333333337</v>
      </c>
      <c r="B26" s="96">
        <f t="shared" si="0"/>
        <v>0.52083333333333337</v>
      </c>
      <c r="C26" s="96">
        <f t="shared" si="1"/>
        <v>0.85416666666666674</v>
      </c>
      <c r="D26" s="170">
        <f t="shared" si="2"/>
        <v>1.2291666666666667</v>
      </c>
      <c r="E26" s="159" t="s">
        <v>130</v>
      </c>
      <c r="F26" s="250"/>
      <c r="G26" s="251"/>
      <c r="H26" s="247" t="s">
        <v>117</v>
      </c>
      <c r="I26" s="248"/>
      <c r="J26" s="248"/>
      <c r="K26" s="249"/>
      <c r="L26" s="247" t="s">
        <v>117</v>
      </c>
      <c r="M26" s="248"/>
      <c r="N26" s="248"/>
      <c r="O26" s="249"/>
      <c r="P26" s="247" t="s">
        <v>117</v>
      </c>
      <c r="Q26" s="248"/>
      <c r="R26" s="248"/>
      <c r="S26" s="249"/>
      <c r="T26" s="247" t="s">
        <v>117</v>
      </c>
      <c r="U26" s="248"/>
      <c r="V26" s="248"/>
      <c r="W26" s="249"/>
      <c r="X26" s="92"/>
      <c r="Y26" s="93"/>
      <c r="Z26" s="94"/>
      <c r="AA26" s="92"/>
      <c r="AB26" s="93"/>
      <c r="AC26" s="94"/>
    </row>
    <row r="27" spans="1:29" ht="15" customHeight="1" x14ac:dyDescent="0.3">
      <c r="A27" s="95">
        <f t="shared" si="3"/>
        <v>0.66666666666666674</v>
      </c>
      <c r="B27" s="96">
        <f t="shared" si="0"/>
        <v>0.54166666666666674</v>
      </c>
      <c r="C27" s="96">
        <f t="shared" si="1"/>
        <v>0.87500000000000011</v>
      </c>
      <c r="D27" s="170">
        <f t="shared" si="2"/>
        <v>1.25</v>
      </c>
      <c r="E27" s="158" t="s">
        <v>131</v>
      </c>
      <c r="F27" s="319" t="s">
        <v>132</v>
      </c>
      <c r="G27" s="320"/>
      <c r="H27" s="237" t="s">
        <v>111</v>
      </c>
      <c r="I27" s="303" t="s">
        <v>205</v>
      </c>
      <c r="J27" s="243"/>
      <c r="K27" s="235" t="s">
        <v>285</v>
      </c>
      <c r="L27" s="243"/>
      <c r="M27" s="303" t="s">
        <v>205</v>
      </c>
      <c r="N27" s="243"/>
      <c r="O27" s="235" t="s">
        <v>285</v>
      </c>
      <c r="P27" s="243"/>
      <c r="Q27" s="240" t="s">
        <v>288</v>
      </c>
      <c r="R27" s="316" t="s">
        <v>125</v>
      </c>
      <c r="S27" s="235" t="s">
        <v>285</v>
      </c>
      <c r="T27" s="225" t="s">
        <v>290</v>
      </c>
      <c r="U27" s="226"/>
      <c r="V27" s="226"/>
      <c r="W27" s="227"/>
      <c r="X27" s="92"/>
      <c r="Y27" s="93"/>
      <c r="Z27" s="94"/>
      <c r="AA27" s="92"/>
      <c r="AB27" s="93"/>
      <c r="AC27" s="94"/>
    </row>
    <row r="28" spans="1:29" ht="15" customHeight="1" x14ac:dyDescent="0.3">
      <c r="A28" s="95">
        <f t="shared" si="3"/>
        <v>0.68750000000000011</v>
      </c>
      <c r="B28" s="96">
        <f t="shared" si="0"/>
        <v>0.56250000000000011</v>
      </c>
      <c r="C28" s="96">
        <f t="shared" si="1"/>
        <v>0.89583333333333348</v>
      </c>
      <c r="D28" s="170">
        <f t="shared" si="2"/>
        <v>1.2708333333333335</v>
      </c>
      <c r="E28" s="160" t="s">
        <v>133</v>
      </c>
      <c r="F28" s="321"/>
      <c r="G28" s="322"/>
      <c r="H28" s="238"/>
      <c r="I28" s="304"/>
      <c r="J28" s="244"/>
      <c r="K28" s="246"/>
      <c r="L28" s="244"/>
      <c r="M28" s="304"/>
      <c r="N28" s="244"/>
      <c r="O28" s="246"/>
      <c r="P28" s="244"/>
      <c r="Q28" s="241"/>
      <c r="R28" s="317"/>
      <c r="S28" s="246"/>
      <c r="T28" s="325"/>
      <c r="U28" s="326"/>
      <c r="V28" s="326"/>
      <c r="W28" s="327"/>
      <c r="X28" s="92"/>
      <c r="Y28" s="93"/>
      <c r="Z28" s="94"/>
      <c r="AA28" s="92"/>
      <c r="AB28" s="93"/>
      <c r="AC28" s="94"/>
    </row>
    <row r="29" spans="1:29" ht="15" customHeight="1" thickBot="1" x14ac:dyDescent="0.35">
      <c r="A29" s="95">
        <f t="shared" si="3"/>
        <v>0.70833333333333348</v>
      </c>
      <c r="B29" s="96">
        <f t="shared" si="0"/>
        <v>0.58333333333333348</v>
      </c>
      <c r="C29" s="96">
        <f t="shared" si="1"/>
        <v>0.91666666666666685</v>
      </c>
      <c r="D29" s="97">
        <f t="shared" si="2"/>
        <v>1.291666666666667</v>
      </c>
      <c r="E29" s="160" t="s">
        <v>134</v>
      </c>
      <c r="F29" s="323"/>
      <c r="G29" s="324"/>
      <c r="H29" s="238"/>
      <c r="I29" s="304"/>
      <c r="J29" s="244"/>
      <c r="K29" s="246"/>
      <c r="L29" s="244"/>
      <c r="M29" s="304"/>
      <c r="N29" s="244"/>
      <c r="O29" s="246"/>
      <c r="P29" s="244"/>
      <c r="Q29" s="241"/>
      <c r="R29" s="317"/>
      <c r="S29" s="246"/>
      <c r="T29" s="325"/>
      <c r="U29" s="326"/>
      <c r="V29" s="326"/>
      <c r="W29" s="327"/>
      <c r="X29" s="92"/>
      <c r="Y29" s="93"/>
      <c r="Z29" s="94"/>
      <c r="AA29" s="92"/>
      <c r="AB29" s="93"/>
      <c r="AC29" s="94"/>
    </row>
    <row r="30" spans="1:29" ht="15" customHeight="1" thickBot="1" x14ac:dyDescent="0.35">
      <c r="A30" s="95">
        <f t="shared" si="3"/>
        <v>0.72916666666666685</v>
      </c>
      <c r="B30" s="96">
        <f t="shared" si="0"/>
        <v>0.60416666666666685</v>
      </c>
      <c r="C30" s="96">
        <f t="shared" si="1"/>
        <v>0.93750000000000022</v>
      </c>
      <c r="D30" s="97">
        <f t="shared" si="2"/>
        <v>1.3125000000000002</v>
      </c>
      <c r="E30" s="160" t="s">
        <v>135</v>
      </c>
      <c r="F30" s="310" t="s">
        <v>262</v>
      </c>
      <c r="G30" s="311"/>
      <c r="H30" s="239"/>
      <c r="I30" s="305"/>
      <c r="J30" s="245"/>
      <c r="K30" s="236"/>
      <c r="L30" s="245"/>
      <c r="M30" s="305"/>
      <c r="N30" s="245"/>
      <c r="O30" s="236"/>
      <c r="P30" s="245"/>
      <c r="Q30" s="242"/>
      <c r="R30" s="318"/>
      <c r="S30" s="236"/>
      <c r="T30" s="228"/>
      <c r="U30" s="229"/>
      <c r="V30" s="229"/>
      <c r="W30" s="230"/>
      <c r="X30" s="92"/>
      <c r="Y30" s="93"/>
      <c r="Z30" s="94"/>
      <c r="AA30" s="92"/>
      <c r="AB30" s="93"/>
      <c r="AC30" s="94"/>
    </row>
    <row r="31" spans="1:29" ht="15" customHeight="1" thickBot="1" x14ac:dyDescent="0.35">
      <c r="A31" s="95">
        <f t="shared" si="3"/>
        <v>0.75000000000000022</v>
      </c>
      <c r="B31" s="96">
        <f t="shared" si="0"/>
        <v>0.62500000000000022</v>
      </c>
      <c r="C31" s="96">
        <f t="shared" si="1"/>
        <v>0.95833333333333359</v>
      </c>
      <c r="D31" s="97">
        <f t="shared" si="2"/>
        <v>1.3333333333333335</v>
      </c>
      <c r="E31" s="345" t="s">
        <v>136</v>
      </c>
      <c r="F31" s="312"/>
      <c r="G31" s="313"/>
      <c r="H31" s="291" t="s">
        <v>138</v>
      </c>
      <c r="I31" s="270"/>
      <c r="J31" s="270"/>
      <c r="K31" s="271"/>
      <c r="L31" s="297" t="s">
        <v>263</v>
      </c>
      <c r="M31" s="298"/>
      <c r="N31" s="298"/>
      <c r="O31" s="299"/>
      <c r="P31" s="247" t="s">
        <v>117</v>
      </c>
      <c r="Q31" s="248"/>
      <c r="R31" s="248"/>
      <c r="S31" s="249"/>
      <c r="T31" s="247" t="s">
        <v>117</v>
      </c>
      <c r="U31" s="248"/>
      <c r="V31" s="248"/>
      <c r="W31" s="249"/>
      <c r="X31" s="92"/>
      <c r="Y31" s="93"/>
      <c r="Z31" s="94"/>
      <c r="AA31" s="92"/>
      <c r="AB31" s="93"/>
      <c r="AC31" s="94"/>
    </row>
    <row r="32" spans="1:29" ht="15" customHeight="1" thickBot="1" x14ac:dyDescent="0.35">
      <c r="A32" s="95">
        <f t="shared" si="3"/>
        <v>0.77083333333333359</v>
      </c>
      <c r="B32" s="96">
        <f t="shared" si="0"/>
        <v>0.64583333333333359</v>
      </c>
      <c r="C32" s="96">
        <f t="shared" si="1"/>
        <v>0.97916666666666696</v>
      </c>
      <c r="D32" s="97">
        <f t="shared" si="2"/>
        <v>1.354166666666667</v>
      </c>
      <c r="E32" s="345" t="s">
        <v>137</v>
      </c>
      <c r="F32" s="270" t="s">
        <v>138</v>
      </c>
      <c r="G32" s="271"/>
      <c r="H32" s="328"/>
      <c r="I32" s="314"/>
      <c r="J32" s="314"/>
      <c r="K32" s="315"/>
      <c r="L32" s="300"/>
      <c r="M32" s="301"/>
      <c r="N32" s="301"/>
      <c r="O32" s="302"/>
      <c r="P32" s="329" t="s">
        <v>232</v>
      </c>
      <c r="Q32" s="330"/>
      <c r="R32" s="330"/>
      <c r="S32" s="331"/>
      <c r="T32" s="291" t="s">
        <v>138</v>
      </c>
      <c r="U32" s="270"/>
      <c r="V32" s="270"/>
      <c r="W32" s="271"/>
      <c r="X32" s="92"/>
      <c r="Y32" s="93"/>
      <c r="Z32" s="94"/>
      <c r="AA32" s="92"/>
      <c r="AB32" s="93"/>
      <c r="AC32" s="94"/>
    </row>
    <row r="33" spans="1:29" ht="15" customHeight="1" x14ac:dyDescent="0.3">
      <c r="A33" s="95">
        <f t="shared" si="3"/>
        <v>0.79166666666666696</v>
      </c>
      <c r="B33" s="96">
        <f t="shared" si="0"/>
        <v>0.66666666666666696</v>
      </c>
      <c r="C33" s="171">
        <f t="shared" si="1"/>
        <v>1.0000000000000002</v>
      </c>
      <c r="D33" s="97">
        <f t="shared" si="2"/>
        <v>1.3750000000000004</v>
      </c>
      <c r="E33" s="345" t="s">
        <v>139</v>
      </c>
      <c r="F33" s="314"/>
      <c r="G33" s="315"/>
      <c r="H33" s="328"/>
      <c r="I33" s="314"/>
      <c r="J33" s="314"/>
      <c r="K33" s="315"/>
      <c r="L33" s="328" t="s">
        <v>138</v>
      </c>
      <c r="M33" s="314"/>
      <c r="N33" s="314"/>
      <c r="O33" s="315"/>
      <c r="P33" s="332"/>
      <c r="Q33" s="333"/>
      <c r="R33" s="333"/>
      <c r="S33" s="334"/>
      <c r="T33" s="328"/>
      <c r="U33" s="314"/>
      <c r="V33" s="314"/>
      <c r="W33" s="315"/>
      <c r="X33" s="92"/>
      <c r="Y33" s="93"/>
      <c r="Z33" s="94"/>
      <c r="AA33" s="92"/>
      <c r="AB33" s="93"/>
      <c r="AC33" s="94"/>
    </row>
    <row r="34" spans="1:29" ht="15" customHeight="1" x14ac:dyDescent="0.3">
      <c r="A34" s="95">
        <f t="shared" si="3"/>
        <v>0.81250000000000033</v>
      </c>
      <c r="B34" s="96">
        <f t="shared" si="0"/>
        <v>0.68750000000000033</v>
      </c>
      <c r="C34" s="171">
        <f t="shared" si="1"/>
        <v>1.0208333333333337</v>
      </c>
      <c r="D34" s="97">
        <f t="shared" si="2"/>
        <v>1.3958333333333337</v>
      </c>
      <c r="E34" s="345" t="s">
        <v>140</v>
      </c>
      <c r="F34" s="314"/>
      <c r="G34" s="315"/>
      <c r="H34" s="328"/>
      <c r="I34" s="314"/>
      <c r="J34" s="314"/>
      <c r="K34" s="315"/>
      <c r="L34" s="328"/>
      <c r="M34" s="314"/>
      <c r="N34" s="314"/>
      <c r="O34" s="315"/>
      <c r="P34" s="332"/>
      <c r="Q34" s="333"/>
      <c r="R34" s="333"/>
      <c r="S34" s="334"/>
      <c r="T34" s="328"/>
      <c r="U34" s="314"/>
      <c r="V34" s="314"/>
      <c r="W34" s="315"/>
      <c r="X34" s="92"/>
      <c r="Y34" s="93"/>
      <c r="Z34" s="94"/>
      <c r="AA34" s="92"/>
      <c r="AB34" s="93"/>
      <c r="AC34" s="94"/>
    </row>
    <row r="35" spans="1:29" ht="15" customHeight="1" thickBot="1" x14ac:dyDescent="0.35">
      <c r="A35" s="95">
        <f t="shared" si="3"/>
        <v>0.8333333333333337</v>
      </c>
      <c r="B35" s="96">
        <f t="shared" si="0"/>
        <v>0.7083333333333337</v>
      </c>
      <c r="C35" s="171">
        <f t="shared" si="1"/>
        <v>1.041666666666667</v>
      </c>
      <c r="D35" s="97">
        <f t="shared" si="2"/>
        <v>1.416666666666667</v>
      </c>
      <c r="E35" s="345" t="s">
        <v>141</v>
      </c>
      <c r="F35" s="314"/>
      <c r="G35" s="315"/>
      <c r="H35" s="328"/>
      <c r="I35" s="314"/>
      <c r="J35" s="314"/>
      <c r="K35" s="315"/>
      <c r="L35" s="328"/>
      <c r="M35" s="314"/>
      <c r="N35" s="314"/>
      <c r="O35" s="315"/>
      <c r="P35" s="335"/>
      <c r="Q35" s="336"/>
      <c r="R35" s="336"/>
      <c r="S35" s="337"/>
      <c r="T35" s="328"/>
      <c r="U35" s="314"/>
      <c r="V35" s="314"/>
      <c r="W35" s="315"/>
      <c r="X35" s="92"/>
      <c r="Y35" s="93"/>
      <c r="Z35" s="94"/>
      <c r="AA35" s="92"/>
      <c r="AB35" s="93"/>
      <c r="AC35" s="94"/>
    </row>
    <row r="36" spans="1:29" ht="15" customHeight="1" x14ac:dyDescent="0.3">
      <c r="A36" s="95">
        <f t="shared" si="3"/>
        <v>0.85416666666666707</v>
      </c>
      <c r="B36" s="96">
        <f t="shared" si="0"/>
        <v>0.72916666666666707</v>
      </c>
      <c r="C36" s="171">
        <f t="shared" si="1"/>
        <v>1.0625000000000004</v>
      </c>
      <c r="D36" s="97">
        <f t="shared" si="2"/>
        <v>1.4375000000000004</v>
      </c>
      <c r="E36" s="180" t="s">
        <v>142</v>
      </c>
      <c r="F36" s="314"/>
      <c r="G36" s="315"/>
      <c r="H36" s="328"/>
      <c r="I36" s="314"/>
      <c r="J36" s="314"/>
      <c r="K36" s="315"/>
      <c r="L36" s="328"/>
      <c r="M36" s="314"/>
      <c r="N36" s="314"/>
      <c r="O36" s="315"/>
      <c r="P36" s="328" t="s">
        <v>138</v>
      </c>
      <c r="Q36" s="314"/>
      <c r="R36" s="314"/>
      <c r="S36" s="315"/>
      <c r="T36" s="328"/>
      <c r="U36" s="314"/>
      <c r="V36" s="314"/>
      <c r="W36" s="315"/>
      <c r="X36" s="92"/>
      <c r="Y36" s="93"/>
      <c r="Z36" s="94"/>
      <c r="AA36" s="92"/>
      <c r="AB36" s="93"/>
      <c r="AC36" s="94"/>
    </row>
    <row r="37" spans="1:29" ht="15" customHeight="1" x14ac:dyDescent="0.3">
      <c r="A37" s="95">
        <f t="shared" si="3"/>
        <v>0.87500000000000044</v>
      </c>
      <c r="B37" s="96">
        <f t="shared" si="0"/>
        <v>0.75000000000000044</v>
      </c>
      <c r="C37" s="171">
        <f t="shared" si="1"/>
        <v>1.0833333333333337</v>
      </c>
      <c r="D37" s="97">
        <f t="shared" si="2"/>
        <v>1.4583333333333339</v>
      </c>
      <c r="E37" s="180" t="s">
        <v>143</v>
      </c>
      <c r="F37" s="314"/>
      <c r="G37" s="315"/>
      <c r="H37" s="328"/>
      <c r="I37" s="314"/>
      <c r="J37" s="314"/>
      <c r="K37" s="315"/>
      <c r="L37" s="328"/>
      <c r="M37" s="314"/>
      <c r="N37" s="314"/>
      <c r="O37" s="315"/>
      <c r="P37" s="328"/>
      <c r="Q37" s="314"/>
      <c r="R37" s="314"/>
      <c r="S37" s="315"/>
      <c r="T37" s="328"/>
      <c r="U37" s="314"/>
      <c r="V37" s="314"/>
      <c r="W37" s="315"/>
      <c r="X37" s="92"/>
      <c r="Y37" s="93"/>
      <c r="Z37" s="94"/>
      <c r="AA37" s="92"/>
      <c r="AB37" s="93"/>
      <c r="AC37" s="94"/>
    </row>
    <row r="38" spans="1:29" ht="15" customHeight="1" x14ac:dyDescent="0.3">
      <c r="A38" s="95">
        <f t="shared" si="3"/>
        <v>0.89583333333333381</v>
      </c>
      <c r="B38" s="96">
        <f t="shared" si="0"/>
        <v>0.77083333333333381</v>
      </c>
      <c r="C38" s="171">
        <f t="shared" si="1"/>
        <v>1.1041666666666672</v>
      </c>
      <c r="D38" s="97">
        <f t="shared" si="2"/>
        <v>1.4791666666666672</v>
      </c>
      <c r="E38" s="161" t="s">
        <v>144</v>
      </c>
      <c r="F38" s="314"/>
      <c r="G38" s="315"/>
      <c r="H38" s="328"/>
      <c r="I38" s="314"/>
      <c r="J38" s="314"/>
      <c r="K38" s="315"/>
      <c r="L38" s="328"/>
      <c r="M38" s="314"/>
      <c r="N38" s="314"/>
      <c r="O38" s="315"/>
      <c r="P38" s="328"/>
      <c r="Q38" s="314"/>
      <c r="R38" s="314"/>
      <c r="S38" s="315"/>
      <c r="T38" s="328"/>
      <c r="U38" s="314"/>
      <c r="V38" s="314"/>
      <c r="W38" s="315"/>
      <c r="X38" s="92"/>
      <c r="Y38" s="93"/>
      <c r="Z38" s="94"/>
      <c r="AA38" s="92"/>
      <c r="AB38" s="93"/>
      <c r="AC38" s="94"/>
    </row>
    <row r="39" spans="1:29" ht="15" customHeight="1" x14ac:dyDescent="0.3">
      <c r="A39" s="95">
        <f t="shared" si="3"/>
        <v>0.91666666666666718</v>
      </c>
      <c r="B39" s="96">
        <f t="shared" si="0"/>
        <v>0.79166666666666718</v>
      </c>
      <c r="C39" s="171">
        <f t="shared" si="1"/>
        <v>1.1250000000000004</v>
      </c>
      <c r="D39" s="97">
        <f t="shared" si="2"/>
        <v>1.5000000000000004</v>
      </c>
      <c r="E39" s="161" t="s">
        <v>145</v>
      </c>
      <c r="F39" s="314"/>
      <c r="G39" s="315"/>
      <c r="H39" s="328"/>
      <c r="I39" s="314"/>
      <c r="J39" s="314"/>
      <c r="K39" s="315"/>
      <c r="L39" s="328"/>
      <c r="M39" s="314"/>
      <c r="N39" s="314"/>
      <c r="O39" s="315"/>
      <c r="P39" s="328"/>
      <c r="Q39" s="314"/>
      <c r="R39" s="314"/>
      <c r="S39" s="315"/>
      <c r="T39" s="328"/>
      <c r="U39" s="314"/>
      <c r="V39" s="314"/>
      <c r="W39" s="315"/>
      <c r="X39" s="92"/>
      <c r="Y39" s="93"/>
      <c r="Z39" s="94"/>
      <c r="AA39" s="92"/>
      <c r="AB39" s="93"/>
      <c r="AC39" s="94"/>
    </row>
    <row r="40" spans="1:29" ht="15" customHeight="1" thickBot="1" x14ac:dyDescent="0.35">
      <c r="A40" s="181">
        <f t="shared" si="3"/>
        <v>0.93750000000000056</v>
      </c>
      <c r="B40" s="98">
        <f t="shared" si="0"/>
        <v>0.81250000000000056</v>
      </c>
      <c r="C40" s="191">
        <f t="shared" si="1"/>
        <v>1.1458333333333339</v>
      </c>
      <c r="D40" s="192">
        <f t="shared" si="2"/>
        <v>1.5208333333333339</v>
      </c>
      <c r="E40" s="162" t="s">
        <v>146</v>
      </c>
      <c r="F40" s="272"/>
      <c r="G40" s="273"/>
      <c r="H40" s="292"/>
      <c r="I40" s="272"/>
      <c r="J40" s="272"/>
      <c r="K40" s="273"/>
      <c r="L40" s="292"/>
      <c r="M40" s="272"/>
      <c r="N40" s="272"/>
      <c r="O40" s="273"/>
      <c r="P40" s="292"/>
      <c r="Q40" s="272"/>
      <c r="R40" s="272"/>
      <c r="S40" s="273"/>
      <c r="T40" s="292"/>
      <c r="U40" s="272"/>
      <c r="V40" s="272"/>
      <c r="W40" s="273"/>
      <c r="X40" s="182"/>
      <c r="Y40" s="183"/>
      <c r="Z40" s="184"/>
      <c r="AA40" s="182"/>
      <c r="AB40" s="183"/>
      <c r="AC40" s="184"/>
    </row>
    <row r="41" spans="1:29" s="55" customFormat="1" ht="13.8" thickBot="1" x14ac:dyDescent="0.3">
      <c r="E41" s="346" t="s">
        <v>147</v>
      </c>
      <c r="F41" s="354"/>
      <c r="G41" s="354"/>
      <c r="H41" s="354"/>
      <c r="I41" s="190"/>
      <c r="J41" s="190"/>
      <c r="K41" s="190"/>
      <c r="L41" s="354"/>
      <c r="M41" s="354"/>
      <c r="N41" s="354"/>
      <c r="O41" s="354"/>
      <c r="P41" s="354"/>
      <c r="Q41" s="354"/>
      <c r="R41" s="354"/>
      <c r="S41" s="354"/>
      <c r="T41" s="354"/>
      <c r="U41" s="354"/>
      <c r="V41" s="354"/>
      <c r="W41" s="354"/>
      <c r="X41" s="354"/>
      <c r="Y41" s="354"/>
      <c r="Z41" s="354"/>
      <c r="AA41" s="354"/>
      <c r="AB41" s="354"/>
      <c r="AC41" s="355"/>
    </row>
    <row r="42" spans="1:29" s="55" customFormat="1" x14ac:dyDescent="0.25">
      <c r="E42" s="172" t="s">
        <v>268</v>
      </c>
      <c r="F42" s="99" t="s">
        <v>233</v>
      </c>
      <c r="G42" s="100"/>
      <c r="H42" s="101"/>
      <c r="I42" s="101"/>
      <c r="J42" s="101"/>
      <c r="K42" s="101"/>
      <c r="L42" s="101"/>
      <c r="M42" s="102"/>
      <c r="N42" s="174"/>
      <c r="O42" s="174"/>
      <c r="P42" s="176" t="s">
        <v>148</v>
      </c>
      <c r="Q42" s="99" t="s">
        <v>149</v>
      </c>
      <c r="R42" s="103"/>
      <c r="S42" s="103"/>
      <c r="T42" s="104"/>
      <c r="U42" s="104"/>
      <c r="V42" s="104"/>
      <c r="W42" s="104"/>
      <c r="X42" s="105"/>
      <c r="Y42" s="173"/>
      <c r="Z42" s="174"/>
      <c r="AA42" s="174"/>
      <c r="AB42" s="173"/>
      <c r="AC42" s="175"/>
    </row>
    <row r="43" spans="1:29" s="55" customFormat="1" x14ac:dyDescent="0.25">
      <c r="E43" s="172" t="s">
        <v>67</v>
      </c>
      <c r="F43" s="106" t="s">
        <v>234</v>
      </c>
      <c r="G43" s="113"/>
      <c r="H43" s="108"/>
      <c r="I43" s="108"/>
      <c r="J43" s="108"/>
      <c r="K43" s="108"/>
      <c r="L43" s="108"/>
      <c r="M43" s="109"/>
      <c r="N43" s="174"/>
      <c r="O43" s="174"/>
      <c r="P43" s="176" t="s">
        <v>150</v>
      </c>
      <c r="Q43" s="106" t="s">
        <v>151</v>
      </c>
      <c r="R43" s="110"/>
      <c r="S43" s="110"/>
      <c r="T43" s="111"/>
      <c r="U43" s="111"/>
      <c r="V43" s="111"/>
      <c r="W43" s="111"/>
      <c r="X43" s="112"/>
      <c r="Y43" s="173"/>
      <c r="Z43" s="174"/>
      <c r="AA43" s="174"/>
      <c r="AB43" s="173"/>
      <c r="AC43" s="175"/>
    </row>
    <row r="44" spans="1:29" s="55" customFormat="1" x14ac:dyDescent="0.25">
      <c r="E44" s="172" t="s">
        <v>205</v>
      </c>
      <c r="F44" s="106" t="s">
        <v>235</v>
      </c>
      <c r="G44" s="107"/>
      <c r="H44" s="114"/>
      <c r="I44" s="114"/>
      <c r="J44" s="114"/>
      <c r="K44" s="114"/>
      <c r="L44" s="114"/>
      <c r="M44" s="115"/>
      <c r="N44" s="174"/>
      <c r="O44" s="174"/>
      <c r="P44" s="176" t="s">
        <v>152</v>
      </c>
      <c r="Q44" s="106" t="s">
        <v>153</v>
      </c>
      <c r="R44" s="116"/>
      <c r="S44" s="116"/>
      <c r="T44" s="117"/>
      <c r="U44" s="117"/>
      <c r="V44" s="117"/>
      <c r="W44" s="117"/>
      <c r="X44" s="112"/>
      <c r="Y44" s="173"/>
      <c r="Z44" s="174"/>
      <c r="AA44" s="174"/>
      <c r="AB44" s="173"/>
      <c r="AC44" s="175"/>
    </row>
    <row r="45" spans="1:29" s="55" customFormat="1" x14ac:dyDescent="0.25">
      <c r="E45" s="172" t="s">
        <v>154</v>
      </c>
      <c r="F45" s="106" t="s">
        <v>236</v>
      </c>
      <c r="G45" s="107"/>
      <c r="H45" s="114"/>
      <c r="I45" s="114"/>
      <c r="J45" s="114"/>
      <c r="K45" s="114"/>
      <c r="L45" s="114"/>
      <c r="M45" s="115"/>
      <c r="N45" s="174"/>
      <c r="O45" s="174"/>
      <c r="P45" s="176" t="s">
        <v>155</v>
      </c>
      <c r="Q45" s="106" t="s">
        <v>156</v>
      </c>
      <c r="R45" s="118"/>
      <c r="S45" s="118"/>
      <c r="T45" s="119"/>
      <c r="U45" s="119"/>
      <c r="V45" s="119"/>
      <c r="W45" s="119"/>
      <c r="X45" s="120"/>
      <c r="Y45" s="173"/>
      <c r="Z45" s="174"/>
      <c r="AA45" s="174"/>
      <c r="AB45" s="173"/>
      <c r="AC45" s="175"/>
    </row>
    <row r="46" spans="1:29" s="55" customFormat="1" x14ac:dyDescent="0.25">
      <c r="E46" s="172" t="s">
        <v>73</v>
      </c>
      <c r="F46" s="106" t="s">
        <v>237</v>
      </c>
      <c r="G46" s="113"/>
      <c r="H46" s="121"/>
      <c r="I46" s="119"/>
      <c r="J46" s="119"/>
      <c r="K46" s="114"/>
      <c r="L46" s="114"/>
      <c r="M46" s="115"/>
      <c r="N46" s="174"/>
      <c r="O46" s="174"/>
      <c r="P46" s="176" t="s">
        <v>157</v>
      </c>
      <c r="Q46" s="106" t="s">
        <v>158</v>
      </c>
      <c r="R46" s="122"/>
      <c r="S46" s="122"/>
      <c r="T46" s="123"/>
      <c r="U46" s="123"/>
      <c r="V46" s="123"/>
      <c r="W46" s="119"/>
      <c r="X46" s="120"/>
      <c r="Y46" s="173"/>
      <c r="Z46" s="174"/>
      <c r="AA46" s="174"/>
      <c r="AB46" s="173"/>
      <c r="AC46" s="175"/>
    </row>
    <row r="47" spans="1:29" s="55" customFormat="1" x14ac:dyDescent="0.25">
      <c r="E47" s="172" t="s">
        <v>159</v>
      </c>
      <c r="F47" s="106" t="s">
        <v>238</v>
      </c>
      <c r="G47" s="113"/>
      <c r="H47" s="119"/>
      <c r="I47" s="123"/>
      <c r="J47" s="119"/>
      <c r="K47" s="119"/>
      <c r="L47" s="119"/>
      <c r="M47" s="120"/>
      <c r="N47" s="174"/>
      <c r="O47" s="174"/>
      <c r="P47" s="176" t="s">
        <v>160</v>
      </c>
      <c r="Q47" s="106" t="s">
        <v>161</v>
      </c>
      <c r="R47" s="118"/>
      <c r="S47" s="118"/>
      <c r="T47" s="119"/>
      <c r="U47" s="124"/>
      <c r="V47" s="124"/>
      <c r="W47" s="124"/>
      <c r="X47" s="120"/>
      <c r="Y47" s="173"/>
      <c r="Z47" s="174"/>
      <c r="AA47" s="174"/>
      <c r="AB47" s="173"/>
      <c r="AC47" s="175"/>
    </row>
    <row r="48" spans="1:29" s="55" customFormat="1" x14ac:dyDescent="0.25">
      <c r="E48" s="172" t="s">
        <v>162</v>
      </c>
      <c r="F48" s="106" t="s">
        <v>239</v>
      </c>
      <c r="G48" s="113"/>
      <c r="H48" s="124"/>
      <c r="I48" s="119"/>
      <c r="J48" s="119"/>
      <c r="K48" s="119"/>
      <c r="L48" s="119"/>
      <c r="M48" s="120"/>
      <c r="N48" s="174"/>
      <c r="O48" s="174"/>
      <c r="P48" s="176"/>
      <c r="Q48" s="106"/>
      <c r="R48" s="118"/>
      <c r="S48" s="118"/>
      <c r="T48" s="124"/>
      <c r="U48" s="123"/>
      <c r="V48" s="123"/>
      <c r="W48" s="123"/>
      <c r="X48" s="125"/>
      <c r="Y48" s="173"/>
      <c r="Z48" s="174"/>
      <c r="AA48" s="174"/>
      <c r="AB48" s="173"/>
      <c r="AC48" s="175"/>
    </row>
    <row r="49" spans="5:32" s="55" customFormat="1" x14ac:dyDescent="0.25">
      <c r="E49" s="172" t="s">
        <v>163</v>
      </c>
      <c r="F49" s="106" t="s">
        <v>240</v>
      </c>
      <c r="G49" s="113"/>
      <c r="H49" s="123"/>
      <c r="I49" s="123"/>
      <c r="J49" s="123"/>
      <c r="K49" s="124"/>
      <c r="L49" s="119"/>
      <c r="M49" s="120"/>
      <c r="N49" s="174"/>
      <c r="O49" s="174"/>
      <c r="P49" s="176"/>
      <c r="Q49" s="106"/>
      <c r="R49" s="118"/>
      <c r="S49" s="118"/>
      <c r="T49" s="124"/>
      <c r="U49" s="123"/>
      <c r="V49" s="123"/>
      <c r="W49" s="123"/>
      <c r="X49" s="125"/>
      <c r="Y49" s="173"/>
      <c r="Z49" s="174"/>
      <c r="AA49" s="174"/>
      <c r="AB49" s="173"/>
      <c r="AC49" s="175"/>
    </row>
    <row r="50" spans="5:32" s="55" customFormat="1" x14ac:dyDescent="0.25">
      <c r="E50" s="172" t="s">
        <v>42</v>
      </c>
      <c r="F50" s="106" t="s">
        <v>164</v>
      </c>
      <c r="G50" s="113"/>
      <c r="H50" s="124"/>
      <c r="I50" s="124"/>
      <c r="J50" s="124"/>
      <c r="K50" s="124"/>
      <c r="L50" s="124"/>
      <c r="M50" s="126"/>
      <c r="N50" s="174"/>
      <c r="O50" s="174"/>
      <c r="P50" s="176"/>
      <c r="Q50" s="106"/>
      <c r="R50" s="127"/>
      <c r="S50" s="127"/>
      <c r="T50" s="123"/>
      <c r="U50" s="123"/>
      <c r="V50" s="123"/>
      <c r="W50" s="123"/>
      <c r="X50" s="125"/>
      <c r="Y50" s="173"/>
      <c r="Z50" s="174"/>
      <c r="AA50" s="174"/>
      <c r="AB50" s="173"/>
      <c r="AC50" s="175"/>
    </row>
    <row r="51" spans="5:32" s="55" customFormat="1" x14ac:dyDescent="0.25">
      <c r="E51" s="172" t="s">
        <v>312</v>
      </c>
      <c r="F51" s="106" t="s">
        <v>313</v>
      </c>
      <c r="G51" s="122"/>
      <c r="H51" s="123"/>
      <c r="I51" s="123"/>
      <c r="J51" s="123"/>
      <c r="K51" s="124"/>
      <c r="L51" s="124"/>
      <c r="M51" s="126"/>
      <c r="N51" s="174"/>
      <c r="O51" s="174"/>
      <c r="P51" s="176"/>
      <c r="Q51" s="106"/>
      <c r="R51" s="128"/>
      <c r="S51" s="128"/>
      <c r="T51" s="123"/>
      <c r="U51" s="123"/>
      <c r="V51" s="123"/>
      <c r="W51" s="123"/>
      <c r="X51" s="125"/>
      <c r="Y51" s="173"/>
      <c r="Z51" s="174"/>
      <c r="AA51" s="174"/>
      <c r="AB51" s="173"/>
      <c r="AC51" s="175"/>
    </row>
    <row r="52" spans="5:32" s="55" customFormat="1" x14ac:dyDescent="0.25">
      <c r="E52" s="347"/>
      <c r="F52" s="129"/>
      <c r="G52" s="122"/>
      <c r="H52" s="123"/>
      <c r="I52" s="123"/>
      <c r="J52" s="123"/>
      <c r="K52" s="123"/>
      <c r="L52" s="124"/>
      <c r="M52" s="126"/>
      <c r="N52" s="174"/>
      <c r="O52" s="174"/>
      <c r="P52" s="176"/>
      <c r="Q52" s="106"/>
      <c r="R52" s="122"/>
      <c r="S52" s="122"/>
      <c r="T52" s="123"/>
      <c r="U52" s="123"/>
      <c r="V52" s="123"/>
      <c r="W52" s="123"/>
      <c r="X52" s="125"/>
      <c r="Y52" s="173"/>
      <c r="Z52" s="174"/>
      <c r="AA52" s="174"/>
      <c r="AB52" s="173"/>
      <c r="AC52" s="175"/>
    </row>
    <row r="53" spans="5:32" s="55" customFormat="1" ht="13.8" thickBot="1" x14ac:dyDescent="0.3">
      <c r="E53" s="348"/>
      <c r="F53" s="130"/>
      <c r="G53" s="131"/>
      <c r="H53" s="132"/>
      <c r="I53" s="132"/>
      <c r="J53" s="132"/>
      <c r="K53" s="132"/>
      <c r="L53" s="132"/>
      <c r="M53" s="133"/>
      <c r="N53" s="174"/>
      <c r="O53" s="174"/>
      <c r="P53" s="356"/>
      <c r="Q53" s="134"/>
      <c r="R53" s="135"/>
      <c r="S53" s="135"/>
      <c r="T53" s="136"/>
      <c r="U53" s="136"/>
      <c r="V53" s="136"/>
      <c r="W53" s="136"/>
      <c r="X53" s="137"/>
      <c r="Y53" s="173"/>
      <c r="Z53" s="174"/>
      <c r="AA53" s="174"/>
      <c r="AB53" s="173"/>
      <c r="AC53" s="175"/>
    </row>
    <row r="54" spans="5:32" s="55" customFormat="1" ht="13.8" thickBot="1" x14ac:dyDescent="0.3">
      <c r="E54" s="349"/>
      <c r="F54" s="350"/>
      <c r="G54" s="350"/>
      <c r="H54" s="350"/>
      <c r="I54" s="350"/>
      <c r="J54" s="350"/>
      <c r="K54" s="350"/>
      <c r="L54" s="350"/>
      <c r="M54" s="350"/>
      <c r="N54" s="350"/>
      <c r="O54" s="350"/>
      <c r="P54" s="351"/>
      <c r="Q54" s="351"/>
      <c r="R54" s="351"/>
      <c r="S54" s="351"/>
      <c r="T54" s="351"/>
      <c r="U54" s="351"/>
      <c r="V54" s="351"/>
      <c r="W54" s="351"/>
      <c r="X54" s="352"/>
      <c r="Y54" s="352"/>
      <c r="Z54" s="351"/>
      <c r="AA54" s="352"/>
      <c r="AB54" s="352"/>
      <c r="AC54" s="353"/>
    </row>
    <row r="55" spans="5:32" s="138" customFormat="1" ht="15.6" thickBot="1" x14ac:dyDescent="0.3">
      <c r="E55" s="378" t="s">
        <v>165</v>
      </c>
      <c r="F55" s="379"/>
      <c r="G55" s="379"/>
      <c r="H55" s="379"/>
      <c r="I55" s="379"/>
      <c r="J55" s="379"/>
      <c r="K55" s="379"/>
      <c r="L55" s="379"/>
      <c r="M55" s="380"/>
      <c r="N55" s="380"/>
      <c r="O55" s="380"/>
      <c r="P55" s="380"/>
      <c r="Q55" s="381"/>
      <c r="R55" s="381"/>
      <c r="S55" s="381"/>
      <c r="T55" s="381"/>
      <c r="U55" s="381"/>
      <c r="V55" s="381"/>
      <c r="W55" s="381"/>
      <c r="X55" s="380"/>
      <c r="Y55" s="380"/>
      <c r="Z55" s="380"/>
      <c r="AA55" s="380"/>
      <c r="AB55" s="380"/>
      <c r="AC55" s="382"/>
      <c r="AD55"/>
      <c r="AE55"/>
      <c r="AF55"/>
    </row>
    <row r="56" spans="5:32" s="144" customFormat="1" ht="15" customHeight="1" thickBot="1" x14ac:dyDescent="0.3">
      <c r="E56" s="369"/>
      <c r="F56" s="370"/>
      <c r="G56" s="139" t="s">
        <v>166</v>
      </c>
      <c r="H56" s="140" t="s">
        <v>167</v>
      </c>
      <c r="I56" s="141"/>
      <c r="J56" s="142"/>
      <c r="K56" s="142" t="s">
        <v>168</v>
      </c>
      <c r="L56" s="143" t="s">
        <v>169</v>
      </c>
      <c r="M56" s="361"/>
      <c r="N56" s="362"/>
      <c r="O56" s="362"/>
      <c r="P56" s="362"/>
      <c r="Q56" s="362"/>
      <c r="R56" s="362"/>
      <c r="S56" s="362"/>
      <c r="T56" s="362"/>
      <c r="U56" s="362"/>
      <c r="V56" s="362"/>
      <c r="W56" s="362"/>
      <c r="X56" s="362"/>
      <c r="Y56" s="362"/>
      <c r="Z56" s="363"/>
      <c r="AA56" s="363"/>
      <c r="AB56" s="363"/>
      <c r="AC56" s="364"/>
      <c r="AD56"/>
      <c r="AE56"/>
      <c r="AF56"/>
    </row>
    <row r="57" spans="5:32" s="144" customFormat="1" ht="12" customHeight="1" x14ac:dyDescent="0.25">
      <c r="E57" s="194" t="s">
        <v>170</v>
      </c>
      <c r="F57" s="371"/>
      <c r="G57" s="145">
        <v>70</v>
      </c>
      <c r="H57" s="145" t="s">
        <v>171</v>
      </c>
      <c r="I57" s="145"/>
      <c r="J57" s="146"/>
      <c r="K57" s="145">
        <v>1</v>
      </c>
      <c r="L57" s="145">
        <v>2</v>
      </c>
      <c r="M57" s="193"/>
      <c r="N57" s="362"/>
      <c r="O57" s="362"/>
      <c r="P57" s="362"/>
      <c r="Q57" s="362"/>
      <c r="R57" s="362"/>
      <c r="S57" s="362"/>
      <c r="T57" s="362"/>
      <c r="U57" s="362"/>
      <c r="V57" s="362"/>
      <c r="W57" s="362"/>
      <c r="X57" s="362"/>
      <c r="Y57" s="362"/>
      <c r="Z57" s="363"/>
      <c r="AA57" s="363"/>
      <c r="AB57" s="363"/>
      <c r="AC57" s="364"/>
      <c r="AD57"/>
      <c r="AE57"/>
      <c r="AF57"/>
    </row>
    <row r="58" spans="5:32" s="144" customFormat="1" ht="12" customHeight="1" x14ac:dyDescent="0.25">
      <c r="E58" s="194" t="s">
        <v>241</v>
      </c>
      <c r="F58" s="372"/>
      <c r="G58" s="147">
        <v>30</v>
      </c>
      <c r="H58" s="147" t="s">
        <v>171</v>
      </c>
      <c r="I58" s="147"/>
      <c r="J58" s="147"/>
      <c r="K58" s="147">
        <v>1</v>
      </c>
      <c r="L58" s="147">
        <v>1</v>
      </c>
      <c r="M58" s="193"/>
      <c r="N58" s="362"/>
      <c r="O58" s="362"/>
      <c r="P58" s="362"/>
      <c r="Q58" s="362"/>
      <c r="R58" s="362"/>
      <c r="S58" s="362"/>
      <c r="T58" s="362"/>
      <c r="U58" s="362"/>
      <c r="V58" s="362"/>
      <c r="W58" s="362"/>
      <c r="X58" s="362"/>
      <c r="Y58" s="362"/>
      <c r="Z58" s="363"/>
      <c r="AA58" s="363"/>
      <c r="AB58" s="363"/>
      <c r="AC58" s="364"/>
      <c r="AD58"/>
      <c r="AE58"/>
      <c r="AF58"/>
    </row>
    <row r="59" spans="5:32" s="144" customFormat="1" ht="12" customHeight="1" x14ac:dyDescent="0.25">
      <c r="E59" s="194" t="s">
        <v>242</v>
      </c>
      <c r="F59" s="373"/>
      <c r="G59" s="145">
        <v>15</v>
      </c>
      <c r="H59" s="145" t="s">
        <v>172</v>
      </c>
      <c r="I59" s="145"/>
      <c r="J59" s="146"/>
      <c r="K59" s="145">
        <v>1</v>
      </c>
      <c r="L59" s="145" t="s">
        <v>22</v>
      </c>
      <c r="M59" s="365"/>
      <c r="N59" s="362"/>
      <c r="O59" s="362"/>
      <c r="P59" s="362"/>
      <c r="Q59" s="362"/>
      <c r="R59" s="362"/>
      <c r="S59" s="362"/>
      <c r="T59" s="362"/>
      <c r="U59" s="362"/>
      <c r="V59" s="362"/>
      <c r="W59" s="362"/>
      <c r="X59" s="362"/>
      <c r="Y59" s="362"/>
      <c r="Z59" s="363"/>
      <c r="AA59" s="363"/>
      <c r="AB59" s="363"/>
      <c r="AC59" s="364"/>
      <c r="AD59"/>
      <c r="AE59"/>
      <c r="AF59"/>
    </row>
    <row r="60" spans="5:32" s="144" customFormat="1" ht="12" customHeight="1" x14ac:dyDescent="0.25">
      <c r="E60" s="194" t="s">
        <v>243</v>
      </c>
      <c r="F60" s="370"/>
      <c r="G60" s="147">
        <v>20</v>
      </c>
      <c r="H60" s="147" t="s">
        <v>172</v>
      </c>
      <c r="I60" s="147"/>
      <c r="J60" s="147"/>
      <c r="K60" s="147">
        <v>1</v>
      </c>
      <c r="L60" s="147" t="s">
        <v>22</v>
      </c>
      <c r="M60" s="365"/>
      <c r="N60" s="362"/>
      <c r="O60" s="362"/>
      <c r="P60" s="362"/>
      <c r="Q60" s="362"/>
      <c r="R60" s="362"/>
      <c r="S60" s="362"/>
      <c r="T60" s="362"/>
      <c r="U60" s="362"/>
      <c r="V60" s="362"/>
      <c r="W60" s="362"/>
      <c r="X60" s="362"/>
      <c r="Y60" s="362"/>
      <c r="Z60" s="363"/>
      <c r="AA60" s="363"/>
      <c r="AB60" s="363"/>
      <c r="AC60" s="364"/>
      <c r="AD60"/>
      <c r="AE60"/>
      <c r="AF60"/>
    </row>
    <row r="61" spans="5:32" s="144" customFormat="1" ht="12" customHeight="1" x14ac:dyDescent="0.25">
      <c r="E61" s="369"/>
      <c r="F61" s="370"/>
      <c r="G61" s="145"/>
      <c r="H61" s="145"/>
      <c r="I61" s="145"/>
      <c r="J61" s="148"/>
      <c r="K61" s="145"/>
      <c r="L61" s="149"/>
      <c r="M61" s="366"/>
      <c r="N61" s="362"/>
      <c r="O61" s="362"/>
      <c r="P61" s="362"/>
      <c r="Q61" s="362"/>
      <c r="R61" s="362"/>
      <c r="S61" s="362"/>
      <c r="T61" s="362"/>
      <c r="U61" s="362"/>
      <c r="V61" s="362"/>
      <c r="W61" s="362"/>
      <c r="X61" s="362"/>
      <c r="Y61" s="362"/>
      <c r="Z61" s="363"/>
      <c r="AA61" s="363"/>
      <c r="AB61" s="363"/>
      <c r="AC61" s="364"/>
      <c r="AD61"/>
      <c r="AE61"/>
      <c r="AF61"/>
    </row>
    <row r="62" spans="5:32" s="144" customFormat="1" ht="12" customHeight="1" x14ac:dyDescent="0.25">
      <c r="E62" s="369"/>
      <c r="F62" s="370"/>
      <c r="G62" s="147"/>
      <c r="H62" s="150"/>
      <c r="I62" s="150"/>
      <c r="J62" s="151"/>
      <c r="K62" s="147"/>
      <c r="L62" s="147"/>
      <c r="M62" s="367"/>
      <c r="N62" s="362"/>
      <c r="O62" s="362"/>
      <c r="P62" s="362"/>
      <c r="Q62" s="362"/>
      <c r="R62" s="362"/>
      <c r="S62" s="362"/>
      <c r="T62" s="362"/>
      <c r="U62" s="362"/>
      <c r="V62" s="362"/>
      <c r="W62" s="362"/>
      <c r="X62" s="362"/>
      <c r="Y62" s="362"/>
      <c r="Z62" s="363"/>
      <c r="AA62" s="363"/>
      <c r="AB62" s="363"/>
      <c r="AC62" s="364"/>
      <c r="AD62"/>
      <c r="AE62"/>
      <c r="AF62"/>
    </row>
    <row r="63" spans="5:32" s="144" customFormat="1" ht="12" customHeight="1" x14ac:dyDescent="0.25">
      <c r="E63" s="369"/>
      <c r="F63" s="374"/>
      <c r="G63" s="149"/>
      <c r="H63" s="145"/>
      <c r="I63" s="145"/>
      <c r="J63" s="146"/>
      <c r="K63" s="149"/>
      <c r="L63" s="149"/>
      <c r="M63" s="367"/>
      <c r="N63" s="362"/>
      <c r="O63" s="362"/>
      <c r="P63" s="362"/>
      <c r="Q63" s="362"/>
      <c r="R63" s="362"/>
      <c r="S63" s="362"/>
      <c r="T63" s="362"/>
      <c r="U63" s="362"/>
      <c r="V63" s="362"/>
      <c r="W63" s="362"/>
      <c r="X63" s="362"/>
      <c r="Y63" s="362"/>
      <c r="Z63" s="363"/>
      <c r="AA63" s="363"/>
      <c r="AB63" s="363"/>
      <c r="AC63" s="364"/>
      <c r="AD63"/>
      <c r="AE63"/>
      <c r="AF63"/>
    </row>
    <row r="64" spans="5:32" s="144" customFormat="1" ht="12" customHeight="1" x14ac:dyDescent="0.25">
      <c r="E64" s="375"/>
      <c r="F64" s="376"/>
      <c r="G64" s="149"/>
      <c r="H64" s="145"/>
      <c r="I64" s="145"/>
      <c r="J64" s="146"/>
      <c r="K64" s="149"/>
      <c r="L64" s="149"/>
      <c r="M64" s="368"/>
      <c r="N64" s="362"/>
      <c r="O64" s="362"/>
      <c r="P64" s="362"/>
      <c r="Q64" s="362"/>
      <c r="R64" s="362"/>
      <c r="S64" s="362"/>
      <c r="T64" s="362"/>
      <c r="U64" s="362"/>
      <c r="V64" s="362"/>
      <c r="W64" s="362"/>
      <c r="X64" s="362"/>
      <c r="Y64" s="362"/>
      <c r="Z64" s="363"/>
      <c r="AA64" s="363"/>
      <c r="AB64" s="363"/>
      <c r="AC64" s="364"/>
      <c r="AD64"/>
      <c r="AE64"/>
      <c r="AF64"/>
    </row>
    <row r="65" spans="5:32" s="144" customFormat="1" ht="15" x14ac:dyDescent="0.25">
      <c r="E65" s="377"/>
      <c r="F65" s="370"/>
      <c r="G65" s="149"/>
      <c r="H65" s="145"/>
      <c r="I65" s="149"/>
      <c r="J65" s="152"/>
      <c r="K65" s="149"/>
      <c r="L65" s="149"/>
      <c r="M65" s="193"/>
      <c r="N65" s="362"/>
      <c r="O65" s="362"/>
      <c r="P65" s="362"/>
      <c r="Q65" s="362"/>
      <c r="R65" s="362"/>
      <c r="S65" s="362"/>
      <c r="T65" s="362"/>
      <c r="U65" s="362"/>
      <c r="V65" s="362"/>
      <c r="W65" s="362"/>
      <c r="X65" s="362"/>
      <c r="Y65" s="362"/>
      <c r="Z65" s="363"/>
      <c r="AA65" s="363"/>
      <c r="AB65" s="363"/>
      <c r="AC65" s="364"/>
      <c r="AD65"/>
      <c r="AE65"/>
      <c r="AF65"/>
    </row>
    <row r="66" spans="5:32" s="144" customFormat="1" ht="15.6" thickBot="1" x14ac:dyDescent="0.3">
      <c r="E66" s="369"/>
      <c r="F66" s="370"/>
      <c r="G66" s="153"/>
      <c r="H66" s="154"/>
      <c r="I66" s="154"/>
      <c r="J66" s="154"/>
      <c r="K66" s="153"/>
      <c r="L66" s="153"/>
      <c r="M66" s="193"/>
      <c r="N66" s="362"/>
      <c r="O66" s="362"/>
      <c r="P66" s="362"/>
      <c r="Q66" s="362"/>
      <c r="R66" s="362"/>
      <c r="S66" s="362"/>
      <c r="T66" s="362"/>
      <c r="U66" s="362"/>
      <c r="V66" s="362"/>
      <c r="W66" s="362"/>
      <c r="X66" s="362"/>
      <c r="Y66" s="362"/>
      <c r="Z66" s="363"/>
      <c r="AA66" s="363"/>
      <c r="AB66" s="363"/>
      <c r="AC66" s="364"/>
      <c r="AD66"/>
      <c r="AE66"/>
      <c r="AF66"/>
    </row>
    <row r="67" spans="5:32" s="144" customFormat="1" ht="15.6" thickBot="1" x14ac:dyDescent="0.3">
      <c r="E67" s="357"/>
      <c r="F67" s="358"/>
      <c r="G67" s="358"/>
      <c r="H67" s="358"/>
      <c r="I67" s="358"/>
      <c r="J67" s="358"/>
      <c r="K67" s="358"/>
      <c r="L67" s="358"/>
      <c r="M67" s="359"/>
      <c r="N67" s="359"/>
      <c r="O67" s="359"/>
      <c r="P67" s="359"/>
      <c r="Q67" s="359"/>
      <c r="R67" s="359"/>
      <c r="S67" s="359"/>
      <c r="T67" s="359"/>
      <c r="U67" s="359"/>
      <c r="V67" s="359"/>
      <c r="W67" s="359"/>
      <c r="X67" s="359"/>
      <c r="Y67" s="359"/>
      <c r="Z67" s="359"/>
      <c r="AA67" s="359"/>
      <c r="AB67" s="359"/>
      <c r="AC67" s="360"/>
      <c r="AD67"/>
      <c r="AE67"/>
      <c r="AF67"/>
    </row>
    <row r="68" spans="5:32" s="55" customFormat="1" x14ac:dyDescent="0.25">
      <c r="E68" s="155"/>
      <c r="F68" s="155"/>
      <c r="G68" s="155"/>
      <c r="H68" s="155"/>
      <c r="I68" s="155"/>
      <c r="J68" s="155"/>
      <c r="K68" s="155"/>
      <c r="L68" s="155"/>
      <c r="M68" s="155"/>
      <c r="N68" s="155"/>
      <c r="O68" s="155"/>
      <c r="P68" s="155"/>
      <c r="Q68" s="155"/>
      <c r="R68" s="155"/>
      <c r="S68" s="155"/>
      <c r="T68" s="155"/>
      <c r="U68" s="155"/>
      <c r="V68" s="155"/>
      <c r="W68" s="155"/>
      <c r="X68" s="155"/>
      <c r="Y68" s="155"/>
      <c r="Z68" s="155"/>
      <c r="AA68" s="155"/>
      <c r="AB68" s="155"/>
      <c r="AC68" s="155"/>
    </row>
    <row r="69" spans="5:32" s="55" customFormat="1" x14ac:dyDescent="0.25"/>
    <row r="70" spans="5:32" s="55" customFormat="1" x14ac:dyDescent="0.25">
      <c r="P70" s="156"/>
      <c r="Q70" s="156"/>
      <c r="R70" s="156"/>
      <c r="S70" s="156"/>
      <c r="T70" s="156"/>
      <c r="U70" s="156"/>
      <c r="V70" s="156"/>
      <c r="W70" s="156"/>
    </row>
    <row r="71" spans="5:32" s="55" customFormat="1" x14ac:dyDescent="0.25">
      <c r="P71" s="156"/>
      <c r="Q71" s="156"/>
      <c r="R71" s="156"/>
      <c r="S71" s="156"/>
      <c r="T71" s="156"/>
      <c r="U71" s="156"/>
      <c r="V71" s="156"/>
      <c r="W71" s="156"/>
    </row>
    <row r="72" spans="5:32" s="55" customFormat="1" x14ac:dyDescent="0.25">
      <c r="P72" s="156"/>
      <c r="Q72" s="156"/>
      <c r="R72" s="156"/>
      <c r="S72" s="156"/>
      <c r="T72" s="156"/>
      <c r="U72" s="156"/>
      <c r="V72" s="156"/>
      <c r="W72" s="156"/>
    </row>
    <row r="73" spans="5:32" s="55" customFormat="1" x14ac:dyDescent="0.25">
      <c r="P73" s="156"/>
      <c r="Q73" s="156"/>
      <c r="R73" s="156"/>
      <c r="S73" s="156"/>
      <c r="T73" s="156"/>
      <c r="U73" s="156"/>
      <c r="V73" s="156"/>
      <c r="W73" s="156"/>
    </row>
    <row r="74" spans="5:32" s="55" customFormat="1" ht="12.75" customHeight="1" x14ac:dyDescent="0.25">
      <c r="P74" s="156"/>
      <c r="Q74" s="156"/>
      <c r="R74" s="156"/>
      <c r="S74" s="156"/>
      <c r="T74" s="156"/>
      <c r="U74" s="156"/>
      <c r="V74" s="156"/>
      <c r="W74" s="156"/>
    </row>
    <row r="75" spans="5:32" s="55" customFormat="1" ht="15.75" customHeight="1" x14ac:dyDescent="0.25">
      <c r="P75" s="156"/>
      <c r="Q75" s="156"/>
      <c r="R75" s="156"/>
      <c r="S75" s="156"/>
      <c r="T75" s="156"/>
      <c r="U75" s="156"/>
      <c r="V75" s="156"/>
      <c r="W75" s="156"/>
    </row>
    <row r="76" spans="5:32" s="55" customFormat="1" ht="12.75" customHeight="1" x14ac:dyDescent="0.25">
      <c r="P76" s="156"/>
      <c r="Q76" s="156"/>
      <c r="R76" s="156"/>
      <c r="S76" s="156"/>
      <c r="T76" s="156"/>
      <c r="U76" s="156"/>
      <c r="V76" s="156"/>
      <c r="W76" s="156"/>
    </row>
    <row r="77" spans="5:32" s="55" customFormat="1" ht="15.75" customHeight="1" x14ac:dyDescent="0.25"/>
    <row r="78" spans="5:32" s="55" customFormat="1" ht="15.75" customHeight="1" x14ac:dyDescent="0.25"/>
    <row r="79" spans="5:32" s="55" customFormat="1" ht="13.5" customHeight="1" x14ac:dyDescent="0.25"/>
    <row r="80" spans="5:32" s="55" customFormat="1" ht="15.75" customHeight="1" x14ac:dyDescent="0.25"/>
    <row r="81" spans="5:29" s="55" customFormat="1" ht="12.75" customHeight="1" x14ac:dyDescent="0.25"/>
    <row r="82" spans="5:29" x14ac:dyDescent="0.25">
      <c r="E82" s="55"/>
      <c r="F82" s="55"/>
      <c r="G82" s="55"/>
      <c r="H82" s="55"/>
      <c r="I82" s="55"/>
      <c r="J82" s="55"/>
      <c r="K82" s="55"/>
      <c r="L82" s="55"/>
      <c r="M82" s="55"/>
      <c r="N82" s="55"/>
      <c r="O82" s="55"/>
      <c r="P82" s="55"/>
      <c r="Q82" s="55"/>
      <c r="R82" s="55"/>
      <c r="S82" s="55"/>
      <c r="T82" s="55"/>
      <c r="U82" s="55"/>
      <c r="V82" s="55"/>
      <c r="W82" s="55"/>
      <c r="X82" s="55"/>
      <c r="Y82" s="55"/>
      <c r="Z82" s="55"/>
      <c r="AA82" s="55"/>
      <c r="AB82" s="55"/>
      <c r="AC82" s="55"/>
    </row>
    <row r="83" spans="5:29" x14ac:dyDescent="0.25">
      <c r="E83" s="55"/>
      <c r="F83" s="55"/>
      <c r="G83" s="55"/>
      <c r="H83" s="55"/>
      <c r="I83" s="55"/>
      <c r="J83" s="55"/>
      <c r="K83" s="55"/>
      <c r="L83" s="55"/>
      <c r="M83" s="55"/>
      <c r="N83" s="55"/>
      <c r="O83" s="55"/>
      <c r="P83" s="55"/>
      <c r="Q83" s="55"/>
      <c r="R83" s="55"/>
      <c r="S83" s="55"/>
      <c r="T83" s="55"/>
      <c r="U83" s="55"/>
      <c r="V83" s="55"/>
      <c r="W83" s="55"/>
      <c r="X83" s="55"/>
      <c r="Y83" s="55"/>
      <c r="Z83" s="55"/>
      <c r="AA83" s="55"/>
      <c r="AB83" s="55"/>
      <c r="AC83" s="55"/>
    </row>
    <row r="84" spans="5:29" x14ac:dyDescent="0.25">
      <c r="F84" s="55"/>
      <c r="G84" s="55"/>
      <c r="H84" s="55"/>
      <c r="I84" s="55"/>
      <c r="J84" s="55"/>
      <c r="K84" s="55"/>
      <c r="L84" s="55"/>
      <c r="M84" s="55"/>
      <c r="N84" s="55"/>
      <c r="O84" s="55"/>
      <c r="P84" s="55"/>
      <c r="Q84" s="55"/>
      <c r="R84" s="55"/>
      <c r="S84" s="55"/>
      <c r="T84" s="55"/>
      <c r="U84" s="55"/>
      <c r="V84" s="55"/>
      <c r="W84" s="55"/>
      <c r="X84" s="55"/>
      <c r="Y84" s="55"/>
      <c r="Z84" s="55"/>
      <c r="AA84" s="55"/>
      <c r="AB84" s="55"/>
      <c r="AC84" s="55"/>
    </row>
    <row r="85" spans="5:29" x14ac:dyDescent="0.25">
      <c r="F85" s="55"/>
      <c r="G85" s="55"/>
      <c r="H85" s="55"/>
      <c r="I85" s="55"/>
      <c r="J85" s="55"/>
      <c r="K85" s="55"/>
      <c r="L85" s="55"/>
      <c r="M85" s="55"/>
      <c r="N85" s="55"/>
      <c r="O85" s="55"/>
      <c r="P85" s="55"/>
      <c r="Q85" s="55"/>
      <c r="R85" s="55"/>
      <c r="S85" s="55"/>
      <c r="T85" s="55"/>
      <c r="U85" s="55"/>
      <c r="V85" s="55"/>
      <c r="W85" s="55"/>
      <c r="X85" s="55"/>
      <c r="AA85" s="55"/>
    </row>
    <row r="86" spans="5:29" x14ac:dyDescent="0.25">
      <c r="F86" s="55"/>
      <c r="G86" s="55"/>
      <c r="H86" s="55"/>
      <c r="I86" s="55"/>
    </row>
    <row r="87" spans="5:29" x14ac:dyDescent="0.25">
      <c r="F87" s="55"/>
      <c r="G87" s="55"/>
      <c r="H87" s="55"/>
      <c r="I87" s="55"/>
    </row>
  </sheetData>
  <mergeCells count="109">
    <mergeCell ref="A8:D8"/>
    <mergeCell ref="L31:O32"/>
    <mergeCell ref="L33:O40"/>
    <mergeCell ref="P36:S40"/>
    <mergeCell ref="T26:W26"/>
    <mergeCell ref="H22:H25"/>
    <mergeCell ref="I22:I25"/>
    <mergeCell ref="H20:K21"/>
    <mergeCell ref="L22:L25"/>
    <mergeCell ref="L20:O21"/>
    <mergeCell ref="P26:S26"/>
    <mergeCell ref="J22:J25"/>
    <mergeCell ref="Q55:W55"/>
    <mergeCell ref="F30:G31"/>
    <mergeCell ref="P31:S31"/>
    <mergeCell ref="T31:W31"/>
    <mergeCell ref="F32:G40"/>
    <mergeCell ref="O27:O30"/>
    <mergeCell ref="P27:P30"/>
    <mergeCell ref="Q27:Q30"/>
    <mergeCell ref="R27:R30"/>
    <mergeCell ref="S27:S30"/>
    <mergeCell ref="F27:G29"/>
    <mergeCell ref="H27:H30"/>
    <mergeCell ref="I27:I30"/>
    <mergeCell ref="J27:J30"/>
    <mergeCell ref="K27:K30"/>
    <mergeCell ref="L27:L30"/>
    <mergeCell ref="M27:M30"/>
    <mergeCell ref="N27:N30"/>
    <mergeCell ref="T27:W30"/>
    <mergeCell ref="H31:K40"/>
    <mergeCell ref="T32:W40"/>
    <mergeCell ref="P32:S35"/>
    <mergeCell ref="F8:G8"/>
    <mergeCell ref="H9:K10"/>
    <mergeCell ref="L9:O10"/>
    <mergeCell ref="P9:S9"/>
    <mergeCell ref="L7:O7"/>
    <mergeCell ref="P7:S7"/>
    <mergeCell ref="T7:W7"/>
    <mergeCell ref="X7:Z7"/>
    <mergeCell ref="T9:W10"/>
    <mergeCell ref="P10:S11"/>
    <mergeCell ref="L11:L14"/>
    <mergeCell ref="M11:M14"/>
    <mergeCell ref="N11:N14"/>
    <mergeCell ref="O11:O14"/>
    <mergeCell ref="T11:T14"/>
    <mergeCell ref="U11:U14"/>
    <mergeCell ref="V11:V14"/>
    <mergeCell ref="W11:W14"/>
    <mergeCell ref="P13:P14"/>
    <mergeCell ref="P6:S6"/>
    <mergeCell ref="T6:W6"/>
    <mergeCell ref="X6:Z6"/>
    <mergeCell ref="AA6:AC6"/>
    <mergeCell ref="A2:A7"/>
    <mergeCell ref="B2:B7"/>
    <mergeCell ref="C2:C7"/>
    <mergeCell ref="D2:D7"/>
    <mergeCell ref="E2:E5"/>
    <mergeCell ref="AA7:AC7"/>
    <mergeCell ref="F7:G7"/>
    <mergeCell ref="H7:K7"/>
    <mergeCell ref="F6:G6"/>
    <mergeCell ref="H6:K6"/>
    <mergeCell ref="L6:O6"/>
    <mergeCell ref="T15:W15"/>
    <mergeCell ref="P16:S17"/>
    <mergeCell ref="T16:T19"/>
    <mergeCell ref="U16:U19"/>
    <mergeCell ref="V16:V19"/>
    <mergeCell ref="W16:W19"/>
    <mergeCell ref="P18:S19"/>
    <mergeCell ref="S22:S25"/>
    <mergeCell ref="T22:T25"/>
    <mergeCell ref="U22:U25"/>
    <mergeCell ref="P22:P25"/>
    <mergeCell ref="Q22:Q25"/>
    <mergeCell ref="R22:R25"/>
    <mergeCell ref="T20:W21"/>
    <mergeCell ref="V22:V25"/>
    <mergeCell ref="W22:W25"/>
    <mergeCell ref="P20:S21"/>
    <mergeCell ref="H26:K26"/>
    <mergeCell ref="L26:O26"/>
    <mergeCell ref="H15:K15"/>
    <mergeCell ref="L15:O15"/>
    <mergeCell ref="P15:S15"/>
    <mergeCell ref="F15:G15"/>
    <mergeCell ref="L16:L19"/>
    <mergeCell ref="M16:M19"/>
    <mergeCell ref="N16:N19"/>
    <mergeCell ref="O16:O19"/>
    <mergeCell ref="K22:K25"/>
    <mergeCell ref="M22:M25"/>
    <mergeCell ref="N22:N25"/>
    <mergeCell ref="O22:O25"/>
    <mergeCell ref="F26:G26"/>
    <mergeCell ref="H11:K12"/>
    <mergeCell ref="H13:K14"/>
    <mergeCell ref="Q13:Q14"/>
    <mergeCell ref="R13:R14"/>
    <mergeCell ref="S13:S14"/>
    <mergeCell ref="H16:H19"/>
    <mergeCell ref="I16:I19"/>
    <mergeCell ref="J16:J19"/>
    <mergeCell ref="K16:K19"/>
  </mergeCells>
  <phoneticPr fontId="13" type="noConversion"/>
  <hyperlinks>
    <hyperlink ref="I8" r:id="rId1" xr:uid="{EA1D88F9-81E8-403A-8AFE-1FD3A40AF98A}"/>
    <hyperlink ref="F8" r:id="rId2" display="https://ieeesa.webex.com/ieeesa/j.php?MTID=m5dff7eac804a555afce33031902f8b9e" xr:uid="{1DA17117-67BF-400A-B1DF-5F7085393921}"/>
    <hyperlink ref="F8:G8" r:id="rId3" display="Virtual Rm 1" xr:uid="{A9BA2BC8-4CBB-4E95-8B0C-AB72CADC385E}"/>
    <hyperlink ref="H8" r:id="rId4" xr:uid="{1284B61F-93AA-489D-B464-9AAC194725E1}"/>
    <hyperlink ref="J8" r:id="rId5" xr:uid="{9A1DCD8E-690A-4A96-B252-D15AD679E000}"/>
    <hyperlink ref="K8" r:id="rId6" xr:uid="{AA7B46C5-C62F-4C01-9D01-E90DB87E2B95}"/>
    <hyperlink ref="M8" r:id="rId7" xr:uid="{9C5D6F8B-0A91-4C8B-9076-42204179923A}"/>
    <hyperlink ref="Q8" r:id="rId8" xr:uid="{7D6C83E9-0811-44DA-A1CC-3CA020C639A0}"/>
    <hyperlink ref="U8" r:id="rId9" xr:uid="{23968018-E50A-4326-AF4D-685071B35E88}"/>
    <hyperlink ref="L8" r:id="rId10" xr:uid="{D77C8E3F-A359-471A-913C-AD69DB8B6D96}"/>
    <hyperlink ref="P8" r:id="rId11" xr:uid="{2DD03388-0277-494D-A8D8-C71019B1BCD9}"/>
    <hyperlink ref="T8" r:id="rId12" xr:uid="{A7525D83-C57B-4D6F-91AB-2F6C4FA9C092}"/>
    <hyperlink ref="N8" r:id="rId13" xr:uid="{A1E84904-6AF7-4372-B11B-8291769F5751}"/>
    <hyperlink ref="R8" r:id="rId14" xr:uid="{68E9755D-39D2-46EA-BBB9-6113733C822F}"/>
    <hyperlink ref="V8" r:id="rId15" xr:uid="{A70C4082-71BD-4BC6-B1DA-B90E37BBEA92}"/>
    <hyperlink ref="O8" r:id="rId16" xr:uid="{5D7C7AED-81C7-4AD8-8988-70214AF34086}"/>
    <hyperlink ref="S8" r:id="rId17" xr:uid="{9363873C-0278-4A60-A999-DC56BD6D30B7}"/>
    <hyperlink ref="W8" r:id="rId18" xr:uid="{F7C8FDE5-3C5F-4F68-B898-2D8118071696}"/>
  </hyperlinks>
  <pageMargins left="0.7" right="0.7" top="0.75" bottom="0.75" header="0.3" footer="0.3"/>
  <pageSetup scale="55" orientation="landscape" horizontalDpi="300" verticalDpi="300" r:id="rId19"/>
  <drawing r:id="rId2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969965-1204-5540-BBEF-29B15F8CCBD7}">
  <dimension ref="A1:I117"/>
  <sheetViews>
    <sheetView zoomScaleNormal="100"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A4" sqref="A4"/>
    </sheetView>
  </sheetViews>
  <sheetFormatPr defaultColWidth="10.6640625" defaultRowHeight="15" customHeight="1" x14ac:dyDescent="0.25"/>
  <cols>
    <col min="1" max="1" width="15.58203125" customWidth="1"/>
    <col min="2" max="2" width="10.4140625" customWidth="1"/>
    <col min="3" max="3" width="60.58203125" customWidth="1"/>
  </cols>
  <sheetData>
    <row r="1" spans="1:9" s="8" customFormat="1" ht="15" customHeight="1" x14ac:dyDescent="0.3">
      <c r="A1" s="195" t="str">
        <f>Registration!A1</f>
        <v>141st IEEE 802.15 WSN Session</v>
      </c>
      <c r="B1" s="196"/>
      <c r="C1" s="197"/>
      <c r="D1"/>
      <c r="E1"/>
      <c r="F1"/>
      <c r="G1"/>
      <c r="H1"/>
      <c r="I1" s="10"/>
    </row>
    <row r="2" spans="1:9" s="8" customFormat="1" ht="15" customHeight="1" thickBot="1" x14ac:dyDescent="0.35">
      <c r="A2" s="198" t="s">
        <v>95</v>
      </c>
      <c r="B2" s="199"/>
      <c r="C2" s="200"/>
      <c r="D2"/>
      <c r="E2"/>
      <c r="F2"/>
      <c r="G2"/>
      <c r="H2"/>
      <c r="I2" s="11"/>
    </row>
    <row r="3" spans="1:9" s="43" customFormat="1" ht="15" customHeight="1" thickBot="1" x14ac:dyDescent="0.3">
      <c r="A3" s="52" t="s">
        <v>40</v>
      </c>
      <c r="B3" s="53" t="s">
        <v>41</v>
      </c>
      <c r="C3" s="54" t="s">
        <v>92</v>
      </c>
      <c r="D3"/>
      <c r="E3"/>
      <c r="F3"/>
      <c r="G3"/>
      <c r="H3"/>
    </row>
    <row r="4" spans="1:9" s="43" customFormat="1" ht="15" customHeight="1" x14ac:dyDescent="0.25">
      <c r="A4" s="67" t="s">
        <v>183</v>
      </c>
      <c r="B4" s="55"/>
      <c r="C4" s="57"/>
      <c r="D4"/>
      <c r="E4"/>
      <c r="F4"/>
      <c r="G4"/>
      <c r="H4"/>
    </row>
    <row r="5" spans="1:9" s="43" customFormat="1" ht="15" customHeight="1" x14ac:dyDescent="0.25">
      <c r="A5" s="55"/>
      <c r="B5" s="55"/>
      <c r="C5" s="57"/>
      <c r="D5" s="55"/>
      <c r="E5" s="55"/>
      <c r="F5" s="55"/>
      <c r="G5" s="55"/>
    </row>
    <row r="6" spans="1:9" s="43" customFormat="1" ht="15" customHeight="1" x14ac:dyDescent="0.25">
      <c r="A6" s="55"/>
      <c r="B6" s="55"/>
      <c r="C6" s="57"/>
      <c r="D6" s="55"/>
      <c r="E6" s="55"/>
      <c r="G6" s="55"/>
    </row>
    <row r="7" spans="1:9" s="43" customFormat="1" ht="15" customHeight="1" x14ac:dyDescent="0.25">
      <c r="A7" s="55"/>
      <c r="B7" s="55"/>
      <c r="C7" s="57"/>
      <c r="D7" s="55"/>
      <c r="E7" s="55"/>
      <c r="F7" s="58"/>
      <c r="G7" s="55"/>
    </row>
    <row r="8" spans="1:9" s="43" customFormat="1" ht="15" customHeight="1" x14ac:dyDescent="0.25">
      <c r="A8" s="55"/>
      <c r="B8" s="55"/>
      <c r="C8" s="59"/>
      <c r="D8" s="55"/>
      <c r="E8" s="55"/>
      <c r="F8" s="58"/>
      <c r="G8" s="55"/>
    </row>
    <row r="9" spans="1:9" s="43" customFormat="1" ht="15" customHeight="1" x14ac:dyDescent="0.25">
      <c r="A9" s="55"/>
      <c r="B9" s="55"/>
      <c r="C9" s="59"/>
      <c r="D9" s="55"/>
      <c r="E9" s="55"/>
      <c r="F9" s="58"/>
      <c r="G9" s="55"/>
    </row>
    <row r="10" spans="1:9" s="43" customFormat="1" ht="15" customHeight="1" x14ac:dyDescent="0.25">
      <c r="A10" s="55"/>
      <c r="B10" s="55"/>
      <c r="C10" s="59"/>
      <c r="D10" s="55"/>
      <c r="E10" s="55"/>
      <c r="F10" s="58"/>
      <c r="G10" s="55"/>
    </row>
    <row r="11" spans="1:9" s="43" customFormat="1" ht="15" customHeight="1" x14ac:dyDescent="0.25">
      <c r="A11" s="55"/>
      <c r="B11" s="55"/>
      <c r="C11" s="59"/>
      <c r="D11" s="55"/>
      <c r="E11" s="55"/>
      <c r="F11" s="58"/>
      <c r="G11" s="55"/>
    </row>
    <row r="12" spans="1:9" s="43" customFormat="1" ht="15" customHeight="1" x14ac:dyDescent="0.25">
      <c r="A12" s="55"/>
      <c r="B12" s="55"/>
      <c r="D12" s="55"/>
      <c r="E12" s="55"/>
      <c r="F12" s="58"/>
      <c r="G12" s="55"/>
    </row>
    <row r="13" spans="1:9" s="43" customFormat="1" ht="15" customHeight="1" x14ac:dyDescent="0.25">
      <c r="A13" s="56"/>
      <c r="B13" s="55"/>
      <c r="C13" s="44"/>
      <c r="D13" s="55"/>
      <c r="E13" s="55"/>
      <c r="F13" s="55"/>
      <c r="G13" s="55"/>
    </row>
    <row r="14" spans="1:9" s="43" customFormat="1" ht="15" customHeight="1" x14ac:dyDescent="0.25">
      <c r="A14" s="55"/>
      <c r="B14" s="55"/>
      <c r="D14" s="55"/>
      <c r="E14" s="55"/>
      <c r="F14" s="55"/>
      <c r="G14" s="55"/>
    </row>
    <row r="15" spans="1:9" s="43" customFormat="1" ht="15" customHeight="1" x14ac:dyDescent="0.25">
      <c r="A15" s="56"/>
      <c r="B15" s="55"/>
      <c r="C15" s="44"/>
      <c r="D15" s="55"/>
      <c r="E15" s="55"/>
      <c r="F15" s="58"/>
      <c r="G15" s="55"/>
    </row>
    <row r="16" spans="1:9" s="43" customFormat="1" ht="15" customHeight="1" x14ac:dyDescent="0.25">
      <c r="A16" s="56"/>
      <c r="B16" s="55"/>
      <c r="C16" s="44"/>
      <c r="D16" s="55"/>
      <c r="E16" s="55"/>
      <c r="F16" s="58"/>
      <c r="G16" s="55"/>
    </row>
    <row r="17" spans="1:7" s="43" customFormat="1" ht="15" customHeight="1" x14ac:dyDescent="0.25">
      <c r="A17" s="55"/>
      <c r="B17" s="55"/>
      <c r="C17" s="44"/>
      <c r="D17" s="55"/>
      <c r="E17" s="60"/>
      <c r="F17" s="55"/>
      <c r="G17" s="55"/>
    </row>
    <row r="18" spans="1:7" s="43" customFormat="1" ht="15" customHeight="1" x14ac:dyDescent="0.25">
      <c r="A18" s="56"/>
      <c r="B18" s="55"/>
      <c r="C18" s="61"/>
      <c r="D18" s="55"/>
      <c r="E18" s="60"/>
      <c r="F18" s="55"/>
      <c r="G18" s="55"/>
    </row>
    <row r="19" spans="1:7" s="43" customFormat="1" ht="15" customHeight="1" x14ac:dyDescent="0.25">
      <c r="A19" s="56"/>
      <c r="B19" s="55"/>
      <c r="C19" s="61"/>
      <c r="D19" s="55"/>
      <c r="E19" s="62"/>
      <c r="F19" s="55"/>
      <c r="G19" s="55"/>
    </row>
    <row r="20" spans="1:7" s="43" customFormat="1" ht="15" customHeight="1" x14ac:dyDescent="0.25">
      <c r="A20" s="56"/>
      <c r="B20" s="55"/>
      <c r="C20" s="61"/>
      <c r="D20" s="55"/>
      <c r="E20" s="62"/>
      <c r="F20" s="55"/>
      <c r="G20" s="55"/>
    </row>
    <row r="21" spans="1:7" s="43" customFormat="1" ht="15" customHeight="1" x14ac:dyDescent="0.25">
      <c r="A21" s="56"/>
      <c r="B21" s="55"/>
      <c r="C21" s="61"/>
      <c r="D21" s="55"/>
      <c r="E21" s="62"/>
      <c r="F21" s="55"/>
      <c r="G21" s="55"/>
    </row>
    <row r="22" spans="1:7" s="43" customFormat="1" ht="15" customHeight="1" x14ac:dyDescent="0.25">
      <c r="A22" s="55"/>
      <c r="B22" s="55"/>
      <c r="D22" s="55"/>
      <c r="E22" s="62"/>
      <c r="F22" s="55"/>
      <c r="G22" s="55"/>
    </row>
    <row r="23" spans="1:7" s="43" customFormat="1" ht="15" customHeight="1" x14ac:dyDescent="0.25">
      <c r="A23" s="56"/>
      <c r="B23" s="55"/>
      <c r="C23" s="63"/>
      <c r="D23" s="55"/>
      <c r="E23" s="55"/>
      <c r="F23" s="55"/>
      <c r="G23" s="55"/>
    </row>
    <row r="24" spans="1:7" s="43" customFormat="1" ht="15" customHeight="1" x14ac:dyDescent="0.25">
      <c r="A24" s="55"/>
      <c r="B24" s="55"/>
      <c r="C24" s="64"/>
      <c r="D24" s="55"/>
      <c r="E24" s="55"/>
      <c r="F24" s="55"/>
      <c r="G24" s="55"/>
    </row>
    <row r="25" spans="1:7" s="43" customFormat="1" ht="15" customHeight="1" x14ac:dyDescent="0.25">
      <c r="A25" s="55"/>
      <c r="B25" s="55"/>
      <c r="C25" s="64"/>
      <c r="D25" s="55"/>
      <c r="E25" s="55"/>
      <c r="F25" s="55"/>
      <c r="G25" s="55"/>
    </row>
    <row r="26" spans="1:7" s="43" customFormat="1" ht="15" customHeight="1" x14ac:dyDescent="0.25">
      <c r="A26" s="56"/>
      <c r="B26" s="55"/>
      <c r="C26" s="44"/>
      <c r="D26" s="55"/>
      <c r="E26" s="55"/>
      <c r="F26" s="55"/>
      <c r="G26" s="55"/>
    </row>
    <row r="27" spans="1:7" s="43" customFormat="1" ht="15" customHeight="1" x14ac:dyDescent="0.25">
      <c r="C27" s="65"/>
      <c r="D27" s="55"/>
      <c r="E27" s="55"/>
      <c r="F27" s="55"/>
      <c r="G27" s="55"/>
    </row>
    <row r="28" spans="1:7" s="43" customFormat="1" ht="15" customHeight="1" x14ac:dyDescent="0.25">
      <c r="A28" s="55"/>
      <c r="B28" s="55"/>
      <c r="D28" s="55"/>
      <c r="E28" s="55"/>
      <c r="F28" s="55"/>
      <c r="G28" s="55"/>
    </row>
    <row r="29" spans="1:7" s="43" customFormat="1" ht="15" customHeight="1" x14ac:dyDescent="0.25">
      <c r="A29" s="56"/>
      <c r="B29" s="55"/>
      <c r="C29" s="44"/>
      <c r="D29" s="55"/>
      <c r="E29" s="55"/>
      <c r="F29" s="55"/>
      <c r="G29" s="55"/>
    </row>
    <row r="30" spans="1:7" s="43" customFormat="1" ht="15" customHeight="1" x14ac:dyDescent="0.25">
      <c r="A30" s="56"/>
      <c r="B30" s="55"/>
      <c r="C30" s="44"/>
      <c r="D30" s="55"/>
      <c r="E30" s="55"/>
      <c r="F30" s="55"/>
      <c r="G30" s="55"/>
    </row>
    <row r="31" spans="1:7" s="43" customFormat="1" ht="15" customHeight="1" x14ac:dyDescent="0.25">
      <c r="D31" s="55"/>
      <c r="E31" s="55"/>
      <c r="F31" s="55"/>
      <c r="G31" s="55"/>
    </row>
    <row r="32" spans="1:7" s="43" customFormat="1" ht="15" customHeight="1" x14ac:dyDescent="0.25">
      <c r="A32" s="56"/>
      <c r="B32" s="55"/>
      <c r="C32" s="63"/>
      <c r="D32" s="55"/>
      <c r="E32" s="55"/>
      <c r="F32" s="55"/>
      <c r="G32" s="55"/>
    </row>
    <row r="33" spans="1:7" s="43" customFormat="1" ht="15" customHeight="1" x14ac:dyDescent="0.25">
      <c r="A33" s="56"/>
      <c r="B33" s="55"/>
      <c r="C33" s="63"/>
      <c r="D33" s="55"/>
      <c r="E33" s="55"/>
      <c r="F33" s="55"/>
      <c r="G33" s="55"/>
    </row>
    <row r="34" spans="1:7" s="43" customFormat="1" ht="15" customHeight="1" x14ac:dyDescent="0.25">
      <c r="A34" s="56"/>
      <c r="B34" s="55"/>
      <c r="C34" s="63"/>
      <c r="D34" s="55"/>
      <c r="E34" s="55"/>
      <c r="F34" s="55"/>
      <c r="G34" s="55"/>
    </row>
    <row r="35" spans="1:7" s="43" customFormat="1" ht="15" customHeight="1" x14ac:dyDescent="0.25">
      <c r="A35" s="56"/>
      <c r="B35" s="55"/>
      <c r="C35" s="66"/>
      <c r="D35" s="55"/>
      <c r="E35" s="55"/>
      <c r="F35" s="55"/>
      <c r="G35" s="55"/>
    </row>
    <row r="36" spans="1:7" s="43" customFormat="1" ht="15" customHeight="1" x14ac:dyDescent="0.25">
      <c r="A36" s="55"/>
      <c r="B36" s="55"/>
      <c r="C36" s="63"/>
      <c r="D36" s="55"/>
      <c r="E36" s="55"/>
      <c r="F36" s="55"/>
      <c r="G36" s="55"/>
    </row>
    <row r="37" spans="1:7" s="43" customFormat="1" ht="15" customHeight="1" x14ac:dyDescent="0.25">
      <c r="A37" s="55"/>
      <c r="B37" s="55"/>
      <c r="C37" s="63"/>
      <c r="D37" s="55"/>
      <c r="E37" s="55"/>
      <c r="F37" s="55"/>
      <c r="G37" s="55"/>
    </row>
    <row r="38" spans="1:7" s="43" customFormat="1" ht="15" customHeight="1" x14ac:dyDescent="0.25">
      <c r="A38" s="55"/>
      <c r="B38" s="55"/>
      <c r="C38" s="66"/>
      <c r="D38" s="55"/>
      <c r="E38" s="55"/>
      <c r="F38" s="55"/>
      <c r="G38" s="55"/>
    </row>
    <row r="39" spans="1:7" s="43" customFormat="1" ht="15" customHeight="1" x14ac:dyDescent="0.25">
      <c r="A39" s="56"/>
      <c r="B39" s="55"/>
      <c r="C39" s="44"/>
      <c r="D39" s="55"/>
      <c r="E39" s="55"/>
      <c r="F39" s="55"/>
      <c r="G39" s="55"/>
    </row>
    <row r="40" spans="1:7" s="43" customFormat="1" ht="15" customHeight="1" x14ac:dyDescent="0.25">
      <c r="A40" s="55"/>
      <c r="B40" s="55"/>
      <c r="C40" s="44"/>
      <c r="D40" s="55"/>
      <c r="E40" s="55"/>
      <c r="F40" s="55"/>
      <c r="G40" s="55"/>
    </row>
    <row r="41" spans="1:7" s="43" customFormat="1" ht="15" customHeight="1" x14ac:dyDescent="0.25">
      <c r="A41" s="55"/>
      <c r="B41" s="55"/>
      <c r="C41" s="44"/>
      <c r="D41" s="55"/>
      <c r="E41" s="55"/>
      <c r="F41" s="55"/>
      <c r="G41" s="55"/>
    </row>
    <row r="42" spans="1:7" s="43" customFormat="1" ht="15" customHeight="1" x14ac:dyDescent="0.25">
      <c r="A42" s="55"/>
      <c r="B42" s="55"/>
      <c r="C42" s="44"/>
      <c r="D42" s="55"/>
      <c r="E42" s="55"/>
      <c r="F42" s="55"/>
      <c r="G42" s="55"/>
    </row>
    <row r="43" spans="1:7" s="43" customFormat="1" ht="15" customHeight="1" x14ac:dyDescent="0.25">
      <c r="A43" s="55"/>
      <c r="B43" s="55"/>
      <c r="C43" s="44"/>
      <c r="D43" s="55"/>
      <c r="E43" s="55"/>
      <c r="F43" s="55"/>
      <c r="G43" s="55"/>
    </row>
    <row r="44" spans="1:7" s="43" customFormat="1" ht="15" customHeight="1" x14ac:dyDescent="0.25">
      <c r="A44" s="55"/>
      <c r="B44" s="55"/>
      <c r="C44" s="44"/>
      <c r="D44" s="55"/>
      <c r="E44" s="55"/>
      <c r="F44" s="55"/>
      <c r="G44" s="55"/>
    </row>
    <row r="45" spans="1:7" s="43" customFormat="1" ht="15" customHeight="1" x14ac:dyDescent="0.25">
      <c r="A45" s="55"/>
      <c r="B45" s="55"/>
      <c r="C45" s="44"/>
      <c r="D45" s="55"/>
      <c r="E45" s="55"/>
      <c r="F45" s="55"/>
      <c r="G45" s="55"/>
    </row>
    <row r="46" spans="1:7" s="43" customFormat="1" ht="15" customHeight="1" x14ac:dyDescent="0.25">
      <c r="A46" s="56"/>
      <c r="B46" s="55"/>
      <c r="C46" s="67"/>
      <c r="D46" s="55"/>
      <c r="E46" s="55"/>
      <c r="F46" s="55"/>
      <c r="G46" s="55"/>
    </row>
    <row r="47" spans="1:7" s="43" customFormat="1" ht="15" customHeight="1" x14ac:dyDescent="0.25">
      <c r="A47" s="55"/>
      <c r="B47" s="55"/>
      <c r="C47" s="55"/>
      <c r="D47" s="55"/>
      <c r="E47" s="55"/>
      <c r="F47" s="55"/>
      <c r="G47" s="55"/>
    </row>
    <row r="48" spans="1:7" s="43" customFormat="1" ht="15" customHeight="1" x14ac:dyDescent="0.25">
      <c r="A48" s="56"/>
      <c r="B48" s="55"/>
      <c r="C48" s="44"/>
      <c r="D48" s="55"/>
      <c r="E48" s="55"/>
      <c r="F48" s="55"/>
      <c r="G48" s="55"/>
    </row>
    <row r="49" spans="1:7" s="43" customFormat="1" ht="15" customHeight="1" x14ac:dyDescent="0.25">
      <c r="A49" s="55"/>
      <c r="B49" s="55"/>
      <c r="C49" s="44"/>
      <c r="D49" s="55"/>
      <c r="E49" s="55"/>
      <c r="F49" s="55"/>
      <c r="G49" s="55"/>
    </row>
    <row r="50" spans="1:7" s="43" customFormat="1" ht="15" customHeight="1" x14ac:dyDescent="0.25">
      <c r="A50" s="55"/>
      <c r="B50" s="55"/>
      <c r="C50" s="44"/>
      <c r="D50" s="55"/>
      <c r="E50" s="55"/>
      <c r="F50" s="55"/>
      <c r="G50" s="55"/>
    </row>
    <row r="51" spans="1:7" s="43" customFormat="1" ht="15" customHeight="1" x14ac:dyDescent="0.25">
      <c r="A51" s="55"/>
      <c r="B51" s="55"/>
      <c r="D51" s="55"/>
      <c r="E51" s="55"/>
      <c r="F51" s="55"/>
      <c r="G51" s="55"/>
    </row>
    <row r="52" spans="1:7" s="43" customFormat="1" ht="15" customHeight="1" x14ac:dyDescent="0.25">
      <c r="A52" s="56"/>
      <c r="B52" s="55"/>
      <c r="C52" s="44"/>
      <c r="D52" s="55"/>
      <c r="E52" s="55"/>
      <c r="F52" s="55"/>
      <c r="G52" s="55"/>
    </row>
    <row r="53" spans="1:7" ht="15" customHeight="1" x14ac:dyDescent="0.3">
      <c r="A53" s="35"/>
      <c r="B53" s="35"/>
      <c r="C53" s="41"/>
      <c r="D53" s="35"/>
      <c r="E53" s="35"/>
      <c r="F53" s="35"/>
      <c r="G53" s="35"/>
    </row>
    <row r="54" spans="1:7" ht="15" customHeight="1" x14ac:dyDescent="0.3">
      <c r="D54" s="35"/>
      <c r="E54" s="35"/>
      <c r="F54" s="35"/>
      <c r="G54" s="35"/>
    </row>
    <row r="55" spans="1:7" ht="15" customHeight="1" x14ac:dyDescent="0.3">
      <c r="D55" s="35"/>
      <c r="E55" s="35"/>
      <c r="F55" s="35"/>
      <c r="G55" s="35"/>
    </row>
    <row r="56" spans="1:7" ht="15" customHeight="1" x14ac:dyDescent="0.3">
      <c r="D56" s="35"/>
      <c r="E56" s="35"/>
      <c r="F56" s="35"/>
      <c r="G56" s="35"/>
    </row>
    <row r="57" spans="1:7" ht="15" customHeight="1" x14ac:dyDescent="0.3">
      <c r="A57" s="35"/>
      <c r="B57" s="35"/>
      <c r="C57" s="35"/>
      <c r="D57" s="35"/>
      <c r="E57" s="35"/>
      <c r="F57" s="35"/>
      <c r="G57" s="35"/>
    </row>
    <row r="58" spans="1:7" ht="15" customHeight="1" x14ac:dyDescent="0.3">
      <c r="A58" s="35"/>
      <c r="B58" s="35"/>
      <c r="C58" s="35"/>
      <c r="D58" s="35"/>
      <c r="E58" s="35"/>
      <c r="F58" s="35"/>
      <c r="G58" s="35"/>
    </row>
    <row r="59" spans="1:7" ht="15" customHeight="1" x14ac:dyDescent="0.3">
      <c r="A59" s="35"/>
      <c r="B59" s="35"/>
      <c r="C59" s="35"/>
      <c r="D59" s="35"/>
      <c r="E59" s="35"/>
      <c r="F59" s="35"/>
      <c r="G59" s="35"/>
    </row>
    <row r="60" spans="1:7" ht="15" customHeight="1" x14ac:dyDescent="0.3">
      <c r="A60" s="35"/>
      <c r="B60" s="35"/>
      <c r="C60" s="35"/>
      <c r="D60" s="35"/>
      <c r="E60" s="35"/>
      <c r="F60" s="35"/>
      <c r="G60" s="35"/>
    </row>
    <row r="61" spans="1:7" ht="15" customHeight="1" x14ac:dyDescent="0.3">
      <c r="A61" s="35"/>
      <c r="B61" s="35"/>
      <c r="C61" s="35"/>
      <c r="D61" s="35"/>
      <c r="E61" s="35"/>
      <c r="F61" s="35"/>
      <c r="G61" s="35"/>
    </row>
    <row r="62" spans="1:7" ht="15" customHeight="1" x14ac:dyDescent="0.3">
      <c r="A62" s="35"/>
      <c r="B62" s="35"/>
      <c r="C62" s="35"/>
      <c r="D62" s="35"/>
      <c r="E62" s="35"/>
      <c r="F62" s="35"/>
      <c r="G62" s="35"/>
    </row>
    <row r="63" spans="1:7" ht="15" customHeight="1" x14ac:dyDescent="0.3">
      <c r="A63" s="35"/>
      <c r="B63" s="35"/>
      <c r="C63" s="35"/>
      <c r="D63" s="35"/>
      <c r="E63" s="35"/>
      <c r="F63" s="35"/>
      <c r="G63" s="35"/>
    </row>
    <row r="64" spans="1:7" ht="15" customHeight="1" x14ac:dyDescent="0.3">
      <c r="A64" s="35"/>
      <c r="B64" s="35"/>
      <c r="C64" s="35"/>
      <c r="D64" s="35"/>
      <c r="E64" s="35"/>
      <c r="F64" s="35"/>
      <c r="G64" s="35"/>
    </row>
    <row r="65" spans="1:7" ht="15" customHeight="1" x14ac:dyDescent="0.3">
      <c r="A65" s="35"/>
      <c r="B65" s="35"/>
      <c r="C65" s="35"/>
      <c r="D65" s="35"/>
      <c r="E65" s="35"/>
      <c r="F65" s="35"/>
      <c r="G65" s="35"/>
    </row>
    <row r="66" spans="1:7" ht="15" customHeight="1" x14ac:dyDescent="0.3">
      <c r="A66" s="35"/>
      <c r="B66" s="35"/>
      <c r="C66" s="35"/>
      <c r="D66" s="35"/>
      <c r="E66" s="35"/>
      <c r="F66" s="35"/>
      <c r="G66" s="35"/>
    </row>
    <row r="67" spans="1:7" ht="15" customHeight="1" x14ac:dyDescent="0.3">
      <c r="A67" s="35"/>
      <c r="B67" s="35"/>
      <c r="C67" s="35"/>
      <c r="D67" s="35"/>
      <c r="E67" s="35"/>
      <c r="F67" s="35"/>
      <c r="G67" s="35"/>
    </row>
    <row r="68" spans="1:7" ht="15" customHeight="1" x14ac:dyDescent="0.3">
      <c r="A68" s="35"/>
      <c r="B68" s="35"/>
      <c r="C68" s="35"/>
      <c r="D68" s="35"/>
      <c r="E68" s="35"/>
      <c r="F68" s="35"/>
      <c r="G68" s="35"/>
    </row>
    <row r="69" spans="1:7" ht="15" customHeight="1" x14ac:dyDescent="0.3">
      <c r="A69" s="35"/>
      <c r="B69" s="35"/>
      <c r="C69" s="35"/>
      <c r="D69" s="35"/>
      <c r="E69" s="35"/>
      <c r="F69" s="35"/>
      <c r="G69" s="35"/>
    </row>
    <row r="70" spans="1:7" ht="15" customHeight="1" x14ac:dyDescent="0.3">
      <c r="A70" s="35"/>
      <c r="B70" s="35"/>
      <c r="C70" s="35"/>
      <c r="D70" s="35"/>
      <c r="E70" s="35"/>
      <c r="F70" s="35"/>
      <c r="G70" s="35"/>
    </row>
    <row r="71" spans="1:7" ht="15" customHeight="1" x14ac:dyDescent="0.3">
      <c r="A71" s="35"/>
      <c r="B71" s="35"/>
      <c r="C71" s="35"/>
      <c r="D71" s="35"/>
      <c r="E71" s="35"/>
      <c r="F71" s="35"/>
      <c r="G71" s="35"/>
    </row>
    <row r="72" spans="1:7" ht="15" customHeight="1" x14ac:dyDescent="0.3">
      <c r="A72" s="35"/>
      <c r="B72" s="35"/>
      <c r="C72" s="35"/>
      <c r="D72" s="35"/>
      <c r="E72" s="35"/>
      <c r="F72" s="35"/>
      <c r="G72" s="35"/>
    </row>
    <row r="73" spans="1:7" ht="15" customHeight="1" x14ac:dyDescent="0.3">
      <c r="A73" s="35"/>
      <c r="B73" s="35"/>
      <c r="C73" s="35"/>
      <c r="D73" s="35"/>
      <c r="E73" s="35"/>
      <c r="F73" s="35"/>
      <c r="G73" s="35"/>
    </row>
    <row r="74" spans="1:7" ht="15" customHeight="1" x14ac:dyDescent="0.3">
      <c r="A74" s="35"/>
      <c r="B74" s="35"/>
      <c r="C74" s="35"/>
      <c r="D74" s="35"/>
      <c r="E74" s="35"/>
      <c r="F74" s="35"/>
      <c r="G74" s="35"/>
    </row>
    <row r="75" spans="1:7" ht="15" customHeight="1" x14ac:dyDescent="0.3">
      <c r="A75" s="35"/>
      <c r="B75" s="35"/>
      <c r="C75" s="35"/>
      <c r="D75" s="35"/>
      <c r="E75" s="35"/>
      <c r="F75" s="35"/>
      <c r="G75" s="35"/>
    </row>
    <row r="76" spans="1:7" ht="15" customHeight="1" x14ac:dyDescent="0.3">
      <c r="A76" s="35"/>
      <c r="B76" s="35"/>
      <c r="C76" s="35"/>
      <c r="D76" s="35"/>
      <c r="E76" s="35"/>
      <c r="F76" s="35"/>
      <c r="G76" s="35"/>
    </row>
    <row r="77" spans="1:7" ht="15" customHeight="1" x14ac:dyDescent="0.3">
      <c r="A77" s="35"/>
      <c r="B77" s="35"/>
      <c r="C77" s="35"/>
      <c r="D77" s="35"/>
      <c r="E77" s="35"/>
      <c r="F77" s="35"/>
      <c r="G77" s="35"/>
    </row>
    <row r="78" spans="1:7" ht="15" customHeight="1" x14ac:dyDescent="0.3">
      <c r="A78" s="35"/>
      <c r="B78" s="35"/>
      <c r="C78" s="35"/>
      <c r="D78" s="35"/>
      <c r="E78" s="35"/>
      <c r="F78" s="35"/>
      <c r="G78" s="35"/>
    </row>
    <row r="79" spans="1:7" ht="15" customHeight="1" x14ac:dyDescent="0.3">
      <c r="A79" s="35"/>
      <c r="B79" s="35"/>
      <c r="C79" s="35"/>
      <c r="D79" s="35"/>
      <c r="E79" s="35"/>
      <c r="F79" s="35"/>
      <c r="G79" s="35"/>
    </row>
    <row r="80" spans="1:7" ht="15" customHeight="1" x14ac:dyDescent="0.3">
      <c r="A80" s="35"/>
      <c r="B80" s="35"/>
      <c r="C80" s="35"/>
      <c r="D80" s="35"/>
      <c r="E80" s="35"/>
      <c r="F80" s="35"/>
      <c r="G80" s="35"/>
    </row>
    <row r="81" spans="1:7" ht="15" customHeight="1" x14ac:dyDescent="0.3">
      <c r="A81" s="35"/>
      <c r="B81" s="35"/>
      <c r="C81" s="35"/>
      <c r="D81" s="35"/>
      <c r="E81" s="35"/>
      <c r="F81" s="35"/>
      <c r="G81" s="35"/>
    </row>
    <row r="82" spans="1:7" ht="15" customHeight="1" x14ac:dyDescent="0.3">
      <c r="A82" s="35"/>
      <c r="B82" s="35"/>
      <c r="C82" s="35"/>
      <c r="D82" s="35"/>
      <c r="E82" s="35"/>
      <c r="F82" s="35"/>
      <c r="G82" s="35"/>
    </row>
    <row r="83" spans="1:7" ht="15" customHeight="1" x14ac:dyDescent="0.3">
      <c r="A83" s="35"/>
      <c r="B83" s="35"/>
      <c r="C83" s="35"/>
      <c r="D83" s="35"/>
      <c r="E83" s="35"/>
      <c r="F83" s="35"/>
      <c r="G83" s="35"/>
    </row>
    <row r="84" spans="1:7" ht="15" customHeight="1" x14ac:dyDescent="0.3">
      <c r="A84" s="35"/>
      <c r="B84" s="35"/>
      <c r="C84" s="35"/>
      <c r="D84" s="35"/>
      <c r="E84" s="35"/>
      <c r="F84" s="35"/>
      <c r="G84" s="35"/>
    </row>
    <row r="85" spans="1:7" ht="15" customHeight="1" x14ac:dyDescent="0.3">
      <c r="A85" s="35"/>
      <c r="B85" s="35"/>
      <c r="C85" s="35"/>
      <c r="D85" s="35"/>
      <c r="E85" s="35"/>
      <c r="F85" s="35"/>
      <c r="G85" s="35"/>
    </row>
    <row r="86" spans="1:7" ht="15" customHeight="1" x14ac:dyDescent="0.3">
      <c r="A86" s="35"/>
      <c r="B86" s="35"/>
      <c r="C86" s="35"/>
      <c r="D86" s="35"/>
      <c r="E86" s="35"/>
      <c r="F86" s="35"/>
      <c r="G86" s="35"/>
    </row>
    <row r="87" spans="1:7" ht="15" customHeight="1" x14ac:dyDescent="0.3">
      <c r="A87" s="35"/>
      <c r="B87" s="35"/>
      <c r="C87" s="35"/>
      <c r="D87" s="35"/>
      <c r="E87" s="35"/>
      <c r="F87" s="35"/>
      <c r="G87" s="35"/>
    </row>
    <row r="88" spans="1:7" ht="15" customHeight="1" x14ac:dyDescent="0.3">
      <c r="A88" s="35"/>
      <c r="B88" s="35"/>
      <c r="C88" s="35"/>
      <c r="D88" s="35"/>
      <c r="E88" s="35"/>
      <c r="F88" s="35"/>
      <c r="G88" s="35"/>
    </row>
    <row r="89" spans="1:7" ht="15" customHeight="1" x14ac:dyDescent="0.3">
      <c r="A89" s="35"/>
      <c r="B89" s="35"/>
      <c r="C89" s="35"/>
      <c r="D89" s="35"/>
      <c r="E89" s="35"/>
      <c r="F89" s="35"/>
      <c r="G89" s="35"/>
    </row>
    <row r="90" spans="1:7" ht="15" customHeight="1" x14ac:dyDescent="0.3">
      <c r="A90" s="35"/>
      <c r="B90" s="35"/>
      <c r="C90" s="35"/>
      <c r="D90" s="35"/>
      <c r="E90" s="35"/>
      <c r="F90" s="35"/>
      <c r="G90" s="35"/>
    </row>
    <row r="91" spans="1:7" ht="15" customHeight="1" x14ac:dyDescent="0.3">
      <c r="A91" s="35"/>
      <c r="B91" s="35"/>
      <c r="C91" s="35"/>
      <c r="D91" s="35"/>
      <c r="E91" s="35"/>
      <c r="F91" s="35"/>
      <c r="G91" s="35"/>
    </row>
    <row r="92" spans="1:7" ht="15" customHeight="1" x14ac:dyDescent="0.3">
      <c r="A92" s="35"/>
      <c r="B92" s="35"/>
      <c r="C92" s="35"/>
      <c r="D92" s="35"/>
      <c r="E92" s="35"/>
      <c r="F92" s="35"/>
      <c r="G92" s="35"/>
    </row>
    <row r="93" spans="1:7" ht="15" customHeight="1" x14ac:dyDescent="0.3">
      <c r="A93" s="35"/>
      <c r="B93" s="35"/>
      <c r="C93" s="35"/>
      <c r="D93" s="35"/>
      <c r="E93" s="35"/>
      <c r="F93" s="35"/>
      <c r="G93" s="35"/>
    </row>
    <row r="94" spans="1:7" ht="15" customHeight="1" x14ac:dyDescent="0.3">
      <c r="A94" s="35"/>
      <c r="B94" s="35"/>
      <c r="C94" s="35"/>
      <c r="D94" s="35"/>
      <c r="E94" s="35"/>
      <c r="F94" s="35"/>
      <c r="G94" s="35"/>
    </row>
    <row r="95" spans="1:7" ht="15" customHeight="1" x14ac:dyDescent="0.3">
      <c r="A95" s="35"/>
      <c r="B95" s="35"/>
      <c r="C95" s="35"/>
      <c r="D95" s="35"/>
      <c r="E95" s="35"/>
      <c r="F95" s="35"/>
      <c r="G95" s="35"/>
    </row>
    <row r="96" spans="1:7" ht="15" customHeight="1" x14ac:dyDescent="0.3">
      <c r="A96" s="35"/>
      <c r="B96" s="35"/>
      <c r="C96" s="35"/>
      <c r="D96" s="35"/>
      <c r="E96" s="35"/>
      <c r="F96" s="35"/>
      <c r="G96" s="35"/>
    </row>
    <row r="97" spans="1:7" ht="15" customHeight="1" x14ac:dyDescent="0.3">
      <c r="A97" s="35"/>
      <c r="B97" s="35"/>
      <c r="C97" s="35"/>
      <c r="D97" s="35"/>
      <c r="E97" s="35"/>
      <c r="F97" s="35"/>
      <c r="G97" s="35"/>
    </row>
    <row r="98" spans="1:7" ht="15" customHeight="1" x14ac:dyDescent="0.3">
      <c r="A98" s="35"/>
      <c r="B98" s="35"/>
      <c r="C98" s="35"/>
      <c r="D98" s="35"/>
      <c r="E98" s="35"/>
      <c r="F98" s="35"/>
      <c r="G98" s="35"/>
    </row>
    <row r="99" spans="1:7" ht="15" customHeight="1" x14ac:dyDescent="0.3">
      <c r="A99" s="35"/>
      <c r="B99" s="35"/>
      <c r="C99" s="35"/>
      <c r="D99" s="35"/>
      <c r="E99" s="35"/>
      <c r="F99" s="35"/>
      <c r="G99" s="35"/>
    </row>
    <row r="100" spans="1:7" ht="15" customHeight="1" x14ac:dyDescent="0.3">
      <c r="A100" s="35"/>
      <c r="B100" s="35"/>
      <c r="C100" s="35"/>
      <c r="D100" s="35"/>
      <c r="E100" s="35"/>
      <c r="F100" s="35"/>
      <c r="G100" s="35"/>
    </row>
    <row r="101" spans="1:7" ht="15" customHeight="1" x14ac:dyDescent="0.3">
      <c r="A101" s="35"/>
      <c r="B101" s="35"/>
      <c r="C101" s="35"/>
      <c r="D101" s="35"/>
      <c r="E101" s="35"/>
      <c r="F101" s="35"/>
      <c r="G101" s="35"/>
    </row>
    <row r="102" spans="1:7" ht="15" customHeight="1" x14ac:dyDescent="0.3">
      <c r="A102" s="35"/>
      <c r="B102" s="35"/>
      <c r="C102" s="35"/>
      <c r="D102" s="35"/>
      <c r="E102" s="35"/>
      <c r="F102" s="35"/>
      <c r="G102" s="35"/>
    </row>
    <row r="103" spans="1:7" ht="15" customHeight="1" x14ac:dyDescent="0.3">
      <c r="A103" s="35"/>
      <c r="B103" s="35"/>
      <c r="C103" s="35"/>
      <c r="D103" s="35"/>
      <c r="E103" s="35"/>
      <c r="F103" s="35"/>
      <c r="G103" s="35"/>
    </row>
    <row r="104" spans="1:7" ht="15" customHeight="1" x14ac:dyDescent="0.3">
      <c r="A104" s="35"/>
      <c r="B104" s="35"/>
      <c r="C104" s="35"/>
      <c r="D104" s="35"/>
      <c r="E104" s="35"/>
      <c r="F104" s="35"/>
      <c r="G104" s="35"/>
    </row>
    <row r="105" spans="1:7" ht="15" customHeight="1" x14ac:dyDescent="0.3">
      <c r="A105" s="35"/>
      <c r="B105" s="35"/>
      <c r="C105" s="35"/>
      <c r="D105" s="35"/>
      <c r="E105" s="35"/>
      <c r="F105" s="35"/>
      <c r="G105" s="35"/>
    </row>
    <row r="106" spans="1:7" ht="15" customHeight="1" x14ac:dyDescent="0.3">
      <c r="A106" s="35"/>
      <c r="B106" s="35"/>
      <c r="C106" s="35"/>
      <c r="D106" s="35"/>
      <c r="E106" s="35"/>
      <c r="F106" s="35"/>
      <c r="G106" s="35"/>
    </row>
    <row r="107" spans="1:7" ht="15" customHeight="1" x14ac:dyDescent="0.3">
      <c r="A107" s="35"/>
      <c r="B107" s="35"/>
      <c r="C107" s="35"/>
      <c r="D107" s="35"/>
      <c r="E107" s="35"/>
      <c r="F107" s="35"/>
      <c r="G107" s="35"/>
    </row>
    <row r="108" spans="1:7" ht="15" customHeight="1" x14ac:dyDescent="0.3">
      <c r="A108" s="35"/>
      <c r="B108" s="35"/>
      <c r="C108" s="35"/>
      <c r="D108" s="35"/>
      <c r="E108" s="35"/>
      <c r="F108" s="35"/>
      <c r="G108" s="35"/>
    </row>
    <row r="109" spans="1:7" ht="15" customHeight="1" x14ac:dyDescent="0.3">
      <c r="A109" s="35"/>
      <c r="B109" s="35"/>
      <c r="C109" s="35"/>
      <c r="D109" s="35"/>
      <c r="E109" s="35"/>
      <c r="F109" s="35"/>
      <c r="G109" s="35"/>
    </row>
    <row r="110" spans="1:7" ht="15" customHeight="1" x14ac:dyDescent="0.3">
      <c r="A110" s="35"/>
      <c r="B110" s="35"/>
      <c r="C110" s="35"/>
      <c r="D110" s="35"/>
      <c r="E110" s="35"/>
      <c r="F110" s="35"/>
      <c r="G110" s="35"/>
    </row>
    <row r="111" spans="1:7" ht="15" customHeight="1" x14ac:dyDescent="0.3">
      <c r="A111" s="35"/>
      <c r="B111" s="35"/>
      <c r="C111" s="35"/>
      <c r="D111" s="35"/>
      <c r="E111" s="35"/>
      <c r="F111" s="35"/>
      <c r="G111" s="35"/>
    </row>
    <row r="112" spans="1:7" ht="15" customHeight="1" x14ac:dyDescent="0.3">
      <c r="A112" s="35"/>
      <c r="B112" s="35"/>
      <c r="C112" s="35"/>
      <c r="D112" s="35"/>
      <c r="E112" s="35"/>
      <c r="F112" s="35"/>
      <c r="G112" s="35"/>
    </row>
    <row r="113" spans="1:7" ht="15" customHeight="1" x14ac:dyDescent="0.3">
      <c r="A113" s="35"/>
      <c r="B113" s="35"/>
      <c r="C113" s="35"/>
      <c r="D113" s="35"/>
      <c r="E113" s="35"/>
      <c r="F113" s="35"/>
      <c r="G113" s="35"/>
    </row>
    <row r="114" spans="1:7" ht="15" customHeight="1" x14ac:dyDescent="0.3">
      <c r="A114" s="35"/>
      <c r="B114" s="35"/>
      <c r="C114" s="35"/>
      <c r="D114" s="35"/>
      <c r="E114" s="35"/>
      <c r="F114" s="35"/>
      <c r="G114" s="35"/>
    </row>
    <row r="115" spans="1:7" ht="15" customHeight="1" x14ac:dyDescent="0.3">
      <c r="A115" s="35"/>
      <c r="B115" s="35"/>
      <c r="C115" s="35"/>
      <c r="D115" s="35"/>
      <c r="E115" s="35"/>
      <c r="F115" s="35"/>
      <c r="G115" s="35"/>
    </row>
    <row r="116" spans="1:7" ht="15" customHeight="1" x14ac:dyDescent="0.3">
      <c r="A116" s="35"/>
      <c r="B116" s="35"/>
      <c r="C116" s="35"/>
      <c r="D116" s="35"/>
      <c r="E116" s="35"/>
      <c r="F116" s="35"/>
      <c r="G116" s="35"/>
    </row>
    <row r="117" spans="1:7" ht="15" customHeight="1" x14ac:dyDescent="0.3">
      <c r="A117" s="35"/>
      <c r="B117" s="35"/>
      <c r="C117" s="35"/>
    </row>
  </sheetData>
  <mergeCells count="2">
    <mergeCell ref="A1:C1"/>
    <mergeCell ref="A2:C2"/>
  </mergeCells>
  <pageMargins left="0.7" right="0.7" top="0.75" bottom="0.75" header="0.3" footer="0.3"/>
  <pageSetup orientation="landscape" horizontalDpi="300" verticalDpi="300" r:id="rId1"/>
  <drawing r:id="rId2"/>
</worksheet>
</file>

<file path=docMetadata/LabelInfo.xml><?xml version="1.0" encoding="utf-8"?>
<clbl:labelList xmlns:clbl="http://schemas.microsoft.com/office/2020/mipLabelMetadata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Patent Policy-AntiTrust</vt:lpstr>
      <vt:lpstr>Registration</vt:lpstr>
      <vt:lpstr>CAC Opening</vt:lpstr>
      <vt:lpstr>WG Opening</vt:lpstr>
      <vt:lpstr>CAC Mid-Week</vt:lpstr>
      <vt:lpstr>WG Mid-Week</vt:lpstr>
      <vt:lpstr>WG Closing</vt:lpstr>
      <vt:lpstr>SubGroup mtgs</vt:lpstr>
      <vt:lpstr>SubGroup Agendas</vt:lpstr>
      <vt:lpstr>Squirrel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IEEE 802 Plenary Meeting Information - Mar 2022</dc:title>
  <dc:subject/>
  <dc:creator>Patrick Kinney</dc:creator>
  <cp:keywords/>
  <dc:description/>
  <cp:lastModifiedBy>Clint Powell2</cp:lastModifiedBy>
  <cp:lastPrinted>2021-03-12T16:54:04Z</cp:lastPrinted>
  <dcterms:created xsi:type="dcterms:W3CDTF">1999-06-01T20:16:59Z</dcterms:created>
  <dcterms:modified xsi:type="dcterms:W3CDTF">2022-12-26T23:02:24Z</dcterms:modified>
  <cp:category/>
</cp:coreProperties>
</file>