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mc:AlternateContent xmlns:mc="http://schemas.openxmlformats.org/markup-compatibility/2006">
    <mc:Choice Requires="x15">
      <x15ac:absPath xmlns:x15ac="http://schemas.microsoft.com/office/spreadsheetml/2010/11/ac" url="\\hhi.de\benutzer\home\bober\21_Threads\Standard_IEEE_802.15.13_D10\"/>
    </mc:Choice>
  </mc:AlternateContent>
  <bookViews>
    <workbookView xWindow="0" yWindow="0" windowWidth="2160" windowHeight="0" activeTab="1"/>
  </bookViews>
  <sheets>
    <sheet name="IEEE_Cover" sheetId="3" r:id="rId1"/>
    <sheet name="SA-Ballot Comments" sheetId="1" r:id="rId2"/>
    <sheet name="Additional Comments" sheetId="6" r:id="rId3"/>
    <sheet name="TG comment notes" sheetId="7" r:id="rId4"/>
    <sheet name="Statistics" sheetId="5" r:id="rId5"/>
  </sheets>
  <externalReferences>
    <externalReference r:id="rId6"/>
  </externalReferences>
  <definedNames>
    <definedName name="_xlnm._FilterDatabase" localSheetId="2" hidden="1">'Additional Comments'!$A$1:$Y$1</definedName>
    <definedName name="_xlnm._FilterDatabase" localSheetId="1" hidden="1">'SA-Ballot Comments'!$A$1:$Y$1</definedName>
    <definedName name="Category">[1]Validation!$A$1:$A$4</definedName>
    <definedName name="MBS">[1]Validation!$B$1:$B$2</definedName>
  </definedNames>
  <calcPr calcId="162913"/>
  <extLst>
    <ext xmlns:x14="http://schemas.microsoft.com/office/spreadsheetml/2009/9/main" uri="{79F54976-1DA5-4618-B147-4CDE4B953A38}">
      <x14:workbookPr defaultImageDpi="330"/>
    </ext>
  </extLst>
</workbook>
</file>

<file path=xl/calcChain.xml><?xml version="1.0" encoding="utf-8"?>
<calcChain xmlns="http://schemas.openxmlformats.org/spreadsheetml/2006/main">
  <c r="M5" i="5" l="1"/>
  <c r="M4" i="5"/>
  <c r="M3" i="5"/>
  <c r="N3" i="5"/>
  <c r="B3" i="5"/>
  <c r="D3" i="5" l="1"/>
  <c r="L3" i="5" l="1"/>
  <c r="O3" i="5" l="1"/>
  <c r="O4" i="5"/>
  <c r="O5" i="5"/>
  <c r="P5" i="5"/>
  <c r="P4" i="5"/>
  <c r="P3" i="5"/>
  <c r="Q3" i="5"/>
  <c r="Q4" i="5"/>
  <c r="Q5" i="5"/>
  <c r="L5" i="5"/>
  <c r="L4" i="5"/>
  <c r="N5" i="5"/>
  <c r="N4" i="5"/>
  <c r="R5" i="5" l="1"/>
  <c r="E5" i="5"/>
  <c r="E4" i="5"/>
  <c r="E3" i="5"/>
  <c r="E6" i="5" l="1"/>
  <c r="C3" i="5"/>
  <c r="F3" i="5"/>
  <c r="G3" i="5"/>
  <c r="H3" i="5"/>
  <c r="B4" i="5"/>
  <c r="C4" i="5"/>
  <c r="D4" i="5"/>
  <c r="F4" i="5"/>
  <c r="G4" i="5"/>
  <c r="H4" i="5"/>
  <c r="B5" i="5"/>
  <c r="C5" i="5"/>
  <c r="D5" i="5"/>
  <c r="F5" i="5"/>
  <c r="G5" i="5"/>
  <c r="H5" i="5"/>
  <c r="O6" i="5"/>
  <c r="I3" i="5" l="1"/>
  <c r="I4" i="5"/>
  <c r="I5" i="5"/>
  <c r="P6" i="5"/>
  <c r="D6" i="5"/>
  <c r="C6" i="5"/>
  <c r="G6" i="5"/>
  <c r="H6" i="5"/>
  <c r="B6" i="5"/>
  <c r="R4" i="5"/>
  <c r="F6" i="5"/>
  <c r="R3" i="5"/>
  <c r="Q6" i="5"/>
  <c r="N6" i="5"/>
  <c r="I6" i="5" l="1"/>
  <c r="R6" i="5"/>
</calcChain>
</file>

<file path=xl/sharedStrings.xml><?xml version="1.0" encoding="utf-8"?>
<sst xmlns="http://schemas.openxmlformats.org/spreadsheetml/2006/main" count="393" uniqueCount="169">
  <si>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</si>
  <si>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</si>
  <si>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</si>
  <si>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</si>
  <si>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</si>
  <si>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</si>
  <si>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</si>
  <si>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</si>
  <si>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</si>
  <si>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</si>
  <si>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</si>
  <si>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</si>
  <si>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</si>
  <si>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</si>
  <si>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</si>
  <si>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</si>
  <si>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</si>
  <si>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</si>
  <si>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</si>
  <si>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</si>
  <si>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</si>
  <si>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ACCEPTED</t>
  </si>
  <si>
    <t>REJECTED</t>
  </si>
  <si>
    <t>REVISED</t>
  </si>
  <si>
    <t>Editorial</t>
  </si>
  <si>
    <t>Technical</t>
  </si>
  <si>
    <t>General</t>
  </si>
  <si>
    <t>The contributor acknowledges and accepts that this contribution becomes the property of IEEE and may be made publicly available by P802.15.</t>
  </si>
  <si>
    <t>Release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</si>
  <si>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</si>
  <si>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Notice</t>
  </si>
  <si>
    <t>Aid the comment resolution in the SA-Ballot of IEEE P802.15.13</t>
  </si>
  <si>
    <t>Purpose</t>
  </si>
  <si>
    <t>Abstract</t>
  </si>
  <si>
    <t>Re:</t>
  </si>
  <si>
    <t>E-mail: bober@ieee.org</t>
  </si>
  <si>
    <t>Kai Lennert Bober (Fraunhofer HHI)</t>
  </si>
  <si>
    <t>Source</t>
  </si>
  <si>
    <t>Date Submitted</t>
  </si>
  <si>
    <t>Title</t>
  </si>
  <si>
    <t>IEEE P802.15.13</t>
  </si>
  <si>
    <t>Project</t>
  </si>
  <si>
    <t>Wireless Specialty Networks</t>
  </si>
  <si>
    <t>IEEE P802.15</t>
  </si>
  <si>
    <t>Total CIDs</t>
  </si>
  <si>
    <t>Initial numbers</t>
  </si>
  <si>
    <t>TOTAL</t>
  </si>
  <si>
    <t>assigned</t>
  </si>
  <si>
    <t>unhandled</t>
  </si>
  <si>
    <t>TYPE</t>
  </si>
  <si>
    <t>duplicate</t>
  </si>
  <si>
    <t>Additional comments</t>
  </si>
  <si>
    <t>Official comments</t>
  </si>
  <si>
    <t>Same resolution</t>
  </si>
  <si>
    <t>Assignee</t>
  </si>
  <si>
    <t>Notes</t>
  </si>
  <si>
    <t>TE Comment</t>
  </si>
  <si>
    <t>wait</t>
  </si>
  <si>
    <t>The maximum number of received fragmented MSDUs should be specified instead of a reassembly timeout.</t>
  </si>
  <si>
    <t xml:space="preserve">Comment </t>
  </si>
  <si>
    <t>(Resolution)</t>
  </si>
  <si>
    <t>11.3.2.3</t>
  </si>
  <si>
    <t>Resolved</t>
  </si>
  <si>
    <t>The grouping is actually just a compression for the MAC request protocol. On the PHY level, there is no grouping, it is just known which number of bits are loaded onto every subcarrier.</t>
  </si>
  <si>
    <t>Total number of groups in HB-PHY MCS element would be useful</t>
  </si>
  <si>
    <t>Figure 10 The MAC transmit process is not fitting anymore. It should show the generic MPDU transmission process, where data transmission could be a subpart of.</t>
  </si>
  <si>
    <t>Redraw figure 10 so that it illustrates the transmit process as outlined in the paragraphs of 6.2.3.</t>
  </si>
  <si>
    <t/>
  </si>
  <si>
    <t>Ballot</t>
  </si>
  <si>
    <t>Approve</t>
  </si>
  <si>
    <t>1</t>
  </si>
  <si>
    <t>No</t>
  </si>
  <si>
    <t>16</t>
  </si>
  <si>
    <t>14</t>
  </si>
  <si>
    <t>6</t>
  </si>
  <si>
    <t>5</t>
  </si>
  <si>
    <t>36</t>
  </si>
  <si>
    <t>6.5.6.1</t>
  </si>
  <si>
    <t>21</t>
  </si>
  <si>
    <t>11</t>
  </si>
  <si>
    <t>HAN, CHONG</t>
  </si>
  <si>
    <t>Producer - System / Manufacturer</t>
  </si>
  <si>
    <t>Disapprove</t>
  </si>
  <si>
    <t>pureLiFi</t>
  </si>
  <si>
    <t>Yes</t>
  </si>
  <si>
    <t>22</t>
  </si>
  <si>
    <t>19</t>
  </si>
  <si>
    <t>11.2.5</t>
  </si>
  <si>
    <t>4</t>
  </si>
  <si>
    <t>117</t>
  </si>
  <si>
    <t>107</t>
  </si>
  <si>
    <t>102</t>
  </si>
  <si>
    <t>8.4</t>
  </si>
  <si>
    <t>80</t>
  </si>
  <si>
    <t>7.2.26</t>
  </si>
  <si>
    <t>7.2.16</t>
  </si>
  <si>
    <t>24</t>
  </si>
  <si>
    <t>53</t>
  </si>
  <si>
    <t>6.6</t>
  </si>
  <si>
    <t>50</t>
  </si>
  <si>
    <t>42</t>
  </si>
  <si>
    <t>6.3.6</t>
  </si>
  <si>
    <t>6.2.3</t>
  </si>
  <si>
    <t>There is no transmit power shaping</t>
  </si>
  <si>
    <t>15-22-0628-00-0013</t>
  </si>
  <si>
    <t>15 November 2022</t>
  </si>
  <si>
    <t>TG13 SA Ballot - Comments on D9</t>
  </si>
  <si>
    <t>This document contains the comments against D9 in the SA ballot recirculation.</t>
  </si>
  <si>
    <t>14-Nov-2022 12:58:09 UTC-12</t>
  </si>
  <si>
    <t>R5-17</t>
  </si>
  <si>
    <t>Bober, Lennert</t>
  </si>
  <si>
    <t>Producer - Software</t>
  </si>
  <si>
    <t>Fraunhofer Heinrich Hertz Institute,Self</t>
  </si>
  <si>
    <t>Subclause Header encoding does include the repetition encoder but the FEC encoder is only referenced.</t>
  </si>
  <si>
    <t>Specify which blocks of the pipeline to use in 11.2.5 and make header encoding subclause just head repetition encoder clause. Incude repetition encoder in Figure 90.</t>
  </si>
  <si>
    <t>R5-16</t>
  </si>
  <si>
    <t>It is not clear, whether setting a PIB attribute is allowed when it was set via the change routine.</t>
  </si>
  <si>
    <t>Specify this</t>
  </si>
  <si>
    <t>R5-15</t>
  </si>
  <si>
    <t>131</t>
  </si>
  <si>
    <t>11.3.2.2</t>
  </si>
  <si>
    <t>The HB-PHY may require pilot carriers, but it is not clearly stated that some (and which) of the subcarriers need to be inactive at any time.</t>
  </si>
  <si>
    <t>Specify this.</t>
  </si>
  <si>
    <t>R5-14</t>
  </si>
  <si>
    <t>9.4.2</t>
  </si>
  <si>
    <t>There is no PICS entry for that PHYs need to be able to receive PPDUs back-to-back. Moreover, the back-to-back receiving in 9.4.1 is not accurate due to the MIFS.</t>
  </si>
  <si>
    <t>Relax that paragraph or add PICS.</t>
  </si>
  <si>
    <t>R5-13</t>
  </si>
  <si>
    <t>120</t>
  </si>
  <si>
    <t>The HB-PHY header should have a subtype field, so that the frame type proposed can later potentially also be used for other IEEE PPDUs. In this way, it may be easier to reserve the ID with ITU-T, as it would be for IEEE generally, not only 802.15.13</t>
  </si>
  <si>
    <t>Add a subtype field.
Check that all Hardware-relevant fields still coincide with the G.9960 spec</t>
  </si>
  <si>
    <t>R5-12</t>
  </si>
  <si>
    <t>6.2.6</t>
  </si>
  <si>
    <t>It is not stated that the management procedure response needs to hold the same invocation ID.</t>
  </si>
  <si>
    <t>R5-11</t>
  </si>
  <si>
    <t>It is not specified, how long in the future a GTS allocation needs to be distributed to the member.</t>
  </si>
  <si>
    <t>Specify this given a realistic number. Alternatively, specify how long a device has from reception of the PPDU until the GTS becomes active</t>
  </si>
  <si>
    <t>R5-10</t>
  </si>
  <si>
    <t>37</t>
  </si>
  <si>
    <t>Remove PIB attribute macMaxReassemblyTimeout,and add in the text that at least N parallel fragmented MPDUs need to be received.</t>
  </si>
  <si>
    <t>R5-9</t>
  </si>
  <si>
    <t>75</t>
  </si>
  <si>
    <t>The Length field in the Announcement frame can only hold numbers 0 to 31, but the OWPAN name may be longer.</t>
  </si>
  <si>
    <t>Make Name field at most 31 octets wide. Optionally say that the last must be a zero and make it 1-32 octets long.</t>
  </si>
  <si>
    <t>R5-8</t>
  </si>
  <si>
    <t>The Association Request does not make use of the Management Procedure Container but includes other elements. This should be changed.</t>
  </si>
  <si>
    <t>Change to not include the both elements and say in Clause 6 that devices associating shall colocate all required elements in an MPC element</t>
  </si>
  <si>
    <t>R5-7</t>
  </si>
  <si>
    <t>132</t>
  </si>
  <si>
    <t>Rewrite P131a)1) so that is does not sound as if there was such an explicit feature in the HB-PHY.
Alternatively, make the last paragraph of 11.3.2.4 Constellation encoder an own subclause</t>
  </si>
  <si>
    <t>R5-6</t>
  </si>
  <si>
    <t>34</t>
  </si>
  <si>
    <t>R5-5</t>
  </si>
  <si>
    <t>119</t>
  </si>
  <si>
    <t>11.2.4</t>
  </si>
  <si>
    <t>Cyclic prefix description of Channel Estimation in HB-PHY is unclear.:
The channel estimation sequence comprises 2.5 repetitions of an OFDM symbol S employing subcarrier spacing 1 × FSC, where FSC denotes the subcarrier spacing. The number of repetitions is a non-integer number to indicate that two OFDM symbols are used so that the cyclic prefix is the same as in the PHY header, i.e., NCP = NGI-HD = N/4.</t>
  </si>
  <si>
    <t>Say that not the individual symbols have a CP each but that a double CP is prepended to the two symbols.
Remove "The number of repetitions is a non-integer number 22 to indicate that two OFDM symbols are used so that the cyclic prefix is the same as in the PHY header, i.e., 23 NCP = NGI-HD = N/4."</t>
  </si>
  <si>
    <t>R5-4</t>
  </si>
  <si>
    <t>Insert a two octet field before the groups "Group Number".</t>
  </si>
  <si>
    <t>14-Nov-2022 12:58:08 UTC-12</t>
  </si>
  <si>
    <t>R5-3</t>
  </si>
  <si>
    <t>Remove part about grouping from the HB-PHY and make it solely a matter of the MAC protocol for MCS request (old BAT request). 
I.e.,  Remove 132L22-25</t>
  </si>
  <si>
    <t>R5-2</t>
  </si>
  <si>
    <t>The runtime BAT cannot be defined by the transmitter, as there is no way to communicate it to the receiver. If BATs are "predefined", they cannot be defined.</t>
  </si>
  <si>
    <t>Remove
"transmitter or"
"Transmitter-defined BATs are typically pre-defined"</t>
  </si>
  <si>
    <t>13-Nov-2022 07:24:39 UTC-12</t>
  </si>
  <si>
    <t>R5-1</t>
  </si>
  <si>
    <t>insert the text in doc. 15-22/0429r2 to Clause 11.</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</si>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</sst>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2" formatCode="_-* #,##0\ &quot;€&quot;_-;\-* #,##0\ &quot;€&quot;_-;_-* &quot;-&quot;\ &quot;€&quot;_-;_-@_-"/>
    <numFmt numFmtId="44" formatCode="_-* #,##0.00\ &quot;€&quot;_-;\-* #,##0.00\ &quot;€&quot;_-;_-* &quot;-&quot;??\ &quot;€&quot;_-;_-@_-"/>
    <numFmt numFmtId="164" formatCode="_-* #,##0\ _€_-;\-* #,##0\ _€_-;_-* &quot;-&quot;\ _€_-;_-@_-"/>
    <numFmt numFmtId="165" formatCode="_-* #,##0.00\ _€_-;\-* #,##0.00\ _€_-;_-* &quot;-&quot;??\ _€_-;_-@_-"/>
  </numFmts>
  <fonts count="10" x14ac:knownFonts="1">
    <font>
      <sz val="10"/>
      <name val="Arial"/>
      <family val="2"/>
    </font>
    <font>
      <b/>
      <sz val="10"/>
      <color indexed="9"/>
      <name val="Arial"/>
      <family val="2"/>
    </font>
    <font>
      <sz val="10"/>
      <name val="Arial"/>
      <family val="2"/>
    </font>
    <font>
      <sz val="12"/>
      <name val="Times New Roman"/>
      <family val="1"/>
    </font>
    <font>
      <b/>
      <sz val="14"/>
      <name val="Times New Roman"/>
      <family val="1"/>
    </font>
    <font>
      <b/>
      <sz val="12"/>
      <name val="Times New Roman"/>
      <family val="1"/>
    </font>
    <font>
      <sz val="20"/>
      <name val="Times New Roman"/>
      <family val="1"/>
    </font>
    <font>
      <b/>
      <sz val="10"/>
      <name val="Arial"/>
      <family val="2"/>
    </font>
    <font>
      <b/>
      <sz val="12"/>
      <name val="Arial"/>
      <family val="2"/>
    </font>
    <font>
      <sz val="10"/>
      <color rgb="FF92D05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00B050"/>
        <bgColor indexed="64"/>
      </patternFill>
    </fill>
  </fills>
  <borders count="5">
    <border>
      <left/>
      <right/>
      <top/>
      <bottom/>
      <diagonal/>
    </border>
    <border>
      <left/>
      <right/>
      <top style="thin">
        <color indexed="8"/>
      </top>
      <bottom style="thin">
        <color indexed="8"/>
      </bottom>
      <diagonal/>
    </border>
    <border>
      <left/>
      <right/>
      <top/>
      <bottom style="thin">
        <color indexed="8"/>
      </bottom>
      <diagonal/>
    </border>
    <border>
      <left/>
      <right/>
      <top style="thin">
        <color indexed="8"/>
      </top>
      <bottom/>
      <diagonal/>
    </border>
    <border>
      <left/>
      <right/>
      <top style="thin">
        <color auto="1"/>
      </top>
      <bottom/>
      <diagonal/>
    </border>
  </borders>
  <cellStyleXfs count="7">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2" fillId="0" borderId="0"/>
  </cellStyleXfs>
  <cellXfs count="41">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49" fontId="0" fillId="0" borderId="0" xfId="0" applyNumberFormat="1"/>
    <xf numFmtId="49" fontId="2" fillId="0" borderId="0" xfId="6" applyNumberFormat="1"/>
    <xf numFmtId="49" fontId="2" fillId="0" borderId="0" xfId="6" applyNumberFormat="1" applyAlignment="1">
      <alignment wrapText="1"/>
    </xf>
    <xf numFmtId="49" fontId="3" fillId="0" borderId="1" xfId="6" applyNumberFormat="1" applyFont="1" applyBorder="1" applyAlignment="1">
      <alignment vertical="top" wrapText="1"/>
    </xf>
    <xf numFmtId="49" fontId="3" fillId="0" borderId="2" xfId="6" applyNumberFormat="1" applyFont="1" applyBorder="1" applyAlignment="1">
      <alignment vertical="top" wrapText="1"/>
    </xf>
    <xf numFmtId="49" fontId="3" fillId="0" borderId="3" xfId="6" applyNumberFormat="1" applyFont="1" applyBorder="1" applyAlignment="1">
      <alignment vertical="top" wrapText="1"/>
    </xf>
    <xf numFmtId="49" fontId="3" fillId="0" borderId="0" xfId="6" applyNumberFormat="1" applyFont="1" applyAlignment="1">
      <alignment horizontal="left"/>
    </xf>
    <xf numFmtId="49" fontId="3" fillId="0" borderId="0" xfId="0" applyNumberFormat="1" applyFont="1"/>
    <xf numFmtId="49" fontId="2" fillId="0" borderId="2" xfId="6" applyNumberFormat="1" applyBorder="1" applyAlignment="1">
      <alignment vertical="top" wrapText="1"/>
    </xf>
    <xf numFmtId="49" fontId="3" fillId="0" borderId="0" xfId="6" applyNumberFormat="1" applyFont="1" applyAlignment="1">
      <alignment vertical="top" wrapText="1"/>
    </xf>
    <xf numFmtId="49" fontId="4" fillId="0" borderId="0" xfId="6" applyNumberFormat="1" applyFont="1" applyAlignment="1">
      <alignment horizontal="center"/>
    </xf>
    <xf numFmtId="49" fontId="5" fillId="0" borderId="0" xfId="0" applyNumberFormat="1" applyFont="1"/>
    <xf numFmtId="49" fontId="6" fillId="0" borderId="0" xfId="6" applyNumberFormat="1" applyFont="1"/>
    <xf numFmtId="49" fontId="5" fillId="0" borderId="0" xfId="6" applyNumberFormat="1" applyFont="1" applyAlignment="1">
      <alignment horizontal="left"/>
    </xf>
    <xf numFmtId="0" fontId="7" fillId="0" borderId="0" xfId="0" applyFont="1"/>
    <xf numFmtId="0" fontId="0" fillId="0" borderId="4" xfId="0" applyBorder="1"/>
    <xf numFmtId="0" fontId="7" fillId="0" borderId="0" xfId="0" applyFont="1" applyAlignment="1">
      <alignment horizontal="center"/>
    </xf>
    <xf numFmtId="0" fontId="7" fillId="0" borderId="0" xfId="0" applyFont="1" applyAlignment="1">
      <alignment horizontal="left" vertical="top"/>
    </xf>
    <xf numFmtId="0" fontId="0" fillId="0" borderId="0" xfId="0" applyAlignment="1">
      <alignment horizontal="left" vertical="top"/>
    </xf>
    <xf numFmtId="49" fontId="3" fillId="0" borderId="3"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0" fontId="7" fillId="4" borderId="0" xfId="0" applyFont="1" applyFill="1"/>
    <xf numFmtId="0" fontId="0" fillId="0" borderId="0" xfId="6" applyFont="1" applyAlignment="1">
      <alignment wrapText="1"/>
    </xf>
    <xf numFmtId="0" fontId="0" fillId="0" borderId="0" xfId="6" applyFont="1" applyAlignment="1" applyProtection="1">
      <alignment horizontal="left" wrapText="1"/>
      <protection locked="0"/>
    </xf>
    <xf numFmtId="0" fontId="9" fillId="0" borderId="0" xfId="0" applyFont="1"/>
    <xf numFmtId="49" fontId="3" fillId="0" borderId="1" xfId="6" applyNumberFormat="1" applyFont="1" applyBorder="1" applyAlignment="1">
      <alignment vertical="top" wrapText="1"/>
    </xf>
    <xf numFmtId="49" fontId="4" fillId="0" borderId="1" xfId="6" applyNumberFormat="1" applyFont="1" applyBorder="1" applyAlignment="1">
      <alignment vertical="top" wrapText="1"/>
    </xf>
    <xf numFmtId="49" fontId="3" fillId="0" borderId="1" xfId="6" applyNumberFormat="1" applyFont="1" applyBorder="1" applyAlignment="1">
      <alignment horizontal="left" vertical="top" wrapText="1"/>
    </xf>
    <xf numFmtId="49" fontId="3" fillId="0" borderId="3" xfId="6" applyNumberFormat="1" applyFont="1" applyBorder="1" applyAlignment="1">
      <alignment horizontal="left" vertical="center" wrapText="1"/>
    </xf>
    <xf numFmtId="49" fontId="3" fillId="0" borderId="2" xfId="6" applyNumberFormat="1" applyFont="1" applyBorder="1" applyAlignment="1">
      <alignment horizontal="left" vertical="center" wrapText="1"/>
    </xf>
    <xf numFmtId="49" fontId="3" fillId="0" borderId="1" xfId="6" applyNumberFormat="1" applyFont="1" applyBorder="1" applyAlignment="1">
      <alignment horizontal="left" vertical="center" wrapText="1"/>
    </xf>
    <xf numFmtId="0" fontId="8" fillId="0" borderId="0" xfId="0" applyFont="1" applyAlignment="1">
      <alignment horizontal="center"/>
    </xf>
    <xf numFmtId="0" fontId="7" fillId="0" borderId="0" xfId="0" applyFont="1" applyAlignment="1">
      <alignment horizontal="center"/>
    </xf>
  </cellXfs>
  <cellStyles count="7">
    <cellStyle name="Comma" xfId="4"/>
    <cellStyle name="Comma [0]" xfId="5"/>
    <cellStyle name="Currency" xfId="2"/>
    <cellStyle name="Currency [0]" xfId="3"/>
    <cellStyle name="Normal 2" xfId="6"/>
    <cellStyle name="Percent" xfId="1"/>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bober/10_Standardisierung/IEEE/2_Standard_802.15.13/2_Working_documents/draft_5.0_generation_sa_ballot/1_Input/15-21-0446-00-0013-TG13-D4.0-RAC-Com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mments"/>
      <sheetName val="Validation"/>
    </sheetNames>
    <sheetDataSet>
      <sheetData sheetId="0"/>
      <sheetData sheetId="1"/>
      <sheetData sheetId="2">
        <row r="1">
          <cell r="A1" t="str">
            <v>General</v>
          </cell>
          <cell r="B1" t="str">
            <v>YES</v>
          </cell>
        </row>
        <row r="2">
          <cell r="A2" t="str">
            <v>Technical</v>
          </cell>
          <cell r="B2" t="str">
            <v>NO</v>
          </cell>
        </row>
        <row r="3">
          <cell r="A3" t="str">
            <v>Editorial</v>
          </cell>
        </row>
        <row r="4">
          <cell r="A4" t="str">
            <v>Open Source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zoomScaleNormal="100" workbookViewId="0">
      <selection activeCell="C16" sqref="C16"/>
    </sheetView>
  </sheetViews>
  <sheetFormatPr baseColWidth="10" defaultColWidth="11.5546875" defaultRowHeight="13.2" x14ac:dyDescent="0.25"/>
  <cols>
    <col min="2" max="2" width="17.109375" customWidth="1"/>
    <col min="3" max="3" width="61.33203125" customWidth="1"/>
    <col min="4" max="4" width="27.109375" customWidth="1"/>
  </cols>
  <sheetData>
    <row r="1" spans="1:6" ht="25.2" x14ac:dyDescent="0.45">
      <c r="A1" s="8"/>
      <c r="B1" s="20"/>
      <c r="C1" s="19"/>
      <c r="D1" s="18" t="s">
        <v>104</v>
      </c>
      <c r="E1" s="8"/>
      <c r="F1" s="7"/>
    </row>
    <row r="2" spans="1:6" x14ac:dyDescent="0.25">
      <c r="A2" s="8"/>
      <c r="B2" s="8"/>
      <c r="C2" s="8"/>
      <c r="D2" s="7"/>
      <c r="E2" s="8"/>
      <c r="F2" s="7"/>
    </row>
    <row r="3" spans="1:6" ht="17.399999999999999" x14ac:dyDescent="0.3">
      <c r="A3" s="8"/>
      <c r="B3" s="8"/>
      <c r="C3" s="17" t="s">
        <v>43</v>
      </c>
      <c r="D3" s="8"/>
      <c r="E3" s="8"/>
      <c r="F3" s="7"/>
    </row>
    <row r="4" spans="1:6" ht="17.399999999999999" x14ac:dyDescent="0.3">
      <c r="A4" s="8"/>
      <c r="B4" s="8"/>
      <c r="C4" s="17" t="s">
        <v>42</v>
      </c>
      <c r="D4" s="8"/>
      <c r="E4" s="8"/>
      <c r="F4" s="7"/>
    </row>
    <row r="5" spans="1:6" ht="17.399999999999999" x14ac:dyDescent="0.3">
      <c r="A5" s="8"/>
      <c r="B5" s="17"/>
      <c r="C5" s="8"/>
      <c r="D5" s="8"/>
      <c r="E5" s="8"/>
      <c r="F5" s="7"/>
    </row>
    <row r="6" spans="1:6" ht="15.6" x14ac:dyDescent="0.25">
      <c r="A6" s="8"/>
      <c r="B6" s="26" t="s">
        <v>41</v>
      </c>
      <c r="C6" s="33" t="s">
        <v>40</v>
      </c>
      <c r="D6" s="33"/>
      <c r="E6" s="8"/>
      <c r="F6" s="7"/>
    </row>
    <row r="7" spans="1:6" ht="17.399999999999999" x14ac:dyDescent="0.25">
      <c r="A7" s="8"/>
      <c r="B7" s="26" t="s">
        <v>39</v>
      </c>
      <c r="C7" s="34" t="s">
        <v>106</v>
      </c>
      <c r="D7" s="34"/>
      <c r="E7" s="8"/>
      <c r="F7" s="7"/>
    </row>
    <row r="8" spans="1:6" ht="15.6" x14ac:dyDescent="0.25">
      <c r="A8" s="8"/>
      <c r="B8" s="26" t="s">
        <v>38</v>
      </c>
      <c r="C8" s="35" t="s">
        <v>105</v>
      </c>
      <c r="D8" s="35"/>
      <c r="E8" s="8"/>
      <c r="F8" s="7"/>
    </row>
    <row r="9" spans="1:6" ht="15.6" x14ac:dyDescent="0.25">
      <c r="A9" s="8"/>
      <c r="B9" s="36" t="s">
        <v>37</v>
      </c>
      <c r="C9" s="12" t="s">
        <v>36</v>
      </c>
      <c r="D9" s="16" t="s">
        <v>35</v>
      </c>
      <c r="E9" s="8"/>
      <c r="F9" s="7"/>
    </row>
    <row r="10" spans="1:6" ht="15.6" x14ac:dyDescent="0.25">
      <c r="A10" s="8"/>
      <c r="B10" s="37"/>
      <c r="C10" s="11"/>
      <c r="D10" s="15"/>
      <c r="E10" s="8"/>
      <c r="F10" s="7"/>
    </row>
    <row r="11" spans="1:6" ht="15.6" x14ac:dyDescent="0.3">
      <c r="A11" s="8"/>
      <c r="B11" s="38" t="s">
        <v>34</v>
      </c>
      <c r="C11" s="14"/>
      <c r="D11" s="12"/>
      <c r="E11" s="8"/>
      <c r="F11" s="7"/>
    </row>
    <row r="12" spans="1:6" ht="15.6" x14ac:dyDescent="0.3">
      <c r="A12" s="8"/>
      <c r="B12" s="38"/>
      <c r="C12" s="13"/>
      <c r="D12" s="8"/>
      <c r="E12" s="8"/>
      <c r="F12" s="7"/>
    </row>
    <row r="13" spans="1:6" ht="15.6" x14ac:dyDescent="0.25">
      <c r="A13" s="8"/>
      <c r="B13" s="26" t="s">
        <v>33</v>
      </c>
      <c r="C13" s="33" t="s">
        <v>107</v>
      </c>
      <c r="D13" s="33"/>
      <c r="E13" s="8"/>
      <c r="F13" s="7"/>
    </row>
    <row r="14" spans="1:6" ht="31.95" customHeight="1" x14ac:dyDescent="0.25">
      <c r="A14" s="9"/>
      <c r="B14" s="26" t="s">
        <v>32</v>
      </c>
      <c r="C14" s="33" t="s">
        <v>31</v>
      </c>
      <c r="D14" s="33"/>
      <c r="E14" s="9"/>
      <c r="F14" s="7"/>
    </row>
    <row r="15" spans="1:6" ht="74.400000000000006" customHeight="1" x14ac:dyDescent="0.25">
      <c r="A15" s="9"/>
      <c r="B15" s="27" t="s">
        <v>30</v>
      </c>
      <c r="C15" s="33" t="s">
        <v>29</v>
      </c>
      <c r="D15" s="33"/>
      <c r="E15" s="9"/>
      <c r="F15" s="7"/>
    </row>
    <row r="16" spans="1:6" ht="65.400000000000006" customHeight="1" x14ac:dyDescent="0.25">
      <c r="A16" s="9"/>
      <c r="B16" s="28" t="s">
        <v>28</v>
      </c>
      <c r="C16" s="10" t="s">
        <v>27</v>
      </c>
      <c r="D16" s="10"/>
      <c r="E16" s="9"/>
      <c r="F16" s="7"/>
    </row>
    <row r="17" spans="1:6" x14ac:dyDescent="0.25">
      <c r="A17" s="8"/>
      <c r="B17" s="8"/>
      <c r="C17" s="8"/>
      <c r="D17" s="8"/>
      <c r="E17" s="8"/>
      <c r="F17" s="7"/>
    </row>
    <row r="18" spans="1:6" x14ac:dyDescent="0.25">
      <c r="A18" s="7"/>
      <c r="B18" s="7"/>
      <c r="C18" s="7"/>
      <c r="D18" s="7"/>
      <c r="E18" s="7"/>
      <c r="F18" s="7"/>
    </row>
    <row r="19" spans="1:6" x14ac:dyDescent="0.25">
      <c r="A19" s="7"/>
      <c r="B19" s="7"/>
      <c r="C19" s="7"/>
      <c r="D19" s="7"/>
      <c r="E19" s="7"/>
      <c r="F19" s="7"/>
    </row>
    <row r="20" spans="1:6" x14ac:dyDescent="0.25">
      <c r="A20" s="7"/>
      <c r="B20" s="7"/>
      <c r="C20" s="7"/>
      <c r="D20" s="7"/>
      <c r="E20" s="7"/>
      <c r="F20" s="7"/>
    </row>
    <row r="21" spans="1:6" x14ac:dyDescent="0.25">
      <c r="A21" s="7"/>
      <c r="B21" s="7"/>
      <c r="C21" s="7"/>
      <c r="D21" s="7"/>
      <c r="E21" s="7"/>
      <c r="F21" s="7"/>
    </row>
    <row r="22" spans="1:6" x14ac:dyDescent="0.25">
      <c r="A22" s="7"/>
      <c r="B22" s="7"/>
      <c r="C22" s="7"/>
      <c r="D22" s="7"/>
      <c r="E22" s="7"/>
      <c r="F22" s="7"/>
    </row>
  </sheetData>
  <mergeCells count="8">
    <mergeCell ref="B9:B10"/>
    <mergeCell ref="B11:B12"/>
    <mergeCell ref="C13:D13"/>
    <mergeCell ref="C14:D14"/>
    <mergeCell ref="C15:D15"/>
    <mergeCell ref="C6:D6"/>
    <mergeCell ref="C7:D7"/>
    <mergeCell ref="C8:D8"/>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8"/>
  <sheetViews>
    <sheetView tabSelected="1" zoomScale="55" zoomScaleNormal="55" workbookViewId="0">
      <pane ySplit="1" topLeftCell="A2" activePane="bottomLeft" state="frozen"/>
      <selection pane="bottomLeft" activeCell="A3" sqref="A3"/>
    </sheetView>
  </sheetViews>
  <sheetFormatPr baseColWidth="10" defaultColWidth="8.88671875" defaultRowHeight="13.2" x14ac:dyDescent="0.25"/>
  <cols>
    <col min="1" max="2" width="8.109375" customWidth="1"/>
    <col min="3" max="3" width="7" customWidth="1"/>
    <col min="4" max="4" width="9.5546875" customWidth="1"/>
    <col min="5" max="5" width="20" customWidth="1"/>
    <col min="6" max="6" width="12.5546875" customWidth="1"/>
    <col min="7" max="8" width="7.6640625" style="2" customWidth="1"/>
    <col min="9" max="9" width="14.109375" style="2" customWidth="1"/>
    <col min="10" max="10" width="9.88671875" style="2" customWidth="1"/>
    <col min="11" max="11" width="13.33203125" style="2" customWidth="1"/>
    <col min="12" max="12" width="7.6640625" style="2" customWidth="1"/>
    <col min="13" max="13" width="4.6640625" style="2" customWidth="1"/>
    <col min="14" max="14" width="6.6640625" customWidth="1"/>
    <col min="15" max="15" width="3.6640625" customWidth="1"/>
    <col min="16" max="16" width="38.33203125" customWidth="1"/>
    <col min="17" max="17" width="11.5546875" customWidth="1"/>
    <col min="18" max="18" width="6.44140625" customWidth="1"/>
    <col min="19" max="19" width="37.33203125" style="4" customWidth="1"/>
    <col min="20" max="20" width="21.5546875" customWidth="1"/>
    <col min="21" max="21" width="54.5546875" customWidth="1"/>
    <col min="22" max="24" width="9.44140625" customWidth="1"/>
    <col min="25" max="25" width="20.88671875" customWidth="1"/>
    <col min="28" max="33" width="8.88671875" customWidth="1"/>
  </cols>
  <sheetData>
    <row r="1" spans="1:25" ht="52.8"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53</v>
      </c>
      <c r="W1" s="3" t="s">
        <v>54</v>
      </c>
      <c r="X1" s="3" t="s">
        <v>55</v>
      </c>
      <c r="Y1" s="3" t="s">
        <v>56</v>
      </c>
    </row>
    <row r="2" spans="1:25" ht="66" x14ac:dyDescent="0.25">
      <c r="A2" s="30">
        <v>306988</v>
      </c>
      <c r="B2" s="30" t="s">
        <v>108</v>
      </c>
      <c r="C2" s="30" t="s">
        <v>109</v>
      </c>
      <c r="D2" s="30" t="s">
        <v>110</v>
      </c>
      <c r="E2" s="30" t="s">
        <v>67</v>
      </c>
      <c r="F2" s="30" t="s">
        <v>67</v>
      </c>
      <c r="G2" s="31" t="s">
        <v>68</v>
      </c>
      <c r="H2" s="31">
        <v>16</v>
      </c>
      <c r="I2" s="31" t="s">
        <v>111</v>
      </c>
      <c r="J2" s="31" t="s">
        <v>69</v>
      </c>
      <c r="K2" s="31" t="s">
        <v>112</v>
      </c>
      <c r="L2" s="31" t="s">
        <v>24</v>
      </c>
      <c r="M2" s="31" t="s">
        <v>67</v>
      </c>
      <c r="N2" s="30" t="s">
        <v>67</v>
      </c>
      <c r="O2" s="30" t="s">
        <v>67</v>
      </c>
      <c r="P2" s="30" t="s">
        <v>113</v>
      </c>
      <c r="Q2" s="30" t="s">
        <v>67</v>
      </c>
      <c r="R2" s="30" t="s">
        <v>71</v>
      </c>
      <c r="S2" s="30" t="s">
        <v>114</v>
      </c>
    </row>
    <row r="3" spans="1:25" ht="52.8" x14ac:dyDescent="0.25">
      <c r="A3" s="30">
        <v>306987</v>
      </c>
      <c r="B3" s="30" t="s">
        <v>108</v>
      </c>
      <c r="C3" s="30" t="s">
        <v>115</v>
      </c>
      <c r="D3" s="30" t="s">
        <v>110</v>
      </c>
      <c r="E3" s="30" t="s">
        <v>67</v>
      </c>
      <c r="F3" s="30" t="s">
        <v>67</v>
      </c>
      <c r="G3" s="31" t="s">
        <v>68</v>
      </c>
      <c r="H3" s="31">
        <v>15</v>
      </c>
      <c r="I3" s="31" t="s">
        <v>111</v>
      </c>
      <c r="J3" s="31" t="s">
        <v>69</v>
      </c>
      <c r="K3" s="31" t="s">
        <v>112</v>
      </c>
      <c r="L3" s="31" t="s">
        <v>25</v>
      </c>
      <c r="M3" s="31" t="s">
        <v>91</v>
      </c>
      <c r="N3" s="30" t="s">
        <v>92</v>
      </c>
      <c r="O3" s="30" t="s">
        <v>67</v>
      </c>
      <c r="P3" s="30" t="s">
        <v>116</v>
      </c>
      <c r="Q3" s="30" t="s">
        <v>67</v>
      </c>
      <c r="R3" s="30" t="s">
        <v>71</v>
      </c>
      <c r="S3" s="30" t="s">
        <v>117</v>
      </c>
    </row>
    <row r="4" spans="1:25" ht="52.8" x14ac:dyDescent="0.25">
      <c r="A4" s="30">
        <v>306986</v>
      </c>
      <c r="B4" s="30" t="s">
        <v>108</v>
      </c>
      <c r="C4" s="30" t="s">
        <v>118</v>
      </c>
      <c r="D4" s="30" t="s">
        <v>110</v>
      </c>
      <c r="E4" s="30" t="s">
        <v>67</v>
      </c>
      <c r="F4" s="30" t="s">
        <v>67</v>
      </c>
      <c r="G4" s="31" t="s">
        <v>68</v>
      </c>
      <c r="H4" s="31">
        <v>14</v>
      </c>
      <c r="I4" s="31" t="s">
        <v>111</v>
      </c>
      <c r="J4" s="31" t="s">
        <v>69</v>
      </c>
      <c r="K4" s="31" t="s">
        <v>112</v>
      </c>
      <c r="L4" s="31" t="s">
        <v>25</v>
      </c>
      <c r="M4" s="31" t="s">
        <v>119</v>
      </c>
      <c r="N4" s="30" t="s">
        <v>120</v>
      </c>
      <c r="O4" s="30" t="s">
        <v>78</v>
      </c>
      <c r="P4" s="30" t="s">
        <v>121</v>
      </c>
      <c r="Q4" s="30" t="s">
        <v>67</v>
      </c>
      <c r="R4" s="30" t="s">
        <v>71</v>
      </c>
      <c r="S4" s="30" t="s">
        <v>122</v>
      </c>
    </row>
    <row r="5" spans="1:25" ht="52.8" x14ac:dyDescent="0.25">
      <c r="A5" s="30">
        <v>306985</v>
      </c>
      <c r="B5" s="30" t="s">
        <v>108</v>
      </c>
      <c r="C5" s="30" t="s">
        <v>123</v>
      </c>
      <c r="D5" s="30" t="s">
        <v>110</v>
      </c>
      <c r="E5" s="30" t="s">
        <v>67</v>
      </c>
      <c r="F5" s="30" t="s">
        <v>67</v>
      </c>
      <c r="G5" s="30" t="s">
        <v>68</v>
      </c>
      <c r="H5" s="30">
        <v>13</v>
      </c>
      <c r="I5" s="30" t="s">
        <v>111</v>
      </c>
      <c r="J5" s="30" t="s">
        <v>69</v>
      </c>
      <c r="K5" s="30" t="s">
        <v>112</v>
      </c>
      <c r="L5" s="30" t="s">
        <v>25</v>
      </c>
      <c r="M5" s="30" t="s">
        <v>90</v>
      </c>
      <c r="N5" s="30" t="s">
        <v>124</v>
      </c>
      <c r="O5" s="30" t="s">
        <v>74</v>
      </c>
      <c r="P5" s="30" t="s">
        <v>125</v>
      </c>
      <c r="Q5" s="30" t="s">
        <v>67</v>
      </c>
      <c r="R5" s="30" t="s">
        <v>71</v>
      </c>
      <c r="S5" s="30" t="s">
        <v>126</v>
      </c>
    </row>
    <row r="6" spans="1:25" ht="79.2" x14ac:dyDescent="0.25">
      <c r="A6" s="30">
        <v>306984</v>
      </c>
      <c r="B6" s="30" t="s">
        <v>108</v>
      </c>
      <c r="C6" s="30" t="s">
        <v>127</v>
      </c>
      <c r="D6" s="30" t="s">
        <v>110</v>
      </c>
      <c r="E6" s="30" t="s">
        <v>67</v>
      </c>
      <c r="F6" s="30" t="s">
        <v>67</v>
      </c>
      <c r="G6" s="30" t="s">
        <v>68</v>
      </c>
      <c r="H6" s="30">
        <v>12</v>
      </c>
      <c r="I6" s="30" t="s">
        <v>111</v>
      </c>
      <c r="J6" s="30" t="s">
        <v>69</v>
      </c>
      <c r="K6" s="30" t="s">
        <v>112</v>
      </c>
      <c r="L6" s="30" t="s">
        <v>25</v>
      </c>
      <c r="M6" s="30" t="s">
        <v>128</v>
      </c>
      <c r="N6" s="30" t="s">
        <v>87</v>
      </c>
      <c r="O6" s="30" t="s">
        <v>75</v>
      </c>
      <c r="P6" s="30" t="s">
        <v>129</v>
      </c>
      <c r="Q6" s="30" t="s">
        <v>67</v>
      </c>
      <c r="R6" s="30" t="s">
        <v>71</v>
      </c>
      <c r="S6" s="30" t="s">
        <v>130</v>
      </c>
    </row>
    <row r="7" spans="1:25" ht="52.8" x14ac:dyDescent="0.25">
      <c r="A7" s="30">
        <v>306983</v>
      </c>
      <c r="B7" s="30" t="s">
        <v>108</v>
      </c>
      <c r="C7" s="30" t="s">
        <v>131</v>
      </c>
      <c r="D7" s="30" t="s">
        <v>110</v>
      </c>
      <c r="E7" s="30" t="s">
        <v>67</v>
      </c>
      <c r="F7" s="30" t="s">
        <v>67</v>
      </c>
      <c r="G7" s="31" t="s">
        <v>68</v>
      </c>
      <c r="H7" s="31">
        <v>11</v>
      </c>
      <c r="I7" s="31" t="s">
        <v>111</v>
      </c>
      <c r="J7" s="31" t="s">
        <v>69</v>
      </c>
      <c r="K7" s="31" t="s">
        <v>112</v>
      </c>
      <c r="L7" s="31" t="s">
        <v>25</v>
      </c>
      <c r="M7" s="31" t="s">
        <v>76</v>
      </c>
      <c r="N7" s="30" t="s">
        <v>132</v>
      </c>
      <c r="O7" s="30" t="s">
        <v>75</v>
      </c>
      <c r="P7" s="30" t="s">
        <v>133</v>
      </c>
      <c r="Q7" s="30" t="s">
        <v>67</v>
      </c>
      <c r="R7" s="30" t="s">
        <v>71</v>
      </c>
      <c r="S7" s="30" t="s">
        <v>117</v>
      </c>
    </row>
    <row r="8" spans="1:25" ht="52.8" x14ac:dyDescent="0.25">
      <c r="A8" s="30">
        <v>306982</v>
      </c>
      <c r="B8" s="30" t="s">
        <v>108</v>
      </c>
      <c r="C8" s="30" t="s">
        <v>134</v>
      </c>
      <c r="D8" s="30" t="s">
        <v>110</v>
      </c>
      <c r="E8" s="30" t="s">
        <v>67</v>
      </c>
      <c r="F8" s="30" t="s">
        <v>67</v>
      </c>
      <c r="G8" s="31" t="s">
        <v>68</v>
      </c>
      <c r="H8" s="31">
        <v>10</v>
      </c>
      <c r="I8" s="31" t="s">
        <v>111</v>
      </c>
      <c r="J8" s="31" t="s">
        <v>69</v>
      </c>
      <c r="K8" s="31" t="s">
        <v>112</v>
      </c>
      <c r="L8" s="31" t="s">
        <v>25</v>
      </c>
      <c r="M8" s="31" t="s">
        <v>100</v>
      </c>
      <c r="N8" s="30" t="s">
        <v>101</v>
      </c>
      <c r="O8" s="30" t="s">
        <v>73</v>
      </c>
      <c r="P8" s="30" t="s">
        <v>135</v>
      </c>
      <c r="Q8" s="30" t="s">
        <v>67</v>
      </c>
      <c r="R8" s="30" t="s">
        <v>71</v>
      </c>
      <c r="S8" s="30" t="s">
        <v>136</v>
      </c>
    </row>
    <row r="9" spans="1:25" ht="52.8" x14ac:dyDescent="0.25">
      <c r="A9" s="30">
        <v>306981</v>
      </c>
      <c r="B9" s="30" t="s">
        <v>108</v>
      </c>
      <c r="C9" s="30" t="s">
        <v>137</v>
      </c>
      <c r="D9" s="30" t="s">
        <v>110</v>
      </c>
      <c r="E9" s="30" t="s">
        <v>67</v>
      </c>
      <c r="F9" s="30" t="s">
        <v>67</v>
      </c>
      <c r="G9" s="31" t="s">
        <v>68</v>
      </c>
      <c r="H9" s="31">
        <v>9</v>
      </c>
      <c r="I9" s="31" t="s">
        <v>111</v>
      </c>
      <c r="J9" s="31" t="s">
        <v>69</v>
      </c>
      <c r="K9" s="31" t="s">
        <v>112</v>
      </c>
      <c r="L9" s="31" t="s">
        <v>25</v>
      </c>
      <c r="M9" s="31" t="s">
        <v>97</v>
      </c>
      <c r="N9" s="30" t="s">
        <v>98</v>
      </c>
      <c r="O9" s="30" t="s">
        <v>138</v>
      </c>
      <c r="P9" s="30" t="s">
        <v>58</v>
      </c>
      <c r="Q9" s="30" t="s">
        <v>67</v>
      </c>
      <c r="R9" s="30" t="s">
        <v>71</v>
      </c>
      <c r="S9" s="30" t="s">
        <v>139</v>
      </c>
    </row>
    <row r="10" spans="1:25" ht="52.8" x14ac:dyDescent="0.25">
      <c r="A10" s="30">
        <v>306980</v>
      </c>
      <c r="B10" s="30" t="s">
        <v>108</v>
      </c>
      <c r="C10" s="30" t="s">
        <v>140</v>
      </c>
      <c r="D10" s="30" t="s">
        <v>110</v>
      </c>
      <c r="E10" s="30" t="s">
        <v>67</v>
      </c>
      <c r="F10" s="30" t="s">
        <v>67</v>
      </c>
      <c r="G10" s="31" t="s">
        <v>68</v>
      </c>
      <c r="H10" s="31">
        <v>8</v>
      </c>
      <c r="I10" s="31" t="s">
        <v>111</v>
      </c>
      <c r="J10" s="31" t="s">
        <v>69</v>
      </c>
      <c r="K10" s="31" t="s">
        <v>112</v>
      </c>
      <c r="L10" s="31" t="s">
        <v>25</v>
      </c>
      <c r="M10" s="31" t="s">
        <v>141</v>
      </c>
      <c r="N10" s="30" t="s">
        <v>95</v>
      </c>
      <c r="O10" s="30" t="s">
        <v>70</v>
      </c>
      <c r="P10" s="30" t="s">
        <v>142</v>
      </c>
      <c r="Q10" s="30" t="s">
        <v>67</v>
      </c>
      <c r="R10" s="30" t="s">
        <v>71</v>
      </c>
      <c r="S10" s="30" t="s">
        <v>143</v>
      </c>
    </row>
    <row r="11" spans="1:25" ht="52.8" x14ac:dyDescent="0.25">
      <c r="A11" s="30">
        <v>306979</v>
      </c>
      <c r="B11" s="30" t="s">
        <v>108</v>
      </c>
      <c r="C11" s="30" t="s">
        <v>144</v>
      </c>
      <c r="D11" s="30" t="s">
        <v>110</v>
      </c>
      <c r="E11" s="30" t="s">
        <v>67</v>
      </c>
      <c r="F11" s="30" t="s">
        <v>67</v>
      </c>
      <c r="G11" s="31" t="s">
        <v>68</v>
      </c>
      <c r="H11" s="31">
        <v>7</v>
      </c>
      <c r="I11" s="31" t="s">
        <v>111</v>
      </c>
      <c r="J11" s="31" t="s">
        <v>69</v>
      </c>
      <c r="K11" s="31" t="s">
        <v>112</v>
      </c>
      <c r="L11" s="31" t="s">
        <v>25</v>
      </c>
      <c r="M11" s="31" t="s">
        <v>99</v>
      </c>
      <c r="N11" s="30" t="s">
        <v>77</v>
      </c>
      <c r="O11" s="30" t="s">
        <v>96</v>
      </c>
      <c r="P11" s="30" t="s">
        <v>145</v>
      </c>
      <c r="Q11" s="30" t="s">
        <v>67</v>
      </c>
      <c r="R11" s="30" t="s">
        <v>71</v>
      </c>
      <c r="S11" s="30" t="s">
        <v>146</v>
      </c>
    </row>
    <row r="12" spans="1:25" ht="92.4" x14ac:dyDescent="0.25">
      <c r="A12" s="30">
        <v>306978</v>
      </c>
      <c r="B12" s="30" t="s">
        <v>108</v>
      </c>
      <c r="C12" s="30" t="s">
        <v>147</v>
      </c>
      <c r="D12" s="30" t="s">
        <v>110</v>
      </c>
      <c r="E12" s="30" t="s">
        <v>67</v>
      </c>
      <c r="F12" s="30" t="s">
        <v>67</v>
      </c>
      <c r="G12" s="31" t="s">
        <v>68</v>
      </c>
      <c r="H12" s="31">
        <v>6</v>
      </c>
      <c r="I12" s="31" t="s">
        <v>111</v>
      </c>
      <c r="J12" s="31" t="s">
        <v>69</v>
      </c>
      <c r="K12" s="31" t="s">
        <v>112</v>
      </c>
      <c r="L12" s="31" t="s">
        <v>24</v>
      </c>
      <c r="M12" s="31" t="s">
        <v>148</v>
      </c>
      <c r="N12" s="30" t="s">
        <v>120</v>
      </c>
      <c r="O12" s="30" t="s">
        <v>75</v>
      </c>
      <c r="P12" s="30" t="s">
        <v>103</v>
      </c>
      <c r="Q12" s="30" t="s">
        <v>67</v>
      </c>
      <c r="R12" s="30" t="s">
        <v>71</v>
      </c>
      <c r="S12" s="30" t="s">
        <v>149</v>
      </c>
    </row>
    <row r="13" spans="1:25" ht="52.8" x14ac:dyDescent="0.25">
      <c r="A13" s="30">
        <v>306977</v>
      </c>
      <c r="B13" s="30" t="s">
        <v>108</v>
      </c>
      <c r="C13" s="30" t="s">
        <v>150</v>
      </c>
      <c r="D13" s="30" t="s">
        <v>110</v>
      </c>
      <c r="E13" s="30" t="s">
        <v>67</v>
      </c>
      <c r="F13" s="30" t="s">
        <v>67</v>
      </c>
      <c r="G13" s="31" t="s">
        <v>68</v>
      </c>
      <c r="H13" s="31">
        <v>5</v>
      </c>
      <c r="I13" s="31" t="s">
        <v>111</v>
      </c>
      <c r="J13" s="31" t="s">
        <v>69</v>
      </c>
      <c r="K13" s="31" t="s">
        <v>112</v>
      </c>
      <c r="L13" s="31" t="s">
        <v>24</v>
      </c>
      <c r="M13" s="31" t="s">
        <v>151</v>
      </c>
      <c r="N13" s="30" t="s">
        <v>102</v>
      </c>
      <c r="O13" s="30" t="s">
        <v>72</v>
      </c>
      <c r="P13" s="30" t="s">
        <v>65</v>
      </c>
      <c r="Q13" s="30" t="s">
        <v>67</v>
      </c>
      <c r="R13" s="30" t="s">
        <v>71</v>
      </c>
      <c r="S13" s="30" t="s">
        <v>66</v>
      </c>
    </row>
    <row r="14" spans="1:25" ht="158.4" x14ac:dyDescent="0.25">
      <c r="A14" s="30">
        <v>306976</v>
      </c>
      <c r="B14" s="30" t="s">
        <v>108</v>
      </c>
      <c r="C14" s="30" t="s">
        <v>152</v>
      </c>
      <c r="D14" s="30" t="s">
        <v>110</v>
      </c>
      <c r="E14" s="30" t="s">
        <v>67</v>
      </c>
      <c r="F14" s="30" t="s">
        <v>67</v>
      </c>
      <c r="G14" s="31" t="s">
        <v>68</v>
      </c>
      <c r="H14" s="31">
        <v>4</v>
      </c>
      <c r="I14" s="31" t="s">
        <v>111</v>
      </c>
      <c r="J14" s="31" t="s">
        <v>69</v>
      </c>
      <c r="K14" s="31" t="s">
        <v>112</v>
      </c>
      <c r="L14" s="31" t="s">
        <v>24</v>
      </c>
      <c r="M14" s="31" t="s">
        <v>153</v>
      </c>
      <c r="N14" s="30" t="s">
        <v>154</v>
      </c>
      <c r="O14" s="30" t="s">
        <v>85</v>
      </c>
      <c r="P14" s="30" t="s">
        <v>155</v>
      </c>
      <c r="Q14" s="30" t="s">
        <v>67</v>
      </c>
      <c r="R14" s="30" t="s">
        <v>71</v>
      </c>
      <c r="S14" s="30" t="s">
        <v>156</v>
      </c>
    </row>
    <row r="15" spans="1:25" ht="52.8" x14ac:dyDescent="0.25">
      <c r="A15" s="30">
        <v>306975</v>
      </c>
      <c r="B15" s="30" t="s">
        <v>108</v>
      </c>
      <c r="C15" s="30" t="s">
        <v>157</v>
      </c>
      <c r="D15" s="30" t="s">
        <v>110</v>
      </c>
      <c r="E15" s="30" t="s">
        <v>67</v>
      </c>
      <c r="F15" s="30" t="s">
        <v>67</v>
      </c>
      <c r="G15" s="31" t="s">
        <v>68</v>
      </c>
      <c r="H15" s="31">
        <v>3</v>
      </c>
      <c r="I15" s="31" t="s">
        <v>111</v>
      </c>
      <c r="J15" s="31" t="s">
        <v>69</v>
      </c>
      <c r="K15" s="31" t="s">
        <v>112</v>
      </c>
      <c r="L15" s="31" t="s">
        <v>25</v>
      </c>
      <c r="M15" s="31" t="s">
        <v>93</v>
      </c>
      <c r="N15" s="30" t="s">
        <v>94</v>
      </c>
      <c r="O15" s="30" t="s">
        <v>88</v>
      </c>
      <c r="P15" s="30" t="s">
        <v>64</v>
      </c>
      <c r="Q15" s="30" t="s">
        <v>67</v>
      </c>
      <c r="R15" s="30" t="s">
        <v>71</v>
      </c>
      <c r="S15" s="30" t="s">
        <v>158</v>
      </c>
    </row>
    <row r="16" spans="1:25" ht="79.2" x14ac:dyDescent="0.25">
      <c r="A16" s="30">
        <v>306974</v>
      </c>
      <c r="B16" s="30" t="s">
        <v>159</v>
      </c>
      <c r="C16" s="30" t="s">
        <v>160</v>
      </c>
      <c r="D16" s="30" t="s">
        <v>110</v>
      </c>
      <c r="E16" s="30" t="s">
        <v>67</v>
      </c>
      <c r="F16" s="30" t="s">
        <v>67</v>
      </c>
      <c r="G16" s="31" t="s">
        <v>68</v>
      </c>
      <c r="H16" s="31">
        <v>2</v>
      </c>
      <c r="I16" s="31" t="s">
        <v>111</v>
      </c>
      <c r="J16" s="31" t="s">
        <v>69</v>
      </c>
      <c r="K16" s="31" t="s">
        <v>112</v>
      </c>
      <c r="L16" s="31" t="s">
        <v>24</v>
      </c>
      <c r="M16" s="31" t="s">
        <v>148</v>
      </c>
      <c r="N16" s="30" t="s">
        <v>61</v>
      </c>
      <c r="O16" s="30" t="s">
        <v>85</v>
      </c>
      <c r="P16" s="30" t="s">
        <v>63</v>
      </c>
      <c r="Q16" s="30" t="s">
        <v>67</v>
      </c>
      <c r="R16" s="30" t="s">
        <v>71</v>
      </c>
      <c r="S16" s="30" t="s">
        <v>161</v>
      </c>
    </row>
    <row r="17" spans="1:19" ht="79.2" x14ac:dyDescent="0.25">
      <c r="A17" s="30">
        <v>306973</v>
      </c>
      <c r="B17" s="30" t="s">
        <v>159</v>
      </c>
      <c r="C17" s="30" t="s">
        <v>162</v>
      </c>
      <c r="D17" s="30" t="s">
        <v>110</v>
      </c>
      <c r="E17" s="30" t="s">
        <v>67</v>
      </c>
      <c r="F17" s="30" t="s">
        <v>67</v>
      </c>
      <c r="G17" s="31" t="s">
        <v>68</v>
      </c>
      <c r="H17" s="31">
        <v>1</v>
      </c>
      <c r="I17" s="31" t="s">
        <v>111</v>
      </c>
      <c r="J17" s="31" t="s">
        <v>69</v>
      </c>
      <c r="K17" s="31" t="s">
        <v>112</v>
      </c>
      <c r="L17" s="31" t="s">
        <v>24</v>
      </c>
      <c r="M17" s="31" t="s">
        <v>148</v>
      </c>
      <c r="N17" s="30" t="s">
        <v>61</v>
      </c>
      <c r="O17" s="30" t="s">
        <v>86</v>
      </c>
      <c r="P17" s="30" t="s">
        <v>163</v>
      </c>
      <c r="Q17" s="30" t="s">
        <v>67</v>
      </c>
      <c r="R17" s="30" t="s">
        <v>71</v>
      </c>
      <c r="S17" s="30" t="s">
        <v>164</v>
      </c>
    </row>
    <row r="18" spans="1:19" ht="52.8" x14ac:dyDescent="0.25">
      <c r="A18" s="30">
        <v>306958</v>
      </c>
      <c r="B18" s="30" t="s">
        <v>165</v>
      </c>
      <c r="C18" s="30" t="s">
        <v>166</v>
      </c>
      <c r="D18" s="30" t="s">
        <v>80</v>
      </c>
      <c r="E18" s="30" t="s">
        <v>67</v>
      </c>
      <c r="F18" s="30" t="s">
        <v>67</v>
      </c>
      <c r="G18" s="31" t="s">
        <v>68</v>
      </c>
      <c r="H18" s="31">
        <v>1</v>
      </c>
      <c r="I18" s="31" t="s">
        <v>81</v>
      </c>
      <c r="J18" s="31" t="s">
        <v>82</v>
      </c>
      <c r="K18" s="31" t="s">
        <v>83</v>
      </c>
      <c r="L18" s="31" t="s">
        <v>25</v>
      </c>
      <c r="M18" s="31" t="s">
        <v>89</v>
      </c>
      <c r="N18" s="30" t="s">
        <v>79</v>
      </c>
      <c r="O18" s="30" t="s">
        <v>70</v>
      </c>
      <c r="P18" s="30" t="s">
        <v>167</v>
      </c>
      <c r="Q18" s="30" t="s">
        <v>67</v>
      </c>
      <c r="R18" s="30" t="s">
        <v>84</v>
      </c>
      <c r="S18" s="30" t="s">
        <v>168</v>
      </c>
    </row>
  </sheetData>
  <autoFilter ref="A1:Y1">
    <sortState ref="A2:Y136">
      <sortCondition ref="A1:A136"/>
    </sortState>
  </autoFilter>
  <dataValidations count="8">
    <dataValidation type="custom" allowBlank="1" showInputMessage="1" showErrorMessage="1" promptTitle="Category" prompt="Select one of the values from the drop down list" sqref="K1:L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Comment" prompt="Describe a problem or something you want to be changed" sqref="P1:R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allowBlank="1" showInputMessage="1" showErrorMessage="1" promptTitle="Disposition Detail" prompt="Enter detailed response to the comment and the suggested change." sqref="T1:V1"/>
    <dataValidation type="list" errorStyle="information" allowBlank="1" showInputMessage="1" showErrorMessage="1" errorTitle="Warning." error="Entered value is not a valid value from list.  File may error out." promptTitle="Reminder" prompt="Select a value from List" sqref="T2:T1037378">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
  <sheetViews>
    <sheetView zoomScaleNormal="100" workbookViewId="0">
      <selection activeCell="K19" sqref="K19"/>
    </sheetView>
  </sheetViews>
  <sheetFormatPr baseColWidth="10" defaultColWidth="8.88671875" defaultRowHeight="13.2" x14ac:dyDescent="0.25"/>
  <cols>
    <col min="1" max="1" width="12.109375" style="4" customWidth="1"/>
    <col min="2" max="2" width="1.6640625" style="4" hidden="1" customWidth="1"/>
    <col min="3" max="3" width="8.6640625" style="4" customWidth="1"/>
    <col min="4" max="4" width="13.88671875" style="4" customWidth="1"/>
    <col min="5" max="5" width="7.6640625" style="4" hidden="1" customWidth="1"/>
    <col min="6" max="8" width="0" style="4" hidden="1" customWidth="1"/>
    <col min="9" max="9" width="7.44140625" style="4" hidden="1" customWidth="1"/>
    <col min="10" max="10" width="0" style="4" hidden="1" customWidth="1"/>
    <col min="11" max="11" width="7.6640625" style="4" customWidth="1"/>
    <col min="12" max="12" width="11.109375" style="4" customWidth="1"/>
    <col min="13" max="13" width="8.88671875" style="4"/>
    <col min="14" max="14" width="11.88671875" style="4" customWidth="1"/>
    <col min="15" max="15" width="8.88671875" style="4"/>
    <col min="16" max="16" width="41.88671875" style="4" customWidth="1"/>
    <col min="17" max="18" width="0" style="4" hidden="1" customWidth="1"/>
    <col min="19" max="19" width="26.44140625" style="4" customWidth="1"/>
    <col min="20" max="20" width="16" style="4" customWidth="1"/>
    <col min="21" max="21" width="10.44140625" style="4" customWidth="1"/>
    <col min="22" max="22" width="11.88671875" style="4" customWidth="1"/>
    <col min="23" max="23" width="8.88671875" style="4"/>
    <col min="24" max="24" width="14.88671875" style="4" customWidth="1"/>
    <col min="25" max="25" width="12.33203125" style="4" customWidth="1"/>
    <col min="26" max="16384" width="8.88671875" style="4"/>
  </cols>
  <sheetData>
    <row r="1" spans="1:25" ht="52.8" x14ac:dyDescent="0.25">
      <c r="A1" s="3" t="s">
        <v>7</v>
      </c>
      <c r="B1" s="3" t="s">
        <v>8</v>
      </c>
      <c r="C1" s="3" t="s">
        <v>2</v>
      </c>
      <c r="D1" s="3" t="s">
        <v>9</v>
      </c>
      <c r="E1" s="3" t="s">
        <v>10</v>
      </c>
      <c r="F1" s="3" t="s">
        <v>11</v>
      </c>
      <c r="G1" s="3" t="s">
        <v>3</v>
      </c>
      <c r="H1" s="3" t="s">
        <v>12</v>
      </c>
      <c r="I1" s="3" t="s">
        <v>13</v>
      </c>
      <c r="J1" s="3" t="s">
        <v>4</v>
      </c>
      <c r="K1" s="3" t="s">
        <v>14</v>
      </c>
      <c r="L1" s="3" t="s">
        <v>0</v>
      </c>
      <c r="M1" s="3" t="s">
        <v>15</v>
      </c>
      <c r="N1" s="3" t="s">
        <v>20</v>
      </c>
      <c r="O1" s="3" t="s">
        <v>16</v>
      </c>
      <c r="P1" s="3" t="s">
        <v>1</v>
      </c>
      <c r="Q1" s="3" t="s">
        <v>17</v>
      </c>
      <c r="R1" s="3" t="s">
        <v>18</v>
      </c>
      <c r="S1" s="3" t="s">
        <v>19</v>
      </c>
      <c r="T1" s="6" t="s">
        <v>5</v>
      </c>
      <c r="U1" s="5" t="s">
        <v>6</v>
      </c>
      <c r="V1" s="3" t="s">
        <v>53</v>
      </c>
      <c r="W1" s="3" t="s">
        <v>54</v>
      </c>
      <c r="X1" s="3" t="s">
        <v>55</v>
      </c>
      <c r="Y1" s="3" t="s">
        <v>56</v>
      </c>
    </row>
  </sheetData>
  <autoFilter ref="A1:Y1"/>
  <dataValidations count="7">
    <dataValidation allowBlank="1" showInputMessage="1" showErrorMessage="1" promptTitle="Disposition Detail" prompt="Enter detailed response to the comment and the suggested change." sqref="T1:V1"/>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formula1>S1</formula1>
    </dataValidation>
    <dataValidation type="custom" allowBlank="1" showInputMessage="1" showErrorMessage="1" promptTitle="Comment" prompt="Describe a problem or something you want to be changed" sqref="P1:R1"/>
    <dataValidation type="custom" allowBlank="1" showInputMessage="1" showErrorMessage="1" promptTitle="Line #" prompt="Enter the line number in Arabic or Roman format. The number should be the printed line number from the clean (i.e. non-redline) draft." sqref="O1"/>
    <dataValidation type="custom" allowBlank="1" showInputMessage="1" showErrorMessage="1" promptTitle="Sub-clause" prompt="Enter subclause,  e.g.  &quot;1.2a.3b&quot;,  &quot;C.3&quot;. Don't include the word &quot;Annex, Clause, Subclause&quot; etc." sqref="N1"/>
    <dataValidation type="custom" allowBlank="1" showInputMessage="1" showErrorMessage="1" promptTitle="Page" prompt="Enter the number of page in Arabic or Roman format. The number should be the printed page number from the clean (i.e. non-redline) draft." sqref="M1"/>
    <dataValidation type="custom" allowBlank="1" showInputMessage="1" showErrorMessage="1" promptTitle="Category" prompt="Select one of the values from the drop down list" sqref="K1:L1"/>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A20" sqref="A20"/>
    </sheetView>
  </sheetViews>
  <sheetFormatPr baseColWidth="10" defaultColWidth="9.109375" defaultRowHeight="13.2" x14ac:dyDescent="0.25"/>
  <cols>
    <col min="1" max="1" width="90.33203125" style="25" customWidth="1"/>
    <col min="2" max="2" width="36.33203125" style="25" customWidth="1"/>
    <col min="3" max="16384" width="9.109375" style="25"/>
  </cols>
  <sheetData>
    <row r="1" spans="1:2" ht="42" customHeight="1" x14ac:dyDescent="0.25">
      <c r="A1" s="24" t="s">
        <v>59</v>
      </c>
      <c r="B1" s="24" t="s">
        <v>60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1"/>
  <sheetViews>
    <sheetView zoomScale="145" zoomScaleNormal="145" workbookViewId="0">
      <selection activeCell="D11" sqref="A11:D11"/>
    </sheetView>
  </sheetViews>
  <sheetFormatPr baseColWidth="10" defaultColWidth="9.109375" defaultRowHeight="13.2" x14ac:dyDescent="0.25"/>
  <cols>
    <col min="2" max="2" width="11.44140625" customWidth="1"/>
    <col min="6" max="6" width="11.6640625" customWidth="1"/>
    <col min="9" max="10" width="10" customWidth="1"/>
    <col min="13" max="13" width="12.109375" customWidth="1"/>
  </cols>
  <sheetData>
    <row r="1" spans="1:18" ht="15.6" x14ac:dyDescent="0.3">
      <c r="A1" s="39" t="s">
        <v>52</v>
      </c>
      <c r="B1" s="39"/>
      <c r="C1" s="39"/>
      <c r="D1" s="39"/>
      <c r="E1" s="39"/>
      <c r="F1" s="39"/>
      <c r="G1" s="39"/>
      <c r="H1" s="39"/>
      <c r="I1" s="39"/>
      <c r="K1" s="39" t="s">
        <v>51</v>
      </c>
      <c r="L1" s="39"/>
      <c r="M1" s="39"/>
      <c r="N1" s="39"/>
      <c r="O1" s="39"/>
      <c r="P1" s="39"/>
      <c r="Q1" s="39"/>
      <c r="R1" s="39"/>
    </row>
    <row r="2" spans="1:18" x14ac:dyDescent="0.25">
      <c r="A2" s="21" t="s">
        <v>49</v>
      </c>
      <c r="B2" s="21" t="s">
        <v>48</v>
      </c>
      <c r="C2" s="21" t="s">
        <v>50</v>
      </c>
      <c r="D2" s="21" t="s">
        <v>47</v>
      </c>
      <c r="E2" s="21" t="s">
        <v>57</v>
      </c>
      <c r="F2" s="21" t="s">
        <v>21</v>
      </c>
      <c r="G2" s="21" t="s">
        <v>23</v>
      </c>
      <c r="H2" s="21" t="s">
        <v>22</v>
      </c>
      <c r="I2" s="29" t="s">
        <v>62</v>
      </c>
      <c r="J2" s="21"/>
      <c r="K2" s="21" t="s">
        <v>49</v>
      </c>
      <c r="L2" s="21"/>
      <c r="M2" s="21" t="s">
        <v>48</v>
      </c>
      <c r="N2" s="21" t="s">
        <v>47</v>
      </c>
      <c r="O2" s="21" t="s">
        <v>21</v>
      </c>
      <c r="P2" s="21" t="s">
        <v>23</v>
      </c>
      <c r="Q2" s="21" t="s">
        <v>22</v>
      </c>
      <c r="R2" s="21" t="s">
        <v>46</v>
      </c>
    </row>
    <row r="3" spans="1:18" x14ac:dyDescent="0.25">
      <c r="A3" t="s">
        <v>25</v>
      </c>
      <c r="B3">
        <f>COUNTIFS('SA-Ballot Comments'!$T:$T, "",  'SA-Ballot Comments'!$L:$L, $A3)</f>
        <v>11</v>
      </c>
      <c r="C3">
        <f>COUNTIFS('SA-Ballot Comments'!$T:$T, C$2,  'SA-Ballot Comments'!$L:$L, $A3)</f>
        <v>0</v>
      </c>
      <c r="D3">
        <f>COUNTIFS('SA-Ballot Comments'!$T:$T, D$2,  'SA-Ballot Comments'!$L:$L, $A3)</f>
        <v>0</v>
      </c>
      <c r="E3">
        <f>COUNTIFS('SA-Ballot Comments'!$T:$T, E$2,  'SA-Ballot Comments'!$L:$L, $A3)</f>
        <v>0</v>
      </c>
      <c r="F3">
        <f>COUNTIFS('SA-Ballot Comments'!$T:$T, F$2,  'SA-Ballot Comments'!$L:$L, $A3)</f>
        <v>0</v>
      </c>
      <c r="G3">
        <f>COUNTIFS('SA-Ballot Comments'!$T:$T, G$2,  'SA-Ballot Comments'!$L:$L, $A3)</f>
        <v>0</v>
      </c>
      <c r="H3">
        <f>COUNTIFS('SA-Ballot Comments'!$T:$T, H$2,  'SA-Ballot Comments'!$L:$L, $A3)</f>
        <v>0</v>
      </c>
      <c r="I3" s="32">
        <f>SUM(F3:H3)</f>
        <v>0</v>
      </c>
      <c r="K3" t="s">
        <v>25</v>
      </c>
      <c r="L3">
        <f>COUNTIFS('Additional Comments'!$T:$T, L$2,  'Additional Comments'!$L:$L, $A3)</f>
        <v>0</v>
      </c>
      <c r="M3">
        <f>COUNTIFS('Additional Comments'!$T:$T, "",  'Additional Comments'!$L:$L, $A3)</f>
        <v>0</v>
      </c>
      <c r="N3">
        <f>COUNTIFS('Additional Comments'!$T:$T, N$2,  'Additional Comments'!$L:$L, $A3)</f>
        <v>0</v>
      </c>
      <c r="O3">
        <f>COUNTIFS('Additional Comments'!$T:$T, O$2,  'Additional Comments'!$L:$L, $A3)</f>
        <v>0</v>
      </c>
      <c r="P3">
        <f>COUNTIFS('Additional Comments'!$T:$T, P$2,  'Additional Comments'!$L:$L, $A3)</f>
        <v>0</v>
      </c>
      <c r="Q3">
        <f>COUNTIFS('Additional Comments'!$T:$T, Q$2,  'Additional Comments'!$L:$L, $A3)</f>
        <v>0</v>
      </c>
      <c r="R3">
        <f>SUM(L3:Q3)</f>
        <v>0</v>
      </c>
    </row>
    <row r="4" spans="1:18" x14ac:dyDescent="0.25">
      <c r="A4" t="s">
        <v>24</v>
      </c>
      <c r="B4">
        <f>COUNTIFS('SA-Ballot Comments'!$T:$T, "",  'SA-Ballot Comments'!$L:$L, $A4)</f>
        <v>6</v>
      </c>
      <c r="C4">
        <f>COUNTIFS('SA-Ballot Comments'!$T:$T, C$2,  'SA-Ballot Comments'!$L:$L, $A4)</f>
        <v>0</v>
      </c>
      <c r="D4">
        <f>COUNTIFS('SA-Ballot Comments'!$T:$T, D$2,  'SA-Ballot Comments'!$L:$L, $A4)</f>
        <v>0</v>
      </c>
      <c r="E4">
        <f>COUNTIFS('SA-Ballot Comments'!$T:$T, E$2,  'SA-Ballot Comments'!$L:$L, $A4)</f>
        <v>0</v>
      </c>
      <c r="F4">
        <f>COUNTIFS('SA-Ballot Comments'!$T:$T, F$2,  'SA-Ballot Comments'!$L:$L, $A4)</f>
        <v>0</v>
      </c>
      <c r="G4">
        <f>COUNTIFS('SA-Ballot Comments'!$T:$T, G$2,  'SA-Ballot Comments'!$L:$L, $A4)</f>
        <v>0</v>
      </c>
      <c r="H4">
        <f>COUNTIFS('SA-Ballot Comments'!$T:$T, H$2,  'SA-Ballot Comments'!$L:$L, $A4)</f>
        <v>0</v>
      </c>
      <c r="I4" s="32">
        <f>SUM(F4:H4)</f>
        <v>0</v>
      </c>
      <c r="K4" t="s">
        <v>24</v>
      </c>
      <c r="L4">
        <f>COUNTIFS('Additional Comments'!$T:$T, L$2,  'Additional Comments'!$L:$L, $A4)</f>
        <v>0</v>
      </c>
      <c r="M4">
        <f>COUNTIFS('Additional Comments'!$T:$T, "",  'Additional Comments'!$L:$L, $A4)</f>
        <v>0</v>
      </c>
      <c r="N4">
        <f>COUNTIFS('Additional Comments'!$T:$T, N$2,  'Additional Comments'!$L:$L, $A4)</f>
        <v>0</v>
      </c>
      <c r="O4">
        <f>COUNTIFS('Additional Comments'!$T:$T, O$2,  'Additional Comments'!$L:$L, $A4)</f>
        <v>0</v>
      </c>
      <c r="P4">
        <f>COUNTIFS('Additional Comments'!$T:$T, P$2,  'Additional Comments'!$L:$L, $A4)</f>
        <v>0</v>
      </c>
      <c r="Q4">
        <f>COUNTIFS('Additional Comments'!$T:$T, Q$2,  'Additional Comments'!$L:$L, $A4)</f>
        <v>0</v>
      </c>
      <c r="R4">
        <f>SUM(L4:Q4)</f>
        <v>0</v>
      </c>
    </row>
    <row r="5" spans="1:18" x14ac:dyDescent="0.25">
      <c r="A5" t="s">
        <v>26</v>
      </c>
      <c r="B5">
        <f>COUNTIFS('SA-Ballot Comments'!$T:$T, "",  'SA-Ballot Comments'!$L:$L, $A5)</f>
        <v>0</v>
      </c>
      <c r="C5">
        <f>COUNTIFS('SA-Ballot Comments'!$T:$T, C$2,  'SA-Ballot Comments'!$L:$L, $A5)</f>
        <v>0</v>
      </c>
      <c r="D5">
        <f>COUNTIFS('SA-Ballot Comments'!$T:$T, D$2,  'SA-Ballot Comments'!$L:$L, $A5)</f>
        <v>0</v>
      </c>
      <c r="E5">
        <f>COUNTIFS('SA-Ballot Comments'!$T:$T, E$2,  'SA-Ballot Comments'!$L:$L, $A5)</f>
        <v>0</v>
      </c>
      <c r="F5">
        <f>COUNTIFS('SA-Ballot Comments'!$T:$T, F$2,  'SA-Ballot Comments'!$L:$L, $A5)</f>
        <v>0</v>
      </c>
      <c r="G5">
        <f>COUNTIFS('SA-Ballot Comments'!$T:$T, G$2,  'SA-Ballot Comments'!$L:$L, $A5)</f>
        <v>0</v>
      </c>
      <c r="H5">
        <f>COUNTIFS('SA-Ballot Comments'!$T:$T, H$2,  'SA-Ballot Comments'!$L:$L, $A5)</f>
        <v>0</v>
      </c>
      <c r="I5" s="32">
        <f>SUM(F5:H5)</f>
        <v>0</v>
      </c>
      <c r="K5" t="s">
        <v>26</v>
      </c>
      <c r="L5">
        <f>COUNTIFS('Additional Comments'!$T:$T, L$2,  'Additional Comments'!$L:$L, $A5)</f>
        <v>0</v>
      </c>
      <c r="M5">
        <f>COUNTIFS('Additional Comments'!$T:$T, "",  'Additional Comments'!$L:$L, $A5)</f>
        <v>0</v>
      </c>
      <c r="N5">
        <f>COUNTIFS('Additional Comments'!$T:$T, N$2,  'Additional Comments'!$L:$L, $A5)</f>
        <v>0</v>
      </c>
      <c r="O5">
        <f>COUNTIFS('Additional Comments'!$T:$T, O$2,  'Additional Comments'!$L:$L, $A5)</f>
        <v>0</v>
      </c>
      <c r="P5">
        <f>COUNTIFS('Additional Comments'!$T:$T, P$2,  'Additional Comments'!$L:$L, $A5)</f>
        <v>0</v>
      </c>
      <c r="Q5">
        <f>COUNTIFS('Additional Comments'!$T:$T, Q$2,  'Additional Comments'!$L:$L, $A5)</f>
        <v>0</v>
      </c>
      <c r="R5">
        <f>SUM(L5:Q5)</f>
        <v>0</v>
      </c>
    </row>
    <row r="6" spans="1:18" x14ac:dyDescent="0.25">
      <c r="A6" s="22" t="s">
        <v>46</v>
      </c>
      <c r="B6" s="22">
        <f t="shared" ref="B6:I6" si="0">SUM(B3:B5)</f>
        <v>17</v>
      </c>
      <c r="C6" s="22">
        <f t="shared" si="0"/>
        <v>0</v>
      </c>
      <c r="D6" s="22">
        <f t="shared" si="0"/>
        <v>0</v>
      </c>
      <c r="E6" s="22">
        <f t="shared" si="0"/>
        <v>0</v>
      </c>
      <c r="F6" s="22">
        <f t="shared" si="0"/>
        <v>0</v>
      </c>
      <c r="G6" s="22">
        <f t="shared" si="0"/>
        <v>0</v>
      </c>
      <c r="H6" s="22">
        <f t="shared" si="0"/>
        <v>0</v>
      </c>
      <c r="I6" s="22">
        <f t="shared" si="0"/>
        <v>0</v>
      </c>
      <c r="K6" s="22" t="s">
        <v>46</v>
      </c>
      <c r="L6" s="22">
        <v>0</v>
      </c>
      <c r="M6" s="22"/>
      <c r="N6" s="22">
        <f>SUM(N3:N5)</f>
        <v>0</v>
      </c>
      <c r="O6" s="22">
        <f>SUM(O3:O5)</f>
        <v>0</v>
      </c>
      <c r="P6" s="22">
        <f>SUM(P3:P5)</f>
        <v>0</v>
      </c>
      <c r="Q6" s="22">
        <f>SUM(Q3:Q5)</f>
        <v>0</v>
      </c>
      <c r="R6" s="22">
        <f>SUM(R3:R5)</f>
        <v>0</v>
      </c>
    </row>
    <row r="9" spans="1:18" x14ac:dyDescent="0.25">
      <c r="A9" s="40" t="s">
        <v>45</v>
      </c>
      <c r="B9" s="40"/>
      <c r="C9" s="40"/>
      <c r="D9" s="40"/>
      <c r="E9" s="23"/>
    </row>
    <row r="10" spans="1:18" x14ac:dyDescent="0.25">
      <c r="A10" t="s">
        <v>44</v>
      </c>
      <c r="B10" t="s">
        <v>24</v>
      </c>
      <c r="C10" t="s">
        <v>26</v>
      </c>
      <c r="D10" t="s">
        <v>25</v>
      </c>
    </row>
    <row r="11" spans="1:18" x14ac:dyDescent="0.25">
      <c r="A11" s="21"/>
      <c r="B11" s="21"/>
      <c r="C11" s="21"/>
      <c r="D11" s="21"/>
    </row>
  </sheetData>
  <mergeCells count="3">
    <mergeCell ref="K1:R1"/>
    <mergeCell ref="A9:D9"/>
    <mergeCell ref="A1:I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5</vt:i4>
      </vt:variant>
    </vt:vector>
  </HeadingPairs>
  <TitlesOfParts>
    <vt:vector size="5" baseType="lpstr">
      <vt:lpstr>IEEE_Cover</vt:lpstr>
      <vt:lpstr>SA-Ballot Comments</vt:lpstr>
      <vt:lpstr>Additional Comments</vt:lpstr>
      <vt:lpstr>TG comment notes</vt:lpstr>
      <vt:lpstr>Statistics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kai.lennert.bober@hhi.fraunhofer.de</dc:creator>
  <cp:keywords/>
  <dc:description/>
  <cp:lastModifiedBy>Bober, Kai Lennert</cp:lastModifiedBy>
  <dcterms:created xsi:type="dcterms:W3CDTF">2014-03-27T17:40:35Z</dcterms:created>
  <dcterms:modified xsi:type="dcterms:W3CDTF">2022-11-15T04:56:31Z</dcterms:modified>
  <cp:category/>
  <cp:contentStatus/>
</cp:coreProperties>
</file>